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d:\Users\milot\Downloads\"/>
    </mc:Choice>
  </mc:AlternateContent>
  <xr:revisionPtr revIDLastSave="0" documentId="13_ncr:1_{B144C381-99CF-4AB1-89E0-1D37BF3D00D1}" xr6:coauthVersionLast="47" xr6:coauthVersionMax="47" xr10:uidLastSave="{00000000-0000-0000-0000-000000000000}"/>
  <bookViews>
    <workbookView xWindow="-108" yWindow="-108" windowWidth="23256" windowHeight="12456" xr2:uid="{782F182E-C79B-4E0E-A2E5-37C61789A60E}"/>
  </bookViews>
  <sheets>
    <sheet name="P. Económica formulari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s>
  <definedNames>
    <definedName name="\0" localSheetId="0">#REF!</definedName>
    <definedName name="\0">#REF!</definedName>
    <definedName name="\00" localSheetId="0">#REF!</definedName>
    <definedName name="\00">#REF!</definedName>
    <definedName name="\a">#REF!</definedName>
    <definedName name="\AA">[4]LIQUIDACION!#REF!</definedName>
    <definedName name="\b" localSheetId="0">[5]STRSUMM0!#REF!</definedName>
    <definedName name="\b">#REF!</definedName>
    <definedName name="\bb" localSheetId="0">[5]STRSUMM0!#REF!</definedName>
    <definedName name="\bb">[5]STRSUMM0!#REF!</definedName>
    <definedName name="\c" localSheetId="0">#REF!</definedName>
    <definedName name="\c">#REF!</definedName>
    <definedName name="\E" localSheetId="0">#REF!</definedName>
    <definedName name="\E">#REF!</definedName>
    <definedName name="\EE" localSheetId="0">#REF!</definedName>
    <definedName name="\EE">#REF!</definedName>
    <definedName name="\eliminar" localSheetId="0">#REF!</definedName>
    <definedName name="\eliminar">[6]RESUM96!#REF!</definedName>
    <definedName name="\eliminar1" localSheetId="0">#REF!</definedName>
    <definedName name="\eliminar1">[6]RESUM96!#REF!</definedName>
    <definedName name="\f" localSheetId="0">#REF!</definedName>
    <definedName name="\f">#REF!</definedName>
    <definedName name="\G" localSheetId="0">#REF!</definedName>
    <definedName name="\G">#REF!</definedName>
    <definedName name="\k" localSheetId="0">'[7]7422CW00'!#REF!</definedName>
    <definedName name="\k">'[7]7422CW00'!#REF!</definedName>
    <definedName name="\l" localSheetId="0">[8]STRSUMM0!#REF!</definedName>
    <definedName name="\l">[8]STRSUMM0!#REF!</definedName>
    <definedName name="\M" localSheetId="0">#REF!</definedName>
    <definedName name="\M">#REF!</definedName>
    <definedName name="\ñ" localSheetId="0">'[9]7422CW00'!#REF!</definedName>
    <definedName name="\ñ">'[9]7422CW00'!#REF!</definedName>
    <definedName name="\P" localSheetId="0">#REF!</definedName>
    <definedName name="\P">#REF!</definedName>
    <definedName name="\q" localSheetId="0">#REF!</definedName>
    <definedName name="\q">#REF!</definedName>
    <definedName name="\R">#REF!</definedName>
    <definedName name="\s">#REF!</definedName>
    <definedName name="\V">#REF!</definedName>
    <definedName name="\X" localSheetId="0">'P. Económica formulario'!ERR</definedName>
    <definedName name="\X">[10]!ERR</definedName>
    <definedName name="\Z" localSheetId="0">'P. Económica formulario'!ERR</definedName>
    <definedName name="\Z">[10]!ERR</definedName>
    <definedName name="_" localSheetId="0">#REF!</definedName>
    <definedName name="_">#REF!</definedName>
    <definedName name="_\b" localSheetId="0">#REF!</definedName>
    <definedName name="_\b">#REF!</definedName>
    <definedName name="_\eliminar">#REF!</definedName>
    <definedName name="_\eliminar1">#REF!</definedName>
    <definedName name="_\X">#REF!</definedName>
    <definedName name="_\Z">#REF!</definedName>
    <definedName name="__\a">#REF!</definedName>
    <definedName name="__\f">#REF!</definedName>
    <definedName name="__\q">#REF!</definedName>
    <definedName name="_________________________________________\a">#REF!</definedName>
    <definedName name="_________________________________________\b">#REF!</definedName>
    <definedName name="_________________________________________\eliminar" localSheetId="0">#REF!</definedName>
    <definedName name="_________________________________________\eliminar">[6]RESUM96!#REF!</definedName>
    <definedName name="_________________________________________\eliminar1" localSheetId="0">#REF!</definedName>
    <definedName name="_________________________________________\eliminar1">[6]RESUM96!#REF!</definedName>
    <definedName name="_________________________________________\q" localSheetId="0">#REF!</definedName>
    <definedName name="_________________________________________\q">#REF!</definedName>
    <definedName name="_________________________________________________________FS01">#N/A</definedName>
    <definedName name="_________________________________________________________mun2" localSheetId="0">#REF!</definedName>
    <definedName name="_________________________________________________________mun2">#REF!</definedName>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i1">#REF!</definedName>
    <definedName name="________________i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i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i1">#REF!</definedName>
    <definedName name="___________i1">#REF!</definedName>
    <definedName name="___________tab1">#REF!</definedName>
    <definedName name="___________tab2">#REF!</definedName>
    <definedName name="___________tab3">#REF!</definedName>
    <definedName name="___________TAB4">#REF!</definedName>
    <definedName name="__________i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[11]INV!$A$25:$D$28</definedName>
    <definedName name="_________AFC3">[11]INV!$F$25:$I$28</definedName>
    <definedName name="_________AFC5">[11]INV!$K$25:$N$28</definedName>
    <definedName name="_________BGC1">[11]INV!$A$5:$D$8</definedName>
    <definedName name="_________BGC3">[11]INV!$F$5:$I$8</definedName>
    <definedName name="_________BGC5">[11]INV!$K$5:$N$8</definedName>
    <definedName name="_________CAC1">[11]INV!$A$19:$D$22</definedName>
    <definedName name="_________CAC3">[11]INV!$F$19:$I$22</definedName>
    <definedName name="_________CAC5">[11]INV!$K$19:$N$22</definedName>
    <definedName name="_________EST10" localSheetId="0">#REF!</definedName>
    <definedName name="_________EST10">#REF!</definedName>
    <definedName name="_________EST11">#REF!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i1">#REF!</definedName>
    <definedName name="_________key2" hidden="1">[12]INST!#REF!</definedName>
    <definedName name="_________MA2" localSheetId="0">#REF!</definedName>
    <definedName name="_________MA2">#REF!</definedName>
    <definedName name="_________PJ50" localSheetId="0">#REF!</definedName>
    <definedName name="_________PJ50">#REF!</definedName>
    <definedName name="_________PMT5671" localSheetId="0">#REF!</definedName>
    <definedName name="_________PMT5671">[13]MEMORIAS!#REF!</definedName>
    <definedName name="_________PMT5805" localSheetId="0">#REF!</definedName>
    <definedName name="_________PMT5805">[13]MEMORIAS!#REF!</definedName>
    <definedName name="_________PMT5806" localSheetId="0">#REF!</definedName>
    <definedName name="_________PMT5806">[13]MEMORIAS!#REF!</definedName>
    <definedName name="_________PMT5815" localSheetId="0">#REF!</definedName>
    <definedName name="_________PMT5815">[13]MEMORIAS!#REF!</definedName>
    <definedName name="_________PMT5820" localSheetId="0">#REF!</definedName>
    <definedName name="_________PMT5820">[13]MEMORIAS!#REF!</definedName>
    <definedName name="_________SBC1">[11]INV!$A$12:$D$15</definedName>
    <definedName name="_________SBC3">[11]INV!$F$12:$I$15</definedName>
    <definedName name="_________SBC5">[11]INV!$K$12:$N$15</definedName>
    <definedName name="________AFC1">[11]INV!$A$25:$D$28</definedName>
    <definedName name="________AFC3">[11]INV!$F$25:$I$28</definedName>
    <definedName name="________AFC5">[11]INV!$K$25:$N$28</definedName>
    <definedName name="________aiu2" localSheetId="0">#REF!</definedName>
    <definedName name="________aiu2">[14]AIU!$J$105</definedName>
    <definedName name="________BGC1">[11]INV!$A$5:$D$8</definedName>
    <definedName name="________BGC3">[11]INV!$F$5:$I$8</definedName>
    <definedName name="________BGC5">[11]INV!$K$5:$N$8</definedName>
    <definedName name="________CAC1">[11]INV!$A$19:$D$22</definedName>
    <definedName name="________CAC3">[11]INV!$F$19:$I$22</definedName>
    <definedName name="________CAC5">[11]INV!$K$19:$N$22</definedName>
    <definedName name="________EST1" localSheetId="0">#REF!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key2" hidden="1">[15]INST!#REF!</definedName>
    <definedName name="________key3" localSheetId="0" hidden="1">#REF!</definedName>
    <definedName name="________key3" hidden="1">#REF!</definedName>
    <definedName name="________MA2" localSheetId="0">#REF!</definedName>
    <definedName name="________MA2">#REF!</definedName>
    <definedName name="________PJ50">#REF!</definedName>
    <definedName name="________SBC1">[11]INV!$A$12:$D$15</definedName>
    <definedName name="________SBC3">[11]INV!$F$12:$I$15</definedName>
    <definedName name="________SBC5">[11]INV!$K$12:$N$15</definedName>
    <definedName name="_______AFC1" localSheetId="0">[11]INV!$A$25:$D$28</definedName>
    <definedName name="_______AFC1">[16]INV!$A$25:$D$28</definedName>
    <definedName name="_______AFC3" localSheetId="0">[11]INV!$F$25:$I$28</definedName>
    <definedName name="_______AFC3">[16]INV!$F$25:$I$28</definedName>
    <definedName name="_______AFC5" localSheetId="0">[11]INV!$K$25:$N$28</definedName>
    <definedName name="_______AFC5">[16]INV!$K$25:$N$28</definedName>
    <definedName name="_______BGC1" localSheetId="0">[11]INV!$A$5:$D$8</definedName>
    <definedName name="_______BGC1">[16]INV!$A$5:$D$8</definedName>
    <definedName name="_______BGC3" localSheetId="0">[11]INV!$F$5:$I$8</definedName>
    <definedName name="_______BGC3">[16]INV!$F$5:$I$8</definedName>
    <definedName name="_______BGC5" localSheetId="0">[11]INV!$K$5:$N$8</definedName>
    <definedName name="_______BGC5">[16]INV!$K$5:$N$8</definedName>
    <definedName name="_______CAC1" localSheetId="0">[11]INV!$A$19:$D$22</definedName>
    <definedName name="_______CAC1">[16]INV!$A$19:$D$22</definedName>
    <definedName name="_______CAC3" localSheetId="0">[11]INV!$F$19:$I$22</definedName>
    <definedName name="_______CAC3">[16]INV!$F$19:$I$22</definedName>
    <definedName name="_______CAC5" localSheetId="0">[11]INV!$K$19:$N$22</definedName>
    <definedName name="_______CAC5">[16]INV!$K$19:$N$22</definedName>
    <definedName name="_______EST1" localSheetId="0">#REF!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1">#REF!</definedName>
    <definedName name="_______MA2">#REF!</definedName>
    <definedName name="_______PJ50">#REF!</definedName>
    <definedName name="_______SBC1" localSheetId="0">[11]INV!$A$12:$D$15</definedName>
    <definedName name="_______SBC1">[16]INV!$A$12:$D$15</definedName>
    <definedName name="_______SBC3" localSheetId="0">[11]INV!$F$12:$I$15</definedName>
    <definedName name="_______SBC3">[16]INV!$F$12:$I$15</definedName>
    <definedName name="_______SBC5" localSheetId="0">[11]INV!$K$12:$N$15</definedName>
    <definedName name="_______SBC5">[16]INV!$K$12:$N$15</definedName>
    <definedName name="______AFC1" localSheetId="0">[11]INV!$A$25:$D$28</definedName>
    <definedName name="______AFC1">[16]INV!$A$25:$D$28</definedName>
    <definedName name="______AFC3" localSheetId="0">[11]INV!$F$25:$I$28</definedName>
    <definedName name="______AFC3">[16]INV!$F$25:$I$28</definedName>
    <definedName name="______AFC5" localSheetId="0">[11]INV!$K$25:$N$28</definedName>
    <definedName name="______AFC5">[16]INV!$K$25:$N$28</definedName>
    <definedName name="______BGC1" localSheetId="0">[11]INV!$A$5:$D$8</definedName>
    <definedName name="______BGC1">[16]INV!$A$5:$D$8</definedName>
    <definedName name="______BGC3" localSheetId="0">[11]INV!$F$5:$I$8</definedName>
    <definedName name="______BGC3">[16]INV!$F$5:$I$8</definedName>
    <definedName name="______BGC5" localSheetId="0">[11]INV!$K$5:$N$8</definedName>
    <definedName name="______BGC5">[16]INV!$K$5:$N$8</definedName>
    <definedName name="______CAC1" localSheetId="0">[11]INV!$A$19:$D$22</definedName>
    <definedName name="______CAC1">[16]INV!$A$19:$D$22</definedName>
    <definedName name="______CAC3" localSheetId="0">[11]INV!$F$19:$I$22</definedName>
    <definedName name="______CAC3">[16]INV!$F$19:$I$22</definedName>
    <definedName name="______CAC5" localSheetId="0">[11]INV!$K$19:$N$22</definedName>
    <definedName name="______CAC5">[16]INV!$K$19:$N$22</definedName>
    <definedName name="______EST1" localSheetId="0">#REF!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1">#REF!</definedName>
    <definedName name="______INF1">#REF!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0">[11]INV!$A$12:$D$15</definedName>
    <definedName name="______SBC1">[16]INV!$A$12:$D$15</definedName>
    <definedName name="______SBC3" localSheetId="0">[11]INV!$F$12:$I$15</definedName>
    <definedName name="______SBC3">[16]INV!$F$12:$I$15</definedName>
    <definedName name="______SBC5" localSheetId="0">[11]INV!$K$12:$N$15</definedName>
    <definedName name="______SBC5">[16]INV!$K$12:$N$15</definedName>
    <definedName name="_____AFC1" localSheetId="0">[11]INV!$A$25:$D$28</definedName>
    <definedName name="_____AFC1">[16]INV!$A$25:$D$28</definedName>
    <definedName name="_____AFC3" localSheetId="0">[11]INV!$F$25:$I$28</definedName>
    <definedName name="_____AFC3">[16]INV!$F$25:$I$28</definedName>
    <definedName name="_____AFC5" localSheetId="0">[11]INV!$K$25:$N$28</definedName>
    <definedName name="_____AFC5">[16]INV!$K$25:$N$28</definedName>
    <definedName name="_____aiu2" localSheetId="0">#REF!</definedName>
    <definedName name="_____aiu2">[14]AIU!$J$105</definedName>
    <definedName name="_____ane7">[17]!_xlbgnm.ane7</definedName>
    <definedName name="_____ane8">[17]!_xlbgnm.ane8</definedName>
    <definedName name="_____Atp2">[18]EMPRESA!$F$22</definedName>
    <definedName name="_____BGC1" localSheetId="0">[11]INV!$A$5:$D$8</definedName>
    <definedName name="_____BGC1">[16]INV!$A$5:$D$8</definedName>
    <definedName name="_____BGC3" localSheetId="0">[11]INV!$F$5:$I$8</definedName>
    <definedName name="_____BGC3">[16]INV!$F$5:$I$8</definedName>
    <definedName name="_____BGC5" localSheetId="0">[11]INV!$K$5:$N$8</definedName>
    <definedName name="_____BGC5">[16]INV!$K$5:$N$8</definedName>
    <definedName name="_____CAC1" localSheetId="0">[11]INV!$A$19:$D$22</definedName>
    <definedName name="_____CAC1">[16]INV!$A$19:$D$22</definedName>
    <definedName name="_____CAC3" localSheetId="0">[11]INV!$F$19:$I$22</definedName>
    <definedName name="_____CAC3">[16]INV!$F$19:$I$22</definedName>
    <definedName name="_____CAC5" localSheetId="0">[11]INV!$K$19:$N$22</definedName>
    <definedName name="_____CAC5">[16]INV!$K$19:$N$22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EST1" localSheetId="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1">#REF!</definedName>
    <definedName name="_____ICP1">[19]Tablas!#REF!</definedName>
    <definedName name="_____MA2" localSheetId="0">#REF!</definedName>
    <definedName name="_____MA2">#REF!</definedName>
    <definedName name="_____OCD1" localSheetId="0">[19]Tablas!#REF!</definedName>
    <definedName name="_____OCD1">[19]Tablas!#REF!</definedName>
    <definedName name="_____OCI1" localSheetId="0">[19]Tablas!#REF!</definedName>
    <definedName name="_____OCI1">[19]Tablas!#REF!</definedName>
    <definedName name="_____ORO10" localSheetId="0">#REF!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 localSheetId="0">#REF!</definedName>
    <definedName name="_____PMT5671">[13]MEMORIAS!#REF!</definedName>
    <definedName name="_____PMT5805" localSheetId="0">#REF!</definedName>
    <definedName name="_____PMT5805">[13]MEMORIAS!#REF!</definedName>
    <definedName name="_____PMT5806" localSheetId="0">#REF!</definedName>
    <definedName name="_____PMT5806">[13]MEMORIAS!#REF!</definedName>
    <definedName name="_____PMT5815" localSheetId="0">#REF!</definedName>
    <definedName name="_____PMT5815">[13]MEMORIAS!#REF!</definedName>
    <definedName name="_____PMT5820" localSheetId="0">#REF!</definedName>
    <definedName name="_____PMT5820">[13]MEMORIAS!#REF!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 localSheetId="0">[11]INV!$A$12:$D$15</definedName>
    <definedName name="_____SBC1">[16]INV!$A$12:$D$15</definedName>
    <definedName name="_____SBC3" localSheetId="0">[11]INV!$F$12:$I$15</definedName>
    <definedName name="_____SBC3">[16]INV!$F$12:$I$15</definedName>
    <definedName name="_____SBC5" localSheetId="0">[11]INV!$K$12:$N$15</definedName>
    <definedName name="_____SBC5">[16]INV!$K$12:$N$15</definedName>
    <definedName name="_____tab1" localSheetId="0">#REF!</definedName>
    <definedName name="_____tab1">#REF!</definedName>
    <definedName name="_____tab2">#REF!</definedName>
    <definedName name="_____tab3">#REF!</definedName>
    <definedName name="_____TAB4">#REF!</definedName>
    <definedName name="_____VEX1">[19]Tablas!#REF!</definedName>
    <definedName name="_____VFA1">[19]Tablas!#REF!</definedName>
    <definedName name="_____VIT1">[19]Tablas!#REF!</definedName>
    <definedName name="_____Vol1" localSheetId="0">#REF!</definedName>
    <definedName name="_____Vol1">[20]Item!$A:$D</definedName>
    <definedName name="_____VPR1" localSheetId="0">[19]Tablas!#REF!</definedName>
    <definedName name="_____VPR1">[19]Tablas!#REF!</definedName>
    <definedName name="_____VPR2" localSheetId="0">[21]Tablas!#REF!</definedName>
    <definedName name="_____VPR2">[21]Tablas!#REF!</definedName>
    <definedName name="_____VRP1" localSheetId="0">[19]Tablas!#REF!</definedName>
    <definedName name="_____VRP1">[19]Tablas!#REF!</definedName>
    <definedName name="_____VSM1" localSheetId="0">[19]Tablas!#REF!</definedName>
    <definedName name="_____VSM1">[19]Tablas!#REF!</definedName>
    <definedName name="____AFC1" localSheetId="0">[11]INV!$A$25:$D$28</definedName>
    <definedName name="____AFC1">[16]INV!$A$25:$D$28</definedName>
    <definedName name="____AFC3" localSheetId="0">[11]INV!$F$25:$I$28</definedName>
    <definedName name="____AFC3">[16]INV!$F$25:$I$28</definedName>
    <definedName name="____AFC5" localSheetId="0">[11]INV!$K$25:$N$28</definedName>
    <definedName name="____AFC5">[16]INV!$K$25:$N$28</definedName>
    <definedName name="____aiu2" localSheetId="0">#REF!</definedName>
    <definedName name="____aiu2">[14]AIU!$J$105</definedName>
    <definedName name="____ane7">[22]!_xlbgnm.ane7</definedName>
    <definedName name="____ane8">[22]!_xlbgnm.ane8</definedName>
    <definedName name="____Atp2" localSheetId="0">[23]EMPRESA!$F$22</definedName>
    <definedName name="____Atp2">[24]EMPRESA!$F$22</definedName>
    <definedName name="____BGC1" localSheetId="0">[11]INV!$A$5:$D$8</definedName>
    <definedName name="____BGC1">[16]INV!$A$5:$D$8</definedName>
    <definedName name="____BGC3" localSheetId="0">[11]INV!$F$5:$I$8</definedName>
    <definedName name="____BGC3">[16]INV!$F$5:$I$8</definedName>
    <definedName name="____BGC5" localSheetId="0">[11]INV!$K$5:$N$8</definedName>
    <definedName name="____BGC5">[16]INV!$K$5:$N$8</definedName>
    <definedName name="____CAC1" localSheetId="0">[11]INV!$A$19:$D$22</definedName>
    <definedName name="____CAC1">[16]INV!$A$19:$D$22</definedName>
    <definedName name="____CAC3" localSheetId="0">[11]INV!$F$19:$I$22</definedName>
    <definedName name="____CAC3">[16]INV!$F$19:$I$22</definedName>
    <definedName name="____CAC5" localSheetId="0">[11]INV!$K$19:$N$22</definedName>
    <definedName name="____CAC5">[16]INV!$K$19:$N$22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EST1" localSheetId="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1">#REF!</definedName>
    <definedName name="____ICP1">[19]Tablas!#REF!</definedName>
    <definedName name="____LEY80" localSheetId="0">#REF!</definedName>
    <definedName name="____LEY80">#REF!</definedName>
    <definedName name="____MA2" localSheetId="0">#REF!</definedName>
    <definedName name="____MA2">#REF!</definedName>
    <definedName name="____OCD1" localSheetId="0">[19]Tablas!#REF!</definedName>
    <definedName name="____OCD1">[19]Tablas!#REF!</definedName>
    <definedName name="____OCI1" localSheetId="0">[19]Tablas!#REF!</definedName>
    <definedName name="____OCI1">[19]Tablas!#REF!</definedName>
    <definedName name="____ORO10" localSheetId="0">#REF!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 localSheetId="0">#REF!</definedName>
    <definedName name="____PMT5671">[13]MEMORIAS!#REF!</definedName>
    <definedName name="____PMT5805" localSheetId="0">#REF!</definedName>
    <definedName name="____PMT5805">[13]MEMORIAS!#REF!</definedName>
    <definedName name="____PMT5806" localSheetId="0">#REF!</definedName>
    <definedName name="____PMT5806">[13]MEMORIAS!#REF!</definedName>
    <definedName name="____PMT5815" localSheetId="0">#REF!</definedName>
    <definedName name="____PMT5815">[13]MEMORIAS!#REF!</definedName>
    <definedName name="____PMT5820" localSheetId="0">#REF!</definedName>
    <definedName name="____PMT5820">[13]MEMORIAS!#REF!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 localSheetId="0">[11]INV!$A$12:$D$15</definedName>
    <definedName name="____SBC1">[16]INV!$A$12:$D$15</definedName>
    <definedName name="____SBC3" localSheetId="0">[11]INV!$F$12:$I$15</definedName>
    <definedName name="____SBC3">[16]INV!$F$12:$I$15</definedName>
    <definedName name="____SBC5" localSheetId="0">[11]INV!$K$12:$N$15</definedName>
    <definedName name="____SBC5">[16]INV!$K$12:$N$15</definedName>
    <definedName name="____tab1" localSheetId="0">#REF!</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ol1" localSheetId="0">#REF!</definedName>
    <definedName name="____Vol1">[20]Item!$A:$D</definedName>
    <definedName name="____VPR1" localSheetId="0">[19]Tablas!#REF!</definedName>
    <definedName name="____VPR1">[19]Tablas!#REF!</definedName>
    <definedName name="____VPR2" localSheetId="0">#REF!</definedName>
    <definedName name="____VPR2">#REF!</definedName>
    <definedName name="____VRP1" localSheetId="0">[19]Tablas!#REF!</definedName>
    <definedName name="____VRP1">[19]Tablas!#REF!</definedName>
    <definedName name="____VSM1" localSheetId="0">[19]Tablas!#REF!</definedName>
    <definedName name="____VSM1">[19]Tablas!#REF!</definedName>
    <definedName name="___ACT1" localSheetId="0">#REF!</definedName>
    <definedName name="___ACT1">#REF!</definedName>
    <definedName name="___ACT2">#REF!</definedName>
    <definedName name="___AFC1" localSheetId="0">[11]INV!$A$25:$D$28</definedName>
    <definedName name="___AFC1">[16]INV!$A$25:$D$28</definedName>
    <definedName name="___AFC3" localSheetId="0">[11]INV!$F$25:$I$28</definedName>
    <definedName name="___AFC3">[16]INV!$F$25:$I$28</definedName>
    <definedName name="___AFC5" localSheetId="0">[11]INV!$K$25:$N$28</definedName>
    <definedName name="___AFC5">[16]INV!$K$25:$N$28</definedName>
    <definedName name="___aiu2" localSheetId="0">#REF!</definedName>
    <definedName name="___aiu2">[14]AIU!$J$105</definedName>
    <definedName name="___ane7">[25]!_xlbgnm.ane7</definedName>
    <definedName name="___ane8">[25]!_xlbgnm.ane8</definedName>
    <definedName name="___Atp2">[26]EMPRESA!$F$22</definedName>
    <definedName name="___BGC1" localSheetId="0">[11]INV!$A$5:$D$8</definedName>
    <definedName name="___BGC1">[16]INV!$A$5:$D$8</definedName>
    <definedName name="___BGC3" localSheetId="0">[11]INV!$F$5:$I$8</definedName>
    <definedName name="___BGC3">[16]INV!$F$5:$I$8</definedName>
    <definedName name="___BGC5" localSheetId="0">[11]INV!$K$5:$N$8</definedName>
    <definedName name="___BGC5">[16]INV!$K$5:$N$8</definedName>
    <definedName name="___CAC1" localSheetId="0">[11]INV!$A$19:$D$22</definedName>
    <definedName name="___CAC1">[16]INV!$A$19:$D$22</definedName>
    <definedName name="___CAC3" localSheetId="0">[11]INV!$F$19:$I$22</definedName>
    <definedName name="___CAC3">[16]INV!$F$19:$I$22</definedName>
    <definedName name="___CAC5" localSheetId="0">[11]INV!$K$19:$N$22</definedName>
    <definedName name="___CAC5">[16]INV!$K$19:$N$22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EST1" localSheetId="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 localSheetId="0">'P. Económica formulario'!ERR</definedName>
    <definedName name="___FS01">#N/A</definedName>
    <definedName name="___i1" localSheetId="0">#REF!</definedName>
    <definedName name="___i1">#REF!</definedName>
    <definedName name="___ICP1" localSheetId="0">[19]Tablas!#REF!</definedName>
    <definedName name="___ICP1">[19]Tablas!#REF!</definedName>
    <definedName name="___INF1" localSheetId="0">#REF!</definedName>
    <definedName name="___INF1">#REF!</definedName>
    <definedName name="___key2" localSheetId="0" hidden="1">[15]INST!#REF!</definedName>
    <definedName name="___key2" hidden="1">[15]INST!#REF!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#REF!</definedName>
    <definedName name="___OCD1">[19]Tablas!#REF!</definedName>
    <definedName name="___OCI1">[19]Tablas!#REF!</definedName>
    <definedName name="___ORO10" localSheetId="0">#REF!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 localSheetId="0">#REF!</definedName>
    <definedName name="___PMT5671">[13]MEMORIAS!#REF!</definedName>
    <definedName name="___PMT5805" localSheetId="0">#REF!</definedName>
    <definedName name="___PMT5805">[13]MEMORIAS!#REF!</definedName>
    <definedName name="___PMT5806" localSheetId="0">#REF!</definedName>
    <definedName name="___PMT5806">[13]MEMORIAS!#REF!</definedName>
    <definedName name="___PMT5815" localSheetId="0">#REF!</definedName>
    <definedName name="___PMT5815">[13]MEMORIAS!#REF!</definedName>
    <definedName name="___PMT5820" localSheetId="0">#REF!</definedName>
    <definedName name="___PMT5820">[13]MEMORIAS!#REF!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SBC1" localSheetId="0">[11]INV!$A$12:$D$15</definedName>
    <definedName name="___SBC1">[16]INV!$A$12:$D$15</definedName>
    <definedName name="___SBC3" localSheetId="0">[11]INV!$F$12:$I$15</definedName>
    <definedName name="___SBC3">[16]INV!$F$12:$I$15</definedName>
    <definedName name="___SBC5" localSheetId="0">[11]INV!$K$12:$N$15</definedName>
    <definedName name="___SBC5">[16]INV!$K$12:$N$15</definedName>
    <definedName name="___tab1" localSheetId="0">#REF!</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LR1" localSheetId="0">(#REF!)</definedName>
    <definedName name="___VLR1">(#REF!)</definedName>
    <definedName name="___Vol1" localSheetId="0">#REF!</definedName>
    <definedName name="___Vol1">[20]Item!$A:$D</definedName>
    <definedName name="___VPR1" localSheetId="0">[19]Tablas!#REF!</definedName>
    <definedName name="___VPR1">[19]Tablas!#REF!</definedName>
    <definedName name="___VPR2" localSheetId="0">#REF!</definedName>
    <definedName name="___VPR2">#REF!</definedName>
    <definedName name="___VRP1" localSheetId="0">[19]Tablas!#REF!</definedName>
    <definedName name="___VRP1">[19]Tablas!#REF!</definedName>
    <definedName name="___VSM1" localSheetId="0">[19]Tablas!#REF!</definedName>
    <definedName name="___VSM1">[19]Tablas!#REF!</definedName>
    <definedName name="__123Graph_A" localSheetId="0" hidden="1">#REF!</definedName>
    <definedName name="__123Graph_A" hidden="1">[27]AIU!$D$338:$D$357</definedName>
    <definedName name="__123Graph_Acaja" localSheetId="0" hidden="1">#REF!</definedName>
    <definedName name="__123Graph_Acaja" hidden="1">[27]EVA!$D$39:$AD$39</definedName>
    <definedName name="__123Graph_ACart_AnticAdic" localSheetId="0" hidden="1">#REF!</definedName>
    <definedName name="__123Graph_ACart_AnticAdic" hidden="1">[27]EVA!$F$95:$I$95</definedName>
    <definedName name="__123Graph_AFACTURAC" localSheetId="0" hidden="1">#REF!</definedName>
    <definedName name="__123Graph_AFACTURAC" hidden="1">[27]Program!$B$120:$Y$120</definedName>
    <definedName name="__123Graph_AGraph2" localSheetId="0" hidden="1">#REF!</definedName>
    <definedName name="__123Graph_AGraph2" hidden="1">[27]AIU!$D$338:$D$357</definedName>
    <definedName name="__123Graph_B" localSheetId="0" hidden="1">#REF!</definedName>
    <definedName name="__123Graph_B" hidden="1">#REF!</definedName>
    <definedName name="__123Graph_Bcaja" localSheetId="0" hidden="1">#REF!</definedName>
    <definedName name="__123Graph_Bcaja" hidden="1">[27]EVA!$D$56:$AD$56</definedName>
    <definedName name="__123Graph_BCart_AnticAdic" localSheetId="0" hidden="1">#REF!</definedName>
    <definedName name="__123Graph_BCart_AnticAdic" hidden="1">[27]EVA!$F$96:$I$96</definedName>
    <definedName name="__123Graph_Ccaja" localSheetId="0" hidden="1">#REF!</definedName>
    <definedName name="__123Graph_Ccaja" hidden="1">[27]EVA!$D$58:$AD$58</definedName>
    <definedName name="__123Graph_CCart_AnticAdic" localSheetId="0" hidden="1">#REF!</definedName>
    <definedName name="__123Graph_CCart_AnticAdic" hidden="1">[27]EVA!$F$97:$I$97</definedName>
    <definedName name="__123Graph_Dcaja" localSheetId="0" hidden="1">#REF!</definedName>
    <definedName name="__123Graph_Dcaja" hidden="1">[27]EVA!$D$61:$AD$61</definedName>
    <definedName name="__123Graph_DCart_AnticAdic" localSheetId="0" hidden="1">#REF!</definedName>
    <definedName name="__123Graph_DCart_AnticAdic" hidden="1">[27]EVA!$F$99:$I$99</definedName>
    <definedName name="__123Graph_ECart_AnticAdic" localSheetId="0" hidden="1">#REF!</definedName>
    <definedName name="__123Graph_ECart_AnticAdic" hidden="1">[27]EVA!$F$99:$I$99</definedName>
    <definedName name="__123Graph_LBL_ACart_AnticAdic" localSheetId="0" hidden="1">#REF!</definedName>
    <definedName name="__123Graph_LBL_ACart_AnticAdic" hidden="1">[27]EVA!$J$95:$K$95</definedName>
    <definedName name="__123Graph_LBL_Ccaja" localSheetId="0" hidden="1">#REF!</definedName>
    <definedName name="__123Graph_LBL_Ccaja" hidden="1">[27]EVA!$D$58:$AD$58</definedName>
    <definedName name="__123Graph_LBL_DCart_AnticAdic" localSheetId="0" hidden="1">#REF!</definedName>
    <definedName name="__123Graph_LBL_DCart_AnticAdic" hidden="1">[27]EVA!$F$98:$I$98</definedName>
    <definedName name="__123Graph_X" localSheetId="0" hidden="1">#REF!</definedName>
    <definedName name="__123Graph_X" hidden="1">[27]AIU!$C$338:$C$357</definedName>
    <definedName name="__123Graph_Xcaja" localSheetId="0" hidden="1">#REF!</definedName>
    <definedName name="__123Graph_Xcaja" hidden="1">[27]EVA!$D$6:$AD$6</definedName>
    <definedName name="__1Excel_BuiltIn_Print_Area_1_1_1" localSheetId="0">#REF!</definedName>
    <definedName name="__1Excel_BuiltIn_Print_Area_1_1_1">#REF!</definedName>
    <definedName name="__2Excel_BuiltIn_Print_Titles_1_1_1_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CT1" localSheetId="0">#REF!</definedName>
    <definedName name="__ACT1">#REF!</definedName>
    <definedName name="__ACT2">#REF!</definedName>
    <definedName name="__AFC1" localSheetId="0">[11]INV!$A$25:$D$28</definedName>
    <definedName name="__AFC1">[16]INV!$A$25:$D$28</definedName>
    <definedName name="__AFC3" localSheetId="0">[11]INV!$F$25:$I$28</definedName>
    <definedName name="__AFC3">[16]INV!$F$25:$I$28</definedName>
    <definedName name="__AFC5" localSheetId="0">[11]INV!$K$25:$N$28</definedName>
    <definedName name="__AFC5">[16]INV!$K$25:$N$28</definedName>
    <definedName name="__aiu2" localSheetId="0">#REF!</definedName>
    <definedName name="__aiu2">[14]AIU!$J$105</definedName>
    <definedName name="__ane7">[22]!_xlbgnm.ane7</definedName>
    <definedName name="__ane8">[22]!_xlbgnm.ane8</definedName>
    <definedName name="__Atp2">[28]EMPRESA!$F$22</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 localSheetId="0">[11]INV!$A$5:$D$8</definedName>
    <definedName name="__BGC1">[16]INV!$A$5:$D$8</definedName>
    <definedName name="__BGC3" localSheetId="0">[11]INV!$F$5:$I$8</definedName>
    <definedName name="__BGC3">[16]INV!$F$5:$I$8</definedName>
    <definedName name="__BGC5" localSheetId="0">[11]INV!$K$5:$N$8</definedName>
    <definedName name="__BGC5">[16]INV!$K$5:$N$8</definedName>
    <definedName name="__CAC1" localSheetId="0">[11]INV!$A$19:$D$22</definedName>
    <definedName name="__CAC1">[16]INV!$A$19:$D$22</definedName>
    <definedName name="__CAC3" localSheetId="0">[11]INV!$F$19:$I$22</definedName>
    <definedName name="__CAC3">[16]INV!$F$19:$I$22</definedName>
    <definedName name="__CAC5" localSheetId="0">[11]INV!$K$19:$N$22</definedName>
    <definedName name="__CAC5">[16]INV!$K$19:$N$22</definedName>
    <definedName name="__CMU005" localSheetId="0">#REF!</definedName>
    <definedName name="__CMU005">#REF!</definedName>
    <definedName name="__Cod1" localSheetId="0">#REF!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EST1" localSheetId="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 Económica formulario'!ERR</definedName>
    <definedName name="__F">#N/A</definedName>
    <definedName name="__FC" localSheetId="0">#REF!</definedName>
    <definedName name="__FC">#REF!</definedName>
    <definedName name="__FOR1">#REF!</definedName>
    <definedName name="__FS01" localSheetId="0">'P. Económica formulario'!ERR</definedName>
    <definedName name="__FS01">[10]!ERR</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 localSheetId="0">#REF!</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[19]Tablas!#REF!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[29]INST!#REF!</definedName>
    <definedName name="__key21" hidden="1">[15]INST!#REF!</definedName>
    <definedName name="__key3" localSheetId="0" hidden="1">#REF!</definedName>
    <definedName name="__key3" hidden="1">#REF!</definedName>
    <definedName name="__key31" localSheetId="0"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 localSheetId="0">#REF!</definedName>
    <definedName name="__MA2">#REF!</definedName>
    <definedName name="__mun2" localSheetId="0">[30]PESOS!#REF!</definedName>
    <definedName name="__mun2">[31]PESOS!#REF!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CD1">[19]Tablas!#REF!</definedName>
    <definedName name="__OCI1">[19]Tablas!#REF!</definedName>
    <definedName name="__ORO10" localSheetId="0">#REF!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 localSheetId="0">'[32]Paral. 1'!$E$1:$E$65536</definedName>
    <definedName name="__Pa1">'[33]Paral. 1'!$E$1:$E$65536</definedName>
    <definedName name="__Pa2" localSheetId="0">'[32]Paral. 2'!$E$1:$E$65536</definedName>
    <definedName name="__Pa2">'[33]Paral. 2'!$E$1:$E$65536</definedName>
    <definedName name="__Pa3" localSheetId="0">'[32]Paral. 3'!$E$1:$E$65536</definedName>
    <definedName name="__Pa3">'[33]Paral. 3'!$E$1:$E$65536</definedName>
    <definedName name="__Pa4" localSheetId="0">[32]Paral.4!$E$1:$E$65536</definedName>
    <definedName name="__Pa4">[33]Paral.4!$E$1:$E$65536</definedName>
    <definedName name="__PJ50" localSheetId="0">#REF!</definedName>
    <definedName name="__PJ50">#REF!</definedName>
    <definedName name="__pj51" localSheetId="0">#REF!</definedName>
    <definedName name="__pj51">#REF!</definedName>
    <definedName name="__PMT5671" localSheetId="0">#REF!</definedName>
    <definedName name="__PMT5671">[13]MEMORIAS!#REF!</definedName>
    <definedName name="__PMT5805" localSheetId="0">#REF!</definedName>
    <definedName name="__PMT5805">[13]MEMORIAS!#REF!</definedName>
    <definedName name="__PMT5806" localSheetId="0">#REF!</definedName>
    <definedName name="__PMT5806">[13]MEMORIAS!#REF!</definedName>
    <definedName name="__PMT5815" localSheetId="0">#REF!</definedName>
    <definedName name="__PMT5815">[13]MEMORIAS!#REF!</definedName>
    <definedName name="__PMT5820" localSheetId="0">#REF!</definedName>
    <definedName name="__PMT5820">[13]MEMORIAS!#REF!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 localSheetId="0">[11]INV!$A$12:$D$15</definedName>
    <definedName name="__SBC1">[16]INV!$A$12:$D$15</definedName>
    <definedName name="__SBC3" localSheetId="0">[11]INV!$F$12:$I$15</definedName>
    <definedName name="__SBC3">[16]INV!$F$12:$I$15</definedName>
    <definedName name="__SBC5" localSheetId="0">[11]INV!$K$12:$N$15</definedName>
    <definedName name="__SBC5">[16]INV!$K$12:$N$15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 localSheetId="0">#REF!</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localSheetId="0" hidden="1">{"via1",#N/A,TRUE,"general";"via2",#N/A,TRUE,"general";"via3",#N/A,TRUE,"general"}</definedName>
    <definedName name="__vfv4" hidden="1">{"via1",#N/A,TRUE,"general";"via2",#N/A,TRUE,"general";"via3",#N/A,TRUE,"general"}</definedName>
    <definedName name="__VIT1">[19]Tablas!#REF!</definedName>
    <definedName name="__VLR1" localSheetId="0">(#REF!)</definedName>
    <definedName name="__VLR1">(#REF!)</definedName>
    <definedName name="__Vol1" localSheetId="0">#REF!</definedName>
    <definedName name="__Vol1">[20]Item!$A:$D</definedName>
    <definedName name="__VPR1" localSheetId="0">[19]Tablas!#REF!</definedName>
    <definedName name="__VPR1">[19]Tablas!#REF!</definedName>
    <definedName name="__VPR2" localSheetId="0">[21]Tablas!#REF!</definedName>
    <definedName name="__VPR2">[21]Tablas!#REF!</definedName>
    <definedName name="__VRP1" localSheetId="0">[19]Tablas!#REF!</definedName>
    <definedName name="__VRP1">[19]Tablas!#REF!</definedName>
    <definedName name="__VSM1" localSheetId="0">[19]Tablas!#REF!</definedName>
    <definedName name="__VSM1">[19]Tablas!#REF!</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25">[21]Tablas!#REF!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F_">#N/A</definedName>
    <definedName name="_1Sin_nombre" localSheetId="0">#REF!</definedName>
    <definedName name="_1Sin_nombre">#REF!</definedName>
    <definedName name="_2_5__TOTAL_DE_MATERIALES_A_EXPORTAR" localSheetId="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#REF!</definedName>
    <definedName name="_3" localSheetId="0">#REF!</definedName>
    <definedName name="_3">'[34]FOR2-CONSOR'!#REF!</definedName>
    <definedName name="_314_858_5697" comment="numero fuera de servicio" localSheetId="0">#REF!</definedName>
    <definedName name="_314_858_5697" comment="numero fuera de servicio">#REF!</definedName>
    <definedName name="_3ane_o10" localSheetId="0">#REF!</definedName>
    <definedName name="_3ane_o10">#REF!</definedName>
    <definedName name="_4" localSheetId="0">#REF!</definedName>
    <definedName name="_4">'[34]FOR2-CONSOR'!#REF!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#REF!</definedName>
    <definedName name="_A_1">#REF!</definedName>
    <definedName name="_A_4" localSheetId="0">#REF!</definedName>
    <definedName name="_A_4">[35]malla!#REF!</definedName>
    <definedName name="_A_4_1" localSheetId="0">#REF!</definedName>
    <definedName name="_A_4_1">[35]malla!#REF!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51140" localSheetId="0">#REF!</definedName>
    <definedName name="_A251140">#REF!</definedName>
    <definedName name="_A25115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T1" localSheetId="0">#REF!</definedName>
    <definedName name="_ACT1">#REF!</definedName>
    <definedName name="_ACT2">#REF!</definedName>
    <definedName name="_AFC1" localSheetId="0">[11]INV!$A$25:$D$28</definedName>
    <definedName name="_AFC1">[16]INV!$A$25:$D$28</definedName>
    <definedName name="_AFC3" localSheetId="0">[11]INV!$F$25:$I$28</definedName>
    <definedName name="_AFC3">[16]INV!$F$25:$I$28</definedName>
    <definedName name="_AFC5" localSheetId="0">[11]INV!$K$25:$N$28</definedName>
    <definedName name="_AFC5">[16]INV!$K$25:$N$28</definedName>
    <definedName name="_aiu2" localSheetId="0">#REF!</definedName>
    <definedName name="_aiu2">[14]AIU!$J$105</definedName>
    <definedName name="_ALM1" localSheetId="0">#REF!</definedName>
    <definedName name="_ALM1">#REF!</definedName>
    <definedName name="_AND1" localSheetId="0">#REF!</definedName>
    <definedName name="_AND1">#REF!</definedName>
    <definedName name="_ane7">[22]!_xlbgnm.ane7</definedName>
    <definedName name="_ane8">[22]!_xlbgnm.ane8</definedName>
    <definedName name="_APU221" localSheetId="0">#REF!</definedName>
    <definedName name="_APU221">#REF!</definedName>
    <definedName name="_APU465" localSheetId="0">[36]!absc</definedName>
    <definedName name="_APU465">[37]!absc</definedName>
    <definedName name="_Atp2">[28]EMPRESA!$F$22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229177" localSheetId="0">#REF!</definedName>
    <definedName name="_B229177">'[38]ANALISIS PU'!#REF!</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[11]INV!$A$5:$D$8</definedName>
    <definedName name="_BGC1">[16]INV!$A$5:$D$8</definedName>
    <definedName name="_BGC3" localSheetId="0">[11]INV!$F$5:$I$8</definedName>
    <definedName name="_BGC3">[16]INV!$F$5:$I$8</definedName>
    <definedName name="_BGC5" localSheetId="0">[11]INV!$K$5:$N$8</definedName>
    <definedName name="_BGC5">[16]INV!$K$5:$N$8</definedName>
    <definedName name="_c111172" localSheetId="0">#REF!</definedName>
    <definedName name="_c111172">'[38]ANALISIS PU'!#REF!</definedName>
    <definedName name="_CAC1" localSheetId="0">[11]INV!$A$19:$D$22</definedName>
    <definedName name="_CAC1">[16]INV!$A$19:$D$22</definedName>
    <definedName name="_CAC3" localSheetId="0">[11]INV!$F$19:$I$22</definedName>
    <definedName name="_CAC3">[16]INV!$F$19:$I$22</definedName>
    <definedName name="_CAC5" localSheetId="0">[11]INV!$K$19:$N$22</definedName>
    <definedName name="_CAC5">[16]INV!$K$19:$N$22</definedName>
    <definedName name="_CMU005" localSheetId="0">#REF!</definedName>
    <definedName name="_CMU005">#REF!</definedName>
    <definedName name="_Cod1" localSheetId="0">#REF!</definedName>
    <definedName name="_Cod1">#N/A</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s1">#REF!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 Económica formulario'!ERR</definedName>
    <definedName name="_F">#REF!</definedName>
    <definedName name="_F10" localSheetId="0">#REF!</definedName>
    <definedName name="_F10">#REF!</definedName>
    <definedName name="_FC" localSheetId="0">#REF!</definedName>
    <definedName name="_FC">#REF!</definedName>
    <definedName name="_FEC5" localSheetId="0">#REF!,#REF!</definedName>
    <definedName name="_FEC5">[39]datos!$N$2,[39]datos!$N$2:$N$500</definedName>
    <definedName name="_Fill" localSheetId="0" hidden="1">#REF!</definedName>
    <definedName name="_Fill" hidden="1">#REF!</definedName>
    <definedName name="_xlnm._FilterDatabase" localSheetId="0" hidden="1">'P. Económica formulario'!#REF!</definedName>
    <definedName name="_xlnm._FilterDatabase" hidden="1">[40]Presupuesto_Via_distribuidora!$A$9:$H$344</definedName>
    <definedName name="_FOR1" localSheetId="0">#REF!</definedName>
    <definedName name="_FOR1">#REF!</definedName>
    <definedName name="_FS01" localSheetId="0">'P. Económica formulario'!ERR</definedName>
    <definedName name="_FS01">[10]!ERR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1600" localSheetId="0">#REF!</definedName>
    <definedName name="_GEO1600">[41]INSUMOS!$D$67</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HUM1" localSheetId="0">#REF!</definedName>
    <definedName name="_HUM1">[42]DATBAND!$I$3:$I$469</definedName>
    <definedName name="_HUM2" localSheetId="0">#REF!</definedName>
    <definedName name="_HUM2">[42]DATBAND!$J$3:$J$453</definedName>
    <definedName name="_i1" localSheetId="0">#REF!</definedName>
    <definedName name="_i1">#REF!</definedName>
    <definedName name="_i126554" localSheetId="0">#REF!</definedName>
    <definedName name="_i126554">'[38]ANALISIS PU'!#REF!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 localSheetId="0">#REF!</definedName>
    <definedName name="_imp1">#REF!</definedName>
    <definedName name="_imp2">#REF!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[43]INST!#REF!</definedName>
    <definedName name="_Key11" hidden="1">[43]INST!#REF!</definedName>
    <definedName name="_Key2" localSheetId="0" hidden="1">#REF!</definedName>
    <definedName name="_Key2" hidden="1">#REF!</definedName>
    <definedName name="_Key21" localSheetId="0"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es1" localSheetId="0">#REF!</definedName>
    <definedName name="_mes1">[27]COSTOS!$E$5</definedName>
    <definedName name="_Mes2" localSheetId="0">#REF!</definedName>
    <definedName name="_Mes2">[27]COSTOS!$F$5</definedName>
    <definedName name="_Mes3" localSheetId="0">#REF!</definedName>
    <definedName name="_Mes3">[27]COSTOS!$G$5</definedName>
    <definedName name="_MOD1" localSheetId="0">#REF!</definedName>
    <definedName name="_MOD1">#REF!</definedName>
    <definedName name="_mun2" localSheetId="0">[30]PESOS!#REF!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0" hidden="1">0</definedName>
    <definedName name="_Order1" hidden="1">255</definedName>
    <definedName name="_Order2" hidden="1">255</definedName>
    <definedName name="_ORO10" localSheetId="0">#REF!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0">'[32]Paral. 1'!$E$1:$E$65536</definedName>
    <definedName name="_Pa1">'[44]Paral. 1'!$E$1:$E$65536</definedName>
    <definedName name="_Pa2" localSheetId="0">'[32]Paral. 2'!$E$1:$E$65536</definedName>
    <definedName name="_Pa2">'[44]Paral. 2'!$E$1:$E$65536</definedName>
    <definedName name="_Pa3" localSheetId="0">'[32]Paral. 3'!$E$1:$E$65536</definedName>
    <definedName name="_Pa3">'[44]Paral. 3'!$E$1:$E$65536</definedName>
    <definedName name="_Pa4" localSheetId="0">[32]Paral.4!$E$1:$E$65536</definedName>
    <definedName name="_Pa4">[44]Paral.4!$E$1:$E$65536</definedName>
    <definedName name="_Parse_Out" localSheetId="0" hidden="1">'[7]7422CW00'!#REF!</definedName>
    <definedName name="_Parse_Out" hidden="1">#REF!</definedName>
    <definedName name="_PJ50" localSheetId="0">#REF!</definedName>
    <definedName name="_PJ50">#REF!</definedName>
    <definedName name="_pj51">#REF!</definedName>
    <definedName name="_PMT5671" localSheetId="0">#REF!</definedName>
    <definedName name="_PMT5671">[13]MEMORIAS!#REF!</definedName>
    <definedName name="_PMT5805" localSheetId="0">#REF!</definedName>
    <definedName name="_PMT5805">[13]MEMORIAS!#REF!</definedName>
    <definedName name="_PMT5806" localSheetId="0">#REF!</definedName>
    <definedName name="_PMT5806">[13]MEMORIAS!#REF!</definedName>
    <definedName name="_PMT5815" localSheetId="0">#REF!</definedName>
    <definedName name="_PMT5815">[13]MEMORIAS!#REF!</definedName>
    <definedName name="_PMT5820" localSheetId="0">#REF!</definedName>
    <definedName name="_PMT5820">[13]MEMORIAS!#REF!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37" localSheetId="0">#REF!</definedName>
    <definedName name="_REF37">#REF!</definedName>
    <definedName name="_ref4" localSheetId="0">#REF!</definedName>
    <definedName name="_ref4">#REF!</definedName>
    <definedName name="_REF60" localSheetId="0">#REF!</definedName>
    <definedName name="_REF60">'[41]A.P.U.'!$G$118</definedName>
    <definedName name="_Regression_Out" localSheetId="0" hidden="1">#REF!</definedName>
    <definedName name="_Regression_Out" hidden="1">#REF!</definedName>
    <definedName name="_Regression_X" hidden="1">#REF!</definedName>
    <definedName name="_Regression_Y" hidden="1">#REF!</definedName>
    <definedName name="_RET1" localSheetId="0">'[7]7422CW00'!#REF!</definedName>
    <definedName name="_RET1">'[7]7422CW00'!#REF!</definedName>
    <definedName name="_RET2" localSheetId="0">'[7]7422CW00'!#REF!</definedName>
    <definedName name="_RET2">'[7]7422CW00'!#REF!</definedName>
    <definedName name="_RET3" localSheetId="0">'[7]7422CW00'!#REF!</definedName>
    <definedName name="_RET3">'[7]7422CW00'!#REF!</definedName>
    <definedName name="_RET4" localSheetId="0">'[7]7422CW00'!#REF!</definedName>
    <definedName name="_RET4">'[7]7422CW00'!#REF!</definedName>
    <definedName name="_RET5" localSheetId="0">'[7]7422CW00'!#REF!</definedName>
    <definedName name="_RET5">'[7]7422CW00'!#REF!</definedName>
    <definedName name="_RET6" localSheetId="0">'[7]7422CW00'!#REF!</definedName>
    <definedName name="_RET6">'[7]7422CW00'!#REF!</definedName>
    <definedName name="_rtu6" localSheetId="0" hidden="1">{"via1",#N/A,TRUE,"general";"via2",#N/A,TRUE,"general";"via3",#N/A,TRUE,"general"}</definedName>
    <definedName name="_rtu6" hidden="1">{"via1",#N/A,TRUE,"general";"via2",#N/A,TRUE,"general";"via3",#N/A,TRUE,"general"}</definedName>
    <definedName name="_s" localSheetId="0" hidden="1">#REF!</definedName>
    <definedName name="_s" hidden="1">#REF!</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 localSheetId="0">#REF!</definedName>
    <definedName name="_SAL1">#REF!</definedName>
    <definedName name="_SBC1" localSheetId="0">[11]INV!$A$12:$D$15</definedName>
    <definedName name="_SBC1">[16]INV!$A$12:$D$15</definedName>
    <definedName name="_SBC3" localSheetId="0">[11]INV!$F$12:$I$15</definedName>
    <definedName name="_SBC3">[16]INV!$F$12:$I$15</definedName>
    <definedName name="_SBC5" localSheetId="0">[11]INV!$K$12:$N$15</definedName>
    <definedName name="_SBC5">[16]INV!$K$12:$N$15</definedName>
    <definedName name="_Sort" localSheetId="0" hidden="1">#REF!</definedName>
    <definedName name="_Sort" hidden="1">#REF!</definedName>
    <definedName name="_Sort1"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1" localSheetId="0">#REF!</definedName>
    <definedName name="_TA1">[42]DATBAND!$L$3:$L$652</definedName>
    <definedName name="_TA2" localSheetId="0">#REF!</definedName>
    <definedName name="_TA2">[42]DATBAND!$M$3:$M$570</definedName>
    <definedName name="_TA3" localSheetId="0">#REF!</definedName>
    <definedName name="_TA3">[42]DATBAND!$N$3:$N$446</definedName>
    <definedName name="_TA4" localSheetId="0">#REF!</definedName>
    <definedName name="_TA4">[42]DATBAND!$O$3:$O$678</definedName>
    <definedName name="_TA5" localSheetId="0">#REF!</definedName>
    <definedName name="_TA5">[42]DATBAND!$P$3:$P$601</definedName>
    <definedName name="_TA6" localSheetId="0">#REF!</definedName>
    <definedName name="_TA6">[42]DATBAND!$Q$3:$Q$531</definedName>
    <definedName name="_TA7" localSheetId="0">#REF!</definedName>
    <definedName name="_TA7">[42]DATBAND!$R$3:$R$504</definedName>
    <definedName name="_TA8" localSheetId="0">#REF!</definedName>
    <definedName name="_TA8">[42]DATBAND!$S$3:$S$674</definedName>
    <definedName name="_TA9" localSheetId="0">#REF!</definedName>
    <definedName name="_TA9">[42]DATBAND!$T$3:$T$544</definedName>
    <definedName name="_tab1" localSheetId="0">#REF!</definedName>
    <definedName name="_tab1">#REF!</definedName>
    <definedName name="_tab2">#REF!</definedName>
    <definedName name="_tab3">#REF!</definedName>
    <definedName name="_TAB4">#REF!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[15]INST!#REF!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0" hidden="1">{"via1",#N/A,TRUE,"general";"via2",#N/A,TRUE,"general";"via3",#N/A,TRUE,"general"}</definedName>
    <definedName name="_vfv4" hidden="1">{"via1",#N/A,TRUE,"general";"via2",#N/A,TRUE,"general";"via3",#N/A,TRUE,"general"}</definedName>
    <definedName name="_VIT1">[19]Tablas!#REF!</definedName>
    <definedName name="_VLR1" localSheetId="0">(#REF!)</definedName>
    <definedName name="_VLR1">(#REF!)</definedName>
    <definedName name="_Vol1" localSheetId="0">#REF!</definedName>
    <definedName name="_Vol1">[20]Item!$A:$D</definedName>
    <definedName name="_VPR1" localSheetId="0">[19]Tablas!#REF!</definedName>
    <definedName name="_VPR1">[19]Tablas!#REF!</definedName>
    <definedName name="_VPR2" localSheetId="0">[21]Tablas!#REF!</definedName>
    <definedName name="_VPR2">[21]Tablas!#REF!</definedName>
    <definedName name="_VRP1" localSheetId="0">[19]Tablas!#REF!</definedName>
    <definedName name="_VRP1">[19]Tablas!#REF!</definedName>
    <definedName name="_VSM1" localSheetId="0">[19]Tablas!#REF!</definedName>
    <definedName name="_VSM1">[19]Tablas!#REF!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'[45]DUB-823'!#REF!</definedName>
    <definedName name="a">#REF!</definedName>
    <definedName name="A.I.U" localSheetId="0">#REF!</definedName>
    <definedName name="A.I.U">#REF!</definedName>
    <definedName name="A.PVC" localSheetId="0">#REF!</definedName>
    <definedName name="A.PVC">'[46]factores A.N.'!$M$7:$M$33</definedName>
    <definedName name="A_1" localSheetId="0">#REF!</definedName>
    <definedName name="A_1">#REF!</definedName>
    <definedName name="A_ANT" localSheetId="0">#REF!</definedName>
    <definedName name="A_ANT">#REF!</definedName>
    <definedName name="A_HOY">#REF!</definedName>
    <definedName name="A_impresión_IM">#REF!</definedName>
    <definedName name="A_impresión_IM_2">#REF!</definedName>
    <definedName name="A_IMPRESIÚN_IM">#REF!</definedName>
    <definedName name="A_nuevo">#REF!</definedName>
    <definedName name="A0">#REF!</definedName>
    <definedName name="a1..056">#REF!</definedName>
    <definedName name="A18A200">[47]ESPEC!#REF!</definedName>
    <definedName name="A1S" localSheetId="0">#REF!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 localSheetId="0">#REF!</definedName>
    <definedName name="A2S">#REF!</definedName>
    <definedName name="aa" localSheetId="0">'P. Económica formulario'!ERR</definedName>
    <definedName name="AA" hidden="1">{#N/A,#N/A,TRUE,"INGENIERIA";#N/A,#N/A,TRUE,"COMPRAS";#N/A,#N/A,TRUE,"DIRECCION";#N/A,#N/A,TRUE,"RESUMEN"}</definedName>
    <definedName name="AAA" localSheetId="0">'P. Económica formulario'!ERR</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a" localSheetId="0">#REF!</definedName>
    <definedName name="aaaa">#REF!</definedName>
    <definedName name="aaaaaa" localSheetId="0">[48]otros!$C$5</definedName>
    <definedName name="AAAAAA">#REF!</definedName>
    <definedName name="aaaaaaaa" localSheetId="0" hidden="1">{#N/A,#N/A,FALSE,"c_finanz";#N/A,#N/A,FALSE,"c_eco";#N/A,#N/A,FALSE,"investimenti";#N/A,#N/A,FALSE,"tir"}</definedName>
    <definedName name="aaaaaaaa" hidden="1">{#N/A,#N/A,FALSE,"c_finanz";#N/A,#N/A,FALSE,"c_eco";#N/A,#N/A,FALSE,"investimenti";#N/A,#N/A,FALSE,"tir"}</definedName>
    <definedName name="AAAAAAAAAA" localSheetId="0">#REF!</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 localSheetId="0">[11]AASHTO!$A$14:$F$17</definedName>
    <definedName name="AAC">[16]AASHTO!$A$14:$F$17</definedName>
    <definedName name="AADOQUINVEH" localSheetId="0">#REF!</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B" localSheetId="0">#REF!</definedName>
    <definedName name="ab">#REF!</definedName>
    <definedName name="aba_1" localSheetId="0">#REF!</definedName>
    <definedName name="aba_1">#REF!</definedName>
    <definedName name="aba_2">#REF!</definedName>
    <definedName name="abc">#REF!</definedName>
    <definedName name="ABCD" hidden="1">#REF!</definedName>
    <definedName name="ABCDE" hidden="1">#REF!</definedName>
    <definedName name="ABFIN" localSheetId="0">#REF!</definedName>
    <definedName name="ABFIN">[42]DATBAND!$F$3:$F$742</definedName>
    <definedName name="ABG" localSheetId="0">[11]AASHTO!$A$2:$F$5</definedName>
    <definedName name="ABG">[16]AASHTO!$A$2:$F$5</definedName>
    <definedName name="ABIN" localSheetId="0">#REF!</definedName>
    <definedName name="ABIN">[42]DATBAND!$E$3:$E$465</definedName>
    <definedName name="ABR" localSheetId="0">#REF!</definedName>
    <definedName name="ABR">#REF!</definedName>
    <definedName name="absc" localSheetId="0">#REF!</definedName>
    <definedName name="absc">[36]!absc</definedName>
    <definedName name="absc_">#N/A</definedName>
    <definedName name="absc_1">#N/A</definedName>
    <definedName name="absc1" localSheetId="0">[49]!absc</definedName>
    <definedName name="absc1">[50]!absc</definedName>
    <definedName name="ABSCF" localSheetId="0">#REF!</definedName>
    <definedName name="ABSCF">'[42]DAT NUC'!$K$2:$K$521</definedName>
    <definedName name="ABSCI" localSheetId="0">#REF!</definedName>
    <definedName name="ABSCI">'[42]DAT NUC'!$J$2:$J$1084</definedName>
    <definedName name="ac" localSheetId="0">#REF!</definedName>
    <definedName name="AC">#REF!</definedName>
    <definedName name="ACA">#REF!</definedName>
    <definedName name="ACALZADA">#REF!</definedName>
    <definedName name="ACARREO">#REF!</definedName>
    <definedName name="AccessDatabase" hidden="1">"C:\C-314\VOLUMENES\volfin4.mdb"</definedName>
    <definedName name="ACEITE_MOTOR_4_TIEMPOS">#REF!</definedName>
    <definedName name="ACEITES" localSheetId="0">#REF!,#REF!,#REF!,#REF!,#REF!</definedName>
    <definedName name="ACEITES">#REF!,#REF!,#REF!,#REF!,#REF!</definedName>
    <definedName name="ACER" localSheetId="0">#REF!</definedName>
    <definedName name="ACER">#REF!</definedName>
    <definedName name="ACERO_DE_REFUERZO_60000" localSheetId="0">#REF!</definedName>
    <definedName name="ACERO_DE_REFUERZO_60000">'[51]Acero de 60.000psi'!$I$53</definedName>
    <definedName name="ACOM">#N/A</definedName>
    <definedName name="Acometidas" localSheetId="0">#REF!</definedName>
    <definedName name="Acometidas">#REF!</definedName>
    <definedName name="acpm" localSheetId="0">5000</definedName>
    <definedName name="ACPM">#REF!</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#REF!</definedName>
    <definedName name="ACT_CONT2">#REF!</definedName>
    <definedName name="ACTA" localSheetId="0">#REF!</definedName>
    <definedName name="ACTA">[52]CANTIDADES!#REF!</definedName>
    <definedName name="actas" localSheetId="0">#REF!</definedName>
    <definedName name="actas">[53]TRASMILENIO!$A$4:$F$18</definedName>
    <definedName name="Actividades" localSheetId="0">#REF!</definedName>
    <definedName name="ACTIVIDADES" comment="Items">#REF!</definedName>
    <definedName name="ACTV" localSheetId="0">#REF!</definedName>
    <definedName name="ACTV">#REF!</definedName>
    <definedName name="ACUM">#REF!</definedName>
    <definedName name="ACUM1">(#REF!)</definedName>
    <definedName name="ACUM2">#REF!</definedName>
    <definedName name="acumulado" localSheetId="0">'[54]Reservas de Petróleo'!$A$2,'[54]Reservas de Petróleo'!$A$1,'[54]Reservas de Petróleo'!$D$4,'[54]Reservas de Petróleo'!$E$1:$E$65536</definedName>
    <definedName name="Acumulado">[55]Datos!$S$3:$S$1912</definedName>
    <definedName name="ad" localSheetId="0">#REF!</definedName>
    <definedName name="AD">#REF!</definedName>
    <definedName name="ADASC" localSheetId="0">#REF!</definedName>
    <definedName name="ADASC">#REF!</definedName>
    <definedName name="adasd" localSheetId="0">#REF!</definedName>
    <definedName name="adasd">#REF!</definedName>
    <definedName name="Adecueinstalacion">#REF!</definedName>
    <definedName name="ADFE" localSheetId="0">'P. Económica formulario'!ERR</definedName>
    <definedName name="ADFE">#N/A</definedName>
    <definedName name="ADFGSDB" localSheetId="0" hidden="1">{"via1",#N/A,TRUE,"general";"via2",#N/A,TRUE,"general";"via3",#N/A,TRUE,"general"}</definedName>
    <definedName name="ADFGSDB" hidden="1">{"via1",#N/A,TRUE,"general";"via2",#N/A,TRUE,"general";"via3",#N/A,TRUE,"general"}</definedName>
    <definedName name="Adm" localSheetId="0">'P. Económica formulario'!#REF!</definedName>
    <definedName name="Adm">[3]PRESUPUESTO!$F$289</definedName>
    <definedName name="Admin" localSheetId="0">#REF!</definedName>
    <definedName name="Admin">#REF!</definedName>
    <definedName name="administrador" localSheetId="0">[56]Informacion!$B$15</definedName>
    <definedName name="administrador">[57]Informacion!$B$15</definedName>
    <definedName name="ADMON" localSheetId="0">#REF!</definedName>
    <definedName name="admon">#N/A</definedName>
    <definedName name="ADMON1" localSheetId="0">#REF!</definedName>
    <definedName name="ADMON1">#REF!</definedName>
    <definedName name="adoc1" localSheetId="0">[49]!absc</definedName>
    <definedName name="adoc1">[50]!absc</definedName>
    <definedName name="ADOC125">[58]!absc</definedName>
    <definedName name="adoq" localSheetId="0">[59]!absc</definedName>
    <definedName name="adoq">[37]!absc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#REF!</definedName>
    <definedName name="adsvasdv">#REF!</definedName>
    <definedName name="adsvavbabt">#REF!</definedName>
    <definedName name="adsvdstb">#REF!</definedName>
    <definedName name="adsvstb">#REF!</definedName>
    <definedName name="ADVFWRG">#REF!</definedName>
    <definedName name="AE" localSheetId="0">#REF!</definedName>
    <definedName name="AE">#REF!</definedName>
    <definedName name="aefa" localSheetId="0" hidden="1">{"via1",#N/A,TRUE,"general";"via2",#N/A,TRUE,"general";"via3",#N/A,TRUE,"general"}</definedName>
    <definedName name="aefa" hidden="1">{"via1",#N/A,TRUE,"general";"via2",#N/A,TRUE,"general";"via3",#N/A,TRUE,"general"}</definedName>
    <definedName name="AER" localSheetId="0">'P. Económica formulario'!ERR</definedName>
    <definedName name="AER">#N/A</definedName>
    <definedName name="AFA" localSheetId="0">#REF!</definedName>
    <definedName name="AFA">#REF!</definedName>
    <definedName name="AFASFA" localSheetId="0">#REF!</definedName>
    <definedName name="AFASFA">#REF!</definedName>
    <definedName name="AFAW">#REF!</definedName>
    <definedName name="AFAW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 localSheetId="0">#REF!</definedName>
    <definedName name="AGO">#REF!</definedName>
    <definedName name="AGREGADO_PÉTREO_PARA_MEZCLA_ASFÁLTICA" localSheetId="0">#REF!</definedName>
    <definedName name="AGREGADO_PÉTREO_PARA_MEZCLA_ASFÁLTICA">#REF!</definedName>
    <definedName name="AGSHR7D8I">#REF!</definedName>
    <definedName name="AGUA" localSheetId="0">#REF!</definedName>
    <definedName name="AGUA">[41]INSUMOS!$D$4</definedName>
    <definedName name="AGUAS">#N/A</definedName>
    <definedName name="aida" localSheetId="0">#REF!</definedName>
    <definedName name="aida">#REF!</definedName>
    <definedName name="aida1" localSheetId="0">#REF!</definedName>
    <definedName name="aida1">#REF!</definedName>
    <definedName name="AIRE" localSheetId="0">#REF!</definedName>
    <definedName name="AIRE">'[42]DAT NUC'!$P$2:$P$401</definedName>
    <definedName name="AIU" localSheetId="0">#REF!</definedName>
    <definedName name="aiu">#REF!</definedName>
    <definedName name="AIU_01" localSheetId="0">#REF!</definedName>
    <definedName name="AIU_01">#REF!</definedName>
    <definedName name="AIU_1">#REF!</definedName>
    <definedName name="AIU_2">#REF!</definedName>
    <definedName name="AIU_ADMON" localSheetId="0">#REF!</definedName>
    <definedName name="AIU_ADMON">[60]DATOS!$D$8</definedName>
    <definedName name="AIU_IMP" localSheetId="0">#REF!</definedName>
    <definedName name="AIU_IMP">[60]DATOS!$D$9</definedName>
    <definedName name="AIU_UTIL" localSheetId="0">#REF!</definedName>
    <definedName name="AIU_UTIL">[60]DATOS!$D$10</definedName>
    <definedName name="AIUUU" localSheetId="0">#REF!</definedName>
    <definedName name="AIUUU">#REF!</definedName>
    <definedName name="Ajizal" localSheetId="0">#REF!</definedName>
    <definedName name="Ajizal">'[61]AJIZAL 3335'!$A$7:$J$142</definedName>
    <definedName name="AJUSTADOR_121.135_PINTUCO" localSheetId="0">#REF!</definedName>
    <definedName name="AJUSTADOR_121.135_PINTUCO">#REF!</definedName>
    <definedName name="AjustDelAIU" localSheetId="0">#REF!</definedName>
    <definedName name="AjustDelAIU">#REF!</definedName>
    <definedName name="Ajuste" localSheetId="0">#REF!</definedName>
    <definedName name="Ajuste">[62]Datos!$B$11</definedName>
    <definedName name="AL" localSheetId="0">#REF!</definedName>
    <definedName name="AL">#REF!</definedName>
    <definedName name="alam" localSheetId="0">#REF!</definedName>
    <definedName name="alam">#REF!</definedName>
    <definedName name="ALAMB" localSheetId="0">#REF!</definedName>
    <definedName name="ALAMB">[41]INSUMOS!$D$39</definedName>
    <definedName name="ALAMBRE_NEGRO___18" localSheetId="0">#REF!</definedName>
    <definedName name="ALAMBRE_NEGRO___18">#REF!</definedName>
    <definedName name="alc" localSheetId="0">[63]!absc</definedName>
    <definedName name="alc">[64]!absc</definedName>
    <definedName name="AlcanceProyecto" localSheetId="0">#REF!</definedName>
    <definedName name="AlcanceProyecto">#REF!</definedName>
    <definedName name="ALFAJ" localSheetId="0">#REF!</definedName>
    <definedName name="ALFAJ">#REF!</definedName>
    <definedName name="ALM">#REF!</definedName>
    <definedName name="alquiler">#REF!</definedName>
    <definedName name="ALTO" localSheetId="0">[65]Tabla!$A$1:$A$5</definedName>
    <definedName name="ALTO">[66]Tabla!$A$1:$A$5</definedName>
    <definedName name="AMBIENTAL" localSheetId="0">#REF!</definedName>
    <definedName name="AMBIENTAL">#REF!</definedName>
    <definedName name="AMORTIGUADORES" localSheetId="0">#REF!</definedName>
    <definedName name="AMORTIGUADORES">#REF!</definedName>
    <definedName name="Amount" localSheetId="0">#REF!</definedName>
    <definedName name="Amount">#REF!</definedName>
    <definedName name="analequipo">#REF!</definedName>
    <definedName name="ANALI">#REF!</definedName>
    <definedName name="Analyst">#REF!</definedName>
    <definedName name="ANCLAJE">'[67]MC SF GAVIONES'!#REF!</definedName>
    <definedName name="AND" localSheetId="0">#REF!</definedName>
    <definedName name="AND">#REF!</definedName>
    <definedName name="ANDAM" localSheetId="0">#REF!</definedName>
    <definedName name="ANDAM">[41]INSUMOS!$D$146</definedName>
    <definedName name="ANDEN" localSheetId="0">#REF!</definedName>
    <definedName name="ANDEN">#REF!</definedName>
    <definedName name="anex7" localSheetId="0">#REF!</definedName>
    <definedName name="anex7">#REF!</definedName>
    <definedName name="anex8">#REF!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[68]COMPARATIVO!#REF!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GULO_2.1_2_x_1__4_ALU">#REF!</definedName>
    <definedName name="ANGULO_DE_2_X_1_4">#REF!</definedName>
    <definedName name="ANGULO_DE_2_X_1_8">#REF!</definedName>
    <definedName name="anscount" hidden="1">1</definedName>
    <definedName name="AnsermaCartago" localSheetId="0">#REF!</definedName>
    <definedName name="AnsermaCartago">#REF!</definedName>
    <definedName name="AntCach" localSheetId="0">#REF!</definedName>
    <definedName name="AntCach">[27]COSTOS!$B$21</definedName>
    <definedName name="Antic" localSheetId="0">[69]BASES!$B$33</definedName>
    <definedName name="Antic">[70]BASES!$B$33</definedName>
    <definedName name="AnticAdic" localSheetId="0">#REF!</definedName>
    <definedName name="AnticAdic">[27]EVA!$B$98</definedName>
    <definedName name="ANTICIPO" localSheetId="0">[71]BASES!$B$33</definedName>
    <definedName name="ANTICIPO">[70]BASES!$B$33</definedName>
    <definedName name="ANTISB" localSheetId="0">#REF!</definedName>
    <definedName name="ANTISB">[41]INSUMOS!$D$42</definedName>
    <definedName name="ANTISOL_ROJO" localSheetId="0">#REF!</definedName>
    <definedName name="ANTISOL_ROJO">#REF!</definedName>
    <definedName name="AÑO">[48]PRESUPUESTO!$D$13</definedName>
    <definedName name="AÑOWUIE">'[72]Res-Accide-10'!$R$2:$R$7</definedName>
    <definedName name="Ao" localSheetId="0">#REF!</definedName>
    <definedName name="Ao">[73]Indices!#REF!</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[74]!absc</definedName>
    <definedName name="APU">[75]!absc</definedName>
    <definedName name="APU_directos" localSheetId="0">#REF!</definedName>
    <definedName name="APU_directos">#REF!</definedName>
    <definedName name="APU221.1" localSheetId="0">#REF!</definedName>
    <definedName name="APU221.1">#REF!</definedName>
    <definedName name="APU221.2">#REF!</definedName>
    <definedName name="APUActividades">#REF!</definedName>
    <definedName name="APUCapitulos">#REF!</definedName>
    <definedName name="APUFEB">#REF!</definedName>
    <definedName name="APUValidacionEquipos">#REF!</definedName>
    <definedName name="APUValidacionGenerales">#REF!</definedName>
    <definedName name="APUValidacionMateriales">#REF!</definedName>
    <definedName name="APUValidacionMO">#REF!</definedName>
    <definedName name="aq" localSheetId="0">'P. Económica formulario'!ERR</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#REF!</definedName>
    <definedName name="ARANCEL">#REF!</definedName>
    <definedName name="AREA">#REF!</definedName>
    <definedName name="_xlnm.Extract">#REF!</definedName>
    <definedName name="_xlnm.Print_Area" localSheetId="0">#REF!</definedName>
    <definedName name="_xlnm.Print_Area">#N/A</definedName>
    <definedName name="AreaLimpiar">'[76]Info-Portaf'!$N$4,'[76]Info-Portaf'!$C$10:$AE$24,'[76]Info-Portaf'!$C$26:$AE$28,'[76]Info-Portaf'!$C$31:$AE$40,'[76]Info-Portaf'!$C$41:$H$41,'[76]Info-Portaf'!$C$42:$AE$51,'[76]Info-Portaf'!$C$53:$AE$54,'[76]Info-Portaf'!$C$57:$AE$57,'[76]Info-Portaf'!$C$59:$AE$59,'[76]Info-Portaf'!$B$10:$B$61</definedName>
    <definedName name="Areatotal" localSheetId="0">#REF!</definedName>
    <definedName name="Areatotal">#REF!</definedName>
    <definedName name="Aref" localSheetId="0">#REF!</definedName>
    <definedName name="Aref">#REF!</definedName>
    <definedName name="ARENA" localSheetId="0">#REF!</definedName>
    <definedName name="ARENA">[77]INSUMOS!$D$185</definedName>
    <definedName name="ARENA_CUARZO_0.40_0.50MM" localSheetId="0">#REF!</definedName>
    <definedName name="ARENA_CUARZO_0.40_0.50MM">#REF!</definedName>
    <definedName name="ARENA_LAVADA" localSheetId="0">#REF!</definedName>
    <definedName name="ARENA_LAVADA">#REF!</definedName>
    <definedName name="arg">#REF!</definedName>
    <definedName name="Arial">#REF!</definedName>
    <definedName name="armuve" localSheetId="0">'P. Económica formulario'!ERR</definedName>
    <definedName name="armuve">#N/A</definedName>
    <definedName name="ARP" localSheetId="0">#REF!</definedName>
    <definedName name="ARP">#REF!</definedName>
    <definedName name="Arrendamientos" localSheetId="0">#REF!</definedName>
    <definedName name="Arrendamientos">#REF!</definedName>
    <definedName name="ARS">#REF!</definedName>
    <definedName name="ARTE" localSheetId="0">#REF!</definedName>
    <definedName name="ARTE">[78]INSUMOS!$F$84</definedName>
    <definedName name="as" localSheetId="0">'P. Económica formulario'!ERR</definedName>
    <definedName name="as">#N/A</definedName>
    <definedName name="ASA" localSheetId="0">#REF!</definedName>
    <definedName name="ASA">#REF!</definedName>
    <definedName name="asas" localSheetId="0">#REF!</definedName>
    <definedName name="asas">[79]formulario!$A$6:$D$37</definedName>
    <definedName name="asasasa" localSheetId="0">#REF!</definedName>
    <definedName name="asasasa">[79]equipos!$A$2:$E$772</definedName>
    <definedName name="asasasas" localSheetId="0">#REF!</definedName>
    <definedName name="asasasas">[79]MATERIALES!$A$3:$D$192</definedName>
    <definedName name="asasasasa" localSheetId="0">#REF!</definedName>
    <definedName name="asasasasa">[79]ACARREO!$A$3:$C$26</definedName>
    <definedName name="asasasasas" localSheetId="0">#REF!</definedName>
    <definedName name="asasasasas">[79]CUADBASI!$A$13:$F$46</definedName>
    <definedName name="asaws" localSheetId="0">#REF!</definedName>
    <definedName name="asaws">#REF!</definedName>
    <definedName name="ASB" localSheetId="0">[11]AASHTO!$A$8:$F$11</definedName>
    <definedName name="ASB">[16]AASHTO!$A$8:$F$11</definedName>
    <definedName name="asbdgfm" localSheetId="0">#REF!</definedName>
    <definedName name="asbdgfm">#REF!</definedName>
    <definedName name="asbfdgn" localSheetId="0">#REF!</definedName>
    <definedName name="asbfdgn">#REF!</definedName>
    <definedName name="ASBHFU" localSheetId="0">#REF!</definedName>
    <definedName name="ASBHFU">#REF!</definedName>
    <definedName name="asbsgm">#REF!</definedName>
    <definedName name="asbstgn">#REF!</definedName>
    <definedName name="ASCAS">#REF!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F">#REF!</definedName>
    <definedName name="asdarg">#REF!</definedName>
    <definedName name="ASDAS" localSheetId="0">#REF!</definedName>
    <definedName name="ASDAS">#REF!</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#REF!</definedName>
    <definedName name="asdasdcadsc">#REF!</definedName>
    <definedName name="asdasdvasdv">#REF!</definedName>
    <definedName name="asdbdfsnh">#REF!</definedName>
    <definedName name="asdbgn">#REF!</definedName>
    <definedName name="ASDBYF">#REF!</definedName>
    <definedName name="asddscs">#REF!</definedName>
    <definedName name="asdefe">#REF!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 localSheetId="0">#REF!</definedName>
    <definedName name="asdfg">#REF!</definedName>
    <definedName name="ASDFGHJKLÑ" localSheetId="0">'P. Económica formulario'!ERR</definedName>
    <definedName name="ASDFGHJKLÑ">#N/A</definedName>
    <definedName name="ASDG" localSheetId="0">#REF!</definedName>
    <definedName name="ASDG">#REF!</definedName>
    <definedName name="asdgfdn" localSheetId="0">#REF!</definedName>
    <definedName name="asdgfdn">#REF!</definedName>
    <definedName name="asdgsfdnh">#REF!</definedName>
    <definedName name="ASDTBSU">#REF!</definedName>
    <definedName name="asdvadbtb">#REF!</definedName>
    <definedName name="ASDVASDV">#REF!</definedName>
    <definedName name="asdvasdvads">#REF!</definedName>
    <definedName name="ASDVASV">#REF!</definedName>
    <definedName name="asdvdb">#REF!</definedName>
    <definedName name="asdvsdgb">#REF!</definedName>
    <definedName name="asdvtb">#REF!</definedName>
    <definedName name="Aseguracalidad">#REF!</definedName>
    <definedName name="ASF">#REF!</definedName>
    <definedName name="ASFAF">#REF!</definedName>
    <definedName name="ASFALTO_190">#REF!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ASF">#REF!</definedName>
    <definedName name="ASFAW">#REF!</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 localSheetId="0">#REF!</definedName>
    <definedName name="ASFG">'[80]CANT.5921'!#REF!</definedName>
    <definedName name="asfghjoi" localSheetId="0" hidden="1">{"via1",#N/A,TRUE,"general";"via2",#N/A,TRUE,"general";"via3",#N/A,TRUE,"general"}</definedName>
    <definedName name="asfghjoi" hidden="1">{"via1",#N/A,TRUE,"general";"via2",#N/A,TRUE,"general";"via3",#N/A,TRUE,"general"}</definedName>
    <definedName name="asgfdsn">#REF!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gn">#REF!</definedName>
    <definedName name="ASTBTUY">#REF!</definedName>
    <definedName name="asvdbt">#REF!</definedName>
    <definedName name="asvdstn">[36]!absc</definedName>
    <definedName name="ATB" localSheetId="0">#REF!</definedName>
    <definedName name="ATB">#REF!</definedName>
    <definedName name="ATDBSFNUD" localSheetId="0">#REF!</definedName>
    <definedName name="ATDBSFNUD">#REF!</definedName>
    <definedName name="ATenerEnCuenta">#REF!</definedName>
    <definedName name="Atp">[18]EMPRESA!$F$20</definedName>
    <definedName name="AU" localSheetId="0">#REF!</definedName>
    <definedName name="AU">'[81]CIRCUITOS CODENSA'!#REF!</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TOPISTA" localSheetId="0">#REF!</definedName>
    <definedName name="AUTOPISTA">'[81]CIRCUITOS CODENSA'!#REF!</definedName>
    <definedName name="AuxAlim">'[18]DATOS CONTRATO'!$E$18</definedName>
    <definedName name="auxalimentacion">[82]CONTRATO!$E$18</definedName>
    <definedName name="AuxCom">'[18]DATOS CONTRATO'!$I$16</definedName>
    <definedName name="auxcomisariato">[82]CONTRATO!$I$16</definedName>
    <definedName name="AuxDot">'[18]DATOS CONTRATO'!$I$17</definedName>
    <definedName name="auxdotacion">[82]CONTRATO!$I$17</definedName>
    <definedName name="AuxHab">'[18]DATOS CONTRATO'!$E$17</definedName>
    <definedName name="auxhabi">[83]CONTRATO!$E$17</definedName>
    <definedName name="auxhabitacion">[82]CONTRATO!$E$17</definedName>
    <definedName name="auxtransporte">[82]CONTRATO!$E$16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VB" localSheetId="0">#REF!</definedName>
    <definedName name="AVB" hidden="1">{#N/A,#N/A,TRUE,"INGENIERIA";#N/A,#N/A,TRUE,"COMPRAS";#N/A,#N/A,TRUE,"DIRECCION";#N/A,#N/A,TRUE,"RESUMEN"}</definedName>
    <definedName name="AW" localSheetId="0">#REF!</definedName>
    <definedName name="AW">#REF!</definedName>
    <definedName name="AWFAWF" localSheetId="0">#REF!</definedName>
    <definedName name="AWFAWF">#REF!</definedName>
    <definedName name="AWFQWFQ">#REF!</definedName>
    <definedName name="AWFW">[36]!absc</definedName>
    <definedName name="ax" localSheetId="0">#REF!</definedName>
    <definedName name="ax">#REF!</definedName>
    <definedName name="AYUDANTE" localSheetId="0">#REF!</definedName>
    <definedName name="AYUDANTE">[84]REFEREN!$C$14</definedName>
    <definedName name="AyudanteHR" localSheetId="0">#REF!</definedName>
    <definedName name="AyudanteHR">[85]F.Prestacional!$E$11</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#REF!</definedName>
    <definedName name="B.T1" localSheetId="0">#REF!</definedName>
    <definedName name="B.T1">#REF!</definedName>
    <definedName name="B_impresión_IM">#REF!</definedName>
    <definedName name="B_T1">#REF!</definedName>
    <definedName name="B23N">#REF!</definedName>
    <definedName name="BAJA">#REF!</definedName>
    <definedName name="Bajo_L" localSheetId="0">[65]Tabla!$A$1:$A$5</definedName>
    <definedName name="Bajo_L">[66]Tabla!$A$1:$A$5</definedName>
    <definedName name="BAKE_ROD__ESPUMA_DE_POLIET" localSheetId="0">#REF!</definedName>
    <definedName name="BAKE_ROD__ESPUMA_DE_POLIET">#REF!</definedName>
    <definedName name="BALAST" localSheetId="0">#REF!</definedName>
    <definedName name="BALAST">[77]INSUMOS!$D$199</definedName>
    <definedName name="BANCO" localSheetId="0">#REF!</definedName>
    <definedName name="BANCO">#REF!</definedName>
    <definedName name="bas" localSheetId="0">#REF!</definedName>
    <definedName name="bas">#REF!</definedName>
    <definedName name="BASBOX">#REF!</definedName>
    <definedName name="BASE">#REF!</definedName>
    <definedName name="Base_datos_IM">#REF!</definedName>
    <definedName name="base_datos_t45" localSheetId="0">#REF!</definedName>
    <definedName name="base_datos_t45">[86]CALIDAD!#REF!</definedName>
    <definedName name="BASE_TRITURADA_NORTE" localSheetId="0">#REF!</definedName>
    <definedName name="BASE_TRITURADA_NORTE">#REF!</definedName>
    <definedName name="base1" localSheetId="0">#REF!</definedName>
    <definedName name="base1">#REF!</definedName>
    <definedName name="BASE2">#REF!</definedName>
    <definedName name="basedatos">[87]Hoja1!$A$4:$BZ$55</definedName>
    <definedName name="BaseDatos_Ore1" localSheetId="0">#REF!</definedName>
    <definedName name="BaseDatos_Ore1">'[88]BD100-45'!#REF!</definedName>
    <definedName name="BaseDatos_T831" localSheetId="0">#REF!</definedName>
    <definedName name="BaseDatos_T831">'[89]BD100-45-P1'!#REF!</definedName>
    <definedName name="_xlnm.Database" localSheetId="0">#REF!</definedName>
    <definedName name="_xlnm.Database">#REF!</definedName>
    <definedName name="BaseDeDatos1" localSheetId="0">#REF!</definedName>
    <definedName name="BaseDeDatos1">#REF!</definedName>
    <definedName name="basep">[90]PRESUPUESTAL!$A$4:$P$190</definedName>
    <definedName name="BASEQUI" localSheetId="0">#REF!</definedName>
    <definedName name="BASEQUI">[91]EQUIPO!$B$19:$J$1001</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asicos">#REF!</definedName>
    <definedName name="BASMANO" localSheetId="0">#REF!</definedName>
    <definedName name="BASMANO">'[91]MANO DE OBRA'!$B$17:$H$68</definedName>
    <definedName name="BASMATE" localSheetId="0">#REF!</definedName>
    <definedName name="BASMATE">[91]Materiales!$B$18:$E$1108</definedName>
    <definedName name="BB" localSheetId="0">'P. Económica formulario'!ERR</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__2">#REF!</definedName>
    <definedName name="Bd_2" localSheetId="0">#REF!</definedName>
    <definedName name="Bd_2">[92]FACTORES!#REF!</definedName>
    <definedName name="BDD" localSheetId="0">#REF!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#N/A</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 localSheetId="0">#REF!</definedName>
    <definedName name="bI">#REF!</definedName>
    <definedName name="biq">#REF!</definedName>
    <definedName name="BL" localSheetId="0">#REF!</definedName>
    <definedName name="BL">'[81]CIRCUITOS CODENSA'!#REF!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#REF!</definedName>
    <definedName name="blComentarioInf1">#REF!</definedName>
    <definedName name="blComentarioInf2">#REF!</definedName>
    <definedName name="blEjecutado">'[93]Ejecutado%'!#REF!</definedName>
    <definedName name="blEjecutadoPorcen">'[93]Ejecutado$'!$D$1:$CE$45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localSheetId="0" hidden="1">#REF!</definedName>
    <definedName name="BLPH10" hidden="1">[94]Teknion!$F$7</definedName>
    <definedName name="BLPH11" localSheetId="0" hidden="1">#REF!</definedName>
    <definedName name="BLPH11" hidden="1">'[94]Samas Groep'!$A$7</definedName>
    <definedName name="BLPH12" localSheetId="0" hidden="1">#REF!</definedName>
    <definedName name="BLPH12" hidden="1">'[94]Samas Groep'!$F$7</definedName>
    <definedName name="BLPH2" localSheetId="0" hidden="1">#REF!</definedName>
    <definedName name="BLPH2" hidden="1">#REF!</definedName>
    <definedName name="BLPH3" hidden="1">#REF!</definedName>
    <definedName name="BLPH4" hidden="1">#REF!</definedName>
    <definedName name="BLPH5" localSheetId="0" hidden="1">#REF!</definedName>
    <definedName name="BLPH5" hidden="1">'[94]Hon Industries'!$A$7</definedName>
    <definedName name="BLPH6" localSheetId="0" hidden="1">#REF!</definedName>
    <definedName name="BLPH6" hidden="1">'[94]Hon Industries'!$F$7</definedName>
    <definedName name="BLPH7" localSheetId="0" hidden="1">#REF!</definedName>
    <definedName name="BLPH7" hidden="1">'[94]Herman Miller'!$A$7</definedName>
    <definedName name="BLPH8" localSheetId="0" hidden="1">#REF!</definedName>
    <definedName name="BLPH8" hidden="1">'[94]Herman Miller'!$F$7</definedName>
    <definedName name="BLPH9" localSheetId="0" hidden="1">#REF!</definedName>
    <definedName name="BLPH9" hidden="1">[94]Teknion!$A$7</definedName>
    <definedName name="blProgramadoPesos">'[93]Programado$'!$I$1:$CK$45</definedName>
    <definedName name="blReferenciaInforme" localSheetId="0">#REF!</definedName>
    <definedName name="blReferenciaInforme">#REF!</definedName>
    <definedName name="bn" localSheetId="0">#REF!</definedName>
    <definedName name="bn">#REF!</definedName>
    <definedName name="BO" localSheetId="0">#REF!</definedName>
    <definedName name="BO">'[81]CIRCUITOS CODENSA'!#REF!</definedName>
    <definedName name="Bombas" localSheetId="0">#REF!</definedName>
    <definedName name="BOMBAS">#N/A</definedName>
    <definedName name="BOMBEO" localSheetId="0">#REF!</definedName>
    <definedName name="BOMBEO">[41]INSUMOS!$D$28</definedName>
    <definedName name="BONO" localSheetId="0">#REF!</definedName>
    <definedName name="BONO">#REF!</definedName>
    <definedName name="BORDER1" localSheetId="0">[95]steel!#REF!</definedName>
    <definedName name="BORDER1">[95]steel!#REF!</definedName>
    <definedName name="BORDET" localSheetId="0">#REF!</definedName>
    <definedName name="BORDET">#REF!</definedName>
    <definedName name="borrar" localSheetId="0">#REF!</definedName>
    <definedName name="borrar">#REF!</definedName>
    <definedName name="BORSHE" localSheetId="0">'[7]7422CW00'!#REF!</definedName>
    <definedName name="BORSHE">'[7]7422CW00'!#REF!</definedName>
    <definedName name="BORSUM" localSheetId="0">'[7]7422CW00'!#REF!</definedName>
    <definedName name="BORSUM">'[7]7422CW00'!#REF!</definedName>
    <definedName name="boxes" localSheetId="0">#REF!</definedName>
    <definedName name="boxes">#REF!</definedName>
    <definedName name="BQ" localSheetId="0">#REF!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Q" localSheetId="0">#REF!</definedName>
    <definedName name="BRIQ">[42]DATBAND!$D$3:$D$395</definedName>
    <definedName name="BS_Data_Col" localSheetId="0">#REF!</definedName>
    <definedName name="BS_Data_Col">#REF!</definedName>
    <definedName name="bsb" localSheetId="0" hidden="1">{"via1",#N/A,TRUE,"general";"via2",#N/A,TRUE,"general";"via3",#N/A,TRUE,"general"}</definedName>
    <definedName name="bsb" hidden="1">{"via1",#N/A,TRUE,"general";"via2",#N/A,TRUE,"general";"via3",#N/A,TRUE,"general"}</definedName>
    <definedName name="BSpb" localSheetId="0">#REF!</definedName>
    <definedName name="BSpb">#REF!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[96]medelo!$D$37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 localSheetId="0">#REF!</definedName>
    <definedName name="BUDGET">'[97]CALC PROD MENSUAL'!#REF!</definedName>
    <definedName name="BUDGETNORTE" localSheetId="0">#REF!</definedName>
    <definedName name="BUDGETNORTE">'[97]CALC PROD MENSUAL'!#REF!</definedName>
    <definedName name="BUDGETSUR" localSheetId="0">#REF!</definedName>
    <definedName name="BUDGETSUR">'[97]CALC PROD MENSUAL'!#REF!</definedName>
    <definedName name="BuiltIn_AutoFilter___4" localSheetId="0">#REF!</definedName>
    <definedName name="BuiltIn_AutoFilter___4">#REF!</definedName>
    <definedName name="BuiltIn_Print_Area" localSheetId="0">'[98]Form5 _Pág_ 1'!#REF!</definedName>
    <definedName name="BuiltIn_Print_Area">#REF!</definedName>
    <definedName name="BuiltIn_Print_Area___0" localSheetId="0">'[98]Form5 _Pág_ 2'!#REF!</definedName>
    <definedName name="BuiltIn_Print_Area___0">#REF!</definedName>
    <definedName name="BuiltIn_Print_Area___0___0" localSheetId="0">#REF!</definedName>
    <definedName name="BuiltIn_Print_Area___0___0">#REF!</definedName>
    <definedName name="BuiltIn_Print_Area___0___0___0">#REF!</definedName>
    <definedName name="BuiltIn_Print_Area___1___0">#REF!</definedName>
    <definedName name="BuiltIn_Print_Titles">#REF!</definedName>
    <definedName name="BuiltIn_Print_Titles___0">#N/A</definedName>
    <definedName name="BuscHSeguim" localSheetId="0">#REF!</definedName>
    <definedName name="BuscHSeguim">[99]SEGUIMIENTO!$P$27:$PS$57</definedName>
    <definedName name="BuscHSeguim2" localSheetId="0">#REF!</definedName>
    <definedName name="BuscHSeguim2">[99]SEGUIMIENTO!$P$29:$PS$57</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CLAV" localSheetId="0">#REF!</definedName>
    <definedName name="C.CLAV">#REF!</definedName>
    <definedName name="C.FON">#REF!</definedName>
    <definedName name="C.LOM">#REF!</definedName>
    <definedName name="C.RAS">#REF!</definedName>
    <definedName name="C.TERR">#REF!</definedName>
    <definedName name="C_">#REF!</definedName>
    <definedName name="C_Apus" comment="Codigo Apus" localSheetId="0">#REF!</definedName>
    <definedName name="C_Apus" comment="Codigo Apus">'[100]1_Preliminares'!$A$26</definedName>
    <definedName name="C_grupo1" localSheetId="0">#REF!</definedName>
    <definedName name="C_grupo1">#REF!</definedName>
    <definedName name="C_LOM">#REF!</definedName>
    <definedName name="CA">#REF!</definedName>
    <definedName name="CAB">#N/A</definedName>
    <definedName name="cabina" localSheetId="0">#REF!</definedName>
    <definedName name="cabina">#REF!</definedName>
    <definedName name="Cableado" localSheetId="0">#REF!</definedName>
    <definedName name="Cableado">#REF!</definedName>
    <definedName name="CACM">#REF!</definedName>
    <definedName name="Caim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rcá">#REF!</definedName>
    <definedName name="Cale">#REF!</definedName>
    <definedName name="CALEND" localSheetId="0">#REF!</definedName>
    <definedName name="CALEND">'[97]CALC PROD MENSUAL'!#REF!</definedName>
    <definedName name="CALENDARIO" localSheetId="0">#REF!</definedName>
    <definedName name="CALENDARIO">'[97]CALC PROD MENSUAL'!#REF!</definedName>
    <definedName name="CALENDARIO1" localSheetId="0">#REF!</definedName>
    <definedName name="CALENDARIO1">'[101]CALC PROD MENSUAL'!#REF!</definedName>
    <definedName name="Calidad" localSheetId="0">#REF!</definedName>
    <definedName name="Calidad">#REF!</definedName>
    <definedName name="CAM_CAIDA">#REF!</definedName>
    <definedName name="Camaras">#REF!</definedName>
    <definedName name="CAMION" localSheetId="0">#REF!</definedName>
    <definedName name="CAMION">[102]VALORES!$C$41</definedName>
    <definedName name="CAMIONETA_TIPO_D_300" localSheetId="0">#REF!</definedName>
    <definedName name="CAMIONETA_TIPO_D_300">#REF!</definedName>
    <definedName name="Campamento" localSheetId="0">#REF!</definedName>
    <definedName name="Campamento">#REF!</definedName>
    <definedName name="CAMPERO_CAMIONETA_TRANSPORTE_MATERIALES">#REF!</definedName>
    <definedName name="CAMPO">#REF!</definedName>
    <definedName name="CAMRF" localSheetId="0">#REF!</definedName>
    <definedName name="CAMRF">'[41]A.P.U.'!$G$589</definedName>
    <definedName name="CANCAH" localSheetId="0">#REF!</definedName>
    <definedName name="CANCAH">#REF!</definedName>
    <definedName name="CANCHA" localSheetId="0">#REF!</definedName>
    <definedName name="CANCH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0">'[103]TRAMO 03'!$F:$F,'[103]TRAMO 03'!$I:$I,'[103]TRAMO 03'!$K:$K,'[103]TRAMO 03'!#REF!,'[103]TRAMO 03'!#REF!,'[103]TRAMO 03'!#REF!,'[103]TRAMO 03'!#REF!,'[103]TRAMO 03'!#REF!,'[103]TRAMO 03'!#REF!,'[103]TRAMO 03'!#REF!,'[103]TRAMO 03'!#REF!,'[103]TRAMO 03'!#REF!,'[103]TRAMO 03'!#REF!,'[103]TRAMO 03'!#REF!,'[103]TRAMO 03'!#REF!,'[103]TRAMO 03'!#REF!</definedName>
    <definedName name="Cantidad">#REF!</definedName>
    <definedName name="CANTIDADES" localSheetId="0">#REF!</definedName>
    <definedName name="CANTIDADES">#REF!</definedName>
    <definedName name="CAP" localSheetId="0">#REF!</definedName>
    <definedName name="cap">#REF!</definedName>
    <definedName name="CAPAC._HSE" localSheetId="0">#REF!</definedName>
    <definedName name="CAPAC._HSE">#REF!</definedName>
    <definedName name="CAPIT">#REF!</definedName>
    <definedName name="Capitalpb">#REF!</definedName>
    <definedName name="CapitalStructure">#REF!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RGA" localSheetId="0">#REF!</definedName>
    <definedName name="CARGA">#N/A</definedName>
    <definedName name="CARGOS" localSheetId="0">#REF!</definedName>
    <definedName name="CARGOS">#REF!</definedName>
    <definedName name="carlos" localSheetId="0">MODULO10.auto_abrir</definedName>
    <definedName name="CARLOS">#REF!</definedName>
    <definedName name="caro">#N/A</definedName>
    <definedName name="caro2">#N/A</definedName>
    <definedName name="CARROTANQUE_10000_LT" localSheetId="0">#REF!</definedName>
    <definedName name="CARROTANQUE_10000_LT">#REF!</definedName>
    <definedName name="CARROTANQUE_IRRIGADOR">#REF!</definedName>
    <definedName name="CARROTANQUE_IRRIGADOR_DE_ASFALTO">#REF!</definedName>
    <definedName name="CASET" localSheetId="0">#REF!</definedName>
    <definedName name="CASET">#REF!</definedName>
    <definedName name="Cashpb">#REF!</definedName>
    <definedName name="CASQ" localSheetId="0">#REF!</definedName>
    <definedName name="CASQ">[104]FACTORES!#REF!</definedName>
    <definedName name="castle" localSheetId="0">#REF!</definedName>
    <definedName name="castle">'[105]Analisis Precios Unitarios'!#REF!</definedName>
    <definedName name="CATALIZADOR_PINTUCOAT" localSheetId="0">#REF!</definedName>
    <definedName name="CATALIZADOR_PINTUCOAT">#REF!</definedName>
    <definedName name="CATEG" localSheetId="0">#REF!</definedName>
    <definedName name="CATEG">[106]Personal!$A$5:$A$12</definedName>
    <definedName name="CBLES" localSheetId="0">#REF!</definedName>
    <definedName name="CBLES">#REF!</definedName>
    <definedName name="CBLES1" localSheetId="0">#REF!</definedName>
    <definedName name="CBLES1">#REF!</definedName>
    <definedName name="CBRDISEÑO">[107]SECTORIZACIÓN!$A$12:$G$20</definedName>
    <definedName name="CBWorkbookPriority" hidden="1">-1602700874</definedName>
    <definedName name="CC" localSheetId="0">[108]Personalizar!$G$22:$G$25</definedName>
    <definedName name="CC">#REF!</definedName>
    <definedName name="ccastle" localSheetId="0">#REF!</definedName>
    <definedName name="ccastle">'[105]Analisis Precios Unitarios'!#REF!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'[109]A. P. U.'!#REF!</definedName>
    <definedName name="CCCCCC">'[110]A. P. U.'!#REF!</definedName>
    <definedName name="CCONTECH" localSheetId="0">#REF!</definedName>
    <definedName name="CCONTECH">[41]INSUMOS!$D$21</definedName>
    <definedName name="CCT" localSheetId="0">#REF!</definedName>
    <definedName name="CCT">#REF!</definedName>
    <definedName name="CCTO123" localSheetId="0">#REF!</definedName>
    <definedName name="CCTO123">#REF!</definedName>
    <definedName name="CCTO124">#REF!</definedName>
    <definedName name="ccto210">#REF!</definedName>
    <definedName name="CCTOPR21" localSheetId="0">#REF!</definedName>
    <definedName name="CCTOPR21">[41]INSUMOS!$D$9</definedName>
    <definedName name="CCTOPR24.5" localSheetId="0">#REF!</definedName>
    <definedName name="CCTOPR24.5">[41]INSUMOS!$D$11</definedName>
    <definedName name="CCTOPR28" localSheetId="0">#REF!</definedName>
    <definedName name="CCTOPR28">[41]INSUMOS!$D$12</definedName>
    <definedName name="cd" localSheetId="0">[111]Hoja1!$C$81</definedName>
    <definedName name="cd">[112]Hoja1!$C$81</definedName>
    <definedName name="CdadCalidad" localSheetId="0">#REF!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 localSheetId="0">#REF!</definedName>
    <definedName name="CDCT">#REF!</definedName>
    <definedName name="CDctrl" localSheetId="0">[69]CDItem!$G$8</definedName>
    <definedName name="CDctrl">[70]CDItem!$G$8</definedName>
    <definedName name="CDE" localSheetId="0">#REF!</definedName>
    <definedName name="CDE">#REF!</definedName>
    <definedName name="cdfgrtfd" localSheetId="0" hidden="1">#REF!</definedName>
    <definedName name="cdfgrtfd" hidden="1">#REF!</definedName>
    <definedName name="CDO">#REF!</definedName>
    <definedName name="CDS_V_INDICES_CIRCUITO_CAUSA">#REF!</definedName>
    <definedName name="CDSeguim" localSheetId="0">#REF!</definedName>
    <definedName name="CDSeguim">[99]SEGUIMIENTO!$G$30</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NumPr" localSheetId="0">#REF!</definedName>
    <definedName name="CeldaNumPr">#REF!</definedName>
    <definedName name="CeldCanti">#REF!</definedName>
    <definedName name="CELDVRUNIT1">#REF!</definedName>
    <definedName name="CEM" localSheetId="0">#REF!</definedName>
    <definedName name="CEM">[41]INSUMOS!$D$55</definedName>
    <definedName name="CEMENTO" localSheetId="0">[113]Insum!$A$3:$H$63</definedName>
    <definedName name="CEMENTO">[114]Insum!$A$3:$H$63</definedName>
    <definedName name="CERCHA" localSheetId="0">#REF!</definedName>
    <definedName name="CERCHA">[41]INSUMOS!$D$154</definedName>
    <definedName name="CERRAM" localSheetId="0">#REF!</definedName>
    <definedName name="CERRAM">#REF!</definedName>
    <definedName name="CGDI01" localSheetId="0">[19]Tablas!#REF!</definedName>
    <definedName name="CGDI01">[19]Tablas!#REF!</definedName>
    <definedName name="CGDI02" localSheetId="0">[19]Tablas!#REF!</definedName>
    <definedName name="CGDI02">[19]Tablas!#REF!</definedName>
    <definedName name="CGDI03" localSheetId="0">[19]Tablas!#REF!</definedName>
    <definedName name="CGDI03">[19]Tablas!#REF!</definedName>
    <definedName name="CGDI04" localSheetId="0">[19]Tablas!#REF!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 localSheetId="0">#REF!</definedName>
    <definedName name="Ch">#REF!</definedName>
    <definedName name="Change_in_Cash" localSheetId="0">#REF!</definedName>
    <definedName name="Change_in_Cash">#REF!</definedName>
    <definedName name="CHECK" localSheetId="0">IF(AND(#REF!=#REF!,#REF!=#REF!,#REF!=#REF!),"ok","ojo")</definedName>
    <definedName name="CHECK">IF(AND('[115]Ppto completo'!$D1='[115]Ppto completo'!$D1,'[115]Ppto completo'!$E1='[115]Ppto completo'!$E1,'[115]Ppto completo'!$F1='[115]Ppto completo'!$F1),"ok","ojo")</definedName>
    <definedName name="Check_to_Cash" localSheetId="0">#REF!</definedName>
    <definedName name="Check_to_Cash">#REF!</definedName>
    <definedName name="ChequeoCantidades">#REF!</definedName>
    <definedName name="CHK_PU" localSheetId="0">'[7]7422CW00'!#REF!</definedName>
    <definedName name="CHK_PU">'[7]7422CW00'!#REF!</definedName>
    <definedName name="CHP" localSheetId="0">#REF!</definedName>
    <definedName name="CHP">#REF!</definedName>
    <definedName name="ci" localSheetId="0">#REF!</definedName>
    <definedName name="ci">#REF!</definedName>
    <definedName name="CICLOP" localSheetId="0">#REF!</definedName>
    <definedName name="CICLOP">'[77]A.P.U. (2)'!$F$74</definedName>
    <definedName name="CILIND" localSheetId="0">#REF!</definedName>
    <definedName name="CILIND">[116]TUBERIA!$AE$10:$AE$14</definedName>
    <definedName name="CILINDRO_COMPACTADOR_DE_6_TONELADAS" localSheetId="0">#REF!</definedName>
    <definedName name="CILINDRO_COMPACTADOR_DE_6_TONELADAS">#REF!</definedName>
    <definedName name="CIND" localSheetId="0">#REF!</definedName>
    <definedName name="CIND">#REF!</definedName>
    <definedName name="CIndPresup">#REF!</definedName>
    <definedName name="CINTA_REFL.ALT.INTENS.SEM.">#REF!</definedName>
    <definedName name="CIR" localSheetId="0">IF('P. Económica formulario'!LG=9,IF(ISERROR(PVT),"",PVT),"")</definedName>
    <definedName name="CIR">IF(LG=9,IF(ISERROR(PVT),"",PVT),"")</definedName>
    <definedName name="CIRCUITOS" localSheetId="0">#REF!</definedName>
    <definedName name="CIRCUITOS">[117]Circuitos!$C$2:$C$891</definedName>
    <definedName name="CIRCUNVALAR" localSheetId="0">#REF!</definedName>
    <definedName name="CIRCUNVALAR">#REF!</definedName>
    <definedName name="CISNEROS" localSheetId="0">#REF!</definedName>
    <definedName name="CISNEROS">#REF!</definedName>
    <definedName name="Ciudades" localSheetId="0">#REF!</definedName>
    <definedName name="Ciudades">[118]Insumos!$B$1813:$B$1912</definedName>
    <definedName name="cjsa" localSheetId="0" hidden="1">#REF!</definedName>
    <definedName name="cjsa" hidden="1">#REF!</definedName>
    <definedName name="CL" localSheetId="0">#REF!</definedName>
    <definedName name="CL">'[81]CIRCUITOS CODENSA'!#REF!</definedName>
    <definedName name="CLASIFTODOS" localSheetId="0">#REF!</definedName>
    <definedName name="CLASIFTODOS">[119]INSUMOS!$AE$14866:$AE$14905</definedName>
    <definedName name="clcl">#N/A</definedName>
    <definedName name="cll48Occ" localSheetId="0">#REF!</definedName>
    <definedName name="cll48Occ">#REF!</definedName>
    <definedName name="cmf">[120]Hoja1!$C$27</definedName>
    <definedName name="CMIBLE" localSheetId="0">#REF!</definedName>
    <definedName name="CMIBLE">#REF!</definedName>
    <definedName name="CMIBLE1" localSheetId="0">#REF!</definedName>
    <definedName name="CMIBLE1">#REF!</definedName>
    <definedName name="COBC">#REF!</definedName>
    <definedName name="Cod" localSheetId="0">#REF!</definedName>
    <definedName name="Cod">#N/A</definedName>
    <definedName name="CodActEco">[18]EMPRESA!$F$10</definedName>
    <definedName name="code" localSheetId="0">#REF!</definedName>
    <definedName name="code">#REF!</definedName>
    <definedName name="CODEDIRECCION" localSheetId="0">#REF!</definedName>
    <definedName name="CODEDIRECCION">#REF!</definedName>
    <definedName name="CodEQRend" localSheetId="0">#REF!</definedName>
    <definedName name="CodEQRend">#REF!</definedName>
    <definedName name="codigo" localSheetId="0">#REF!,#REF!</definedName>
    <definedName name="Codigo" comment="Codigo Insumo">[100]Insumos!$A$4:$A$1772</definedName>
    <definedName name="Codigo_M.Obra" comment="Mano de obra " localSheetId="0">#REF!</definedName>
    <definedName name="Codigo_M.Obra" comment="Mano de obra ">[100]M.Obra!$A$35:$A$43</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[121]Banderas!$A:$A</definedName>
    <definedName name="CodItemRend" localSheetId="0">#REF!</definedName>
    <definedName name="CodItemRend">#REF!</definedName>
    <definedName name="CodMORend">#REF!</definedName>
    <definedName name="CODOS" localSheetId="0">#REF!</definedName>
    <definedName name="CODOS">#N/A</definedName>
    <definedName name="codos2">#N/A</definedName>
    <definedName name="cogvsiruj" localSheetId="0">[68]COMPARATIVO!#REF!</definedName>
    <definedName name="cogvsiruj">[68]COMPARATIVO!#REF!</definedName>
    <definedName name="COL_A_APU" localSheetId="0">IF(#REF!="","",IF(LEN(#REF!)=9,#REF!,#REF!))</definedName>
    <definedName name="COL_A_APU">IF([115]apu!$B1="","",IF(LEN([115]apu!$B1)=9,[115]apu!$B1,[115]apu!$A1048576))</definedName>
    <definedName name="COL_A_AUX" localSheetId="0">IF(#REF!="","",IF(#REF!="",#REF!,#REF!))</definedName>
    <definedName name="COL_A_AUX">IF([115]Auxiliares!$B1="","",IF([115]Auxiliares!$B1048576="",[115]Auxiliares!$B1,[115]Auxiliares!$A1048576))</definedName>
    <definedName name="COL_B" localSheetId="0">IF(LEFT(#REF!,5)=#REF!,"",(LEFT(#REF!,5)))</definedName>
    <definedName name="COL_B">IF(LEFT('[115]Ppto completo'!$D1,5)='[115]Ppto completo'!$D1,"",(LEFT('[115]Ppto completo'!$D1,5)))</definedName>
    <definedName name="COL_C" localSheetId="0">LEFT(#REF!,2)</definedName>
    <definedName name="COL_C">LEFT('[115]Ppto completo'!$D1,2)</definedName>
    <definedName name="COL_G" localSheetId="0">IFERROR(VLOOKUP(#REF!,#REF!,7,0),0)</definedName>
    <definedName name="COL_G">IFERROR(VLOOKUP('[115]Ppto completo'!$D1,'[115]CO Teatro'!$A$1:$AB$65536,7,0),0)</definedName>
    <definedName name="COL_H" localSheetId="0">IF(LEN(#REF!)=9,ROUNDUP(SUM(#REF!),0),"")</definedName>
    <definedName name="COL_H">IF(LEN('[115]Ppto completo'!$D1)=9,ROUNDUP(SUM('[115]Ppto completo'!$G1:$G1),0),"")</definedName>
    <definedName name="COL_J" localSheetId="0">IF(LEN(#REF!)=9,#REF!*#REF!,"")</definedName>
    <definedName name="COL_J">IF(LEN('[115]Ppto completo'!$D1)=9,'[115]Ppto completo'!$G1*'[115]Ppto completo'!$I1,"")</definedName>
    <definedName name="COL_J_APU" localSheetId="0">IF(#REF!="","",IF(VLOOKUP(#REF!,#REF!,7,FALSE)="",LEFT(#REF!,2),VLOOKUP(#REF!,#REF!,7,FALSE)))</definedName>
    <definedName name="COL_J_APU">IF([115]apu!$B1="","",IF(VLOOKUP([115]apu!$B1,[115]Insumos!$D$1:$J$65536,7,FALSE)="",LEFT([115]apu!$B1,2),VLOOKUP([115]apu!$B1,[115]Insumos!$D$1:$J$65536,7,FALSE)))</definedName>
    <definedName name="COL_J_AUX" localSheetId="0">IF(#REF!="","",IF(VLOOKUP(#REF!,#REF!,7,FALSE)="",LEFT(#REF!,2),VLOOKUP(#REF!,#REF!,7,FALSE)))</definedName>
    <definedName name="COL_J_AUX">IF([115]Auxiliares!$B1="","",IF(VLOOKUP([115]Auxiliares!XEW1,[115]Insumos!A$1:XEY$65536,7,FALSE)="",LEFT([115]Auxiliares!$B1,2),VLOOKUP([115]Auxiliares!XEW1,[115]Insumos!A$1:XEY$65536,7,FALSE)))</definedName>
    <definedName name="COL_K_PPTO" localSheetId="0">IF(LEN(#REF!)=5,SUMIF(#REF!,#REF!,#REF!),"")</definedName>
    <definedName name="COL_K_PPTO">IF(LEN('[115]Ppto completo'!XEX1)=5,SUMIF('[115]Ppto completo'!$B$1:$B$65536,'[115]Ppto completo'!$D1,'[115]Ppto completo'!$J$1:$J$65536),"")</definedName>
    <definedName name="COL_L" localSheetId="0">IF(#REF!="",SUMIF(#REF!,#REF!,#REF!),"")</definedName>
    <definedName name="COL_L">IF('[115]Ppto completo'!$K1="",SUMIF('[115]Ppto completo'!$C$1:$C$65536,'[115]Ppto completo'!$D1,'[115]Ppto completo'!$K$1:$K$65536),"")</definedName>
    <definedName name="COL_M" localSheetId="0">IF(LEN(#REF!)=2,#REF!/SUMIF(#REF!,"&gt;&lt;""",#REF!),"")</definedName>
    <definedName name="COL_M">IF(LEN('[115]Ppto completo'!$D1)=2,'[115]Ppto completo'!$L1/SUMIF('[115]Ppto completo'!$C$1:$C$65536,"&gt;&lt;""",'[115]Ppto completo'!$L$1:$L$65536),"")</definedName>
    <definedName name="COL_M_APU" localSheetId="0">IF(#REF!="","",IF(VLOOKUP(#REF!,#REF!,7,FALSE)="",LEFT(#REF!,2),VLOOKUP(#REF!,#REF!,7,FALSE)))</definedName>
    <definedName name="COL_M_APU">IF([115]apu!$B1="","",IF(VLOOKUP([115]apu!$B1,[115]Insumos!$D$1:$J$65536,7,FALSE)="",LEFT([115]apu!$B1,2),VLOOKUP([115]apu!$B1,[115]Insumos!$D$1:$J$65536,7,FALSE)))</definedName>
    <definedName name="COLAM20" localSheetId="0">#REF!</definedName>
    <definedName name="COLAM20">#REF!</definedName>
    <definedName name="COLAMURO">#REF!</definedName>
    <definedName name="COLCIRC" localSheetId="0">#REF!</definedName>
    <definedName name="COLCIRC">'[41]A.P.U.'!$G$353</definedName>
    <definedName name="ColCRend" localSheetId="0">#REF!</definedName>
    <definedName name="ColCRend">#REF!</definedName>
    <definedName name="ColJRend">#REF!</definedName>
    <definedName name="COLON">#REF!</definedName>
    <definedName name="ColPRend">#REF!</definedName>
    <definedName name="ColTap" localSheetId="0">'[32]Coloc. e Interc. Tapones'!$E$1:$E$65536</definedName>
    <definedName name="ColTap">'[44]Coloc. e Interc. Tapones'!$E$1:$E$65536</definedName>
    <definedName name="COLUMNA2" localSheetId="0">#REF!</definedName>
    <definedName name="COLUMNA2">'[41]A.P.U.'!$G$313</definedName>
    <definedName name="COLUMNETA" localSheetId="0">#REF!</definedName>
    <definedName name="COLUMNETA">'[41]A.P.U.'!$G$597</definedName>
    <definedName name="ColURend" localSheetId="0">#REF!</definedName>
    <definedName name="ColURend">#REF!</definedName>
    <definedName name="Com">'[82]LIQUIDA-NOMINA'!$AL$4</definedName>
    <definedName name="COM.LIM" localSheetId="0">#REF!</definedName>
    <definedName name="COM.LIM">#REF!</definedName>
    <definedName name="COMIDA" localSheetId="0">#REF!</definedName>
    <definedName name="COMIDA">#REF!</definedName>
    <definedName name="COMP" localSheetId="0">#REF!</definedName>
    <definedName name="COMP">'[42]DAT NUC'!$M$2:$M$518</definedName>
    <definedName name="COMPACTADOR_DE_LLANTA" localSheetId="0">#REF!</definedName>
    <definedName name="COMPACTADOR_DE_LLANTA">#REF!</definedName>
    <definedName name="COMPRESOR" localSheetId="0">#REF!</definedName>
    <definedName name="COMPRESOR">#REF!</definedName>
    <definedName name="COMPRESOR_DE_DOS_MARTILLOS" localSheetId="0">#REF!</definedName>
    <definedName name="COMPRESOR_DE_DOS_MARTILLOS">#REF!</definedName>
    <definedName name="COMPRESOR_DE_UN_MARTILLO">#REF!</definedName>
    <definedName name="Compresores">#REF!</definedName>
    <definedName name="CON.FUN">#REF!</definedName>
    <definedName name="CON.LIM">#REF!</definedName>
    <definedName name="CON.POZ">#REF!</definedName>
    <definedName name="CON.TUB" localSheetId="0">#REF!</definedName>
    <definedName name="CON.TUB">[92]TUBERIA!#REF!</definedName>
    <definedName name="CON_HTA" localSheetId="0">SUMIFS(#REF!,#REF!,#REF!,#REF!,"mo")</definedName>
    <definedName name="CON_HTA">SUMIFS([115]Auxiliares!$G$1:$G$65536,[115]Auxiliares!$A$1:$A$65536,[115]Auxiliares!$A1,[115]Auxiliares!$J$1:$J$65536,"mo")</definedName>
    <definedName name="CON_HTA_APU" localSheetId="0">SUMIFS(#REF!,#REF!,#REF!,#REF!,"mo")</definedName>
    <definedName name="CON_HTA_APU">SUMIFS([115]apu!$G$1:$G$65536,[115]apu!$A$1:$A$65536,[115]apu!$A1048576,[115]apu!$M$1:$M$65536,"mo")</definedName>
    <definedName name="CONC" localSheetId="0">#REF!</definedName>
    <definedName name="CONC">#REF!</definedName>
    <definedName name="CONCRETO">#REF!</definedName>
    <definedName name="CONCRETO_2000" localSheetId="0">#REF!</definedName>
    <definedName name="CONCRETO_2000">'[51]Concreto de 2000 psi'!$I$53</definedName>
    <definedName name="CONCRETO_ASFALTICO" localSheetId="0">#REF!</definedName>
    <definedName name="CONCRETO_ASFALTICO">#REF!</definedName>
    <definedName name="CONCRETO_CLASE_F" localSheetId="0">#REF!</definedName>
    <definedName name="CONCRETO_CLASE_F">#REF!</definedName>
    <definedName name="CONCRETO_F.C_4">#REF!</definedName>
    <definedName name="concreto_FC_2.2">#REF!</definedName>
    <definedName name="CONCRETO_PREMEZCLADO_MR_3">#REF!</definedName>
    <definedName name="COND">#REF!</definedName>
    <definedName name="CONDI1">#REF!</definedName>
    <definedName name="ConseqCat">0</definedName>
    <definedName name="ConseqForMitRisk">3</definedName>
    <definedName name="CONST" localSheetId="0">#REF!</definedName>
    <definedName name="CONST">#REF!</definedName>
    <definedName name="constante" localSheetId="0">#REF!</definedName>
    <definedName name="constante">[42]DATOS!$AO$3:$AO$483</definedName>
    <definedName name="Consultor" localSheetId="0">#REF!</definedName>
    <definedName name="Consultor">[122]Datos!$B$3</definedName>
    <definedName name="CONT" localSheetId="0">'[123]DATOS CONTRATO'!$G$13</definedName>
    <definedName name="CONT">'[124]DATOS CONTRATO'!$G$13</definedName>
    <definedName name="CONTP" localSheetId="0">#REF!</definedName>
    <definedName name="CONTP">#REF!</definedName>
    <definedName name="Contratante" localSheetId="0">'[18]DATOS CONTRATO'!$E$6</definedName>
    <definedName name="Contratante">'[125]Datos básicos'!$B$1</definedName>
    <definedName name="Contratistas" localSheetId="0">#REF!</definedName>
    <definedName name="Contratistas">#REF!</definedName>
    <definedName name="CONTRATO" localSheetId="0">[82]CONTRATO!$E$8</definedName>
    <definedName name="Contrato">[122]Datos!$B$2</definedName>
    <definedName name="Coordinador" localSheetId="0">#REF!</definedName>
    <definedName name="Coordinador">[122]Datos!$B$6</definedName>
    <definedName name="COPIA" localSheetId="0">'P. Económica formulario'!ERR</definedName>
    <definedName name="COPIA">#REF!</definedName>
    <definedName name="COPIA1" localSheetId="0">#REF!</definedName>
    <definedName name="copia1">#N/A</definedName>
    <definedName name="COPIA2" localSheetId="0">#REF!</definedName>
    <definedName name="COPIA2">#REF!</definedName>
    <definedName name="copiao4" localSheetId="0">'P. Económica formulario'!ERR</definedName>
    <definedName name="copiao4">#N/A</definedName>
    <definedName name="corri" localSheetId="0">'P. Económica formulario'!ERR</definedName>
    <definedName name="corri">#N/A</definedName>
    <definedName name="CORTADORA_DE_PAVIMENTO_DE_4_A_7_CM" localSheetId="0">#REF!</definedName>
    <definedName name="CORTADORA_DE_PAVIMENTO_DE_4_A_7_CM">#REF!</definedName>
    <definedName name="CosteoConsultoria" localSheetId="0">#REF!</definedName>
    <definedName name="CosteoConsultoria">#REF!</definedName>
    <definedName name="COSTIND">#REF!</definedName>
    <definedName name="COSTO">#REF!</definedName>
    <definedName name="COSTO_FRENTE">[126]BITACORA!$E$1:$E$65536</definedName>
    <definedName name="COSTO_TRANSPORTE" localSheetId="0">#REF!</definedName>
    <definedName name="COSTO_TRANSPORTE">[127]Distanc!$B$5:$E$19</definedName>
    <definedName name="COSTO1" localSheetId="0">#REF!</definedName>
    <definedName name="COSTO1">#REF!</definedName>
    <definedName name="costo2" localSheetId="0" hidden="1">#REF!</definedName>
    <definedName name="costo2" hidden="1">#REF!</definedName>
    <definedName name="CostoAnsermaCartago">#REF!</definedName>
    <definedName name="CostoDirecto">#REF!</definedName>
    <definedName name="CostoDirectoObra" localSheetId="0">#REF!</definedName>
    <definedName name="CostoDirectoObra">'[128]COSTEO TOTAL OBRA'!$D$7</definedName>
    <definedName name="CostoMediacanoaAnserma" localSheetId="0">#REF!</definedName>
    <definedName name="CostoMediacanoaAnserma">#REF!</definedName>
    <definedName name="Costopérdidas" localSheetId="0">#REF!</definedName>
    <definedName name="Costopérdidas">[129]Modelo!#REF!</definedName>
    <definedName name="COSTOS" localSheetId="0">[130]TARIFAS!$A$1:$F$52</definedName>
    <definedName name="COSTOS">[131]TARIFAS!$A$1:$F$52</definedName>
    <definedName name="COSTOS_DIRECTOS" localSheetId="0">#REF!</definedName>
    <definedName name="COSTOS_DIRECTOS">#REF!</definedName>
    <definedName name="CotizacionARP">#REF!</definedName>
    <definedName name="CPVCO22" localSheetId="0">#REF!</definedName>
    <definedName name="CPVCO22">[41]INSUMOS!#REF!</definedName>
    <definedName name="credito_completa" localSheetId="0">#REF!</definedName>
    <definedName name="credito_completa">#REF!</definedName>
    <definedName name="CRIT" localSheetId="0">#REF!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[132]civ_roma!$C$803:$G$804</definedName>
    <definedName name="_xlnm.Criteria" localSheetId="0">#REF!</definedName>
    <definedName name="_xlnm.Criteria">#REF!</definedName>
    <definedName name="Criterios_IM" localSheetId="0">'[7]7422CW00'!#REF!</definedName>
    <definedName name="Criterios_IM">#REF!</definedName>
    <definedName name="Criticidad">[133]Tabla!$A$1:$A$5</definedName>
    <definedName name="Cronog1Mes" localSheetId="0">#REF!</definedName>
    <definedName name="Cronog1Mes">#REF!</definedName>
    <definedName name="CronogControl">#REF!</definedName>
    <definedName name="CronogDia1">#REF!</definedName>
    <definedName name="CronogFechaFin" localSheetId="0">#REF!</definedName>
    <definedName name="CronogFechaFin">[99]CRONOGRAMA!$BN$11</definedName>
    <definedName name="CronogFechaInic" localSheetId="0">#REF!</definedName>
    <definedName name="CronogFechaInic">[99]CRONOGRAMA!$BN$10</definedName>
    <definedName name="CronogFin" localSheetId="0">#REF!</definedName>
    <definedName name="CronogFin">#REF!</definedName>
    <definedName name="CronogInicio">#REF!</definedName>
    <definedName name="CronogPrimAct">#REF!</definedName>
    <definedName name="Cronograma">#REF!</definedName>
    <definedName name="CronogUltAct_m1">#REF!</definedName>
    <definedName name="cronoinversion">#N/A</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 localSheetId="0">#REF!</definedName>
    <definedName name="CT">'[81]CIRCUITOS CODENSA'!#REF!</definedName>
    <definedName name="CTA" localSheetId="0">#REF!</definedName>
    <definedName name="CTA">#REF!</definedName>
    <definedName name="CTE" localSheetId="0">#REF!</definedName>
    <definedName name="CTE">#REF!</definedName>
    <definedName name="CTR" localSheetId="0">'[7]7422CW00'!#REF!</definedName>
    <definedName name="CTR">'[7]7422CW00'!#REF!</definedName>
    <definedName name="CTRPAG" localSheetId="0">'[7]7422CW00'!#REF!</definedName>
    <definedName name="CTRPAG">'[7]7422CW00'!#REF!</definedName>
    <definedName name="CU" localSheetId="0">#REF!</definedName>
    <definedName name="CU">'[81]CIRCUITOS CODENSA'!#REF!</definedName>
    <definedName name="cuad1" localSheetId="0">#REF!</definedName>
    <definedName name="cuad1">#REF!</definedName>
    <definedName name="cuad2">#REF!</definedName>
    <definedName name="cuad3">#REF!</definedName>
    <definedName name="cuad4">#REF!</definedName>
    <definedName name="CUAD5">#REF!</definedName>
    <definedName name="cuado">#REF!</definedName>
    <definedName name="cuadrilla" localSheetId="0">#REF!</definedName>
    <definedName name="cuadrilla">[62]Cuadrillas!$C$13:$F$43</definedName>
    <definedName name="Cuadrillas" localSheetId="0">#REF!</definedName>
    <definedName name="Cuadrillas">[134]Cuadrillas!$A$11:$I$77</definedName>
    <definedName name="CUAL" localSheetId="0">'P. Económica formulario'!ERR</definedName>
    <definedName name="CUAL">[10]!ERR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RTÓN" localSheetId="0">#REF!</definedName>
    <definedName name="CUARTÓN">[41]INSUMOS!$D$64</definedName>
    <definedName name="CUARTON_2__x4__x300_OTOBO" localSheetId="0">#REF!</definedName>
    <definedName name="CUARTON_2__x4__x300_OTOBO">#REF!</definedName>
    <definedName name="CUBS" localSheetId="0">#REF!</definedName>
    <definedName name="CUBS">[135]Hoja1!$A:$IV</definedName>
    <definedName name="CUE" localSheetId="0">#REF!</definedName>
    <definedName name="CUE">#REF!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stomize">[108]!Customize</definedName>
    <definedName name="cv" localSheetId="0">#REF!</definedName>
    <definedName name="cv" hidden="1">{"TAB1",#N/A,TRUE,"GENERAL";"TAB2",#N/A,TRUE,"GENERAL";"TAB3",#N/A,TRUE,"GENERAL";"TAB4",#N/A,TRUE,"GENERAL";"TAB5",#N/A,TRUE,"GENERAL"}</definedName>
    <definedName name="CVa" localSheetId="0">'[32]Cambio de Valv.'!$E$1:$E$65536</definedName>
    <definedName name="CVa">'[44]Cambio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vu.GREY_ALL." localSheetId="0" hidden="1">#REF!</definedName>
    <definedName name="Cwvu.GREY_ALL." hidden="1">#REF!</definedName>
    <definedName name="cxv" localSheetId="0">#REF!</definedName>
    <definedName name="cxv">[136]Hoja1!$D$32</definedName>
    <definedName name="d" localSheetId="0" hidden="1">{"TAB1",#N/A,TRUE,"GENERAL";"TAB2",#N/A,TRUE,"GENERAL";"TAB3",#N/A,TRUE,"GENERAL";"TAB4",#N/A,TRUE,"GENERAL";"TAB5",#N/A,TRUE,"GENERAL"}</definedName>
    <definedName name="D">[137]basicos!$A$1:$D$44</definedName>
    <definedName name="D_1" localSheetId="0">#REF!</definedName>
    <definedName name="D_1">#REF!</definedName>
    <definedName name="D_10" localSheetId="0">#REF!</definedName>
    <definedName name="D_10">#REF!</definedName>
    <definedName name="D_EXT">#REF!</definedName>
    <definedName name="D_INT">#REF!</definedName>
    <definedName name="D1S">#REF!</definedName>
    <definedName name="D2S">#REF!</definedName>
    <definedName name="D6.PVC" localSheetId="0">#REF!</definedName>
    <definedName name="D6.PVC">'[46]factores A.N.'!$N$8:$N$33</definedName>
    <definedName name="D61S" localSheetId="0">#REF!</definedName>
    <definedName name="D61S">#REF!</definedName>
    <definedName name="D62S">#REF!</definedName>
    <definedName name="D6R">#REF!</definedName>
    <definedName name="D81S">#REF!</definedName>
    <definedName name="D82S">#REF!</definedName>
    <definedName name="D8R">#REF!</definedName>
    <definedName name="da">#REF!</definedName>
    <definedName name="DADADAD" localSheetId="0" hidden="1">{#N/A,#N/A,TRUE,"CODIGO DEPENDENCIA"}</definedName>
    <definedName name="DADADAD" hidden="1">{#N/A,#N/A,TRUE,"CODIGO DEPENDENCIA"}</definedName>
    <definedName name="DADASDA">#REF!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#REF!</definedName>
    <definedName name="dario">'[45]GPI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[132]civ_roma!$C$9:$G$799</definedName>
    <definedName name="DATO1">'[138]46'!$D$3:$CK$429</definedName>
    <definedName name="datos" localSheetId="0">#REF!</definedName>
    <definedName name="Datos">#REF!</definedName>
    <definedName name="datos2">#N/A</definedName>
    <definedName name="datoseq" localSheetId="0">#REF!</definedName>
    <definedName name="datoseq">'[139]Dto Equipos'!$A$3:$E$20</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AF">#REF!</definedName>
    <definedName name="DCI">[21]Tablas!#REF!</definedName>
    <definedName name="DCI1_1">[21]Tablas!#REF!</definedName>
    <definedName name="DCI1_1_1">[21]Tablas!#REF!</definedName>
    <definedName name="DCI1_1_2">[21]Tablas!#REF!</definedName>
    <definedName name="DCI1_1_3">[21]Tablas!#REF!</definedName>
    <definedName name="DCI1_1_4">[21]Tablas!#REF!</definedName>
    <definedName name="DCI1_2">[21]Tablas!#REF!</definedName>
    <definedName name="DCI1_3">[21]Tablas!#REF!</definedName>
    <definedName name="DCI1_4">[21]Tablas!#REF!</definedName>
    <definedName name="DCorriente" localSheetId="0">#REF!</definedName>
    <definedName name="DCorriente">#REF!</definedName>
    <definedName name="Dcorriente1" localSheetId="0">'[140]Pta a tierra'!#REF!</definedName>
    <definedName name="Dcorriente1">'[140]Pta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0">IF('P. Económica formulario'!LG=9,IF(ISERROR([0]!PVT),"",[0]!PVT),"")</definedName>
    <definedName name="DDDDD">IF([0]!LG=9,IF(ISERROR([0]!PVT),"",[0]!PVT),"")</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[21]Tablas!#REF!</definedName>
    <definedName name="DDS1_1">[21]Tablas!#REF!</definedName>
    <definedName name="DDS1_1_1">[21]Tablas!#REF!</definedName>
    <definedName name="DDW" localSheetId="0">#REF!</definedName>
    <definedName name="DDW">#REF!</definedName>
    <definedName name="De" localSheetId="0">#REF!</definedName>
    <definedName name="De">[104]FACTORES!#REF!</definedName>
    <definedName name="De_6" localSheetId="0">#REF!</definedName>
    <definedName name="De_6">#REF!</definedName>
    <definedName name="De_8">#REF!</definedName>
    <definedName name="Dealpb">#REF!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ENSA_METÁLICA__TRAMO_DE_3.81_m">#REF!</definedName>
    <definedName name="DEFLEXION_GG" localSheetId="0">TRUNC(ABS(#REF!))</definedName>
    <definedName name="DEFLEXION_GG">TRUNC(ABS(#REF!))</definedName>
    <definedName name="DEFLEXION_MM" localSheetId="0">TRUNC(60*(ABS(#REF!)-#REF!))</definedName>
    <definedName name="DEFLEXION_MM">TRUNC(60*(ABS(#REF!)-[141]!DEFLEXION_GG))</definedName>
    <definedName name="DELINEADOR_DE_CORONA">#REF!</definedName>
    <definedName name="dem.pav" localSheetId="0">#REF!</definedName>
    <definedName name="dem.pav">'[46]factores A.N.'!$E$15:$E$306</definedName>
    <definedName name="demanto" localSheetId="0">#REF!</definedName>
    <definedName name="demanto">#REF!</definedName>
    <definedName name="DEMOLICIÓN">'[142]BASE-LISTAS'!$B$24:$B$29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artamento">#REF!</definedName>
    <definedName name="DEPEND">[133]Tabla!$B$1:$B$397</definedName>
    <definedName name="DEPENDENCIA">[133]Tabla!$B$1:$B$397</definedName>
    <definedName name="DEPENDENCIAS">[133]Tabla!$B$1:$B$397</definedName>
    <definedName name="DepreciationPB" localSheetId="0">#REF!</definedName>
    <definedName name="DepreciationPB">#REF!</definedName>
    <definedName name="DER">#N/A</definedName>
    <definedName name="DERFE" localSheetId="0">#REF!</definedName>
    <definedName name="DERFE">#REF!</definedName>
    <definedName name="dergu" localSheetId="0">#REF!</definedName>
    <definedName name="dergu">[143]otros!$A$6:$A$1235</definedName>
    <definedName name="deriv" localSheetId="0">#REF!</definedName>
    <definedName name="deriv">#REF!</definedName>
    <definedName name="des">#REF!</definedName>
    <definedName name="desarrolladas">'[54]Reservas de Petróleo'!$A$2,'[54]Reservas de Petróleo'!$A$1,'[54]Reservas de Petróleo'!$D$4,'[54]Reservas de Petróleo'!$F$1:$F$65536</definedName>
    <definedName name="DESC_APU" localSheetId="0">IF(#REF!="",IF(#REF!="",IF(#REF!="","",'P. Económica formulario'!DIRECTO),""),'P. Económica formulario'!DESCRIPCION_APU)</definedName>
    <definedName name="DESC_APU">IF([115]apu!XFC1="",IF([115]apu!XFD1="",IF([115]apu!XFC1048576="","",DIRECTO),""),DESCRIPCION_APU)</definedName>
    <definedName name="DESC_AUX" localSheetId="0">IF(#REF!="",IF(#REF!="","","DIRECTO:  "&amp;TEXT(ROUNDUP(SUMIF(#REF!,#REF!,#REF!)/2,0),"#,##0")&amp;" / "&amp;VLOOKUP(#REF!,#REF!,3,FALSE)),IF(#REF!="","",VLOOKUP(#REF!,#REF!,2,FALSE)))</definedName>
    <definedName name="DESC_AUX">IF([115]Auxiliares!$A1="",IF([115]Auxiliares!$A1048576="","","DIRECTO:  "&amp;TEXT(ROUNDUP(SUMIF([115]Auxiliares!$A$1:$A$65536,[115]Auxiliares!$A1048576,[115]Auxiliares!$G$1:$G$65536)/2,0),"#,##0")&amp;" / "&amp;VLOOKUP([115]Auxiliares!$A1048576,[115]Insumos!$D$1:$F$65536,3,FALSE)),IF([115]Auxiliares!$A1="","",VLOOKUP([115]Auxiliares!$B1,[115]Insumos!$D$1:$E$65536,2,FALSE)))</definedName>
    <definedName name="DESC1" localSheetId="0">#REF!</definedName>
    <definedName name="DESC1">[144]ITEMS!$B$2</definedName>
    <definedName name="DESC521" localSheetId="0">#REF!</definedName>
    <definedName name="DESC521">[145]ITEMS!$B$522</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crip_cuadrillas" localSheetId="0">#REF!</definedName>
    <definedName name="Descrip_cuadrillas">[134]Cuadrillas!$A$15:$A$77</definedName>
    <definedName name="Descrip_equipos" localSheetId="0">#REF!</definedName>
    <definedName name="Descrip_equipos">[134]Equ!$A$15:$A$102</definedName>
    <definedName name="Descrip_transporte" localSheetId="0">#REF!</definedName>
    <definedName name="Descrip_transporte">[134]Trans!$A$18:$A$65</definedName>
    <definedName name="Descripción" localSheetId="0">#REF!</definedName>
    <definedName name="Descripción">[134]Mat!$A$11:$A$1041</definedName>
    <definedName name="DESCRIPCION_APU" localSheetId="0">IF(ISERROR(SEARCH("-",#REF!,3)),'P. Económica formulario'!INSUMO,'P. Económica formulario'!ITEM)</definedName>
    <definedName name="DESCRIPCION_APU">IF(ISERROR(SEARCH("-",[115]apu!$B1,3)),INSUMO,[0]!ITEM)</definedName>
    <definedName name="DescripcionVenta" localSheetId="0">#REF!</definedName>
    <definedName name="DescripcionVenta">#REF!</definedName>
    <definedName name="DescripPpto">#REF!</definedName>
    <definedName name="DESCRP1" localSheetId="0">#REF!</definedName>
    <definedName name="DESCRP1">[60]DATOS!$D$2</definedName>
    <definedName name="DESCRP2" localSheetId="0">#REF!</definedName>
    <definedName name="DESCRP2">[60]DATOS!$D$3</definedName>
    <definedName name="DESCUNMI" localSheetId="0">#REF!</definedName>
    <definedName name="DESCUNMI">#REF!</definedName>
    <definedName name="DESM" localSheetId="0">#REF!</definedName>
    <definedName name="DESM">[41]INSUMOS!$D$108</definedName>
    <definedName name="dESMONTE">#N/A</definedName>
    <definedName name="DEST_ART" localSheetId="0">[95]steel!#REF!</definedName>
    <definedName name="DEST_ART">[95]steel!#REF!</definedName>
    <definedName name="DESTCOD" localSheetId="0">'[7]7422CW00'!#REF!</definedName>
    <definedName name="DESTCOD">'[7]7422CW00'!#REF!</definedName>
    <definedName name="DESTFG" localSheetId="0">'[7]7422CW00'!#REF!</definedName>
    <definedName name="DESTFG">'[7]7422CW00'!#REF!</definedName>
    <definedName name="DestinoConsultoria" localSheetId="0">#REF!</definedName>
    <definedName name="DestinoConsultoria">#REF!</definedName>
    <definedName name="DestinoObra">#REF!</definedName>
    <definedName name="DESTQTY">'[7]7422CW00'!#REF!</definedName>
    <definedName name="DETAIL" localSheetId="0">#REF!</definedName>
    <definedName name="DETAIL">#REF!</definedName>
    <definedName name="Detalle_Reserva" localSheetId="0">#REF!</definedName>
    <definedName name="Detalle_Reserva">#REF!</definedName>
    <definedName name="DEX" localSheetId="0">#REF!</definedName>
    <definedName name="DEX">#REF!</definedName>
    <definedName name="DF" localSheetId="0">[146]Cronograma!#REF!</definedName>
    <definedName name="DF">[137]basicos!$A$149:$F$161</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DGASG">#REF!</definedName>
    <definedName name="DFBNJ" localSheetId="0" hidden="1">{"via1",#N/A,TRUE,"general";"via2",#N/A,TRUE,"general";"via3",#N/A,TRUE,"general"}</definedName>
    <definedName name="DFBNJ" hidden="1">{"via1",#N/A,TRUE,"general";"via2",#N/A,TRUE,"general";"via3",#N/A,TRUE,"general"}</definedName>
    <definedName name="DFD">#N/A</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 localSheetId="0">#REF!</definedName>
    <definedName name="dfgdf">[147]EQALT!$G$10:$BL$65</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[108]Personalizar!$E$22</definedName>
    <definedName name="dflt2">[108]Personalizar!$E$23</definedName>
    <definedName name="dflt3">[108]Personalizar!$D$24</definedName>
    <definedName name="dflt4">[108]Personalizar!$E$26</definedName>
    <definedName name="dflt5">[108]Personalizar!$E$27</definedName>
    <definedName name="dflt6">[108]Personalizar!$D$28</definedName>
    <definedName name="dflt7">[108]Personalizar!$G$27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DIUFQIRY" localSheetId="0">'P. Económica formulario'!ERR</definedName>
    <definedName name="DGDIUFQIRY">#N/A</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[21]Tablas!#REF!</definedName>
    <definedName name="DGO1_1">[21]Tablas!#REF!</definedName>
    <definedName name="DGO1_1_1">[21]Tablas!#REF!</definedName>
    <definedName name="DGP">[21]Tablas!#REF!</definedName>
    <definedName name="DGP1_1">[21]Tablas!#REF!</definedName>
    <definedName name="DGP1_1_1">[21]Tablas!#REF!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[48]PRESUPUESTO!$B$13</definedName>
    <definedName name="dia24hr" localSheetId="0">#REF!</definedName>
    <definedName name="dia24hr">#REF!</definedName>
    <definedName name="DIAGON" localSheetId="0">#REF!</definedName>
    <definedName name="DIAGON">[41]INSUMOS!$D$162</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#N/A</definedName>
    <definedName name="DIANKIJ" localSheetId="0">#REF!,#REF!,#REF!,#REF!,#REF!,#REF!,#REF!,#REF!,#REF!</definedName>
    <definedName name="DIANKIJ">#REF!,#REF!,#REF!,#REF!,#REF!,#REF!,#REF!,#REF!,#REF!</definedName>
    <definedName name="dias" localSheetId="0">#REF!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fConsultoriaFM">#REF!</definedName>
    <definedName name="diferencia" localSheetId="0">'[148]MEDIA GEOMETRICA'!$J$8,'[148]MEDIA GEOMETRICA'!$N$8,'[148]MEDIA GEOMETRICA'!$R$8,'[148]MEDIA GEOMETRICA'!$V$8,'[148]MEDIA GEOMETRICA'!$Z$8,'[148]MEDIA GEOMETRICA'!$AD$8,'[148]MEDIA GEOMETRICA'!$AH$8,'[148]MEDIA GEOMETRICA'!$AL$8,'[148]MEDIA GEOMETRICA'!#REF!,'[148]MEDIA GEOMETRICA'!#REF!</definedName>
    <definedName name="diferencia">'[148]MEDIA GEOMETRICA'!$J$8,'[148]MEDIA GEOMETRICA'!$N$8,'[148]MEDIA GEOMETRICA'!$R$8,'[148]MEDIA GEOMETRICA'!$V$8,'[148]MEDIA GEOMETRICA'!$Z$8,'[148]MEDIA GEOMETRICA'!$AD$8,'[148]MEDIA GEOMETRICA'!$AH$8,'[148]MEDIA GEOMETRICA'!$AL$8,'[148]MEDIA GEOMETRICA'!#REF!,'[148]MEDIA GEOMETRICA'!#REF!</definedName>
    <definedName name="DIJ" localSheetId="0">[21]Tablas!#REF!</definedName>
    <definedName name="DIJ">[21]Tablas!#REF!</definedName>
    <definedName name="DIJ1_1" localSheetId="0">[21]Tablas!#REF!</definedName>
    <definedName name="DIJ1_1">[21]Tablas!#REF!</definedName>
    <definedName name="DIJ1_1_1" localSheetId="0">[21]Tablas!#REF!</definedName>
    <definedName name="DIJ1_1_1">[21]Tablas!#REF!</definedName>
    <definedName name="DIJ1_1_2">[21]Tablas!#REF!</definedName>
    <definedName name="DIJ1_1_3">[21]Tablas!#REF!</definedName>
    <definedName name="DIJ1_1_4">[21]Tablas!#REF!</definedName>
    <definedName name="DIJ1_1_5">[21]Tablas!#REF!</definedName>
    <definedName name="DIJ1_2">[21]Tablas!#REF!</definedName>
    <definedName name="DIJ1_3">[21]Tablas!#REF!</definedName>
    <definedName name="DIJ1_4">[21]Tablas!#REF!</definedName>
    <definedName name="DIJ1_5">[21]Tablas!#REF!</definedName>
    <definedName name="Direccion">[82]EMPRESA!$F$14</definedName>
    <definedName name="DIRECTO" localSheetId="0">"DIRECTO:  "&amp;TEXT(ROUNDUP(SUMIF(#REF!,#REF!,#REF!)/2,0),"#,##0")&amp;" / "&amp;VLOOKUP(#REF!,#REF!,3,FALSE)</definedName>
    <definedName name="DIRECTO">"DIRECTO:  "&amp;TEXT(ROUNDUP(SUMIF([115]apu!$A$1:$A$65536,[115]apu!$A1048576,[115]apu!$G$1:$G$65536)/2,0),"#,##0")&amp;" / "&amp;VLOOKUP([115]apu!$A1048576,'[115]Ppto completo'!$D$1:$F$65536,3,FALSE)</definedName>
    <definedName name="DIRECTO1" localSheetId="0">#REF!</definedName>
    <definedName name="DIRECTO1">[149]APU!$U$132</definedName>
    <definedName name="DIRECTO10" localSheetId="0">#REF!</definedName>
    <definedName name="DIRECTO10">[149]APU!$U$681</definedName>
    <definedName name="DIRECTO100" localSheetId="0">#REF!</definedName>
    <definedName name="DIRECTO100">[149]APU!$U$6171</definedName>
    <definedName name="DIRECTO101" localSheetId="0">#REF!</definedName>
    <definedName name="DIRECTO101">[149]APU!$U$6232</definedName>
    <definedName name="DIRECTO102" localSheetId="0">#REF!</definedName>
    <definedName name="DIRECTO102">[149]APU!$U$6293</definedName>
    <definedName name="DIRECTO103" localSheetId="0">#REF!</definedName>
    <definedName name="DIRECTO103">[149]APU!$U$6354</definedName>
    <definedName name="DIRECTO104" localSheetId="0">#REF!</definedName>
    <definedName name="DIRECTO104">[149]APU!$U$6415</definedName>
    <definedName name="DIRECTO105" localSheetId="0">#REF!</definedName>
    <definedName name="DIRECTO105">[149]APU!$U$6476</definedName>
    <definedName name="DIRECTO11" localSheetId="0">#REF!</definedName>
    <definedName name="DIRECTO11">[149]APU!$U$742</definedName>
    <definedName name="DIRECTO12" localSheetId="0">#REF!</definedName>
    <definedName name="DIRECTO12">[149]APU!$U$803</definedName>
    <definedName name="DIRECTO124" localSheetId="0">#REF!</definedName>
    <definedName name="DIRECTO124">[149]APU!$U$7635</definedName>
    <definedName name="DIRECTO125" localSheetId="0">#REF!</definedName>
    <definedName name="DIRECTO125">[149]APU!$U$7696</definedName>
    <definedName name="DIRECTO126" localSheetId="0">#REF!</definedName>
    <definedName name="DIRECTO126">[149]APU!$U$7757</definedName>
    <definedName name="DIRECTO127" localSheetId="0">#REF!</definedName>
    <definedName name="DIRECTO127">[149]APU!$U$7818</definedName>
    <definedName name="DIRECTO128" localSheetId="0">#REF!</definedName>
    <definedName name="DIRECTO128">[149]APU!$U$7879</definedName>
    <definedName name="DIRECTO129" localSheetId="0">#REF!</definedName>
    <definedName name="DIRECTO129">[149]APU!$U$7940</definedName>
    <definedName name="DIRECTO13" localSheetId="0">#REF!</definedName>
    <definedName name="DIRECTO13">[149]APU!$U$864</definedName>
    <definedName name="DIRECTO130" localSheetId="0">#REF!</definedName>
    <definedName name="DIRECTO130">[149]APU!$U$8001</definedName>
    <definedName name="DIRECTO131" localSheetId="0">#REF!</definedName>
    <definedName name="DIRECTO131">[149]APU!$U$8062</definedName>
    <definedName name="DIRECTO132" localSheetId="0">#REF!</definedName>
    <definedName name="DIRECTO132">[149]APU!$U$8123</definedName>
    <definedName name="DIRECTO133" localSheetId="0">#REF!</definedName>
    <definedName name="DIRECTO133">[149]APU!$U$8184</definedName>
    <definedName name="DIRECTO134" localSheetId="0">#REF!</definedName>
    <definedName name="DIRECTO134">[149]APU!$U$8245</definedName>
    <definedName name="DIRECTO14" localSheetId="0">#REF!</definedName>
    <definedName name="DIRECTO14">[149]APU!$U$925</definedName>
    <definedName name="DIRECTO15" localSheetId="0">#REF!</definedName>
    <definedName name="DIRECTO15">[149]APU!$U$986</definedName>
    <definedName name="DIRECTO16" localSheetId="0">#REF!</definedName>
    <definedName name="DIRECTO16">[149]APU!$U$1047</definedName>
    <definedName name="DIRECTO17" localSheetId="0">#REF!</definedName>
    <definedName name="DIRECTO17">[149]APU!$U$1108</definedName>
    <definedName name="DIRECTO18" localSheetId="0">#REF!</definedName>
    <definedName name="DIRECTO18">[149]APU!$U$1169</definedName>
    <definedName name="DIRECTO2" localSheetId="0">#REF!</definedName>
    <definedName name="DIRECTO2">[149]APU!$U$193</definedName>
    <definedName name="DIRECTO2.10" localSheetId="0">#REF!</definedName>
    <definedName name="DIRECTO2.10">[149]APU!$U$14889</definedName>
    <definedName name="DIRECTO2.11" localSheetId="0">#REF!</definedName>
    <definedName name="DIRECTO2.11">[149]APU!$U$14950</definedName>
    <definedName name="DIRECTO2.12" localSheetId="0">#REF!</definedName>
    <definedName name="DIRECTO2.12">[149]APU!$U$15011</definedName>
    <definedName name="DIRECTO2.9" localSheetId="0">#REF!</definedName>
    <definedName name="DIRECTO2.9">[149]APU!$U$11839</definedName>
    <definedName name="DIRECTO21" localSheetId="0">#REF!</definedName>
    <definedName name="DIRECTO21">[149]APU!$U$1352</definedName>
    <definedName name="DIRECTO22" localSheetId="0">#REF!</definedName>
    <definedName name="DIRECTO22">[149]APU!$U$1413</definedName>
    <definedName name="DIRECTO23" localSheetId="0">#REF!</definedName>
    <definedName name="DIRECTO23">[149]APU!$U$1474</definedName>
    <definedName name="DIRECTO24" localSheetId="0">#REF!</definedName>
    <definedName name="DIRECTO24">[149]APU!$U$1535</definedName>
    <definedName name="DIRECTO25" localSheetId="0">#REF!</definedName>
    <definedName name="DIRECTO25">[149]APU!$U$1596</definedName>
    <definedName name="DIRECTO26" localSheetId="0">#REF!</definedName>
    <definedName name="DIRECTO26">[149]APU!$U$1657</definedName>
    <definedName name="DIRECTO27" localSheetId="0">#REF!</definedName>
    <definedName name="DIRECTO27">[149]APU!$U$1718</definedName>
    <definedName name="DIRECTO28" localSheetId="0">#REF!</definedName>
    <definedName name="DIRECTO28">[149]APU!$U$1779</definedName>
    <definedName name="DIRECTO29" localSheetId="0">#REF!</definedName>
    <definedName name="DIRECTO29">[149]APU!$U$1840</definedName>
    <definedName name="DIRECTO3" localSheetId="0">#REF!</definedName>
    <definedName name="DIRECTO3">[149]APU!$U$254</definedName>
    <definedName name="DIRECTO3.15" localSheetId="0">#REF!</definedName>
    <definedName name="DIRECTO3.15">[149]APU!$U$8667</definedName>
    <definedName name="DIRECTO3.16" localSheetId="0">#REF!</definedName>
    <definedName name="DIRECTO3.16">[149]APU!$U$8728</definedName>
    <definedName name="DIRECTO3.17" localSheetId="0">#REF!</definedName>
    <definedName name="DIRECTO3.17">[149]APU!$U$8789</definedName>
    <definedName name="DIRECTO3.18" localSheetId="0">#REF!</definedName>
    <definedName name="DIRECTO3.18">[149]APU!$U$8850</definedName>
    <definedName name="DIRECTO3.19" localSheetId="0">#REF!</definedName>
    <definedName name="DIRECTO3.19">[149]APU!$U$8911</definedName>
    <definedName name="DIRECTO3.20" localSheetId="0">#REF!</definedName>
    <definedName name="DIRECTO3.20">[149]APU!$U$8972</definedName>
    <definedName name="DIRECTO3.21" localSheetId="0">#REF!</definedName>
    <definedName name="DIRECTO3.21">[149]APU!$U$11961</definedName>
    <definedName name="DIRECTO3.22" localSheetId="0">#REF!</definedName>
    <definedName name="DIRECTO3.22">[149]APU!$U$14523</definedName>
    <definedName name="DIRECTO3.23" localSheetId="0">#REF!</definedName>
    <definedName name="DIRECTO3.23">[149]APU!$U$15133</definedName>
    <definedName name="DIRECTO3.24" localSheetId="0">#REF!</definedName>
    <definedName name="DIRECTO3.24">[149]APU!$U$16292</definedName>
    <definedName name="DIRECTO3.25" localSheetId="0">#REF!</definedName>
    <definedName name="DIRECTO3.25">[149]APU!$U$16353</definedName>
    <definedName name="DIRECTO3.26" localSheetId="0">#REF!</definedName>
    <definedName name="DIRECTO3.26">[149]APU!$U$16414</definedName>
    <definedName name="DIRECTO3.27" localSheetId="0">#REF!</definedName>
    <definedName name="DIRECTO3.27">[149]APU!$U$16475</definedName>
    <definedName name="DIRECTO3.28" localSheetId="0">#REF!</definedName>
    <definedName name="DIRECTO3.28">[149]APU!$U$16536</definedName>
    <definedName name="DIRECTO30" localSheetId="0">#REF!</definedName>
    <definedName name="DIRECTO30">[149]APU!$U$1901</definedName>
    <definedName name="DIRECTO31" localSheetId="0">#REF!</definedName>
    <definedName name="DIRECTO31">[149]APU!$U$1962</definedName>
    <definedName name="DIRECTO32" localSheetId="0">#REF!</definedName>
    <definedName name="DIRECTO32">[149]APU!$U$2023</definedName>
    <definedName name="DIRECTO33" localSheetId="0">#REF!</definedName>
    <definedName name="DIRECTO33">[149]APU!$U$2084</definedName>
    <definedName name="DIRECTO34" localSheetId="0">#REF!</definedName>
    <definedName name="DIRECTO34">[149]APU!$U$2145</definedName>
    <definedName name="DIRECTO35" localSheetId="0">#REF!</definedName>
    <definedName name="DIRECTO35">[149]APU!$U$2206</definedName>
    <definedName name="DIRECTO36" localSheetId="0">#REF!</definedName>
    <definedName name="DIRECTO36">[149]APU!$U$2267</definedName>
    <definedName name="DIRECTO368" localSheetId="0">#REF!</definedName>
    <definedName name="DIRECTO368">[150]APU!$U$21411</definedName>
    <definedName name="DIRECTO369" localSheetId="0">#REF!</definedName>
    <definedName name="DIRECTO369">[150]APU!$U$21469</definedName>
    <definedName name="DIRECTO37" localSheetId="0">#REF!</definedName>
    <definedName name="DIRECTO37">[149]APU!$U$2328</definedName>
    <definedName name="DIRECTO370" localSheetId="0">#REF!</definedName>
    <definedName name="DIRECTO370">[150]APU!$U$21527</definedName>
    <definedName name="DIRECTO371" localSheetId="0">#REF!</definedName>
    <definedName name="DIRECTO371">[150]APU!$U$21585</definedName>
    <definedName name="DIRECTO372" localSheetId="0">#REF!</definedName>
    <definedName name="DIRECTO372">[150]APU!$U$21643</definedName>
    <definedName name="DIRECTO373" localSheetId="0">#REF!</definedName>
    <definedName name="DIRECTO373">[150]APU!$U$21701</definedName>
    <definedName name="DIRECTO374" localSheetId="0">#REF!</definedName>
    <definedName name="DIRECTO374">[150]APU!$U$21759</definedName>
    <definedName name="DIRECTO375" localSheetId="0">#REF!</definedName>
    <definedName name="DIRECTO375">[150]APU!$U$21817</definedName>
    <definedName name="DIRECTO376" localSheetId="0">#REF!</definedName>
    <definedName name="DIRECTO376">[150]APU!$U$21875</definedName>
    <definedName name="DIRECTO377" localSheetId="0">#REF!</definedName>
    <definedName name="DIRECTO377">[150]APU!$U$21933</definedName>
    <definedName name="DIRECTO378" localSheetId="0">#REF!</definedName>
    <definedName name="DIRECTO378">[150]APU!$U$21991</definedName>
    <definedName name="DIRECTO379" localSheetId="0">#REF!</definedName>
    <definedName name="DIRECTO379">[150]APU!$U$22049</definedName>
    <definedName name="DIRECTO38" localSheetId="0">#REF!</definedName>
    <definedName name="DIRECTO38">[149]APU!$U$2389</definedName>
    <definedName name="DIRECTO380" localSheetId="0">#REF!</definedName>
    <definedName name="DIRECTO380">[150]APU!$U$22107</definedName>
    <definedName name="DIRECTO39" localSheetId="0">#REF!</definedName>
    <definedName name="DIRECTO39">[149]APU!$U$2450</definedName>
    <definedName name="DIRECTO4" localSheetId="0">#REF!</definedName>
    <definedName name="DIRECTO4">[149]APU!$U$315</definedName>
    <definedName name="DIRECTO4.20" localSheetId="0">#REF!</definedName>
    <definedName name="DIRECTO4.20">[149]APU!$U$9216</definedName>
    <definedName name="DIRECTO4.21" localSheetId="0">#REF!</definedName>
    <definedName name="DIRECTO4.21">[149]APU!$U$9277</definedName>
    <definedName name="DIRECTO4.22" localSheetId="0">#REF!</definedName>
    <definedName name="DIRECTO4.22">[149]APU!$U$9338</definedName>
    <definedName name="DIRECTO4.23" localSheetId="0">#REF!</definedName>
    <definedName name="DIRECTO4.23">[149]APU!$U$9399</definedName>
    <definedName name="DIRECTO4.24" localSheetId="0">#REF!</definedName>
    <definedName name="DIRECTO4.24">[149]APU!$U$9460</definedName>
    <definedName name="DIRECTO4.25" localSheetId="0">#REF!</definedName>
    <definedName name="DIRECTO4.25">[149]APU!$U$9521</definedName>
    <definedName name="DIRECTO4.26" localSheetId="0">#REF!</definedName>
    <definedName name="DIRECTO4.26">[149]APU!$U$9582</definedName>
    <definedName name="DIRECTO4.27" localSheetId="0">#REF!</definedName>
    <definedName name="DIRECTO4.27">[149]APU!$U$9643</definedName>
    <definedName name="DIRECTO4.28" localSheetId="0">#REF!</definedName>
    <definedName name="DIRECTO4.28">[149]APU!$U$9704</definedName>
    <definedName name="DIRECTO4.29" localSheetId="0">#REF!</definedName>
    <definedName name="DIRECTO4.29">[149]APU!$U$9765</definedName>
    <definedName name="DIRECTO4.30" localSheetId="0">#REF!</definedName>
    <definedName name="DIRECTO4.30">[149]APU!$U$9826</definedName>
    <definedName name="DIRECTO4.31" localSheetId="0">#REF!</definedName>
    <definedName name="DIRECTO4.31">[149]APU!$U$9887</definedName>
    <definedName name="DIRECTO4.32" localSheetId="0">#REF!</definedName>
    <definedName name="DIRECTO4.32">[149]APU!$U$9948</definedName>
    <definedName name="DIRECTO4.33" localSheetId="0">#REF!</definedName>
    <definedName name="DIRECTO4.33">[149]APU!$U$10009</definedName>
    <definedName name="DIRECTO4.34" localSheetId="0">#REF!</definedName>
    <definedName name="DIRECTO4.34">[149]APU!$U$10070</definedName>
    <definedName name="DIRECTO4.35" localSheetId="0">#REF!</definedName>
    <definedName name="DIRECTO4.35">[149]APU!$U$11595</definedName>
    <definedName name="DIRECTO4.36" localSheetId="0">#REF!</definedName>
    <definedName name="DIRECTO4.36">[149]APU!$U$11656</definedName>
    <definedName name="DIRECTO4.37" localSheetId="0">#REF!</definedName>
    <definedName name="DIRECTO4.37">[149]APU!$U$15987</definedName>
    <definedName name="DIRECTO4.38" localSheetId="0">#REF!</definedName>
    <definedName name="DIRECTO4.38">[149]APU!$U$15194</definedName>
    <definedName name="DIRECTO4.39" localSheetId="0">#REF!</definedName>
    <definedName name="DIRECTO4.39">[149]APU!$U$14279</definedName>
    <definedName name="DIRECTO4.40" localSheetId="0">#REF!</definedName>
    <definedName name="DIRECTO4.40">[149]APU!$U$14340</definedName>
    <definedName name="DIRECTO4.41" localSheetId="0">#REF!</definedName>
    <definedName name="DIRECTO4.41">[149]APU!$U$14401</definedName>
    <definedName name="DIRECTO4.42" localSheetId="0">#REF!</definedName>
    <definedName name="DIRECTO4.42">[149]APU!$U$14462</definedName>
    <definedName name="DIRECTO4.43" localSheetId="0">#REF!</definedName>
    <definedName name="DIRECTO4.43">[149]APU!$U$14584</definedName>
    <definedName name="DIRECTO4.44" localSheetId="0">#REF!</definedName>
    <definedName name="DIRECTO4.44">[149]APU!$U$16048</definedName>
    <definedName name="DIRECTO4.45" localSheetId="0">#REF!</definedName>
    <definedName name="DIRECTO4.45">[149]APU!$U$16109</definedName>
    <definedName name="DIRECTO4.46" localSheetId="0">#REF!</definedName>
    <definedName name="DIRECTO4.46">[149]APU!$U$14706</definedName>
    <definedName name="DIRECTO4.47" localSheetId="0">#REF!</definedName>
    <definedName name="DIRECTO4.47">[149]APU!$U$15926</definedName>
    <definedName name="DIRECTO4.48" localSheetId="0">#REF!</definedName>
    <definedName name="DIRECTO4.48">[149]APU!$U$16170</definedName>
    <definedName name="DIRECTO4.49" localSheetId="0">#REF!</definedName>
    <definedName name="DIRECTO4.49">[149]APU!$U$16231</definedName>
    <definedName name="DIRECTO4.50" localSheetId="0">#REF!</definedName>
    <definedName name="DIRECTO4.50">[149]APU!$U$16902</definedName>
    <definedName name="DIRECTO4.51" localSheetId="0">#REF!</definedName>
    <definedName name="DIRECTO4.51">[149]APU!$U$17634</definedName>
    <definedName name="DIRECTO4.52" localSheetId="0">#REF!</definedName>
    <definedName name="DIRECTO4.52">[149]APU!$U$17695</definedName>
    <definedName name="DIRECTO40" localSheetId="0">#REF!</definedName>
    <definedName name="DIRECTO40">[149]APU!$U$2511</definedName>
    <definedName name="DIRECTO41" localSheetId="0">#REF!</definedName>
    <definedName name="DIRECTO41">[149]APU!$U$2572</definedName>
    <definedName name="DIRECTO42" localSheetId="0">#REF!</definedName>
    <definedName name="DIRECTO42">[149]APU!$U$2633</definedName>
    <definedName name="DIRECTO43" localSheetId="0">#REF!</definedName>
    <definedName name="DIRECTO43">[149]APU!$U$2694</definedName>
    <definedName name="DIRECTO44" localSheetId="0">#REF!</definedName>
    <definedName name="DIRECTO44">[149]APU!$U$2755</definedName>
    <definedName name="DIRECTO45" localSheetId="0">#REF!</definedName>
    <definedName name="DIRECTO45">[149]APU!$U$2816</definedName>
    <definedName name="DIRECTO46" localSheetId="0">#REF!</definedName>
    <definedName name="DIRECTO46">[149]APU!$U$2877</definedName>
    <definedName name="DIRECTO47" localSheetId="0">#REF!</definedName>
    <definedName name="DIRECTO47">[149]APU!$U$2938</definedName>
    <definedName name="DIRECTO48" localSheetId="0">#REF!</definedName>
    <definedName name="DIRECTO48">[149]APU!$U$2999</definedName>
    <definedName name="DIRECTO481" localSheetId="0">#REF!</definedName>
    <definedName name="DIRECTO481">[150]APU!$U$22165</definedName>
    <definedName name="DIRECTO482" localSheetId="0">#REF!</definedName>
    <definedName name="DIRECTO482">[150]APU!$U$22223</definedName>
    <definedName name="DIRECTO483" localSheetId="0">#REF!</definedName>
    <definedName name="DIRECTO483">[150]APU!$U$22281</definedName>
    <definedName name="DIRECTO484" localSheetId="0">#REF!</definedName>
    <definedName name="DIRECTO484">[150]APU!$U$22339</definedName>
    <definedName name="DIRECTO485" localSheetId="0">#REF!</definedName>
    <definedName name="DIRECTO485">[150]APU!$U$22397</definedName>
    <definedName name="DIRECTO486" localSheetId="0">#REF!</definedName>
    <definedName name="DIRECTO486">[150]APU!$U$22455</definedName>
    <definedName name="DIRECTO487" localSheetId="0">#REF!</definedName>
    <definedName name="DIRECTO487">[150]APU!$U$22513</definedName>
    <definedName name="DIRECTO488" localSheetId="0">#REF!</definedName>
    <definedName name="DIRECTO488">[150]APU!$U$22571</definedName>
    <definedName name="DIRECTO489" localSheetId="0">#REF!</definedName>
    <definedName name="DIRECTO489">[150]APU!$U$22629</definedName>
    <definedName name="DIRECTO49" localSheetId="0">#REF!</definedName>
    <definedName name="DIRECTO49">[149]APU!$U$3060</definedName>
    <definedName name="DIRECTO490" localSheetId="0">#REF!</definedName>
    <definedName name="DIRECTO490">[150]APU!$U$22687</definedName>
    <definedName name="DIRECTO491" localSheetId="0">#REF!</definedName>
    <definedName name="DIRECTO491">[150]APU!$U$22745</definedName>
    <definedName name="DIRECTO492" localSheetId="0">#REF!</definedName>
    <definedName name="DIRECTO492">[150]APU!$U$22803</definedName>
    <definedName name="DIRECTO493" localSheetId="0">#REF!</definedName>
    <definedName name="DIRECTO493">[150]APU!$U$22861</definedName>
    <definedName name="DIRECTO494" localSheetId="0">#REF!</definedName>
    <definedName name="DIRECTO494">[150]APU!$U$22919</definedName>
    <definedName name="DIRECTO495" localSheetId="0">#REF!</definedName>
    <definedName name="DIRECTO495">[150]APU!$U$22977</definedName>
    <definedName name="DIRECTO496" localSheetId="0">#REF!</definedName>
    <definedName name="DIRECTO496">[150]APU!$U$23035</definedName>
    <definedName name="DIRECTO497" localSheetId="0">#REF!</definedName>
    <definedName name="DIRECTO497">[150]APU!$U$23093</definedName>
    <definedName name="DIRECTO498" localSheetId="0">#REF!</definedName>
    <definedName name="DIRECTO498">[150]APU!$U$23151</definedName>
    <definedName name="DIRECTO499" localSheetId="0">#REF!</definedName>
    <definedName name="DIRECTO499">[150]APU!$U$23209</definedName>
    <definedName name="DIRECTO5" localSheetId="0">#REF!</definedName>
    <definedName name="DIRECTO5">[149]APU!$U$376</definedName>
    <definedName name="DIRECTO5.100" localSheetId="0">#REF!</definedName>
    <definedName name="DIRECTO5.100">[149]APU!$U$12449</definedName>
    <definedName name="DIRECTO5.101" localSheetId="0">#REF!</definedName>
    <definedName name="DIRECTO5.101">[149]APU!$U$12510</definedName>
    <definedName name="DIRECTO5.104" localSheetId="0">#REF!</definedName>
    <definedName name="DIRECTO5.104">[149]APU!$U$12571</definedName>
    <definedName name="DIRECTO5.105" localSheetId="0">#REF!</definedName>
    <definedName name="DIRECTO5.105">[149]APU!$U$12632</definedName>
    <definedName name="DIRECTO5.106" localSheetId="0">#REF!</definedName>
    <definedName name="DIRECTO5.106">[149]APU!$U$12693</definedName>
    <definedName name="DIRECTO5.107" localSheetId="0">#REF!</definedName>
    <definedName name="DIRECTO5.107">[149]APU!$U$12754</definedName>
    <definedName name="DIRECTO5.108" localSheetId="0">#REF!</definedName>
    <definedName name="DIRECTO5.108">[149]APU!$U$12815</definedName>
    <definedName name="DIRECTO5.109" localSheetId="0">#REF!</definedName>
    <definedName name="DIRECTO5.109">[149]APU!$U$12876</definedName>
    <definedName name="DIRECTO5.111" localSheetId="0">#REF!</definedName>
    <definedName name="DIRECTO5.111">[149]APU!$U$12937</definedName>
    <definedName name="DIRECTO5.112" localSheetId="0">#REF!</definedName>
    <definedName name="DIRECTO5.112">[149]APU!$U$12998</definedName>
    <definedName name="DIRECTO5.113" localSheetId="0">#REF!</definedName>
    <definedName name="DIRECTO5.113">[149]APU!$U$14767</definedName>
    <definedName name="DIRECTO5.114" localSheetId="0">#REF!</definedName>
    <definedName name="DIRECTO5.114">[149]APU!$U$14828</definedName>
    <definedName name="DIRECTO5.115" localSheetId="0">#REF!</definedName>
    <definedName name="DIRECTO5.115">[149]APU!$U$15072</definedName>
    <definedName name="DIRECTO5.53" localSheetId="0">#REF!</definedName>
    <definedName name="DIRECTO5.53">[149]APU!$U$10131</definedName>
    <definedName name="DIRECTO5.54" localSheetId="0">#REF!</definedName>
    <definedName name="DIRECTO5.54">[149]APU!$U$10192</definedName>
    <definedName name="DIRECTO5.55" localSheetId="0">#REF!</definedName>
    <definedName name="DIRECTO5.55">[149]APU!$U$10253</definedName>
    <definedName name="DIRECTO5.56" localSheetId="0">#REF!</definedName>
    <definedName name="DIRECTO5.56">[149]APU!$U$10314</definedName>
    <definedName name="DIRECTO5.57" localSheetId="0">#REF!</definedName>
    <definedName name="DIRECTO5.57">[149]APU!$U$10375</definedName>
    <definedName name="DIRECTO5.58" localSheetId="0">#REF!</definedName>
    <definedName name="DIRECTO5.58">[149]APU!$U$10436</definedName>
    <definedName name="DIRECTO5.59" localSheetId="0">#REF!</definedName>
    <definedName name="DIRECTO5.59">[149]APU!$U$10497</definedName>
    <definedName name="DIRECTO5.60" localSheetId="0">#REF!</definedName>
    <definedName name="DIRECTO5.60">[149]APU!$U$10558</definedName>
    <definedName name="DIRECTO5.61" localSheetId="0">#REF!</definedName>
    <definedName name="DIRECTO5.61">[149]APU!$U$10619</definedName>
    <definedName name="DIRECTO5.62" localSheetId="0">#REF!</definedName>
    <definedName name="DIRECTO5.62">[149]APU!$U$10680</definedName>
    <definedName name="DIRECTO5.63" localSheetId="0">#REF!</definedName>
    <definedName name="DIRECTO5.63">[149]APU!$U$10741</definedName>
    <definedName name="DIRECTO5.64" localSheetId="0">#REF!</definedName>
    <definedName name="DIRECTO5.64">[149]APU!$U$10802</definedName>
    <definedName name="DIRECTO5.65" localSheetId="0">#REF!</definedName>
    <definedName name="DIRECTO5.65">[149]APU!$U$10863</definedName>
    <definedName name="DIRECTO5.66" localSheetId="0">#REF!</definedName>
    <definedName name="DIRECTO5.66">[149]APU!$U$10924</definedName>
    <definedName name="DIRECTO5.67" localSheetId="0">#REF!</definedName>
    <definedName name="DIRECTO5.67">[149]APU!$U$10985</definedName>
    <definedName name="DIRECTO5.68" localSheetId="0">#REF!</definedName>
    <definedName name="DIRECTO5.68">[149]APU!$U$11046</definedName>
    <definedName name="DIRECTO5.69" localSheetId="0">#REF!</definedName>
    <definedName name="DIRECTO5.69">[149]APU!$U$11107</definedName>
    <definedName name="DIRECTO5.70" localSheetId="0">#REF!</definedName>
    <definedName name="DIRECTO5.70">[149]APU!$U$11168</definedName>
    <definedName name="DIRECTO5.71" localSheetId="0">#REF!</definedName>
    <definedName name="DIRECTO5.71">[149]APU!$U$11229</definedName>
    <definedName name="DIRECTO5.72" localSheetId="0">#REF!</definedName>
    <definedName name="DIRECTO5.72">[149]APU!$U$12022</definedName>
    <definedName name="DIRECTO5.73" localSheetId="0">#REF!</definedName>
    <definedName name="DIRECTO5.73">[149]APU!$U$12083</definedName>
    <definedName name="DIRECTO5.74" localSheetId="0">#REF!</definedName>
    <definedName name="DIRECTO5.74">[149]APU!$U$12144</definedName>
    <definedName name="DIRECTO5.77" localSheetId="0">#REF!</definedName>
    <definedName name="DIRECTO5.77">[149]APU!$U$12205</definedName>
    <definedName name="DIRECTO5.78" localSheetId="0">#REF!</definedName>
    <definedName name="DIRECTO5.78">[149]APU!$U$12327</definedName>
    <definedName name="DIRECTO5.79" localSheetId="0">#REF!</definedName>
    <definedName name="DIRECTO5.79">[149]APU!$U$12388</definedName>
    <definedName name="DIRECTO5.80" localSheetId="0">#REF!</definedName>
    <definedName name="DIRECTO5.80">[149]APU!$U$12266</definedName>
    <definedName name="DIRECTO5.82" localSheetId="0">#REF!</definedName>
    <definedName name="DIRECTO5.82">[149]APU!$U$14035</definedName>
    <definedName name="DIRECTO5.83" localSheetId="0">#REF!</definedName>
    <definedName name="DIRECTO5.83">[149]APU!$U$14096</definedName>
    <definedName name="DIRECTO5.84" localSheetId="0">#REF!</definedName>
    <definedName name="DIRECTO5.84">[149]APU!$U$13364</definedName>
    <definedName name="DIRECTO5.85" localSheetId="0">#REF!</definedName>
    <definedName name="DIRECTO5.85">[149]APU!$U$13425</definedName>
    <definedName name="DIRECTO5.86" localSheetId="0">#REF!</definedName>
    <definedName name="DIRECTO5.86">[149]APU!$U$13486</definedName>
    <definedName name="DIRECTO5.87" localSheetId="0">#REF!</definedName>
    <definedName name="DIRECTO5.87">[149]APU!$U$13547</definedName>
    <definedName name="DIRECTO5.88" localSheetId="0">#REF!</definedName>
    <definedName name="DIRECTO5.88">[149]APU!$U$13608</definedName>
    <definedName name="DIRECTO5.89" localSheetId="0">#REF!</definedName>
    <definedName name="DIRECTO5.89">[149]APU!$U$13669</definedName>
    <definedName name="DIRECTO5.90" localSheetId="0">#REF!</definedName>
    <definedName name="DIRECTO5.90">[149]APU!$U$13730</definedName>
    <definedName name="DIRECTO5.91" localSheetId="0">#REF!</definedName>
    <definedName name="DIRECTO5.91">[149]APU!$U$13791</definedName>
    <definedName name="DIRECTO5.92" localSheetId="0">#REF!</definedName>
    <definedName name="DIRECTO5.92">[149]APU!$U$13852</definedName>
    <definedName name="DIRECTO5.93" localSheetId="0">#REF!</definedName>
    <definedName name="DIRECTO5.93">[149]APU!$U$13913</definedName>
    <definedName name="DIRECTO5.94" localSheetId="0">#REF!</definedName>
    <definedName name="DIRECTO5.94">[149]APU!$U$13974</definedName>
    <definedName name="DIRECTO5.95" localSheetId="0">#REF!</definedName>
    <definedName name="DIRECTO5.95">[149]APU!$U$13059</definedName>
    <definedName name="DIRECTO5.96" localSheetId="0">#REF!</definedName>
    <definedName name="DIRECTO5.96">[149]APU!$U$13120</definedName>
    <definedName name="DIRECTO5.97" localSheetId="0">#REF!</definedName>
    <definedName name="DIRECTO5.97">[149]APU!$U$13181</definedName>
    <definedName name="DIRECTO5.98" localSheetId="0">#REF!</definedName>
    <definedName name="DIRECTO5.98">[149]APU!$U$13242</definedName>
    <definedName name="DIRECTO5.99" localSheetId="0">#REF!</definedName>
    <definedName name="DIRECTO5.99">[149]APU!$U$13303</definedName>
    <definedName name="DIRECTO50" localSheetId="0">#REF!</definedName>
    <definedName name="DIRECTO50">[149]APU!$U$3121</definedName>
    <definedName name="DIRECTO500" localSheetId="0">#REF!</definedName>
    <definedName name="DIRECTO500">[150]APU!$U$23267</definedName>
    <definedName name="DIRECTO501" localSheetId="0">#REF!</definedName>
    <definedName name="DIRECTO501">[150]APU!$U$23325</definedName>
    <definedName name="DIRECTO502" localSheetId="0">#REF!</definedName>
    <definedName name="DIRECTO502">[150]APU!$U$23383</definedName>
    <definedName name="DIRECTO503" localSheetId="0">#REF!</definedName>
    <definedName name="DIRECTO503">[150]APU!$U$23441</definedName>
    <definedName name="DIRECTO504" localSheetId="0">#REF!</definedName>
    <definedName name="DIRECTO504">[150]APU!$U$23499</definedName>
    <definedName name="DIRECTO505" localSheetId="0">#REF!</definedName>
    <definedName name="DIRECTO505">[150]APU!$U$23557</definedName>
    <definedName name="DIRECTO506" localSheetId="0">#REF!</definedName>
    <definedName name="DIRECTO506">[150]APU!$U$23615</definedName>
    <definedName name="DIRECTO507" localSheetId="0">#REF!</definedName>
    <definedName name="DIRECTO507">[150]APU!$U$23673</definedName>
    <definedName name="DIRECTO508" localSheetId="0">#REF!</definedName>
    <definedName name="DIRECTO508">[150]APU!$U$23731</definedName>
    <definedName name="DIRECTO509" localSheetId="0">#REF!</definedName>
    <definedName name="DIRECTO509">[150]APU!$U$23789</definedName>
    <definedName name="DIRECTO51" localSheetId="0">#REF!</definedName>
    <definedName name="DIRECTO51">[149]APU!$U$3182</definedName>
    <definedName name="DIRECTO510" localSheetId="0">#REF!</definedName>
    <definedName name="DIRECTO510">[150]APU!$U$23847</definedName>
    <definedName name="DIRECTO511" localSheetId="0">#REF!</definedName>
    <definedName name="DIRECTO511">[150]APU!$U$23905</definedName>
    <definedName name="DIRECTO512" localSheetId="0">#REF!</definedName>
    <definedName name="DIRECTO512">[150]APU!$U$23963</definedName>
    <definedName name="DIRECTO513" localSheetId="0">#REF!</definedName>
    <definedName name="DIRECTO513">[150]APU!$U$24021</definedName>
    <definedName name="DIRECTO514" localSheetId="0">#REF!</definedName>
    <definedName name="DIRECTO514">[150]APU!$U$24079</definedName>
    <definedName name="DIRECTO515" localSheetId="0">#REF!</definedName>
    <definedName name="DIRECTO515">[150]APU!$U$24137</definedName>
    <definedName name="DIRECTO516" localSheetId="0">#REF!</definedName>
    <definedName name="DIRECTO516">[150]APU!$U$24195</definedName>
    <definedName name="DIRECTO517" localSheetId="0">#REF!</definedName>
    <definedName name="DIRECTO517">[150]APU!$U$24253</definedName>
    <definedName name="DIRECTO518" localSheetId="0">#REF!</definedName>
    <definedName name="DIRECTO518">[150]APU!$U$24311</definedName>
    <definedName name="DIRECTO519" localSheetId="0">#REF!</definedName>
    <definedName name="DIRECTO519">[150]APU!$U$24369</definedName>
    <definedName name="DIRECTO52" localSheetId="0">#REF!</definedName>
    <definedName name="DIRECTO52">[149]APU!$U$3243</definedName>
    <definedName name="DIRECTO520" localSheetId="0">#REF!</definedName>
    <definedName name="DIRECTO520">[150]APU!$U$24427</definedName>
    <definedName name="DIRECTO521" localSheetId="0">#REF!</definedName>
    <definedName name="DIRECTO521">[150]APU!$U$24485</definedName>
    <definedName name="DIRECTO522" localSheetId="0">#REF!</definedName>
    <definedName name="DIRECTO522">[150]APU!$U$24543</definedName>
    <definedName name="DIRECTO523" localSheetId="0">#REF!</definedName>
    <definedName name="DIRECTO523">[150]APU!$U$24601</definedName>
    <definedName name="DIRECTO524" localSheetId="0">#REF!</definedName>
    <definedName name="DIRECTO524">[150]APU!$U$24659</definedName>
    <definedName name="DIRECTO525" localSheetId="0">#REF!</definedName>
    <definedName name="DIRECTO525">[150]APU!$U$24717</definedName>
    <definedName name="DIRECTO526" localSheetId="0">#REF!</definedName>
    <definedName name="DIRECTO526">[150]APU!$U$24775</definedName>
    <definedName name="DIRECTO527" localSheetId="0">#REF!</definedName>
    <definedName name="DIRECTO527">[150]APU!$U$24833</definedName>
    <definedName name="DIRECTO528" localSheetId="0">#REF!</definedName>
    <definedName name="DIRECTO528">[150]APU!$U$24891</definedName>
    <definedName name="DIRECTO529" localSheetId="0">#REF!</definedName>
    <definedName name="DIRECTO529">[150]APU!$U$24949</definedName>
    <definedName name="DIRECTO53" localSheetId="0">#REF!</definedName>
    <definedName name="DIRECTO53">[149]APU!$U$3304</definedName>
    <definedName name="DIRECTO530" localSheetId="0">#REF!</definedName>
    <definedName name="DIRECTO530">[150]APU!$U$25007</definedName>
    <definedName name="DIRECTO531" localSheetId="0">#REF!</definedName>
    <definedName name="DIRECTO531">[150]APU!$U$25065</definedName>
    <definedName name="DIRECTO532" localSheetId="0">#REF!</definedName>
    <definedName name="DIRECTO532">[150]APU!$U$25123</definedName>
    <definedName name="DIRECTO533" localSheetId="0">#REF!</definedName>
    <definedName name="DIRECTO533">[150]APU!$U$25181</definedName>
    <definedName name="DIRECTO534" localSheetId="0">#REF!</definedName>
    <definedName name="DIRECTO534">[150]APU!$U$25239</definedName>
    <definedName name="DIRECTO535" localSheetId="0">#REF!</definedName>
    <definedName name="DIRECTO535">[150]APU!$U$25297</definedName>
    <definedName name="DIRECTO536" localSheetId="0">#REF!</definedName>
    <definedName name="DIRECTO536">[150]APU!$U$25355</definedName>
    <definedName name="DIRECTO537" localSheetId="0">#REF!</definedName>
    <definedName name="DIRECTO537">[150]APU!$U$25413</definedName>
    <definedName name="DIRECTO538" localSheetId="0">#REF!</definedName>
    <definedName name="DIRECTO538">[150]APU!$U$25471</definedName>
    <definedName name="DIRECTO539" localSheetId="0">#REF!</definedName>
    <definedName name="DIRECTO539">[150]APU!$U$25529</definedName>
    <definedName name="DIRECTO54" localSheetId="0">#REF!</definedName>
    <definedName name="DIRECTO54">[149]APU!$U$3365</definedName>
    <definedName name="DIRECTO540" localSheetId="0">#REF!</definedName>
    <definedName name="DIRECTO540">[150]APU!$U$25587</definedName>
    <definedName name="DIRECTO541" localSheetId="0">#REF!</definedName>
    <definedName name="DIRECTO541">[150]APU!$U$25645</definedName>
    <definedName name="DIRECTO542" localSheetId="0">#REF!</definedName>
    <definedName name="DIRECTO542">[150]APU!$U$25703</definedName>
    <definedName name="DIRECTO543" localSheetId="0">#REF!</definedName>
    <definedName name="DIRECTO543">[150]APU!$U$25761</definedName>
    <definedName name="DIRECTO544" localSheetId="0">#REF!</definedName>
    <definedName name="DIRECTO544">[150]APU!$U$25819</definedName>
    <definedName name="DIRECTO545" localSheetId="0">#REF!</definedName>
    <definedName name="DIRECTO545">[150]APU!$U$25877</definedName>
    <definedName name="DIRECTO546" localSheetId="0">#REF!</definedName>
    <definedName name="DIRECTO546">[150]APU!$U$25935</definedName>
    <definedName name="DIRECTO547" localSheetId="0">#REF!</definedName>
    <definedName name="DIRECTO547">[150]APU!$U$25993</definedName>
    <definedName name="DIRECTO548" localSheetId="0">#REF!</definedName>
    <definedName name="DIRECTO548">[150]APU!$U$26051</definedName>
    <definedName name="DIRECTO549" localSheetId="0">#REF!</definedName>
    <definedName name="DIRECTO549">[150]APU!$U$26109</definedName>
    <definedName name="DIRECTO55" localSheetId="0">#REF!</definedName>
    <definedName name="DIRECTO55">[149]APU!$U$3426</definedName>
    <definedName name="DIRECTO550" localSheetId="0">#REF!</definedName>
    <definedName name="DIRECTO550">[150]APU!$U$26167</definedName>
    <definedName name="DIRECTO551" localSheetId="0">#REF!</definedName>
    <definedName name="DIRECTO551">[150]APU!$U$26225</definedName>
    <definedName name="DIRECTO552" localSheetId="0">#REF!</definedName>
    <definedName name="DIRECTO552">[150]APU!$U$26283</definedName>
    <definedName name="DIRECTO553" localSheetId="0">#REF!</definedName>
    <definedName name="DIRECTO553">[150]APU!$U$26341</definedName>
    <definedName name="DIRECTO554" localSheetId="0">#REF!</definedName>
    <definedName name="DIRECTO554">[150]APU!$U$26399</definedName>
    <definedName name="DIRECTO555" localSheetId="0">#REF!</definedName>
    <definedName name="DIRECTO555">[150]APU!$U$26457</definedName>
    <definedName name="directo556" localSheetId="0">#REF!</definedName>
    <definedName name="directo556">[150]APU!$U$26515</definedName>
    <definedName name="DIRECTO557" localSheetId="0">#REF!</definedName>
    <definedName name="DIRECTO557">[150]APU!$U$26573</definedName>
    <definedName name="DIRECTO558" localSheetId="0">#REF!</definedName>
    <definedName name="DIRECTO558">[150]APU!$U$26631</definedName>
    <definedName name="DIRECTO559" localSheetId="0">#REF!</definedName>
    <definedName name="DIRECTO559">[150]APU!$U$26689</definedName>
    <definedName name="DIRECTO56" localSheetId="0">#REF!</definedName>
    <definedName name="DIRECTO56">[149]APU!$U$3487</definedName>
    <definedName name="DIRECTO560" localSheetId="0">#REF!</definedName>
    <definedName name="DIRECTO560">[150]APU!$U$26747</definedName>
    <definedName name="DIRECTO561" localSheetId="0">#REF!</definedName>
    <definedName name="DIRECTO561">[150]APU!$U$26805</definedName>
    <definedName name="DIRECTO562" localSheetId="0">#REF!</definedName>
    <definedName name="DIRECTO562">[150]APU!$U$26863</definedName>
    <definedName name="directo563" localSheetId="0">#REF!</definedName>
    <definedName name="directo563">[150]APU!$U$26921</definedName>
    <definedName name="DIRECTO57" localSheetId="0">#REF!</definedName>
    <definedName name="DIRECTO57">[149]APU!$U$3548</definedName>
    <definedName name="DIRECTO58" localSheetId="0">#REF!</definedName>
    <definedName name="DIRECTO58">[149]APU!$U$3609</definedName>
    <definedName name="DIRECTO59" localSheetId="0">#REF!</definedName>
    <definedName name="DIRECTO59">[149]APU!$U$3670</definedName>
    <definedName name="DIRECTO6" localSheetId="0">#REF!</definedName>
    <definedName name="DIRECTO6">[149]APU!$U$437</definedName>
    <definedName name="DIRECTO60" localSheetId="0">#REF!</definedName>
    <definedName name="DIRECTO60">[149]APU!$U$3731</definedName>
    <definedName name="DIRECTO61" localSheetId="0">#REF!</definedName>
    <definedName name="DIRECTO61">[149]APU!$U$3792</definedName>
    <definedName name="DIRECTO62" localSheetId="0">#REF!</definedName>
    <definedName name="DIRECTO62">[149]APU!$U$3853</definedName>
    <definedName name="DIRECTO63" localSheetId="0">#REF!</definedName>
    <definedName name="DIRECTO63">[149]APU!$U$3914</definedName>
    <definedName name="DIRECTO64" localSheetId="0">#REF!</definedName>
    <definedName name="DIRECTO64">[149]APU!$U$3975</definedName>
    <definedName name="DIRECTO65" localSheetId="0">#REF!</definedName>
    <definedName name="DIRECTO65">[149]APU!$U$4036</definedName>
    <definedName name="DIRECTO66" localSheetId="0">#REF!</definedName>
    <definedName name="DIRECTO66">[149]APU!$U$4097</definedName>
    <definedName name="DIRECTO67" localSheetId="0">#REF!</definedName>
    <definedName name="DIRECTO67">[149]APU!$U$4158</definedName>
    <definedName name="DIRECTO68" localSheetId="0">#REF!</definedName>
    <definedName name="DIRECTO68">[149]APU!$U$4219</definedName>
    <definedName name="DIRECTO69" localSheetId="0">#REF!</definedName>
    <definedName name="DIRECTO69">[149]APU!$U$4280</definedName>
    <definedName name="DIRECTO7" localSheetId="0">#REF!</definedName>
    <definedName name="DIRECTO7">[149]APU!$U$498</definedName>
    <definedName name="DIRECTO7.12" localSheetId="0">#REF!</definedName>
    <definedName name="DIRECTO7.12">[149]APU!$U$8305</definedName>
    <definedName name="DIRECTO7.13" localSheetId="0">#REF!</definedName>
    <definedName name="DIRECTO7.13">[149]APU!$U$8366</definedName>
    <definedName name="DIRECTO7.14" localSheetId="0">#REF!</definedName>
    <definedName name="DIRECTO7.14">[149]APU!$U$8427</definedName>
    <definedName name="DIRECTO7.15" localSheetId="0">#REF!</definedName>
    <definedName name="DIRECTO7.15">[149]APU!$U$8488</definedName>
    <definedName name="DIRECTO7.16" localSheetId="0">#REF!</definedName>
    <definedName name="DIRECTO7.16">[149]APU!$U$8606</definedName>
    <definedName name="DIRECTO7.17" localSheetId="0">#REF!</definedName>
    <definedName name="DIRECTO7.17">[149]APU!$U$11290</definedName>
    <definedName name="DIRECTO7.18" localSheetId="0">#REF!</definedName>
    <definedName name="DIRECTO7.18">[149]APU!$U$11351</definedName>
    <definedName name="DIRECTO7.19" localSheetId="0">#REF!</definedName>
    <definedName name="DIRECTO7.19">[149]APU!$U$11412</definedName>
    <definedName name="DIRECTO7.20" localSheetId="0">#REF!</definedName>
    <definedName name="DIRECTO7.20">[149]APU!$U$11473</definedName>
    <definedName name="DIRECTO7.21" localSheetId="0">#REF!</definedName>
    <definedName name="DIRECTO7.21">[149]APU!$U$11534</definedName>
    <definedName name="DIRECTO7.22" localSheetId="0">#REF!</definedName>
    <definedName name="DIRECTO7.22">[149]APU!$U$11717</definedName>
    <definedName name="DIRECTO7.23" localSheetId="0">#REF!</definedName>
    <definedName name="DIRECTO7.23">[149]APU!$U$11778</definedName>
    <definedName name="DIRECTO7.24" localSheetId="0">#REF!</definedName>
    <definedName name="DIRECTO7.24">[149]APU!$U$14645</definedName>
    <definedName name="DIRECTO7.25" localSheetId="0">#REF!</definedName>
    <definedName name="DIRECTO7.25">[149]APU!$U$15255</definedName>
    <definedName name="DIRECTO7.26" localSheetId="0">#REF!</definedName>
    <definedName name="DIRECTO7.26">[149]APU!$U$15316</definedName>
    <definedName name="DIRECTO7.27" localSheetId="0">#REF!</definedName>
    <definedName name="DIRECTO7.27">[149]APU!$U$15377</definedName>
    <definedName name="DIRECTO7.28" localSheetId="0">#REF!</definedName>
    <definedName name="DIRECTO7.28">[149]APU!$U$15438</definedName>
    <definedName name="DIRECTO7.29" localSheetId="0">#REF!</definedName>
    <definedName name="DIRECTO7.29">[149]APU!$U$15499</definedName>
    <definedName name="DIRECTO7.30" localSheetId="0">#REF!</definedName>
    <definedName name="DIRECTO7.30">[149]APU!$U$15560</definedName>
    <definedName name="DIRECTO7.31" localSheetId="0">#REF!</definedName>
    <definedName name="DIRECTO7.31">[149]APU!$U$15621</definedName>
    <definedName name="DIRECTO7.32" localSheetId="0">#REF!</definedName>
    <definedName name="DIRECTO7.32">[149]APU!$U$15682</definedName>
    <definedName name="DIRECTO7.33" localSheetId="0">#REF!</definedName>
    <definedName name="DIRECTO7.33">[149]APU!$U$15743</definedName>
    <definedName name="DIRECTO7.34" localSheetId="0">#REF!</definedName>
    <definedName name="DIRECTO7.34">[149]APU!$U$15804</definedName>
    <definedName name="DIRECTO7.35" localSheetId="0">#REF!</definedName>
    <definedName name="DIRECTO7.35">[149]APU!$U$15865</definedName>
    <definedName name="DIRECTO7.36" localSheetId="0">#REF!</definedName>
    <definedName name="DIRECTO7.36">[149]APU!$U$17085</definedName>
    <definedName name="DIRECTO7.37" localSheetId="0">#REF!</definedName>
    <definedName name="DIRECTO7.37">[149]APU!$U$17268</definedName>
    <definedName name="DIRECTO7.38" localSheetId="0">#REF!</definedName>
    <definedName name="DIRECTO7.38">[149]APU!$U$17207</definedName>
    <definedName name="DIRECTO7.39" localSheetId="0">#REF!</definedName>
    <definedName name="DIRECTO7.39">[149]APU!$U$17390</definedName>
    <definedName name="DIRECTO7.40" localSheetId="0">#REF!</definedName>
    <definedName name="DIRECTO7.40">[149]APU!$U$17451</definedName>
    <definedName name="DIRECTO7.41" localSheetId="0">#REF!</definedName>
    <definedName name="DIRECTO7.41">[149]APU!$U$17512</definedName>
    <definedName name="DIRECTO7.42" localSheetId="0">#REF!</definedName>
    <definedName name="DIRECTO7.42">[149]APU!$U$17146</definedName>
    <definedName name="DIRECTO7.43" localSheetId="0">#REF!</definedName>
    <definedName name="DIRECTO7.43">[149]APU!$U$17573</definedName>
    <definedName name="DIRECTO7.44" localSheetId="0">#REF!</definedName>
    <definedName name="DIRECTO7.44">[149]APU!$U$17329</definedName>
    <definedName name="DIRECTO70" localSheetId="0">#REF!</definedName>
    <definedName name="DIRECTO70">[149]APU!$U$4341</definedName>
    <definedName name="DIRECTO71" localSheetId="0">#REF!</definedName>
    <definedName name="DIRECTO71">[149]APU!$U$4402</definedName>
    <definedName name="DIRECTO72" localSheetId="0">#REF!</definedName>
    <definedName name="DIRECTO72">[149]APU!$U$4463</definedName>
    <definedName name="DIRECTO73" localSheetId="0">#REF!</definedName>
    <definedName name="DIRECTO73">[149]APU!$U$4524</definedName>
    <definedName name="DIRECTO74" localSheetId="0">#REF!</definedName>
    <definedName name="DIRECTO74">[149]APU!$U$4585</definedName>
    <definedName name="DIRECTO75" localSheetId="0">#REF!</definedName>
    <definedName name="DIRECTO75">[149]APU!$U$4646</definedName>
    <definedName name="DIRECTO76" localSheetId="0">#REF!</definedName>
    <definedName name="DIRECTO76">[149]APU!$U$4707</definedName>
    <definedName name="DIRECTO77" localSheetId="0">#REF!</definedName>
    <definedName name="DIRECTO77">[149]APU!$U$4768</definedName>
    <definedName name="DIRECTO78" localSheetId="0">#REF!</definedName>
    <definedName name="DIRECTO78">[149]APU!$U$4829</definedName>
    <definedName name="DIRECTO79" localSheetId="0">#REF!</definedName>
    <definedName name="DIRECTO79">[149]APU!$U$4890</definedName>
    <definedName name="DIRECTO8" localSheetId="0">#REF!</definedName>
    <definedName name="DIRECTO8">[149]APU!$U$559</definedName>
    <definedName name="DIRECTO80" localSheetId="0">#REF!</definedName>
    <definedName name="DIRECTO80">[149]APU!$U$4951</definedName>
    <definedName name="DIRECTO81" localSheetId="0">#REF!</definedName>
    <definedName name="DIRECTO81">[149]APU!$U$5012</definedName>
    <definedName name="DIRECTO82" localSheetId="0">#REF!</definedName>
    <definedName name="DIRECTO82">[149]APU!$U$5073</definedName>
    <definedName name="DIRECTO83" localSheetId="0">#REF!</definedName>
    <definedName name="DIRECTO83">[149]APU!$U$5134</definedName>
    <definedName name="DIRECTO84" localSheetId="0">#REF!</definedName>
    <definedName name="DIRECTO84">[149]APU!$U$5195</definedName>
    <definedName name="DIRECTO85" localSheetId="0">#REF!</definedName>
    <definedName name="DIRECTO85">[149]APU!$U$5256</definedName>
    <definedName name="DIRECTO86" localSheetId="0">#REF!</definedName>
    <definedName name="DIRECTO86">[149]APU!$U$5317</definedName>
    <definedName name="DIRECTO87" localSheetId="0">#REF!</definedName>
    <definedName name="DIRECTO87">[149]APU!$U$5378</definedName>
    <definedName name="DIRECTO88" localSheetId="0">#REF!</definedName>
    <definedName name="DIRECTO88">[149]APU!$U$5439</definedName>
    <definedName name="DIRECTO89" localSheetId="0">#REF!</definedName>
    <definedName name="DIRECTO89">[149]APU!$U$5500</definedName>
    <definedName name="DIRECTO9" localSheetId="0">#REF!</definedName>
    <definedName name="DIRECTO9">[149]APU!$U$620</definedName>
    <definedName name="DIRECTO9.1" localSheetId="0">#REF!</definedName>
    <definedName name="DIRECTO9.1">[149]APU!$U$16597</definedName>
    <definedName name="DIRECTO9.2" localSheetId="0">#REF!</definedName>
    <definedName name="DIRECTO9.2">[149]APU!$U$16658</definedName>
    <definedName name="DIRECTO9.3" localSheetId="0">#REF!</definedName>
    <definedName name="DIRECTO9.3">[149]APU!$U$16719</definedName>
    <definedName name="DIRECTO9.4" localSheetId="0">#REF!</definedName>
    <definedName name="DIRECTO9.4">[149]APU!$U$16780</definedName>
    <definedName name="DIRECTO9.5" localSheetId="0">#REF!</definedName>
    <definedName name="DIRECTO9.5">[149]APU!$U$16841</definedName>
    <definedName name="DIRECTO90" localSheetId="0">#REF!</definedName>
    <definedName name="DIRECTO90">[149]APU!$U$5561</definedName>
    <definedName name="DIRECTO91" localSheetId="0">#REF!</definedName>
    <definedName name="DIRECTO91">[149]APU!$U$5622</definedName>
    <definedName name="DIRECTO92" localSheetId="0">#REF!</definedName>
    <definedName name="DIRECTO92">[149]APU!$U$5683</definedName>
    <definedName name="DIRECTO93" localSheetId="0">#REF!</definedName>
    <definedName name="DIRECTO93">[149]APU!$U$5744</definedName>
    <definedName name="DIRECTO94" localSheetId="0">#REF!</definedName>
    <definedName name="DIRECTO94">[149]APU!$U$5805</definedName>
    <definedName name="DIRECTO95" localSheetId="0">#REF!</definedName>
    <definedName name="DIRECTO95">[149]APU!$U$5866</definedName>
    <definedName name="DIRECTO96" localSheetId="0">#REF!</definedName>
    <definedName name="DIRECTO96">[149]APU!$U$5927</definedName>
    <definedName name="DIRECTO97" localSheetId="0">#REF!</definedName>
    <definedName name="DIRECTO97">[149]APU!$U$5988</definedName>
    <definedName name="DIRECTO98" localSheetId="0">#REF!</definedName>
    <definedName name="DIRECTO98">[149]APU!$U$6049</definedName>
    <definedName name="DIRECTO99" localSheetId="0">#REF!</definedName>
    <definedName name="DIRECTO99">[149]APU!$U$6110</definedName>
    <definedName name="DIRECTOS" localSheetId="0">#REF!</definedName>
    <definedName name="DIRECTOS">'[106]Costos Directos (Base)'!$B$6:$B$25</definedName>
    <definedName name="Diseño" localSheetId="0">#REF!</definedName>
    <definedName name="Diseño">#REF!</definedName>
    <definedName name="DISOLVENTE_TIPO_TRAFICO" localSheetId="0">#REF!</definedName>
    <definedName name="DISOLVENTE_TIPO_TRAFICO">#REF!</definedName>
    <definedName name="DISP" localSheetId="0">#REF!</definedName>
    <definedName name="DISP">'[101]CALC PROD MENSUAL'!#REF!</definedName>
    <definedName name="display_area_2" localSheetId="0">#REF!</definedName>
    <definedName name="display_area_2">#REF!</definedName>
    <definedName name="DISPONIBILIDAD" localSheetId="0">#REF!</definedName>
    <definedName name="DISPONIBILIDAD">'[97]CALC PROD MENSUAL'!#REF!</definedName>
    <definedName name="Disposición_final_de_desechos" localSheetId="0">#REF!</definedName>
    <definedName name="Disposición_final_de_desechos">#REF!</definedName>
    <definedName name="DISTANCIA_ACARREO" localSheetId="0">#REF!</definedName>
    <definedName name="DISTANCIA_ACARREO">#REF!</definedName>
    <definedName name="DISTANCIA_DISPOSICION_FINAL" localSheetId="0">#REF!</definedName>
    <definedName name="DISTANCIA_DISPOSICION_FINAL">#REF!</definedName>
    <definedName name="DISTANCIA_TRANSPORTE">#REF!</definedName>
    <definedName name="Diversos">#REF!</definedName>
    <definedName name="DIVISION">#N/A</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JRY">#REF!</definedName>
    <definedName name="DMxUS" localSheetId="0">#REF!</definedName>
    <definedName name="DMxUS">#REF!</definedName>
    <definedName name="do" localSheetId="0">#REF!</definedName>
    <definedName name="do">#REF!</definedName>
    <definedName name="dolar" localSheetId="0">#REF!</definedName>
    <definedName name="dolar">'[91]DAT EQUIP'!$G$11</definedName>
    <definedName name="DOLLAR">[151]CÁLCULOS!$H$34</definedName>
    <definedName name="dos">#N/A</definedName>
    <definedName name="DOTACIÓN">#REF!</definedName>
    <definedName name="DPI">[21]Tablas!#REF!</definedName>
    <definedName name="DPI1_1">[21]Tablas!#REF!</definedName>
    <definedName name="DPI1_1_1">[21]Tablas!#REF!</definedName>
    <definedName name="DPY">[21]Tablas!#REF!</definedName>
    <definedName name="DPY1_1">[21]Tablas!#REF!</definedName>
    <definedName name="DPY1_1_1">[21]Tablas!#REF!</definedName>
    <definedName name="DR" localSheetId="0">#REF!</definedName>
    <definedName name="DR">#REF!</definedName>
    <definedName name="Drenaje">#REF!</definedName>
    <definedName name="DRI">[21]Tablas!#REF!</definedName>
    <definedName name="DRI1_1">[21]Tablas!#REF!</definedName>
    <definedName name="DRI1_1_1">[21]Tablas!#REF!</definedName>
    <definedName name="DRI1_1_2">[21]Tablas!#REF!</definedName>
    <definedName name="DRI1_1_3">[21]Tablas!#REF!</definedName>
    <definedName name="DRI1_1_4">[21]Tablas!#REF!</definedName>
    <definedName name="DRI1_2">[21]Tablas!#REF!</definedName>
    <definedName name="DRI1_3">[21]Tablas!#REF!</definedName>
    <definedName name="DRI1_4">[21]Tablas!#REF!</definedName>
    <definedName name="DRL">[21]Tablas!#REF!</definedName>
    <definedName name="DRL1_1">[21]Tablas!#REF!</definedName>
    <definedName name="DRL1_1_1">[21]Tablas!#REF!</definedName>
    <definedName name="DRL1_1_2">[21]Tablas!#REF!</definedName>
    <definedName name="DRL1_1_3">[21]Tablas!#REF!</definedName>
    <definedName name="DRL1_1_4">[21]Tablas!#REF!</definedName>
    <definedName name="DRL1_2">[21]Tablas!#REF!</definedName>
    <definedName name="DRL1_3">[21]Tablas!#REF!</definedName>
    <definedName name="DRL1_4">[21]Tablas!#REF!</definedName>
    <definedName name="dry" localSheetId="0" hidden="1">{"via1",#N/A,TRUE,"general";"via2",#N/A,TRUE,"general";"via3",#N/A,TRUE,"general"}</definedName>
    <definedName name="dry" hidden="1">{"via1",#N/A,TRUE,"general";"via2",#N/A,TRUE,"general";"via3",#N/A,TRUE,"general"}</definedName>
    <definedName name="DS">[146]Cronograma!#REF!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 localSheetId="0">[152]EMPRESA!$I$25</definedName>
    <definedName name="DsctoFondo">[153]EMPRESA!$I$25</definedName>
    <definedName name="DsctoPension" localSheetId="0">[152]EMPRESA!$I$23</definedName>
    <definedName name="DsctoPension">[153]EMPRESA!$I$23</definedName>
    <definedName name="DsctoSalud" localSheetId="0">[152]EMPRESA!$I$24</definedName>
    <definedName name="DsctoSalud">[153]EMPRESA!$I$24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[21]Tablas!#REF!</definedName>
    <definedName name="DSP1_1">[21]Tablas!#REF!</definedName>
    <definedName name="DSP1_1_1">[21]Tablas!#REF!</definedName>
    <definedName name="dsvsfdgn" localSheetId="0">#REF!</definedName>
    <definedName name="dsvsfdgn">#REF!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uitama" localSheetId="0">#REF!</definedName>
    <definedName name="Duitama">#REF!</definedName>
    <definedName name="DuracEQRend">#REF!</definedName>
    <definedName name="DuracionMeses">#REF!</definedName>
    <definedName name="DuracionSemanas">#REF!</definedName>
    <definedName name="DuracMORend">#REF!</definedName>
    <definedName name="dxfgg" localSheetId="0" hidden="1">{"via1",#N/A,TRUE,"general";"via2",#N/A,TRUE,"general";"via3",#N/A,TRUE,"general"}</definedName>
    <definedName name="dxfgg" hidden="1">{"via1",#N/A,TRUE,"general";"via2",#N/A,TRUE,"general";"via3",#N/A,TRUE,"general"}</definedName>
    <definedName name="DYKTY">#REF!</definedName>
    <definedName name="DZ.Main" localSheetId="0">#REF!</definedName>
    <definedName name="DZ.Main">#REF!</definedName>
    <definedName name="DZXFVASDFG">#REF!</definedName>
    <definedName name="e">#REF!</definedName>
    <definedName name="e3e33" localSheetId="0" hidden="1">{"via1",#N/A,TRUE,"general";"via2",#N/A,TRUE,"general";"via3",#N/A,TRUE,"general"}</definedName>
    <definedName name="e3e33" hidden="1">{"via1",#N/A,TRUE,"general";"via2",#N/A,TRUE,"general";"via3",#N/A,TRUE,"general"}</definedName>
    <definedName name="ECP">[21]Tablas!#REF!</definedName>
    <definedName name="ECP1_1">[21]Tablas!#REF!</definedName>
    <definedName name="ECP1_1_1">[21]Tablas!#REF!</definedName>
    <definedName name="EDC" localSheetId="0">#REF!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'P. Económica formulario'!ERR</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[154]AIU!$A$1:$IU$4</definedName>
    <definedName name="EFA" localSheetId="0">#REF!</definedName>
    <definedName name="EFA">#REF!</definedName>
    <definedName name="EFECTIVO" localSheetId="0">#REF!</definedName>
    <definedName name="EFECTIVO">[155]BAL.GRAL!#REF!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few">#REF!</definedName>
    <definedName name="efer" localSheetId="0" hidden="1">{"via1",#N/A,TRUE,"general";"via2",#N/A,TRUE,"general";"via3",#N/A,TRUE,"general"}</definedName>
    <definedName name="efer" hidden="1">{"via1",#N/A,TRUE,"general";"via2",#N/A,TRUE,"general";"via3",#N/A,TRUE,"general"}</definedName>
    <definedName name="efwef">#REF!</definedName>
    <definedName name="EFWEFE">#REF!</definedName>
    <definedName name="efwefwe">#REF!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[48]PRESUPUESTO!$E$7</definedName>
    <definedName name="Ejecutivo">'[156]Info Ejec'!$A$1:$AV$153</definedName>
    <definedName name="elaborado">"Cuadro de texto 84"</definedName>
    <definedName name="elaborado1">"Cuadro de texto 84"</definedName>
    <definedName name="ELECTRICA" localSheetId="0">#REF!</definedName>
    <definedName name="ELECTRICA">[157]anexo2!#REF!</definedName>
    <definedName name="ELECTRICAS" localSheetId="0">#REF!</definedName>
    <definedName name="ELECTRICAS">[157]anexo2!#REF!</definedName>
    <definedName name="ELECTRICAS_1" localSheetId="0">#REF!</definedName>
    <definedName name="ELECTRICAS_1">[158]anexo2!#REF!</definedName>
    <definedName name="elementos" localSheetId="0">#REF!</definedName>
    <definedName name="elementos">[159]Sheet2!$A$2:$A$85</definedName>
    <definedName name="ELIMINACIONPROYC" localSheetId="0">#REF!</definedName>
    <definedName name="ELIMINACIONPROYC">#REF!</definedName>
    <definedName name="emanto" localSheetId="0">#REF!</definedName>
    <definedName name="emanto">#REF!</definedName>
    <definedName name="eme" localSheetId="0">'P. Económica formulario'!ERR</definedName>
    <definedName name="eme">#N/A</definedName>
    <definedName name="EMPLEADO" localSheetId="0">#REF!</definedName>
    <definedName name="EMPLEADO">#REF!</definedName>
    <definedName name="Empresa">[82]EMPRESA!$F$6</definedName>
    <definedName name="EMULSION" localSheetId="0">#REF!</definedName>
    <definedName name="EMULSION">#REF!</definedName>
    <definedName name="EMULSION_ASFALTICA" localSheetId="0">#REF!</definedName>
    <definedName name="EMULSION_ASFALTICA">#REF!</definedName>
    <definedName name="EMULSION_ASFALTICA_18K">#REF!</definedName>
    <definedName name="EncabRend" localSheetId="0">#REF!</definedName>
    <definedName name="EncabRend">#REF!</definedName>
    <definedName name="End_Bal">#REF!</definedName>
    <definedName name="ENE">#REF!</definedName>
    <definedName name="Ensayos">#REF!</definedName>
    <definedName name="ENT.A1" localSheetId="0">#REF!</definedName>
    <definedName name="ENT.A1">'[80]CANT.5921'!#REF!</definedName>
    <definedName name="ENT.ESP" localSheetId="0">#REF!</definedName>
    <definedName name="ENT.ESP">'[80]CANT.5921'!#REF!</definedName>
    <definedName name="ENTIB" localSheetId="0">#REF!</definedName>
    <definedName name="ENTIB">#REF!</definedName>
    <definedName name="ENTIBADO" localSheetId="0">#REF!</definedName>
    <definedName name="ENTIBADO">[160]TUBERIA!#REF!</definedName>
    <definedName name="ENTRADASP" localSheetId="0">#REF!</definedName>
    <definedName name="ENTRADASP">#REF!</definedName>
    <definedName name="EPECIALIDAD_SIDOE" localSheetId="0">[21]Tablas!#REF!</definedName>
    <definedName name="EPECIALIDAD_SIDOE">[21]Tablas!#REF!</definedName>
    <definedName name="EQ" localSheetId="0">#REF!</definedName>
    <definedName name="EQ">#REF!</definedName>
    <definedName name="EQUI" localSheetId="0">#REF!</definedName>
    <definedName name="EQUI">[161]EQUIPO!$B$2:$B$36</definedName>
    <definedName name="equip" localSheetId="0">#REF!</definedName>
    <definedName name="equip">#REF!</definedName>
    <definedName name="equipo" localSheetId="0">[162]Equipo!$A$7:$A$65536</definedName>
    <definedName name="EQUIPO">#REF!</definedName>
    <definedName name="EQUIPO_1" localSheetId="0">#REF!</definedName>
    <definedName name="EQUIPO_1">[161]EQUIPO!$B$2:$D$36</definedName>
    <definedName name="EQUIPO_2" localSheetId="0">#REF!</definedName>
    <definedName name="EQUIPO_2">[163]Equipo!$A$7:$A$65536</definedName>
    <definedName name="EQUIPO_DE_ACABADO_SUPERFICIAL" localSheetId="0">#REF!</definedName>
    <definedName name="EQUIPO_DE_ACABADO_SUPERFICIAL">#REF!</definedName>
    <definedName name="EQUIPO_DE_SOLDADURA" localSheetId="0">#REF!</definedName>
    <definedName name="EQUIPO_DE_SOLDADURA">#REF!</definedName>
    <definedName name="EQUIPO_SANDBLASTING_GRANALLADORA_ARENA" localSheetId="0">#REF!</definedName>
    <definedName name="EQUIPO_SANDBLASTING_GRANALLADORA_ARENA">#REF!</definedName>
    <definedName name="EQUIPO1">#REF!</definedName>
    <definedName name="equipo2">#REF!</definedName>
    <definedName name="Equipos" localSheetId="0">#REF!</definedName>
    <definedName name="EQUIPOS">[51]Equipo!$A$16:$G$79</definedName>
    <definedName name="EQUIPOS_SYS" localSheetId="0">#REF!</definedName>
    <definedName name="EQUIPOS_SYS">[164]basicos!$A$1:$D$44</definedName>
    <definedName name="EQUIPOS1" localSheetId="0">#REF!</definedName>
    <definedName name="EQUIPOS1">#REF!</definedName>
    <definedName name="EQUPOS" localSheetId="0">#REF!</definedName>
    <definedName name="EQUPOS">'[165]Equipo y Materiales'!$C$3:$C$32</definedName>
    <definedName name="eqw" localSheetId="0" hidden="1">{"via1",#N/A,TRUE,"general";"via2",#N/A,TRUE,"general";"via3",#N/A,TRUE,"general"}</definedName>
    <definedName name="eqw" hidden="1">{"via1",#N/A,TRUE,"general";"via2",#N/A,TRUE,"general";"via3",#N/A,TRUE,"general"}</definedName>
    <definedName name="er" localSheetId="0">#REF!</definedName>
    <definedName name="er">#REF!</definedName>
    <definedName name="ERBERTG" localSheetId="0">#REF!</definedName>
    <definedName name="ERBERTG">#REF!</definedName>
    <definedName name="ERE_ART">[95]steel!$B$8:$B$47</definedName>
    <definedName name="EREE" localSheetId="0">#REF!</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RT">#REF!</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5Y">#REF!</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BERTH">#REF!</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 Económica formulario'!ERR</definedName>
    <definedName name="ES">'[81]CIRCUITOS CODENSA'!#REF!</definedName>
    <definedName name="ES_10">#N/A</definedName>
    <definedName name="ES_3">#N/A</definedName>
    <definedName name="ES_4">#N/A</definedName>
    <definedName name="ES_5">#N/A</definedName>
    <definedName name="ES_6">#N/A</definedName>
    <definedName name="ES_7">#N/A</definedName>
    <definedName name="ES_8">#N/A</definedName>
    <definedName name="ES_9">#NAME?</definedName>
    <definedName name="ESA" localSheetId="0">#REF!</definedName>
    <definedName name="ESA">#REF!</definedName>
    <definedName name="ESC" localSheetId="0">IF('P. Económica formulario'!LG=9,FES,"")</definedName>
    <definedName name="ESC">IF(LG=9,FES,"")</definedName>
    <definedName name="ESCALERA" localSheetId="0">#REF!</definedName>
    <definedName name="ESCALERA">'[41]A.P.U.'!$G$367</definedName>
    <definedName name="ESE" localSheetId="0">#REF!</definedName>
    <definedName name="ESE">#REF!</definedName>
    <definedName name="ESGRDHT8T" localSheetId="0">#REF!</definedName>
    <definedName name="ESGRDHT8T">#REF!</definedName>
    <definedName name="ESH6FJD8" localSheetId="0">#REF!</definedName>
    <definedName name="ESH6FJD8">#REF!</definedName>
    <definedName name="ESMALTE_PINTUCOAT">#REF!</definedName>
    <definedName name="ESP_PAV">#REF!</definedName>
    <definedName name="ESP1S">#REF!</definedName>
    <definedName name="ESP2S">#REF!</definedName>
    <definedName name="ESPE">#REF!</definedName>
    <definedName name="ESPECIFICACION">#REF!</definedName>
    <definedName name="Especificación">#REF!</definedName>
    <definedName name="ESPESOR">#REF!</definedName>
    <definedName name="ESPR">#REF!</definedName>
    <definedName name="EST10A">#REF!</definedName>
    <definedName name="EST10V1">#REF!</definedName>
    <definedName name="EST11A">#REF!</definedName>
    <definedName name="ESTA">#REF!</definedName>
    <definedName name="Estabilidad" localSheetId="0">#REF!</definedName>
    <definedName name="Estabilidad">[42]DATOS!$AF$3:$AF$1398</definedName>
    <definedName name="Estabilidad2" localSheetId="0">#REF!</definedName>
    <definedName name="Estabilidad2">[42]DATOS!$AH$3:$AH$1399</definedName>
    <definedName name="Estabilidad3" localSheetId="0">#REF!</definedName>
    <definedName name="Estabilidad3">[42]DATOS!$AJ$3:$AJ$1399</definedName>
    <definedName name="Estados" localSheetId="0">#REF!</definedName>
    <definedName name="Estados">#REF!</definedName>
    <definedName name="Estimate_Factor">1</definedName>
    <definedName name="ESTMETC" localSheetId="0">#REF!</definedName>
    <definedName name="ESTMETC">[41]INSUMOS!$D$66</definedName>
    <definedName name="ESTRAE" localSheetId="0">'[7]7422CW00'!#REF!</definedName>
    <definedName name="ESTRAE">'[7]7422CW00'!#REF!</definedName>
    <definedName name="ESTRU">[166]Estructura!$C$7:$E$2570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 localSheetId="0">[167]Hoja3!$B$7:$B$15</definedName>
    <definedName name="Estructuras">#REF!</definedName>
    <definedName name="estudii" localSheetId="0">#REF!</definedName>
    <definedName name="estudii">[158]anexo2!#REF!</definedName>
    <definedName name="ESTUDIO" localSheetId="0">#REF!</definedName>
    <definedName name="ESTUDIO">'[168]CIRCUITOS CODENSA'!#REF!</definedName>
    <definedName name="ETAP" localSheetId="0">#REF!</definedName>
    <definedName name="ETAP">#REF!</definedName>
    <definedName name="ETAPA_PACC" localSheetId="0">#REF!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HUYKI">#REF!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-4135</definedName>
    <definedName name="ev.Initialized">FALSE</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HRJYIK">#REF!</definedName>
    <definedName name="EWHTR8K">#REF!</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HEYRJ">#REF!</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THRYIK">#REF!</definedName>
    <definedName name="EX" localSheetId="0" hidden="1">#REF!</definedName>
    <definedName name="EX" hidden="1">#REF!</definedName>
    <definedName name="EX_1" localSheetId="0" hidden="1">#REF!</definedName>
    <definedName name="EX_1" hidden="1">#REF!</definedName>
    <definedName name="EXC" localSheetId="0">#REF!</definedName>
    <definedName name="EXC">#REF!</definedName>
    <definedName name="EXC.POZ">#REF!</definedName>
    <definedName name="EXC.ZAN">#REF!</definedName>
    <definedName name="EXCAV">#REF!</definedName>
    <definedName name="EXCAV_1">#REF!</definedName>
    <definedName name="EXCAV_2">#REF!</definedName>
    <definedName name="exCEL">#REF!</definedName>
    <definedName name="Excel_BuiltIn__FilterDatabase" localSheetId="0">#REF!</definedName>
    <definedName name="Excel_BuiltIn__FilterDatabase">[169]Presupuesto_Via_distribuidora!$A$9:$H$344</definedName>
    <definedName name="Excel_BuiltIn__FilterDatabase_2" localSheetId="0">#REF!</definedName>
    <definedName name="Excel_BuiltIn__FilterDatabase_2">'[170]Presup Av 1o de mayo con 73a '!$A$17:$N$110</definedName>
    <definedName name="Excel_BuiltIn_Print_Area" localSheetId="0">#REF!</definedName>
    <definedName name="Excel_BuiltIn_Print_Area">[169]Presupuesto_Via_distribuidora!$C$1:$H$344</definedName>
    <definedName name="Excel_BuiltIn_Print_Area_1" localSheetId="0">#REF!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 localSheetId="0">#REF!</definedName>
    <definedName name="Excel_BuiltIn_Print_Titles">[169]Presupuesto_Via_distribuidora!$A$2:$IV$8</definedName>
    <definedName name="Excel_BuiltIn_Print_Titles_1" localSheetId="0">#REF!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[45]SKJ452!#REF!</definedName>
    <definedName name="Excel_BuiltIn_Print_Titles_11">[45]ITA878!#REF!</definedName>
    <definedName name="Excel_BuiltIn_Print_Titles_12">'[45]AEA-944'!#REF!</definedName>
    <definedName name="Excel_BuiltIn_Print_Titles_13">'[45]DUB-823'!#REF!</definedName>
    <definedName name="Excel_BuiltIn_Print_Titles_14">'[45]GPI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#REF!</definedName>
    <definedName name="Excel_BuiltIn_Print_Titles_19">[45]XXJ617!#REF!</definedName>
    <definedName name="Excel_BuiltIn_Print_Titles_20" localSheetId="0">#REF!</definedName>
    <definedName name="Excel_BuiltIn_Print_Titles_20">#REF!</definedName>
    <definedName name="Excel_BuiltIn_Print_Titles_21" localSheetId="0">[45]SNG_855!#REF!</definedName>
    <definedName name="Excel_BuiltIn_Print_Titles_21">[45]SNG_855!#REF!</definedName>
    <definedName name="Excel_BuiltIn_Print_Titles_23" localSheetId="0">#REF!</definedName>
    <definedName name="Excel_BuiltIn_Print_Titles_23">#REF!</definedName>
    <definedName name="Excel_BuiltIn_Print_Titles_3" localSheetId="0">#REF!</definedName>
    <definedName name="Excel_BuiltIn_Print_Titles_3">'[171]COSTOS OFICINA'!#REF!</definedName>
    <definedName name="Excel_BuiltIn_Print_Titles_4" localSheetId="0">#REF!</definedName>
    <definedName name="Excel_BuiltIn_Print_Titles_4">'[171]COSTOS CAMPAMENTO'!#REF!</definedName>
    <definedName name="Excel_BuiltIn_Print_Titles_5" localSheetId="0">'[45]VEA 374'!#REF!</definedName>
    <definedName name="Excel_BuiltIn_Print_Titles_5">'[45]VEA 374'!#REF!</definedName>
    <definedName name="Excel_BuiltIn_Print_Titles_5_XX" localSheetId="0">'[45]VEA 374'!#REF!</definedName>
    <definedName name="Excel_BuiltIn_Print_Titles_5_XX">'[45]VEA 374'!#REF!</definedName>
    <definedName name="Excel_BuiltIn_Print_Titles_6" localSheetId="0">#REF!</definedName>
    <definedName name="Excel_BuiltIn_Print_Titles_6">#REF!</definedName>
    <definedName name="Excel_BuiltIn_Print_Titles_7" localSheetId="0">[45]HFB024!#REF!</definedName>
    <definedName name="Excel_BuiltIn_Print_Titles_7">[45]HFB024!#REF!</definedName>
    <definedName name="Excel_BuiltIn_Print_Titles_8" localSheetId="0">#REF!</definedName>
    <definedName name="Excel_BuiltIn_Print_Titles_8">#REF!</definedName>
    <definedName name="Excel_BuiltIn_Print_Titles_9" localSheetId="0">[45]PAJ825!#REF!</definedName>
    <definedName name="Excel_BuiltIn_Print_Titles_9">[45]PAJ825!#REF!</definedName>
    <definedName name="EXCROC" localSheetId="0">'[172]Análisis de precios'!$H$52</definedName>
    <definedName name="EXCROC">'[173]Análisis de precios'!$H$52</definedName>
    <definedName name="Executivepb" localSheetId="0">#REF!</definedName>
    <definedName name="Executivepb">#REF!</definedName>
    <definedName name="ExtensionCoordinador" localSheetId="0">#REF!</definedName>
    <definedName name="ExtensionCoordinador">#REF!</definedName>
    <definedName name="EXTRA" localSheetId="0">#REF!</definedName>
    <definedName name="EXTRA">[42]DATBAND!$D$3:$D$549</definedName>
    <definedName name="Extra_Pay" localSheetId="0">#REF!</definedName>
    <definedName name="Extra_Pay">#REF!</definedName>
    <definedName name="Extracción_IM" localSheetId="0">#REF!</definedName>
    <definedName name="Extracción_IM">#REF!</definedName>
    <definedName name="Extras">'[82]LIQUIDA-NOMINA'!$AH$4</definedName>
    <definedName name="EYJEY" localSheetId="0">#REF!</definedName>
    <definedName name="EYJEY">#REF!</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cilidades">#REF!</definedName>
    <definedName name="factor">#REF!</definedName>
    <definedName name="FactorCostoPotencia" localSheetId="0">#REF!</definedName>
    <definedName name="FactorCostoPotencia">[129]Modelo!#REF!</definedName>
    <definedName name="FactorMultFinal" localSheetId="0">#REF!</definedName>
    <definedName name="FactorMultFinal">#REF!</definedName>
    <definedName name="FactorMultiplicaCalculado">#REF!</definedName>
    <definedName name="Factpb">#REF!</definedName>
    <definedName name="Factpb2">#REF!</definedName>
    <definedName name="factura" localSheetId="0">#REF!</definedName>
    <definedName name="factura">[53]SUAZA2!$A$1:$J$13</definedName>
    <definedName name="FACTURADO" localSheetId="0">'[174]Itemes Renovación'!#REF!</definedName>
    <definedName name="FACTURADO">'[174]Itemes Renovación'!#REF!</definedName>
    <definedName name="FAEF" localSheetId="0">#REF!</definedName>
    <definedName name="FAEF">#REF!</definedName>
    <definedName name="faefaef" localSheetId="0">#REF!</definedName>
    <definedName name="faefaef">#REF!</definedName>
    <definedName name="FareWellStmnt">[108]!FareWellStmnt</definedName>
    <definedName name="FaseProyecto" localSheetId="0">#REF!</definedName>
    <definedName name="FaseProyecto">#REF!</definedName>
    <definedName name="FD" localSheetId="0">'P. Económica formulario'!ERR</definedName>
    <definedName name="fd">'[110]A.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 localSheetId="0">#REF!</definedName>
    <definedName name="fdfd">#REF!</definedName>
    <definedName name="fdg" localSheetId="0" hidden="1">{"via1",#N/A,TRUE,"general";"via2",#N/A,TRUE,"general";"via3",#N/A,TRUE,"general"}</definedName>
    <definedName name="fdg" hidden="1">{"via1",#N/A,TRUE,"general";"via2",#N/A,TRUE,"general";"via3",#N/A,TRUE,"general"}</definedName>
    <definedName name="FDGASDFASD">#N/A</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 localSheetId="0">#REF!</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#REF!</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 localSheetId="0">1.32</definedName>
    <definedName name="fe" hidden="1">{"FCB_ALL",#N/A,FALSE,"FCB"}</definedName>
    <definedName name="FEB" localSheetId="0">#REF!</definedName>
    <definedName name="FEB">#REF!</definedName>
    <definedName name="FEC" localSheetId="0">#REF!</definedName>
    <definedName name="FEC">'[42]DAT NUC'!$B$2:$B$472</definedName>
    <definedName name="FECH" localSheetId="0">#REF!</definedName>
    <definedName name="FECH">[60]DATOS!$D$6</definedName>
    <definedName name="Fecha" localSheetId="0">[175]Tablas!$B$1:$B$65536</definedName>
    <definedName name="Fecha">[122]Datos!$B$7</definedName>
    <definedName name="FECHA5" localSheetId="0">#REF!,#REF!</definedName>
    <definedName name="FECHA5">[39]datos!$N$2,[39]datos!$N$2:$N$500</definedName>
    <definedName name="FechaInicio">[82]CONTRATO!$E$10</definedName>
    <definedName name="FechaTermina">[82]CONTRATO!$E$11</definedName>
    <definedName name="FechaTerminacion" localSheetId="0">#REF!</definedName>
    <definedName name="FechaTerminacion">#REF!</definedName>
    <definedName name="fer" localSheetId="0">'[72]Res-Accide-10'!#REF!</definedName>
    <definedName name="fer">'[72]Res-Accide-10'!#REF!</definedName>
    <definedName name="ferfer" localSheetId="0" hidden="1">{"via1",#N/A,TRUE,"general";"via2",#N/A,TRUE,"general";"via3",#N/A,TRUE,"general"}</definedName>
    <definedName name="ferfer" hidden="1">{"via1",#N/A,TRUE,"general";"via2",#N/A,TRUE,"general";"via3",#N/A,TRUE,"general"}</definedName>
    <definedName name="Festivos" localSheetId="0">#REF!</definedName>
    <definedName name="Festivos">'[176]días habiles 2015'!$D$2:$D$21</definedName>
    <definedName name="ff" localSheetId="0">'P. Económica formulario'!ERR</definedName>
    <definedName name="ff">[10]!ERR</definedName>
    <definedName name="ff_10">#N/A</definedName>
    <definedName name="ff_3">#N/A</definedName>
    <definedName name="ff_4">#N/A</definedName>
    <definedName name="ff_5">#N/A</definedName>
    <definedName name="ff_6">#N/A</definedName>
    <definedName name="ff_7">#N/A</definedName>
    <definedName name="ff_8">#N/A</definedName>
    <definedName name="ff_9">#N/A</definedName>
    <definedName name="fff" localSheetId="0" hidden="1">{"via1",#N/A,TRUE,"general";"via2",#N/A,TRUE,"general";"via3",#N/A,TRUE,"general"}</definedName>
    <definedName name="FFF">#REF!</definedName>
    <definedName name="FFFD">#N/A</definedName>
    <definedName name="ffff" localSheetId="0">#REF!</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RANC" localSheetId="0">#REF!</definedName>
    <definedName name="FFRANC">#REF!</definedName>
    <definedName name="fg" localSheetId="0">'P. Económica formulario'!ERR</definedName>
    <definedName name="fg">#N/A</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fgf" localSheetId="0">#REF!</definedName>
    <definedName name="fgfgf">#REF!</definedName>
    <definedName name="fgghhj" localSheetId="0" hidden="1">{"via1",#N/A,TRUE,"general";"via2",#N/A,TRUE,"general";"via3",#N/A,TRUE,"general"}</definedName>
    <definedName name="fgghhj" hidden="1">{"via1",#N/A,TRUE,"general";"via2",#N/A,TRUE,"general";"via3",#N/A,TRUE,"general"}</definedName>
    <definedName name="fgh" localSheetId="0">'[177]7422CW00'!#REF!</definedName>
    <definedName name="fgh">[136]Hoja1!$F$32</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NF">#REF!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HHH">#REF!</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 localSheetId="0">#REF!</definedName>
    <definedName name="Fin_de_semana">'[176]días habiles 2015'!$M$1:$M$2</definedName>
    <definedName name="final" localSheetId="0">#REF!</definedName>
    <definedName name="final">[42]DATOS!$F$3:$F$900</definedName>
    <definedName name="FINANCIACION" localSheetId="0">'P. Económica formulario'!ERR</definedName>
    <definedName name="FINANCIACION">[10]!ERR</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ancialpb" localSheetId="0">#REF!</definedName>
    <definedName name="Financialpb">#REF!</definedName>
    <definedName name="Financialpb2">#REF!</definedName>
    <definedName name="FinePrint">[108]!FinePrint</definedName>
    <definedName name="FinPpto" localSheetId="0">#REF!</definedName>
    <definedName name="FinPpto">#REF!</definedName>
    <definedName name="FinPpto2">#REF!</definedName>
    <definedName name="FinPpto3">#REF!</definedName>
    <definedName name="FJBWAIJNFW" localSheetId="0">#REF!</definedName>
    <definedName name="FJBWAIJNFW"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Flujo" localSheetId="0">#REF!</definedName>
    <definedName name="Flujo">[42]DATOS!$AG$3:$AG$1398</definedName>
    <definedName name="Flujo2" localSheetId="0">#REF!</definedName>
    <definedName name="Flujo2">[42]DATOS!$AI$3:$AI$1399</definedName>
    <definedName name="Flujo3" localSheetId="0">#REF!</definedName>
    <definedName name="Flujo3">[42]DATOS!$AK$3:$AK$1399</definedName>
    <definedName name="FM">1.18</definedName>
    <definedName name="fnic">[120]Hoja1!$C$13</definedName>
    <definedName name="FNRJR5" localSheetId="0">#REF!</definedName>
    <definedName name="FNRJR5">#REF!</definedName>
    <definedName name="FO" localSheetId="0">1.32</definedName>
    <definedName name="FO">'[81]CIRCUITOS CODENSA'!#REF!</definedName>
    <definedName name="Fondo" localSheetId="0">#REF!</definedName>
    <definedName name="Fondo">[42]DATOS!$U$3:$U$1398</definedName>
    <definedName name="FORDESCR" localSheetId="0">'[7]7422CW00'!#REF!</definedName>
    <definedName name="FORDESCR">'[7]7422CW00'!#REF!</definedName>
    <definedName name="FORM_C3">[178]Hoja1!$A$33:$N$51</definedName>
    <definedName name="FORMAL" localSheetId="0">#REF!</definedName>
    <definedName name="FORMAL">#REF!</definedName>
    <definedName name="FORMALETA" localSheetId="0">#REF!</definedName>
    <definedName name="FORMALETA">[179]INSUMOS!$D$1398</definedName>
    <definedName name="FORMALETA_MET.PAVIMENTO_0.15X0.20X3MTS" localSheetId="0">#REF!</definedName>
    <definedName name="FORMALETA_MET.PAVIMENTO_0.15X0.20X3MTS">#REF!</definedName>
    <definedName name="Format" localSheetId="0">#REF!</definedName>
    <definedName name="Format">#REF!</definedName>
    <definedName name="FormLinPresup">#REF!</definedName>
    <definedName name="FORMOLT">'[7]7422CW00'!#REF!</definedName>
    <definedName name="formularioCantidades" localSheetId="0">#REF!</definedName>
    <definedName name="formularioCantidades">#N/A</definedName>
    <definedName name="FormulasRend" localSheetId="0">#REF!</definedName>
    <definedName name="FormulasRend">#REF!</definedName>
    <definedName name="FORMVA">#REF!</definedName>
    <definedName name="FORSHE">'[7]7422CW00'!#REF!</definedName>
    <definedName name="FORUNMIS">'[7]7422CW00'!#REF!</definedName>
    <definedName name="FR" localSheetId="0">1.15</definedName>
    <definedName name="fr" hidden="1">{"FCB_ALL",#N/A,FALSE,"FCB"}</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TR" localSheetId="0">#REF!</definedName>
    <definedName name="FTR">#REF!</definedName>
    <definedName name="fu" localSheetId="0">'P. Económica formulario'!ERR</definedName>
    <definedName name="fu">#N/A</definedName>
    <definedName name="fue">#N/A</definedName>
    <definedName name="Fuente" localSheetId="0">#REF!</definedName>
    <definedName name="Fuente">[180]Datos!#REF!</definedName>
    <definedName name="fukgukju" localSheetId="0">#REF!</definedName>
    <definedName name="fukgukju">#REF!</definedName>
    <definedName name="Full_Print" localSheetId="0">#REF!</definedName>
    <definedName name="Full_Print">#REF!</definedName>
    <definedName name="FVBN" localSheetId="0">#REF!</definedName>
    <definedName name="FVBN">[136]Hoja1!$F$34</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MFG">#REF!</definedName>
    <definedName name="fyoi">#REF!</definedName>
    <definedName name="G" localSheetId="0">#REF!</definedName>
    <definedName name="g">#REF!</definedName>
    <definedName name="G.Eg" localSheetId="0">#REF!</definedName>
    <definedName name="G.Eg">#REF!</definedName>
    <definedName name="G.Em">#REF!</definedName>
    <definedName name="G.Eo">#REF!</definedName>
    <definedName name="G.Ew">#REF!</definedName>
    <definedName name="G_C1">[21]Tablas!#REF!</definedName>
    <definedName name="G_C10">[21]Tablas!#REF!</definedName>
    <definedName name="G_C11">[21]Tablas!#REF!</definedName>
    <definedName name="G_C12">[21]Tablas!#REF!</definedName>
    <definedName name="G_C13">[21]Tablas!#REF!</definedName>
    <definedName name="G_C14">[21]Tablas!#REF!</definedName>
    <definedName name="G_C15">[21]Tablas!#REF!</definedName>
    <definedName name="G_C16">[21]Tablas!#REF!</definedName>
    <definedName name="G_C17">[21]Tablas!#REF!</definedName>
    <definedName name="G_C18">[21]Tablas!#REF!</definedName>
    <definedName name="G_C19">[21]Tablas!#REF!</definedName>
    <definedName name="G_C2">[21]Tablas!#REF!</definedName>
    <definedName name="G_C20">[21]Tablas!#REF!</definedName>
    <definedName name="G_C21">[21]Tablas!#REF!</definedName>
    <definedName name="G_C22">[21]Tablas!#REF!</definedName>
    <definedName name="G_C3">[21]Tablas!#REF!</definedName>
    <definedName name="G_C4">[21]Tablas!#REF!</definedName>
    <definedName name="G_C5">[21]Tablas!#REF!</definedName>
    <definedName name="G_C6">[21]Tablas!#REF!</definedName>
    <definedName name="G_C7">[21]Tablas!#REF!</definedName>
    <definedName name="G_C8">[21]Tablas!#REF!</definedName>
    <definedName name="G_C9">[21]Tablas!#REF!</definedName>
    <definedName name="G1_" localSheetId="0">#REF!</definedName>
    <definedName name="G1_">#REF!</definedName>
    <definedName name="GAJ" localSheetId="0">#REF!</definedName>
    <definedName name="GAJ">#REF!</definedName>
    <definedName name="GAS" localSheetId="0">[21]Tablas!#REF!</definedName>
    <definedName name="GAS">[21]Tablas!#REF!</definedName>
    <definedName name="GASOLINA_CORRIENTE" localSheetId="0">#REF!</definedName>
    <definedName name="GASOLINA_CORRIENTE">#REF!</definedName>
    <definedName name="Gastosbancarios" localSheetId="0">#REF!</definedName>
    <definedName name="Gastosbancarios">#REF!</definedName>
    <definedName name="Gastoslegales">#REF!</definedName>
    <definedName name="Gastosviaje">#REF!</definedName>
    <definedName name="GastosViaje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[21]Tablas!#REF!</definedName>
    <definedName name="GCN">[21]Tablas!#REF!</definedName>
    <definedName name="GCP">[21]Tablas!#REF!</definedName>
    <definedName name="GDN">[21]Tablas!#REF!</definedName>
    <definedName name="GDR">[21]Tablas!#REF!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[21]Tablas!#REF!</definedName>
    <definedName name="GEA1_1">[21]Tablas!#REF!</definedName>
    <definedName name="GEA1_1_1">[21]Tablas!#REF!</definedName>
    <definedName name="GEA1_1_10">[21]Tablas!#REF!</definedName>
    <definedName name="GEA1_1_2">[21]Tablas!#REF!</definedName>
    <definedName name="GEA1_1_3">[21]Tablas!#REF!</definedName>
    <definedName name="GEA1_1_4">[21]Tablas!#REF!</definedName>
    <definedName name="GEA1_1_5">[21]Tablas!#REF!</definedName>
    <definedName name="GEA1_1_6">[21]Tablas!#REF!</definedName>
    <definedName name="GEA1_1_7">[21]Tablas!#REF!</definedName>
    <definedName name="GEA1_1_8">[21]Tablas!#REF!</definedName>
    <definedName name="GEA1_1_9">[21]Tablas!#REF!</definedName>
    <definedName name="GEA1_2">[21]Tablas!#REF!</definedName>
    <definedName name="GEA1_3">[21]Tablas!#REF!</definedName>
    <definedName name="GEA1_4">[21]Tablas!#REF!</definedName>
    <definedName name="GEC">[21]Tablas!#REF!</definedName>
    <definedName name="GEC_ON_DAPIAY" localSheetId="0">#REF!</definedName>
    <definedName name="GEC_ON_DAPIAY">#REF!</definedName>
    <definedName name="GEC_ON_GER" localSheetId="0">#REF!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tex" localSheetId="0">#REF!</definedName>
    <definedName name="Geotex">#REF!</definedName>
    <definedName name="GERENCIA">#REF!</definedName>
    <definedName name="GERENCIA1">#REF!</definedName>
    <definedName name="GERENCIA2">#REF!</definedName>
    <definedName name="Gerente">[82]EMPRESA!$F$12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[21]Tablas!#REF!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 Económica formulario'!ERR</definedName>
    <definedName name="GGG">[10]!ERR</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 localSheetId="0">#REF!</definedName>
    <definedName name="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mmc">#REF!</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 localSheetId="0">#REF!</definedName>
    <definedName name="gh">'[181]A. P. U.'!#REF!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'[177]7422CW00'!#REF!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O" localSheetId="0">#REF!</definedName>
    <definedName name="GLO">#REF!</definedName>
    <definedName name="GMM_ON_ASO" localSheetId="0">[21]Tablas!#REF!</definedName>
    <definedName name="GMM_ON_ASO">[21]Tablas!#REF!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[21]Tablas!#REF!</definedName>
    <definedName name="GOT">[21]Tablas!#REF!</definedName>
    <definedName name="GPO" localSheetId="0">[21]Tablas!#REF!</definedName>
    <definedName name="GPO">[21]Tablas!#REF!</definedName>
    <definedName name="GPR" localSheetId="0">[21]Tablas!#REF!</definedName>
    <definedName name="GPR">[21]Tablas!#REF!</definedName>
    <definedName name="GR_1" localSheetId="0">#REF!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 localSheetId="0">#REF!</definedName>
    <definedName name="GRAD">'[42]DAT NUC'!$N$2:$N$514</definedName>
    <definedName name="GRADA" localSheetId="0">#REF!</definedName>
    <definedName name="GRADA">[42]Nucleos!$D$14</definedName>
    <definedName name="gradacion" localSheetId="0">#REF!</definedName>
    <definedName name="gradacion">[42]DATOS!$N$3:$AK$1203</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#REF!</definedName>
    <definedName name="graNo" localSheetId="0">#REF!</definedName>
    <definedName name="graNo">[42]DATOS!$AL$3:$AL$1328</definedName>
    <definedName name="grava" localSheetId="0">#REF!</definedName>
    <definedName name="grava">#REF!</definedName>
    <definedName name="GRAVA_TRITURADA_.3_4" localSheetId="0">#REF!</definedName>
    <definedName name="GRAVA_TRITURADA_.3_4">#REF!</definedName>
    <definedName name="GRC" localSheetId="0">[21]Tablas!#REF!</definedName>
    <definedName name="GRC">[21]Tablas!#REF!</definedName>
    <definedName name="GRC_ON_ASO" localSheetId="0">[21]Tablas!#REF!</definedName>
    <definedName name="GRC_ON_ASO">[21]Tablas!#REF!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M">[21]Tablas!#REF!</definedName>
    <definedName name="GRM_ON_DMARES" localSheetId="0">#REF!</definedName>
    <definedName name="GRM_ON_DMARES">#REF!</definedName>
    <definedName name="GRM_ON_DRIO" localSheetId="0">#REF!</definedName>
    <definedName name="GRM_ON_DRIO">#REF!</definedName>
    <definedName name="GRN" localSheetId="0">[21]Tablas!#REF!</definedName>
    <definedName name="GRN">[21]Tablas!#REF!</definedName>
    <definedName name="GRN_ON_ASO" localSheetId="0">[21]Tablas!#REF!</definedName>
    <definedName name="GRN_ON_ASO">[21]Tablas!#REF!</definedName>
    <definedName name="GRN_ON_DIREC" localSheetId="0">#REF!</definedName>
    <definedName name="GRN_ON_DIREC">#REF!</definedName>
    <definedName name="GRS" localSheetId="0">[21]Tablas!#REF!</definedName>
    <definedName name="GRS">[21]Tablas!#REF!</definedName>
    <definedName name="GRS_ON_ASO" localSheetId="0">[21]Tablas!#REF!</definedName>
    <definedName name="GRS_ON_ASO">[21]Tablas!#REF!</definedName>
    <definedName name="GRS_ON_DIREC" localSheetId="0">#REF!</definedName>
    <definedName name="GRS_ON_DIREC">#REF!</definedName>
    <definedName name="GRS_ON_HUIL" localSheetId="0">#REF!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[120]Hoja1!$F$6</definedName>
    <definedName name="grupo4">[120]Hoja1!$F$7</definedName>
    <definedName name="grupo5">[120]Hoja1!$F$10</definedName>
    <definedName name="grupo6">[120]Hoja1!$F$11</definedName>
    <definedName name="grupo7">[120]Hoja1!$F$12</definedName>
    <definedName name="grupo8">[120]Hoja1!$F$13</definedName>
    <definedName name="grupo9">[120]Hoja1!$F$14</definedName>
    <definedName name="Grupos_de_actividades" localSheetId="0">#REF!</definedName>
    <definedName name="Grupos_de_actividades">'[182]Grupos de actividades'!$A$2:$A$17</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[183]BASE!$C$4:$H$255</definedName>
    <definedName name="GT">IF(LG=9,FES,"")</definedName>
    <definedName name="GTC" localSheetId="0">[21]Tablas!#REF!</definedName>
    <definedName name="GTC">[21]Tablas!#REF!</definedName>
    <definedName name="GTE" localSheetId="0">[21]Tablas!#REF!</definedName>
    <definedName name="GTE">[21]Tablas!#REF!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[21]Tablas!#REF!</definedName>
    <definedName name="GTRE" localSheetId="0">#REF!</definedName>
    <definedName name="GTRE">#REF!</definedName>
    <definedName name="GUADUA" localSheetId="0">#REF!</definedName>
    <definedName name="GUADUA">[41]INSUMOS!$D$71</definedName>
    <definedName name="GUADUA__TACO__2.50_3M" localSheetId="0">#REF!</definedName>
    <definedName name="GUADUA__TACO__2.50_3M">#REF!</definedName>
    <definedName name="guyguy" localSheetId="0">#REF!</definedName>
    <definedName name="guyguy">#REF!</definedName>
    <definedName name="h" localSheetId="0">#REF!</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EXC" localSheetId="0">#REF!</definedName>
    <definedName name="h.EXC">#REF!</definedName>
    <definedName name="h.LOM">#REF!</definedName>
    <definedName name="H.LOMO" localSheetId="0">#REF!</definedName>
    <definedName name="H.LOMO">[184]TUBERIA!$S$10:$S$14</definedName>
    <definedName name="h.POZ" localSheetId="0">#REF!</definedName>
    <definedName name="h.POZ">#REF!</definedName>
    <definedName name="H_AA" localSheetId="0">VLOOKUP(#REF!,#REF!,9,FALSE)</definedName>
    <definedName name="H_AA">VLOOKUP('[185]BLOQUE A'!$D1,'[186]AA-MUSICA'!$A:$I,9,FALSE)</definedName>
    <definedName name="H_EL" localSheetId="0">VLOOKUP(#REF!,#REF!,6,FALSE)*(1+#REF!)</definedName>
    <definedName name="H_EL">VLOOKUP('[185]BLOQUE A'!$D1,'[186]ELE-RESUMEN'!$A:$G,6,FALSE)*(1+'[186]ELE-RESUMEN'!$F$350)</definedName>
    <definedName name="H_HI" localSheetId="0">VLOOKUP(#REF!,#REF!,6,FALSE)*(1+#REF!)</definedName>
    <definedName name="H_HI">VLOOKUP('[185]BLOQUE A'!$D1,'[186]HID-RESUMEN'!$A:$F,6,FALSE)*(1+'[186]HID-RESUMEN'!$H$1)</definedName>
    <definedName name="H_pump" localSheetId="0">#REF!</definedName>
    <definedName name="H_pump">#REF!</definedName>
    <definedName name="h9h" localSheetId="0" hidden="1">{"via1",#N/A,TRUE,"general";"via2",#N/A,TRUE,"general";"via3",#N/A,TRUE,"general"}</definedName>
    <definedName name="h9h" hidden="1">{"via1",#N/A,TRUE,"general";"via2",#N/A,TRUE,"general";"via3",#N/A,TRUE,"general"}</definedName>
    <definedName name="HACER" localSheetId="0">#REF!</definedName>
    <definedName name="HACER">#REF!</definedName>
    <definedName name="Hazards" localSheetId="0">#REF!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[120]Datos!$D$8</definedName>
    <definedName name="hen">[120]Datos!$D$9</definedName>
    <definedName name="HEQRHERH" localSheetId="0">#REF!</definedName>
    <definedName name="HEQRHERH">#REF!</definedName>
    <definedName name="HEQRHYQERH">#N/A</definedName>
    <definedName name="HERRADURA" localSheetId="0">#REF!</definedName>
    <definedName name="HERRADURA">#REF!</definedName>
    <definedName name="HERRAMIENTA_MENOR" localSheetId="0">#REF!</definedName>
    <definedName name="HERRAMIENTA_MENOR">#REF!</definedName>
    <definedName name="HERRERO" localSheetId="0">#REF!</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IÑUGLHJÑ">#REF!</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'P. Económica formulario'!ERR</definedName>
    <definedName name="hh">#N/A</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KYL" localSheetId="0">#REF!</definedName>
    <definedName name="HHKYL">#REF!</definedName>
    <definedName name="hhtrhreh" localSheetId="0" hidden="1">{"via1",#N/A,TRUE,"general";"via2",#N/A,TRUE,"general";"via3",#N/A,TRUE,"general"}</definedName>
    <definedName name="hhtrhreh" hidden="1">{"via1",#N/A,TRUE,"general";"via2",#N/A,TRUE,"general";"via3",#N/A,TRUE,"general"}</definedName>
    <definedName name="Hid" localSheetId="0">'[32]Interc de Hidr.'!$E$1:$E$65536</definedName>
    <definedName name="Hid">'[44]Interc de Hidr.'!$E$1:$E$65536</definedName>
    <definedName name="HIDE1">[95]steel!$F$7:$J$7</definedName>
    <definedName name="HIERR.DE_60000_PSI_420_MPA" localSheetId="0">#REF!</definedName>
    <definedName name="HIERR.DE_60000_PSI_420_MPA">#REF!</definedName>
    <definedName name="HisYear_0" localSheetId="0">#REF!</definedName>
    <definedName name="HisYear_0">#REF!</definedName>
    <definedName name="HisYear_1">#REF!</definedName>
    <definedName name="HisYear_2">#REF!</definedName>
    <definedName name="HisYear_3">#REF!</definedName>
    <definedName name="hiyuoi">#REF!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ñ" localSheetId="0">#REF!</definedName>
    <definedName name="hjklñ">[187]materiales!$A$7:$A$1317</definedName>
    <definedName name="hjñ" localSheetId="0">#REF!</definedName>
    <definedName name="hjñ">#REF!</definedName>
    <definedName name="HK" localSheetId="0">'P. Económica formulario'!ERR</definedName>
    <definedName name="HK">#N/A</definedName>
    <definedName name="HM" localSheetId="0">#REF!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localSheetId="0">#REF!,#REF!,#REF!,#REF!,#REF!,#REF!,#REF!,#REF!,#REF!,#REF!</definedName>
    <definedName name="hn.ConvertZero1">[188]LTM!$G$461:$J$461,[188]LTM!$G$463:$J$464,[188]LTM!$G$468:$J$469,[188]LTM!$G$473:$J$475,[188]LTM!$G$480:$J$480,[188]LTM!$G$484:$J$485,[188]LTM!$G$490:$J$490,[188]LTM!$G$514:$J$518,[188]LTM!$G$525:$J$526,[188]LTM!$G$532:$J$537</definedName>
    <definedName name="hn.ConvertZero2" localSheetId="0">#REF!,#REF!,#REF!,#REF!,#REF!,#REF!,#REF!,#REF!</definedName>
    <definedName name="hn.ConvertZero2">[188]LTM!$G$560:$J$560,[188]LTM!$H$590:$J$591,[188]LTM!$H$614:$J$614,[188]LTM!$H$635:$J$636,[188]LTM!$G$676:$J$680,[188]LTM!$G$686:$J$686,[188]LTM!$G$688:$J$694,[188]LTM!$G$681:$J$682</definedName>
    <definedName name="hn.ConvertZero3" localSheetId="0">#REF!,#REF!,#REF!,#REF!,#REF!</definedName>
    <definedName name="hn.ConvertZero3">[188]LTM!$G$699:$J$706,[188]LTM!$G$710:$J$714,[188]LTM!$G$717:$J$734,[188]LTM!$G$738:$J$738,[188]LTM!$G$745:$J$751</definedName>
    <definedName name="hn.ConvertZero4" localSheetId="0">#REF!,#REF!,#REF!,#REF!,#REF!,#REF!,#REF!,#REF!</definedName>
    <definedName name="hn.ConvertZero4">[188]LTM!$G$840:$J$840,[188]LTM!$H$1266:$J$1266,[188]LTM!$G$1267:$J$1267,[188]LTM!$G$1454:$J$1461,[188]LTM!$J$1462,[188]LTM!$J$1463,[188]LTM!$G$1468:$J$1469,[188]LTM!$L$1469:$N$1469</definedName>
    <definedName name="hn.ConvertZeroUnhide1" localSheetId="0">#REF!,#REF!,#REF!</definedName>
    <definedName name="hn.ConvertZeroUnhide1">[188]LTM!$G$1469:$J$1469,[188]LTM!$L$1469:$N$1469,[188]LTM!$H$1266:$J$1266</definedName>
    <definedName name="hn.Delete015" localSheetId="0">#REF!,#REF!,#REF!,#REF!</definedName>
    <definedName name="hn.Delete015">'[188]CREDIT STATS'!$B$9:$K$11,'[188]CREDIT STATS'!$O$11:$X$14,'[188]CREDIT STATS'!$B$25:$K$30,'[188]CREDIT STATS'!$O$25:$X$26</definedName>
    <definedName name="hn.DZ_MultByFXRates" localSheetId="0">#REF!,#REF!,#REF!,#REF!</definedName>
    <definedName name="hn.DZ_MultByFXRates">[188]DropZone!$B$2:$I$118,[188]DropZone!$B$120:$I$132,[188]DropZone!$B$134:$I$136,[188]DropZone!$B$138:$I$146</definedName>
    <definedName name="hn.ExtDb">FALSE</definedName>
    <definedName name="hn.LTM_MultByFXRates" localSheetId="0">#REF!,#REF!,#REF!,#REF!,#REF!,#REF!,#REF!</definedName>
    <definedName name="hn.LTM_MultByFXRates">[188]LTM!$G$461:$N$477,[188]LTM!$G$480:$N$539,[188]LTM!$G$548:$N$667,[188]LTM!$G$676:$N$1266,[188]LTM!$G$1454:$N$1461,[188]LTM!$G$1463:$N$1465,[188]LTM!$G$1468:$N$1469</definedName>
    <definedName name="hn.ModelType">"DEAL"</definedName>
    <definedName name="hn.ModelVersion">1</definedName>
    <definedName name="hn.MultbyFXRates" localSheetId="0">#REF!,#REF!,#REF!,#REF!,#REF!,#REF!,#REF!</definedName>
    <definedName name="hn.MultbyFXRates">[188]LTM!$G$461:$N$477,[188]LTM!$G$480:$N$539,[188]LTM!$G$548:$N$667,[188]LTM!$G$676:$N$1266,[188]LTM!$G$1454:$N$1461,[188]LTM!$G$1463:$N$1465,[188]LTM!$G$1468:$N$1469</definedName>
    <definedName name="hn.MultByFXRates1" localSheetId="0">#REF!,#REF!,#REF!,#REF!,#REF!</definedName>
    <definedName name="hn.MultByFXRates1">[188]LTM!$G$461:$G$477,[188]LTM!$G$480:$G$539,[188]LTM!$G$548:$G$562,[188]LTM!$G$676:$G$840,[188]LTM!$G$1454:$G$1469</definedName>
    <definedName name="hn.MultByFXRates2" localSheetId="0">#REF!,#REF!,#REF!,#REF!,#REF!</definedName>
    <definedName name="hn.MultByFXRates2">[188]LTM!$H$461:$H$477,[188]LTM!$H$480:$H$539,[188]LTM!$H$548:$H$667,[188]LTM!$H$676:$H$1266,[188]LTM!$H$1454:$H$1469</definedName>
    <definedName name="hn.MultByFXRates3" localSheetId="0">#REF!,#REF!,#REF!,#REF!,#REF!</definedName>
    <definedName name="hn.MultByFXRates3">[188]LTM!$I$461:$I$477,[188]LTM!$I$480:$I$539,[188]LTM!$I$548:$I$667,[188]LTM!$I$676:$I$1266,[188]LTM!$I$1454:$I$1469</definedName>
    <definedName name="hn.MultbyFxrates4" localSheetId="0">#REF!,#REF!,#REF!,#REF!,#REF!,#REF!,#REF!</definedName>
    <definedName name="hn.MultbyFxrates4">[188]LTM!$J$461:$J$477,[188]LTM!$J$480:$J$539,[188]LTM!$J$548:$J$668,[188]LTM!$J$676:$J$1266,[188]LTM!$J$1454:$J$1461,[188]LTM!$J$1463:$J$1465,[188]LTM!$J$1468</definedName>
    <definedName name="hn.multbyfxrates5" localSheetId="0">#REF!,#REF!,#REF!,#REF!,#REF!</definedName>
    <definedName name="hn.multbyfxrates5">[188]LTM!$L$461:$L$477,[188]LTM!$L$480:$L$539,[188]LTM!$L$548:$L$562,[188]LTM!$L$676:$L$840,[188]LTM!$L$1454:$L$1469</definedName>
    <definedName name="hn.multbyfxrates6" localSheetId="0">#REF!,#REF!,#REF!,#REF!,#REF!</definedName>
    <definedName name="hn.multbyfxrates6">[188]LTM!$M$461:$M$477,[188]LTM!$M$480:$M$539,[188]LTM!$M$548:$M$668,[188]LTM!$M$676:$M$1266,[188]LTM!$M$1454:$M$1469</definedName>
    <definedName name="hn.multbyfxrates7" localSheetId="0">#REF!,#REF!,#REF!,#REF!,#REF!</definedName>
    <definedName name="hn.multbyfxrates7">[188]LTM!$N$461:$N$477,[188]LTM!$N$480:$N$539,[188]LTM!$N$548:$N$667,[188]LTM!$N$676:$N$1266,[188]LTM!$N$1454:$N$1469</definedName>
    <definedName name="hn.MultByFXRatesBot1" localSheetId="0">#REF!,#REF!,#REF!,#REF!,#REF!,#REF!,#REF!,#REF!,#REF!,#REF!,#REF!,#REF!</definedName>
    <definedName name="hn.MultByFXRatesBot1">[188]LTM!$G$676:$G$682,[188]LTM!$G$686,[188]LTM!$G$688:$G$694,[188]LTM!$G$699:$G$706,[188]LTM!$G$710:$G$714,[188]LTM!$G$717:$G$734,[188]LTM!$G$738,[188]LTM!$G$738,[188]LTM!$G$745:$G$751,[188]LTM!$G$840,[188]LTM!$G$1454:$G$1461,[188]LTM!$G$1468:$G$1469</definedName>
    <definedName name="hn.MultByFXRatesBot2" localSheetId="0">#REF!,#REF!,#REF!,#REF!,#REF!,#REF!,#REF!,#REF!,#REF!,#REF!,#REF!,#REF!</definedName>
    <definedName name="hn.MultByFXRatesBot2">[188]LTM!$H$676:$H$682,[188]LTM!$H$686,[188]LTM!$H$688:$H$694,[188]LTM!$H$699:$H$706,[188]LTM!$H$710:$H$714,[188]LTM!$H$717:$H$734,[188]LTM!$H$738,[188]LTM!$H$745:$H$751,[188]LTM!$H$840,[188]LTM!$H$1266,[188]LTM!$H$1454:$H$1461,[188]LTM!$H$1468:$H$1469</definedName>
    <definedName name="hn.MultByFXRatesBot3" localSheetId="0">#REF!,#REF!,#REF!,#REF!,#REF!,#REF!,#REF!,#REF!,#REF!,#REF!,#REF!,#REF!</definedName>
    <definedName name="hn.MultByFXRatesBot3">[188]LTM!$I$676:$I$682,[188]LTM!$I$686,[188]LTM!$I$688:$I$694,[188]LTM!$I$699:$I$706,[188]LTM!$I$710:$I$714,[188]LTM!$I$717:$I$734,[188]LTM!$I$738,[188]LTM!$I$745:$I$751,[188]LTM!$I$840,[188]LTM!$I$1266,[188]LTM!$I$1454:$I$1461,[188]LTM!$I$1468:$I$1469</definedName>
    <definedName name="hn.MultByFXRatesBot4" localSheetId="0">#REF!,#REF!,#REF!,#REF!,#REF!,#REF!,#REF!,#REF!,#REF!,#REF!,#REF!,#REF!,#REF!</definedName>
    <definedName name="hn.MultByFXRatesBot4">[188]LTM!$J$676:$J$682,[188]LTM!$J$686,[188]LTM!$J$688:$J$694,[188]LTM!$J$699:$J$706,[188]LTM!$J$710:$J$714,[188]LTM!$J$717:$J$734,[188]LTM!$J$738,[188]LTM!$J$745:$J$751,[188]LTM!$J$840,[188]LTM!$J$1266,[188]LTM!$J$1454:$J$1461,[188]LTM!$J$1463:$J$1465,[188]LTM!$J$1468</definedName>
    <definedName name="hn.MultByFXRatesBot5" localSheetId="0">#REF!,#REF!,#REF!,#REF!,#REF!,#REF!,#REF!,#REF!,#REF!,#REF!,#REF!</definedName>
    <definedName name="hn.MultByFXRatesBot5">[188]LTM!$L$676:$L$682,[188]LTM!$L$686,[188]LTM!$L$688:$L$694,[188]LTM!$L$699:$L$706,[188]LTM!$L$710:$L$714,[188]LTM!$L$717:$L$734,[188]LTM!$L$738,[188]LTM!$L$745:$L$751,[188]LTM!$L$837:$L$838,[188]LTM!$L$1454:$L$1458,[188]LTM!$L$1468:$L$1469</definedName>
    <definedName name="hn.MultByFXRatesBot6" localSheetId="0">#REF!,#REF!,#REF!,#REF!,#REF!,#REF!,#REF!,#REF!,#REF!,#REF!,#REF!</definedName>
    <definedName name="hn.MultByFXRatesBot6">[188]LTM!$M$676:$M$682,[188]LTM!$M$686,[188]LTM!$M$688:$M$694,[188]LTM!$M$699:$M$706,[188]LTM!$M$710:$M$714,[188]LTM!$M$717:$M$734,[188]LTM!$M$738,[188]LTM!$M$745:$M$751,[188]LTM!$M$837:$M$838,[188]LTM!$M$1454:$M$1458,[188]LTM!$M$1468:$M$1469</definedName>
    <definedName name="hn.MultByFXRatesBot7" localSheetId="0">#REF!,#REF!,#REF!,#REF!,#REF!,#REF!,#REF!,#REF!,#REF!,#REF!,#REF!</definedName>
    <definedName name="hn.MultByFXRatesBot7">[188]LTM!$N$676:$N$682,[188]LTM!$N$686,[188]LTM!$N$688:$N$694,[188]LTM!$N$699:$N$706,[188]LTM!$N$710:$N$714,[188]LTM!$N$717:$N$734,[188]LTM!$N$738,[188]LTM!$N$745:$N$751,[188]LTM!$N$837:$N$838,[188]LTM!$N$1454:$N$1458,[188]LTM!$N$1468:$N$1469</definedName>
    <definedName name="hn.MultByFXRatesTop1" localSheetId="0">#REF!,#REF!,#REF!,#REF!,#REF!,#REF!,#REF!,#REF!,#REF!,#REF!,#REF!,#REF!</definedName>
    <definedName name="hn.MultByFXRatesTop1">[188]LTM!$G$461,[188]LTM!$G$463:$G$464,[188]LTM!$G$468:$G$469,[188]LTM!$G$473:$G$475,[188]LTM!$G$480,[188]LTM!$G$484:$G$485,[188]LTM!$G$490:$G$509,[188]LTM!$G$512,[188]LTM!$G$514:$G$518,[188]LTM!$G$525:$G$526,[188]LTM!$G$532:$G$537,[188]LTM!$G$560</definedName>
    <definedName name="hn.MultByFXRatesTop2" localSheetId="0">#REF!,#REF!,#REF!,#REF!,#REF!,#REF!,#REF!,#REF!,#REF!,#REF!,#REF!,#REF!,#REF!,#REF!,#REF!</definedName>
    <definedName name="hn.MultByFXRatesTop2">[188]LTM!$H$461,[188]LTM!$H$463:$H$464,[188]LTM!$H$468:$H$469,[188]LTM!$H$473:$H$475,[188]LTM!$H$480,[188]LTM!$H$484:$H$485,[188]LTM!$H$490:$H$509,[188]LTM!$H$512,[188]LTM!$H$514:$H$518,[188]LTM!$H$525:$H$526,[188]LTM!$H$532:$H$537,[188]LTM!$H$560,[188]LTM!$H$590:$H$591,[188]LTM!$H$614:$H$631,[188]LTM!$H$635:$H$636</definedName>
    <definedName name="hn.MultByFXRatesTop3" localSheetId="0">#REF!,#REF!,#REF!,#REF!,#REF!,#REF!,#REF!,#REF!,#REF!,#REF!,#REF!,#REF!,#REF!,#REF!,#REF!</definedName>
    <definedName name="hn.MultByFXRatesTop3">[188]LTM!$I$461,[188]LTM!$I$463:$I$464,[188]LTM!$I$468:$I$469,[188]LTM!$I$473:$I$475,[188]LTM!$I$480,[188]LTM!$I$484:$I$485,[188]LTM!$I$490:$I$509,[188]LTM!$I$512,[188]LTM!$I$514:$I$518,[188]LTM!$I$525:$I$526,[188]LTM!$I$532:$I$537,[188]LTM!$I$560,[188]LTM!$I$590:$I$591,[188]LTM!$I$614:$I$631,[188]LTM!$I$635:$I$636</definedName>
    <definedName name="hn.MultByFXRatesTop4" localSheetId="0">#REF!,#REF!,#REF!,#REF!,#REF!,#REF!,#REF!,#REF!,#REF!,#REF!,#REF!,#REF!,#REF!,#REF!,#REF!</definedName>
    <definedName name="hn.MultByFXRatesTop4">[188]LTM!$J$461,[188]LTM!$J$463:$J$464,[188]LTM!$J$468:$J$469,[188]LTM!$J$473:$J$475,[188]LTM!$J$480,[188]LTM!$J$484:$J$485,[188]LTM!$J$490:$J$509,[188]LTM!$J$512,[188]LTM!$J$514:$J$518,[188]LTM!$J$525:$J$526,[188]LTM!$J$532:$J$537,[188]LTM!$J$560,[188]LTM!$J$590:$J$591,[188]LTM!$J$614:$J$631,[188]LTM!$J$635:$J$636</definedName>
    <definedName name="hn.MultByFXRatesTop5" localSheetId="0">#REF!,#REF!,#REF!,#REF!,#REF!,#REF!,#REF!,#REF!,#REF!,#REF!,#REF!,#REF!</definedName>
    <definedName name="hn.MultByFXRatesTop5">[188]LTM!$L$461,[188]LTM!$L$463:$L$464,[188]LTM!$L$468:$L$469,[188]LTM!$L$473:$L$475,[188]LTM!$L$480,[188]LTM!$L$484:$L$485,[188]LTM!$L$490:$L$509,[188]LTM!$L$512,[188]LTM!$L$514:$L$518,[188]LTM!$L$525:$L$526,[188]LTM!$L$532:$L$537,[188]LTM!$L$560</definedName>
    <definedName name="hn.MultByFXRatesTop6" localSheetId="0">#REF!,#REF!,#REF!,#REF!,#REF!,#REF!,#REF!,#REF!,#REF!,#REF!,#REF!,#REF!,#REF!,#REF!,#REF!</definedName>
    <definedName name="hn.MultByFXRatesTop6">[188]LTM!$M$461,[188]LTM!$M$463:$M$464,[188]LTM!$M$468:$M$469,[188]LTM!$M$473:$M$475,[188]LTM!$M$480,[188]LTM!$M$484:$M$485,[188]LTM!$M$490:$M$509,[188]LTM!$M$512,[188]LTM!$M$514:$M$518,[188]LTM!$M$525:$M$526,[188]LTM!$M$532:$M$537,[188]LTM!$M$560,[188]LTM!$M$590:$M$591,[188]LTM!$M$614:$M$631,[188]LTM!$M$635:$M$636</definedName>
    <definedName name="hn.MultByFXRatesTop7" localSheetId="0">#REF!,#REF!,#REF!,#REF!,#REF!,#REF!,#REF!,#REF!,#REF!,#REF!,#REF!,#REF!,#REF!,#REF!,#REF!</definedName>
    <definedName name="hn.MultByFXRatesTop7">[188]LTM!$N$461,[188]LTM!$N$463:$N$464,[188]LTM!$N$468:$N$469,[188]LTM!$N$473:$N$475,[188]LTM!$N$480,[188]LTM!$N$484:$N$485,[188]LTM!$N$490:$N$509,[188]LTM!$N$512,[188]LTM!$N$514:$N$518,[188]LTM!$N$525:$N$526,[188]LTM!$N$532:$N$537,[188]LTM!$N$560,[188]LTM!$N$590:$N$591,[188]LTM!$N$614:$N$631,[188]LTM!$N$635:$N$636</definedName>
    <definedName name="hn.NoUpload">0</definedName>
    <definedName name="hn.YearLabel" localSheetId="0">#REF!</definedName>
    <definedName name="hn.YearLabel">#REF!</definedName>
    <definedName name="HOJA" localSheetId="0">#REF!</definedName>
    <definedName name="HOJA">[189]Insum!$C$159:$AH$204</definedName>
    <definedName name="HOJA1" localSheetId="0">#REF!</definedName>
    <definedName name="HOJA1">#REF!</definedName>
    <definedName name="HonoraProfesionales">#REF!</definedName>
    <definedName name="Honorarios">#REF!</definedName>
    <definedName name="HonoraTecnicos">#REF!</definedName>
    <definedName name="HOR" localSheetId="0">#REF!</definedName>
    <definedName name="HOR">[42]DATBAND!$C$3:$C$410</definedName>
    <definedName name="HORA" localSheetId="0">#REF!</definedName>
    <definedName name="HORA">[42]DATOS!$C$3:$C$318</definedName>
    <definedName name="HORALL" localSheetId="0">#REF!</definedName>
    <definedName name="HORALL">'[42]DAT NUC'!$E$2:$E$477</definedName>
    <definedName name="HORAS" localSheetId="0">#REF!</definedName>
    <definedName name="HORAS">'[42]DAT NUC'!$D$2:$D$493</definedName>
    <definedName name="HORAS_DIAS" localSheetId="0">#REF!</definedName>
    <definedName name="HORAS_DIAS">#REF!</definedName>
    <definedName name="horas_lluvia">#REF!</definedName>
    <definedName name="HORAS_LLUVIAS">#REF!</definedName>
    <definedName name="HORASLLUVIA">#REF!</definedName>
    <definedName name="horat" localSheetId="0">'[32]Itemes Renovación'!#REF!</definedName>
    <definedName name="horat">'[190]Itemes Renovación'!#REF!</definedName>
    <definedName name="Hornos" localSheetId="0">#REF!</definedName>
    <definedName name="Hornos">#REF!</definedName>
    <definedName name="HP_stg_Hz" localSheetId="0">#REF!</definedName>
    <definedName name="HP_stg_Hz">#REF!</definedName>
    <definedName name="HQERHRE">#N/A</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[120]Datos!$D$7</definedName>
    <definedName name="HRRRH" localSheetId="0">#REF!</definedName>
    <definedName name="HRRRH">#REF!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0"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0" hidden="1">{"via1",#N/A,TRUE,"general";"via2",#N/A,TRUE,"general";"via3",#N/A,TRUE,"general"}</definedName>
    <definedName name="htryrt7" hidden="1">{"via1",#N/A,TRUE,"general";"via2",#N/A,TRUE,"general";"via3",#N/A,TRUE,"general"}</definedName>
    <definedName name="hu" localSheetId="0"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#REF!</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0" localSheetId="0">#REF!</definedName>
    <definedName name="i0">#REF!</definedName>
    <definedName name="I346F1148" localSheetId="0">#REF!</definedName>
    <definedName name="I346F1148">#REF!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 localSheetId="0">#REF!</definedName>
    <definedName name="IAU">[191]INSUMOS!#REF!</definedName>
    <definedName name="ic">[120]Hoja1!$C$17</definedName>
    <definedName name="icbf">[120]Hoja1!$C$15</definedName>
    <definedName name="iccp" localSheetId="0">#REF!</definedName>
    <definedName name="iccp">#REF!</definedName>
    <definedName name="Icct" localSheetId="0">#REF!</definedName>
    <definedName name="Icct">#REF!</definedName>
    <definedName name="ICP" localSheetId="0">[21]Tablas!#REF!</definedName>
    <definedName name="ICP">[21]Tablas!#REF!</definedName>
    <definedName name="ICP1_1" localSheetId="0">[21]Tablas!#REF!</definedName>
    <definedName name="ICP1_1">[21]Tablas!#REF!</definedName>
    <definedName name="ICP1_1_1" localSheetId="0">[21]Tablas!#REF!</definedName>
    <definedName name="ICP1_1_1">[21]Tablas!#REF!</definedName>
    <definedName name="ICP1_1_2" localSheetId="0">[21]Tablas!#REF!</definedName>
    <definedName name="ICP1_1_2">[21]Tablas!#REF!</definedName>
    <definedName name="ICP1_1_3">[21]Tablas!#REF!</definedName>
    <definedName name="ICP1_1_4">[21]Tablas!#REF!</definedName>
    <definedName name="ICP1_2">[21]Tablas!#REF!</definedName>
    <definedName name="ICP1_3">[21]Tablas!#REF!</definedName>
    <definedName name="ICP1_4">[21]Tablas!#REF!</definedName>
    <definedName name="ID" localSheetId="0">'P. Económica formulario'!ERR</definedName>
    <definedName name="ID">#N/A</definedName>
    <definedName name="IF" localSheetId="0">'[109]A. P. U.'!#REF!</definedName>
    <definedName name="IF">'[181]A. P. U.'!#REF!</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JFNIJNEFIJNV" localSheetId="0">#REF!</definedName>
    <definedName name="IJFNIJNEFIJNV" hidden="1">{#N/A,#N/A,TRUE,"INGENIERIA";#N/A,#N/A,TRUE,"COMPRAS";#N/A,#N/A,TRUE,"DIRECCION";#N/A,#N/A,TRUE,"RESUMEN"}</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li">#REF!</definedName>
    <definedName name="im">'[192]1'!$N$41</definedName>
    <definedName name="IMP">[48]otros!$C$3</definedName>
    <definedName name="Impacto" localSheetId="0">#REF!</definedName>
    <definedName name="Impacto">#REF!</definedName>
    <definedName name="IMPERM">#REF!</definedName>
    <definedName name="ImpPolizasConsultoria">#REF!</definedName>
    <definedName name="ImpPolizasObra">#REF!</definedName>
    <definedName name="IMPRESSION">#REF!</definedName>
    <definedName name="Imprev" localSheetId="0">'P. Económica formulario'!#REF!</definedName>
    <definedName name="Imprev">[3]PRESUPUESTO!$F$290</definedName>
    <definedName name="imprevistos" localSheetId="0">#REF!</definedName>
    <definedName name="imprevistos">#REF!</definedName>
    <definedName name="IMPRIM">#REF!</definedName>
    <definedName name="Imprima">#REF!</definedName>
    <definedName name="imprimir">#REF!</definedName>
    <definedName name="Imprimir_área_IM_1">#REF!</definedName>
    <definedName name="IMPTOS">#REF!</definedName>
    <definedName name="IMPTOS1">#REF!</definedName>
    <definedName name="INC">#REF!</definedName>
    <definedName name="Incomepb">#REF!</definedName>
    <definedName name="INCR._PRODC.">#REF!</definedName>
    <definedName name="INDI" localSheetId="0">#REF!</definedName>
    <definedName name="INDI">[193]ICCP!$C$103:$J$104</definedName>
    <definedName name="INDICE" localSheetId="0">#REF!</definedName>
    <definedName name="INDICE">#REF!</definedName>
    <definedName name="INDICES">#REF!</definedName>
    <definedName name="indirectos">#REF!</definedName>
    <definedName name="inf">#REF!</definedName>
    <definedName name="INFORME">[194]TABLAS!$A$1:$A$65536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 localSheetId="0">#REF!</definedName>
    <definedName name="inicial">[42]DATOS!$E$3:$E$1655</definedName>
    <definedName name="iniciales">'[54]Reservas de Petróleo'!$A$2,'[54]Reservas de Petróleo'!$A$1,'[54]Reservas de Petróleo'!$D$4,'[54]Reservas de Petróleo'!$D$1:$D$65536</definedName>
    <definedName name="Inicio" localSheetId="0">[69]BASES!$E$26</definedName>
    <definedName name="Inicio">[70]BASES!$E$26</definedName>
    <definedName name="INICIOPPTO" localSheetId="0">#REF!</definedName>
    <definedName name="INICIOPPTO">#REF!</definedName>
    <definedName name="INMEL" localSheetId="0">#REF!</definedName>
    <definedName name="INMEL">[195]ELECTRICO!$A$6:$G$101</definedName>
    <definedName name="INPU" localSheetId="0">#REF!</definedName>
    <definedName name="INPU">#REF!</definedName>
    <definedName name="INPUT" localSheetId="0">'[7]7422CW00'!#REF!</definedName>
    <definedName name="INPUT">'[7]7422CW00'!#REF!</definedName>
    <definedName name="Instalacion" localSheetId="0">#REF!</definedName>
    <definedName name="Instalacion">#REF!</definedName>
    <definedName name="INSU">[196]INSUMOS!$A$1:$E$65536</definedName>
    <definedName name="INSUMO" localSheetId="0">VLOOKUP(#REF!,#REF!,2,FALSE)</definedName>
    <definedName name="INSUMO">VLOOKUP([115]apu!$B1,[115]Insumos!$D$1:$E$65536,2,FALSE)</definedName>
    <definedName name="Insumos" localSheetId="0">#REF!</definedName>
    <definedName name="Insumos">#REF!</definedName>
    <definedName name="Insumos_auxiliares" localSheetId="0">[197]Insumos!#REF!</definedName>
    <definedName name="Insumos_auxiliares">[197]Insumos!#REF!</definedName>
    <definedName name="Insumos_basicos" localSheetId="0">#REF!</definedName>
    <definedName name="Insumos_basicos">#REF!</definedName>
    <definedName name="INSUMOS_COMPLEMENTARIOS" localSheetId="0">#REF!</definedName>
    <definedName name="INSUMOS_COMPLEMENTARIOS">#REF!</definedName>
    <definedName name="Int" localSheetId="0">#REF!</definedName>
    <definedName name="Int">#REF!</definedName>
    <definedName name="InTap" localSheetId="0">[32]Interc.tapones!$E$1:$E$65536</definedName>
    <definedName name="InTap">[44]Interc.tapones!$E$1:$E$65536</definedName>
    <definedName name="INTER">[167]Hoja3!$F$7:$F$9</definedName>
    <definedName name="Intercambiadores" localSheetId="0">#REF!</definedName>
    <definedName name="Intercambiadores">#REF!</definedName>
    <definedName name="Interest_Rate" localSheetId="0">#REF!</definedName>
    <definedName name="Interest_Rate">#REF!</definedName>
    <definedName name="INTERMEDIA_I">#REF!</definedName>
    <definedName name="Interventor" localSheetId="0">[82]CONTRATO!$E$12</definedName>
    <definedName name="Interventor">[122]Datos!$B$5</definedName>
    <definedName name="IntVal" localSheetId="0">'[32]Interc.válv.'!$E$1:$E$65536</definedName>
    <definedName name="IntVal">'[44]Interc.válv.'!$E$1:$E$65536</definedName>
    <definedName name="INV_11" localSheetId="0">'[198]PR 1'!$A$2:$N$655</definedName>
    <definedName name="INV_11">'[199]PR 1'!$A$2:$N$655</definedName>
    <definedName name="INV_Payments">[108]!INV_Payments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'P. Económica formulario'!ERR</definedName>
    <definedName name="IOUHH">#N/A</definedName>
    <definedName name="IP" localSheetId="0">#REF!</definedName>
    <definedName name="IP">#REF!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rng" hidden="1">#REF!</definedName>
    <definedName name="IsColHidden">FALSE</definedName>
    <definedName name="IsLTMColHidden">FALSE</definedName>
    <definedName name="Iss">'[82]LIQUIDA-NOMINA'!$AT$4</definedName>
    <definedName name="issafp">[120]Hoja1!$C$19</definedName>
    <definedName name="isscs">[120]Hoja1!$C$21</definedName>
    <definedName name="IsSecureRevolver" localSheetId="0">#REF!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[120]Hoja1!$C$20</definedName>
    <definedName name="ITEM" localSheetId="0">[183]BASE!$C$4:$H$255</definedName>
    <definedName name="ITEM">#REF!</definedName>
    <definedName name="ITEM1" localSheetId="0">#REF!</definedName>
    <definedName name="ITEM1">#REF!</definedName>
    <definedName name="ITEM122UPB" localSheetId="0">#REF!</definedName>
    <definedName name="ITEM122UPB">'[200]conductos '!$H$47</definedName>
    <definedName name="ITEM15" localSheetId="0">#REF!</definedName>
    <definedName name="ITEM15">#REF!</definedName>
    <definedName name="item1a">#REF!</definedName>
    <definedName name="ITEM2">#REF!</definedName>
    <definedName name="ITEM2.10" localSheetId="0">#REF!</definedName>
    <definedName name="ITEM2.10">[149]APU!$E$14843</definedName>
    <definedName name="ITEM2.11" localSheetId="0">#REF!</definedName>
    <definedName name="ITEM2.11">[149]APU!$E$14904</definedName>
    <definedName name="ITEM2.12" localSheetId="0">#REF!</definedName>
    <definedName name="ITEM2.12">[149]APU!$E$14965</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2a">#REF!</definedName>
    <definedName name="ITEM3">#REF!</definedName>
    <definedName name="ITEM3.15" localSheetId="0">#REF!</definedName>
    <definedName name="ITEM3.15">[149]APU!$E$8621</definedName>
    <definedName name="ITEM3.16" localSheetId="0">#REF!</definedName>
    <definedName name="ITEM3.16">[149]APU!$E$8682</definedName>
    <definedName name="ITEM3.17" localSheetId="0">#REF!</definedName>
    <definedName name="ITEM3.17">[149]APU!$E$8743</definedName>
    <definedName name="ITEM3.18" localSheetId="0">#REF!</definedName>
    <definedName name="ITEM3.18">[149]APU!$E$8804</definedName>
    <definedName name="ITEM3.19" localSheetId="0">#REF!</definedName>
    <definedName name="ITEM3.19">[149]APU!$E$8865</definedName>
    <definedName name="ITEM3.20" localSheetId="0">#REF!</definedName>
    <definedName name="ITEM3.20">[149]APU!$E$8926</definedName>
    <definedName name="ITEM3.21" localSheetId="0">#REF!</definedName>
    <definedName name="ITEM3.21">[149]APU!$E$11915</definedName>
    <definedName name="ITEM3.22" localSheetId="0">#REF!</definedName>
    <definedName name="ITEM3.22">[149]APU!$E$14477</definedName>
    <definedName name="ITEM3.23" localSheetId="0">#REF!</definedName>
    <definedName name="ITEM3.23">[149]APU!$E$15087</definedName>
    <definedName name="item310" localSheetId="0">#REF!</definedName>
    <definedName name="item310">#REF!</definedName>
    <definedName name="item320" localSheetId="0">#REF!</definedName>
    <definedName name="item320">#REF!</definedName>
    <definedName name="item320.2" localSheetId="0">#REF!</definedName>
    <definedName name="item320.2">#REF!</definedName>
    <definedName name="ITEM330">#REF!</definedName>
    <definedName name="item330.1">#REF!</definedName>
    <definedName name="ITEM4.20" localSheetId="0">#REF!</definedName>
    <definedName name="ITEM4.20">[149]APU!$E$9170</definedName>
    <definedName name="ITEM4.21" localSheetId="0">#REF!</definedName>
    <definedName name="ITEM4.21">[149]APU!$E$9231</definedName>
    <definedName name="ITEM4.22" localSheetId="0">#REF!</definedName>
    <definedName name="ITEM4.22">[149]APU!$E$9292</definedName>
    <definedName name="ITEM4.23" localSheetId="0">#REF!</definedName>
    <definedName name="ITEM4.23">[149]APU!$E$9353</definedName>
    <definedName name="ITEM4.24" localSheetId="0">#REF!</definedName>
    <definedName name="ITEM4.24">[149]APU!$E$9414</definedName>
    <definedName name="ITEM4.25" localSheetId="0">#REF!</definedName>
    <definedName name="ITEM4.25">[149]APU!$E$9475</definedName>
    <definedName name="ITEM4.26" localSheetId="0">#REF!</definedName>
    <definedName name="ITEM4.26">[149]APU!$E$9536</definedName>
    <definedName name="ITEM4.27" localSheetId="0">#REF!</definedName>
    <definedName name="ITEM4.27">[149]APU!$E$9597</definedName>
    <definedName name="ITEM4.28" localSheetId="0">#REF!</definedName>
    <definedName name="ITEM4.28">[149]APU!$E$9658</definedName>
    <definedName name="ITEM4.29" localSheetId="0">#REF!</definedName>
    <definedName name="ITEM4.29">[149]APU!$E$9719</definedName>
    <definedName name="ITEM4.30" localSheetId="0">#REF!</definedName>
    <definedName name="ITEM4.30">[149]APU!$E$9780</definedName>
    <definedName name="ITEM4.31" localSheetId="0">#REF!</definedName>
    <definedName name="ITEM4.31">[149]APU!$E$9841</definedName>
    <definedName name="ITEM4.32" localSheetId="0">#REF!</definedName>
    <definedName name="ITEM4.32">[149]APU!$E$9902</definedName>
    <definedName name="ITEM4.33" localSheetId="0">#REF!</definedName>
    <definedName name="ITEM4.33">[149]APU!$E$9963</definedName>
    <definedName name="ITEM4.34" localSheetId="0">#REF!</definedName>
    <definedName name="ITEM4.34">[149]APU!$E$10024</definedName>
    <definedName name="ITEM4.35" localSheetId="0">#REF!</definedName>
    <definedName name="ITEM4.35">[149]APU!$E$11549</definedName>
    <definedName name="ITEM4.36" localSheetId="0">#REF!</definedName>
    <definedName name="ITEM4.36">[149]APU!$E$11610</definedName>
    <definedName name="ITEM4.37" localSheetId="0">#REF!</definedName>
    <definedName name="ITEM4.37">[149]APU!$E$15941</definedName>
    <definedName name="ITEM4.38" localSheetId="0">#REF!</definedName>
    <definedName name="ITEM4.38">[149]APU!$E$15148</definedName>
    <definedName name="ITEM4.39" localSheetId="0">#REF!</definedName>
    <definedName name="ITEM4.39">[149]APU!$E$14233</definedName>
    <definedName name="ITEM4.40" localSheetId="0">#REF!</definedName>
    <definedName name="ITEM4.40">[149]APU!$E$14294</definedName>
    <definedName name="ITEM4.41" localSheetId="0">#REF!</definedName>
    <definedName name="ITEM4.41">[149]APU!$E$14355</definedName>
    <definedName name="ITEM4.42" localSheetId="0">#REF!</definedName>
    <definedName name="ITEM4.42">[149]APU!$E$14416</definedName>
    <definedName name="ITEM4.43" localSheetId="0">#REF!</definedName>
    <definedName name="ITEM4.43">[149]APU!$E$14538</definedName>
    <definedName name="ITEM4.44" localSheetId="0">#REF!</definedName>
    <definedName name="ITEM4.44">[149]APU!$E$16002</definedName>
    <definedName name="ITEM4.45" localSheetId="0">#REF!</definedName>
    <definedName name="ITEM4.45">[149]APU!$E$16063</definedName>
    <definedName name="ITEM4.46" localSheetId="0">#REF!</definedName>
    <definedName name="ITEM4.46">[149]APU!$E$14660</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450.2P">#REF!</definedName>
    <definedName name="item5">#REF!</definedName>
    <definedName name="ITEM5.100" localSheetId="0">#REF!</definedName>
    <definedName name="ITEM5.100">[149]APU!$E$12403</definedName>
    <definedName name="ITEM5.101" localSheetId="0">#REF!</definedName>
    <definedName name="ITEM5.101">[149]APU!$E$12464</definedName>
    <definedName name="ITEM5.104" localSheetId="0">#REF!</definedName>
    <definedName name="ITEM5.104">[149]APU!$E$12525</definedName>
    <definedName name="ITEM5.105" localSheetId="0">#REF!</definedName>
    <definedName name="ITEM5.105">[149]APU!$E$12586</definedName>
    <definedName name="ITEM5.106" localSheetId="0">#REF!</definedName>
    <definedName name="ITEM5.106">[149]APU!$E$12647</definedName>
    <definedName name="ITEM5.107" localSheetId="0">#REF!</definedName>
    <definedName name="ITEM5.107">[149]APU!$E$12708</definedName>
    <definedName name="ITEM5.108" localSheetId="0">#REF!</definedName>
    <definedName name="ITEM5.108">[149]APU!$E$12769</definedName>
    <definedName name="ITEM5.109" localSheetId="0">#REF!</definedName>
    <definedName name="ITEM5.109">[149]APU!$E$12830</definedName>
    <definedName name="ITEM5.111" localSheetId="0">#REF!</definedName>
    <definedName name="ITEM5.111">[149]APU!$E$12891</definedName>
    <definedName name="ITEM5.112" localSheetId="0">#REF!</definedName>
    <definedName name="ITEM5.112">[149]APU!$E$12952</definedName>
    <definedName name="ITEM5.113" localSheetId="0">#REF!</definedName>
    <definedName name="ITEM5.113">[149]APU!$E$14721</definedName>
    <definedName name="ITEM5.114" localSheetId="0">#REF!</definedName>
    <definedName name="ITEM5.114">[149]APU!$E$14782</definedName>
    <definedName name="ITEM5.115" localSheetId="0">#REF!</definedName>
    <definedName name="ITEM5.115">[149]APU!$E$15026</definedName>
    <definedName name="ITEM5.53" localSheetId="0">#REF!</definedName>
    <definedName name="ITEM5.53">[149]APU!$E$10085</definedName>
    <definedName name="ITEM5.54" localSheetId="0">#REF!</definedName>
    <definedName name="ITEM5.54">[149]APU!$E$10146</definedName>
    <definedName name="ITEM5.55" localSheetId="0">#REF!</definedName>
    <definedName name="ITEM5.55">[149]APU!$E$10207</definedName>
    <definedName name="ITEM5.56" localSheetId="0">#REF!</definedName>
    <definedName name="ITEM5.56">[149]APU!$E$10268</definedName>
    <definedName name="ITEM5.57" localSheetId="0">#REF!</definedName>
    <definedName name="ITEM5.57">[149]APU!$E$10329</definedName>
    <definedName name="ITEM5.58" localSheetId="0">#REF!</definedName>
    <definedName name="ITEM5.58">[149]APU!$E$10390</definedName>
    <definedName name="ITEM5.59" localSheetId="0">#REF!</definedName>
    <definedName name="ITEM5.59">[149]APU!$E$10451</definedName>
    <definedName name="ITEM5.60" localSheetId="0">#REF!</definedName>
    <definedName name="ITEM5.60">[149]APU!$E$10512</definedName>
    <definedName name="ITEM5.61" localSheetId="0">#REF!</definedName>
    <definedName name="ITEM5.61">[149]APU!$E$10573</definedName>
    <definedName name="ITEM5.62" localSheetId="0">#REF!</definedName>
    <definedName name="ITEM5.62">[149]APU!$E$10634</definedName>
    <definedName name="ITEM5.63" localSheetId="0">#REF!</definedName>
    <definedName name="ITEM5.63">[149]APU!$E$10695</definedName>
    <definedName name="ITEM5.64" localSheetId="0">#REF!</definedName>
    <definedName name="ITEM5.64">[149]APU!$E$10756</definedName>
    <definedName name="ITEM5.65" localSheetId="0">#REF!</definedName>
    <definedName name="ITEM5.65">[149]APU!$E$10817</definedName>
    <definedName name="ITEM5.66" localSheetId="0">#REF!</definedName>
    <definedName name="ITEM5.66">[149]APU!$E$10878</definedName>
    <definedName name="ITEM5.67" localSheetId="0">#REF!</definedName>
    <definedName name="ITEM5.67">[149]APU!$E$10939</definedName>
    <definedName name="ITEM5.68" localSheetId="0">#REF!</definedName>
    <definedName name="ITEM5.68">[149]APU!$E$11000</definedName>
    <definedName name="ITEM5.69" localSheetId="0">#REF!</definedName>
    <definedName name="ITEM5.69">[149]APU!$E$11061</definedName>
    <definedName name="ITEM5.70" localSheetId="0">#REF!</definedName>
    <definedName name="ITEM5.70">[149]APU!$E$11122</definedName>
    <definedName name="ITEM5.71" localSheetId="0">#REF!</definedName>
    <definedName name="ITEM5.71">[149]APU!$E$11183</definedName>
    <definedName name="ITEM5.72" localSheetId="0">#REF!</definedName>
    <definedName name="ITEM5.72">[149]APU!$E$11976</definedName>
    <definedName name="ITEM5.73" localSheetId="0">#REF!</definedName>
    <definedName name="ITEM5.73">[149]APU!$E$12037</definedName>
    <definedName name="ITEM5.74" localSheetId="0">#REF!</definedName>
    <definedName name="ITEM5.74">[149]APU!$E$12098</definedName>
    <definedName name="ITEM5.77" localSheetId="0">#REF!</definedName>
    <definedName name="ITEM5.77">[149]APU!$E$12159</definedName>
    <definedName name="ITEM5.78" localSheetId="0">#REF!</definedName>
    <definedName name="ITEM5.78">[149]APU!$E$12281</definedName>
    <definedName name="ITEM5.79" localSheetId="0">#REF!</definedName>
    <definedName name="ITEM5.79">[149]APU!$E$12342</definedName>
    <definedName name="ITEM5.80" localSheetId="0">#REF!</definedName>
    <definedName name="ITEM5.80">[149]APU!$E$12220</definedName>
    <definedName name="ITEM5.82" localSheetId="0">#REF!</definedName>
    <definedName name="ITEM5.82">[149]APU!$E$13989</definedName>
    <definedName name="ITEM5.83" localSheetId="0">#REF!</definedName>
    <definedName name="ITEM5.83">[149]APU!$E$14050</definedName>
    <definedName name="ITEM5.84" localSheetId="0">#REF!</definedName>
    <definedName name="ITEM5.84">[149]APU!$E$13318</definedName>
    <definedName name="ITEM5.85" localSheetId="0">#REF!</definedName>
    <definedName name="ITEM5.85">[149]APU!$E$13379</definedName>
    <definedName name="ITEM5.86" localSheetId="0">#REF!</definedName>
    <definedName name="ITEM5.86">[149]APU!$E$13440</definedName>
    <definedName name="ITEM5.87" localSheetId="0">#REF!</definedName>
    <definedName name="ITEM5.87">[149]APU!$E$13501</definedName>
    <definedName name="ITEM5.88" localSheetId="0">#REF!</definedName>
    <definedName name="ITEM5.88">[149]APU!$E$13562</definedName>
    <definedName name="ITEM5.89" localSheetId="0">#REF!</definedName>
    <definedName name="ITEM5.89">[149]APU!$E$13623</definedName>
    <definedName name="ITEM5.90" localSheetId="0">#REF!</definedName>
    <definedName name="ITEM5.90">[149]APU!$E$13684</definedName>
    <definedName name="ITEM5.91" localSheetId="0">#REF!</definedName>
    <definedName name="ITEM5.91">[149]APU!$E$13745</definedName>
    <definedName name="ITEM5.92" localSheetId="0">#REF!</definedName>
    <definedName name="ITEM5.92">[149]APU!$E$13806</definedName>
    <definedName name="ITEM5.93" localSheetId="0">#REF!</definedName>
    <definedName name="ITEM5.93">[149]APU!$E$13867</definedName>
    <definedName name="ITEM5.94" localSheetId="0">#REF!</definedName>
    <definedName name="ITEM5.94">[149]APU!$E$13928</definedName>
    <definedName name="ITEM5.95" localSheetId="0">#REF!</definedName>
    <definedName name="ITEM5.95">[149]APU!$E$13013</definedName>
    <definedName name="ITEM5.96" localSheetId="0">#REF!</definedName>
    <definedName name="ITEM5.96">[149]APU!$E$13074</definedName>
    <definedName name="ITEM5.97" localSheetId="0">#REF!</definedName>
    <definedName name="ITEM5.97">[149]APU!$E$13135</definedName>
    <definedName name="ITEM5.98" localSheetId="0">#REF!</definedName>
    <definedName name="ITEM5.98">[149]APU!$E$13196</definedName>
    <definedName name="ITEM5.99" localSheetId="0">#REF!</definedName>
    <definedName name="ITEM5.99">[149]APU!$E$13257</definedName>
    <definedName name="ITEM521" localSheetId="0">#REF!</definedName>
    <definedName name="ITEM521">[145]ITEMS!$A$522</definedName>
    <definedName name="item600.1" localSheetId="0">#REF!</definedName>
    <definedName name="item600.1">#REF!</definedName>
    <definedName name="ITEM610" localSheetId="0">#REF!</definedName>
    <definedName name="ITEM610">#REF!</definedName>
    <definedName name="item610.1" localSheetId="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0">#REF!</definedName>
    <definedName name="ITEM7.1">[149]APU!$E$7589</definedName>
    <definedName name="ITEM7.10" localSheetId="0">#REF!</definedName>
    <definedName name="ITEM7.10">[149]APU!$E$8138</definedName>
    <definedName name="ITEM7.11" localSheetId="0">#REF!</definedName>
    <definedName name="ITEM7.11">[149]APU!$E$8199</definedName>
    <definedName name="ITEM7.12" localSheetId="0">#REF!</definedName>
    <definedName name="ITEM7.12">[149]APU!$E$8259</definedName>
    <definedName name="ITEM7.13" localSheetId="0">#REF!</definedName>
    <definedName name="ITEM7.13">[149]APU!$E$8320</definedName>
    <definedName name="ITEM7.14" localSheetId="0">#REF!</definedName>
    <definedName name="ITEM7.14">[149]APU!$E$8381</definedName>
    <definedName name="ITEM7.15" localSheetId="0">#REF!</definedName>
    <definedName name="ITEM7.15">[149]APU!$E$8442</definedName>
    <definedName name="ITEM7.16" localSheetId="0">#REF!</definedName>
    <definedName name="ITEM7.16">[149]APU!$E$8560</definedName>
    <definedName name="ITEM7.17" localSheetId="0">#REF!</definedName>
    <definedName name="ITEM7.17">[149]APU!$E$11244</definedName>
    <definedName name="ITEM7.18" localSheetId="0">#REF!</definedName>
    <definedName name="ITEM7.18">[149]APU!$E$11305</definedName>
    <definedName name="ITEM7.19" localSheetId="0">#REF!</definedName>
    <definedName name="ITEM7.19">[149]APU!$E$11366</definedName>
    <definedName name="ITEM7.2" localSheetId="0">#REF!</definedName>
    <definedName name="ITEM7.2">[149]APU!$E$7650</definedName>
    <definedName name="ITEM7.20" localSheetId="0">#REF!</definedName>
    <definedName name="ITEM7.20">[149]APU!$E$11427</definedName>
    <definedName name="ITEM7.21" localSheetId="0">#REF!</definedName>
    <definedName name="ITEM7.21">[149]APU!$E$11488</definedName>
    <definedName name="ITEM7.22" localSheetId="0">#REF!</definedName>
    <definedName name="ITEM7.22">[149]APU!$E$11671</definedName>
    <definedName name="ITEM7.23" localSheetId="0">#REF!</definedName>
    <definedName name="ITEM7.23">[149]APU!$E$11732</definedName>
    <definedName name="ITEM7.24" localSheetId="0">#REF!</definedName>
    <definedName name="ITEM7.24">[149]APU!$E$14599</definedName>
    <definedName name="ITEM7.25" localSheetId="0">#REF!</definedName>
    <definedName name="ITEM7.25">[149]APU!$E$15209</definedName>
    <definedName name="ITEM7.26" localSheetId="0">#REF!</definedName>
    <definedName name="ITEM7.26">[149]APU!$E$15270</definedName>
    <definedName name="ITEM7.27" localSheetId="0">#REF!</definedName>
    <definedName name="ITEM7.27">[149]APU!$E$15331</definedName>
    <definedName name="ITEM7.28" localSheetId="0">#REF!</definedName>
    <definedName name="ITEM7.28">[149]APU!$E$15392</definedName>
    <definedName name="ITEM7.29" localSheetId="0">#REF!</definedName>
    <definedName name="ITEM7.29">[149]APU!$E$15453</definedName>
    <definedName name="ITEM7.3" localSheetId="0">#REF!</definedName>
    <definedName name="ITEM7.3">[149]APU!$E$7711</definedName>
    <definedName name="ITEM7.30" localSheetId="0">#REF!</definedName>
    <definedName name="ITEM7.30">[149]APU!$E$15514</definedName>
    <definedName name="ITEM7.31" localSheetId="0">#REF!</definedName>
    <definedName name="ITEM7.31">[149]APU!$E$15575</definedName>
    <definedName name="ITEM7.32" localSheetId="0">#REF!</definedName>
    <definedName name="ITEM7.32">[149]APU!$E$15636</definedName>
    <definedName name="ITEM7.33" localSheetId="0">#REF!</definedName>
    <definedName name="ITEM7.33">[149]APU!$E$15697</definedName>
    <definedName name="ITEM7.34" localSheetId="0">#REF!</definedName>
    <definedName name="ITEM7.34">[149]APU!$E$15758</definedName>
    <definedName name="ITEM7.35" localSheetId="0">#REF!</definedName>
    <definedName name="ITEM7.35">[149]APU!$E$15819</definedName>
    <definedName name="ITEM7.4" localSheetId="0">#REF!</definedName>
    <definedName name="ITEM7.4">[149]APU!$E$7772</definedName>
    <definedName name="ITEM7.5" localSheetId="0">#REF!</definedName>
    <definedName name="ITEM7.5">[149]APU!$E$7833</definedName>
    <definedName name="ITEM7.6" localSheetId="0">#REF!</definedName>
    <definedName name="ITEM7.6">[149]APU!$E$7894</definedName>
    <definedName name="ITEM7.7" localSheetId="0">#REF!</definedName>
    <definedName name="ITEM7.7">[149]APU!$E$7955</definedName>
    <definedName name="ITEM7.8" localSheetId="0">#REF!</definedName>
    <definedName name="ITEM7.8">[149]APU!$E$8016</definedName>
    <definedName name="ITEM7.9" localSheetId="0">#REF!</definedName>
    <definedName name="ITEM7.9">[149]APU!$E$8077</definedName>
    <definedName name="item700.1" localSheetId="0">#REF!</definedName>
    <definedName name="item700.1">#REF!</definedName>
    <definedName name="ITEM704" localSheetId="0">#REF!</definedName>
    <definedName name="ITEM704">#REF!</definedName>
    <definedName name="item710.1" localSheetId="0">#REF!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 localSheetId="0">#REF!</definedName>
    <definedName name="ItemCodos">#N/A</definedName>
    <definedName name="ITEMES" localSheetId="0">#REF!</definedName>
    <definedName name="ITEMES">[201]todos!$A$7:$D$38</definedName>
    <definedName name="ITEMPROPUESTA" localSheetId="0">#REF!</definedName>
    <definedName name="ITEMPROPUESTA">#REF!</definedName>
    <definedName name="ITEMS">#REF!</definedName>
    <definedName name="ITEN320">#REF!</definedName>
    <definedName name="ITT">#REF!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VA_UTIL" localSheetId="0">#REF!</definedName>
    <definedName name="IVA_UTIL">[60]DATOS!$D$11</definedName>
    <definedName name="IVAConsultoria" localSheetId="0">#REF!</definedName>
    <definedName name="IVAConsultoria">#REF!</definedName>
    <definedName name="IVASobreUtilidad">#REF!</definedName>
    <definedName name="IvaSUtl" localSheetId="0">'P. Económica formulario'!#REF!</definedName>
    <definedName name="IvaSUtl">[3]PRESUPUESTO!$F$293</definedName>
    <definedName name="iwjer" localSheetId="0">#REF!</definedName>
    <definedName name="iwjer">#REF!</definedName>
    <definedName name="iyuiuyi" localSheetId="0" hidden="1">{"via1",#N/A,TRUE,"general";"via2",#N/A,TRUE,"general";"via3",#N/A,TRUE,"general"}</definedName>
    <definedName name="iyuiuyi" hidden="1">{"via1",#N/A,TRUE,"general";"via2",#N/A,TRUE,"general";"via3",#N/A,TRUE,"general"}</definedName>
    <definedName name="IZQ_AUX" localSheetId="0">LEFT(#REF!,2)</definedName>
    <definedName name="IZQ_AUX">LEFT([115]Auxiliares!$B1,2)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Z" localSheetId="0">#REF!</definedName>
    <definedName name="JARZ">#REF!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k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0">'P. Económica formulario'!ERR</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lj" localSheetId="0">#REF!</definedName>
    <definedName name="jklj">#REF!</definedName>
    <definedName name="JLGGTSFXGCFHJ">#N/A</definedName>
    <definedName name="JMKL" localSheetId="0">#REF!</definedName>
    <definedName name="JMKL">[136]Hoja1!$B$30</definedName>
    <definedName name="JOHNNY" localSheetId="0">'P. Económica formulario'!ERR</definedName>
    <definedName name="JOHNNY">[10]!ERR</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RGE" localSheetId="0" hidden="1">{"TAB1",#N/A,TRUE,"GENERAL";"TAB2",#N/A,TRUE,"GENERAL";"TAB3",#N/A,TRUE,"GENERAL";"TAB4",#N/A,TRUE,"GENERAL";"TAB5",#N/A,TRUE,"GENERAL"}</definedName>
    <definedName name="JORGE" hidden="1">{"TAB1",#N/A,TRUE,"GENERAL";"TAB2",#N/A,TRUE,"GENERAL";"TAB3",#N/A,TRUE,"GENERAL";"TAB4",#N/A,TRUE,"GENERAL";"TAB5",#N/A,TRUE,"GENERAL"}</definedName>
    <definedName name="Jornal" localSheetId="0">#REF!</definedName>
    <definedName name="Jornal">[62]Jornal!$A$12:$I$31</definedName>
    <definedName name="JOTA">#N/A</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7K">#REF!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 Económica formulario'!ERR</definedName>
    <definedName name="kl">#N/A</definedName>
    <definedName name="klklk" localSheetId="0">#REF!</definedName>
    <definedName name="klklk">#REF!</definedName>
    <definedName name="KLP" localSheetId="0">#REF!</definedName>
    <definedName name="KLP">#REF!</definedName>
    <definedName name="km">#REF!</definedName>
    <definedName name="KO" hidden="1">#REF!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yhgbe">#REF!</definedName>
    <definedName name="K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comment="Codigo Insumo">[202]Insumos!$A$4:$A$1761</definedName>
    <definedName name="L.CARCAMO" localSheetId="0">#REF!</definedName>
    <definedName name="L.CARCAMO">#REF!</definedName>
    <definedName name="L.CIL">#REF!</definedName>
    <definedName name="L_">#REF!</definedName>
    <definedName name="L_TUB">#REF!</definedName>
    <definedName name="la">#REF!</definedName>
    <definedName name="LAD" localSheetId="0">#REF!</definedName>
    <definedName name="LAD">[42]DATBAND!$G$3:$G$795</definedName>
    <definedName name="LADO" localSheetId="0">#REF!</definedName>
    <definedName name="LADO">'[42]DAT NUC'!$L$2:$L$143</definedName>
    <definedName name="LAF" localSheetId="0">#REF!</definedName>
    <definedName name="LAF">#REF!</definedName>
    <definedName name="LAM.GALVANIZADA_C.16" localSheetId="0">#REF!</definedName>
    <definedName name="LAM.GALVANIZADA_C.16">#REF!</definedName>
    <definedName name="lame" localSheetId="0" hidden="1">#REF!</definedName>
    <definedName name="lame" hidden="1">#REF!</definedName>
    <definedName name="LANODO">#REF!</definedName>
    <definedName name="LANODOFT">#REF!</definedName>
    <definedName name="Last_Row">#N/A</definedName>
    <definedName name="lb">#REF!</definedName>
    <definedName name="ld">#REF!</definedName>
    <definedName name="LEBM">#REF!</definedName>
    <definedName name="Left_Header">#REF!</definedName>
    <definedName name="LG" localSheetId="0">LEN(#REF!)</definedName>
    <definedName name="LG">LEN('[185]BLOQUE A'!$D1)</definedName>
    <definedName name="Libro1_Hoja1_Lista" localSheetId="0">[203]LISTADO!#REF!</definedName>
    <definedName name="Libro1_Hoja1_Lista">[203]LISTADO!#REF!</definedName>
    <definedName name="LICITACION" localSheetId="0">#REF!</definedName>
    <definedName name="LICITACION">#REF!</definedName>
    <definedName name="LIMA">#REF!</definedName>
    <definedName name="limcount">1</definedName>
    <definedName name="LIMPIO" localSheetId="0">#REF!</definedName>
    <definedName name="LIMPIO">#REF!</definedName>
    <definedName name="LINEA" localSheetId="0">[204]CONT_ADI!#REF!</definedName>
    <definedName name="LINEA">[204]CONT_ADI!#REF!</definedName>
    <definedName name="LineaPresup" localSheetId="0">#REF!</definedName>
    <definedName name="LineaPresup">#REF!</definedName>
    <definedName name="LISBASE1" localSheetId="0">#REF!</definedName>
    <definedName name="LISBASE1">'[205]Lista Base'!$A$4:$C$2691</definedName>
    <definedName name="LISBASE2" localSheetId="0">#REF!</definedName>
    <definedName name="LISBASE2">'[206]Lista Base'!$A$4:$D$1999</definedName>
    <definedName name="List_cuadrillas" localSheetId="0">#REF!</definedName>
    <definedName name="List_cuadrillas">[134]Salarios!$D$8:$P$8</definedName>
    <definedName name="lista" localSheetId="0">#REF!</definedName>
    <definedName name="lista">#REF!</definedName>
    <definedName name="lista_cualitativa" localSheetId="0">#REF!</definedName>
    <definedName name="lista_cualitativa">'[207]Tabla CONPES 3714'!$N$15:$N$18</definedName>
    <definedName name="listaaguas" localSheetId="0">#REF!</definedName>
    <definedName name="listaaguas">#REF!</definedName>
    <definedName name="ListaCantidad" localSheetId="0">#REF!</definedName>
    <definedName name="ListaCantidad">#N/A</definedName>
    <definedName name="listado" localSheetId="0">#REF!</definedName>
    <definedName name="listado">#REF!</definedName>
    <definedName name="Listado1" localSheetId="0">#REF!</definedName>
    <definedName name="Listado1">#REF!</definedName>
    <definedName name="LISTADOEQUIPOS" localSheetId="0">#REF!</definedName>
    <definedName name="LISTADOEQUIPOS">[51]Equipo!$A$16:$A$80</definedName>
    <definedName name="LISTADOMATERIALES" localSheetId="0">#REF!</definedName>
    <definedName name="LISTADOMATERIALES">[51]Material!$A$11:$A$1009</definedName>
    <definedName name="LISTADOMO" localSheetId="0">#REF!</definedName>
    <definedName name="LISTADOMO">[51]M.Obra!$A$21:$A$50</definedName>
    <definedName name="listados" localSheetId="0">#REF!</definedName>
    <definedName name="listados">#REF!</definedName>
    <definedName name="LISTADOTRANSPORTES" localSheetId="0">#REF!</definedName>
    <definedName name="LISTADOTRANSPORTES">[51]Transp.!$A$16:$A$50</definedName>
    <definedName name="listaelec" localSheetId="0">#REF!</definedName>
    <definedName name="listaelec">#REF!</definedName>
    <definedName name="ListaItem" localSheetId="0">#REF!</definedName>
    <definedName name="ListaItem">#N/A</definedName>
    <definedName name="ListaUni" localSheetId="0">[208]TOTALES!$D$7:$D$654</definedName>
    <definedName name="ListaUni">[209]TOTALES!$D$7:$D$654</definedName>
    <definedName name="LISTON" localSheetId="0">#REF!</definedName>
    <definedName name="LISTON">[179]INSUMOS!$D$563</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JVHGBKHL">#N/A</definedName>
    <definedName name="LL" localSheetId="0" hidden="1">{#N/A,#N/A,FALSE,"orthoflow";#N/A,#N/A,FALSE,"Miscelaneos";#N/A,#N/A,FALSE,"Instrumentacio";#N/A,#N/A,FALSE,"Electrico";#N/A,#N/A,FALSE,"Valv. Seguridad"}</definedName>
    <definedName name="ll">#REF!</definedName>
    <definedName name="llam" localSheetId="0">#REF!</definedName>
    <definedName name="llam">#REF!</definedName>
    <definedName name="LLL" localSheetId="0">[210]tub!$C$1:$J$39</definedName>
    <definedName name="LLL">[211]tub!$C$1:$J$39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 localSheetId="0">#REF!</definedName>
    <definedName name="LLUVIA">#REF!</definedName>
    <definedName name="lo">#REF!</definedName>
    <definedName name="Loan_Amount">#REF!</definedName>
    <definedName name="Loan_Start">#REF!</definedName>
    <definedName name="Loan_Years">#REF!</definedName>
    <definedName name="loc" localSheetId="0">#REF!</definedName>
    <definedName name="loc">[212]INDICE!#REF!</definedName>
    <definedName name="LOCA" localSheetId="0">[49]!absc</definedName>
    <definedName name="LOCA">[75]!absc</definedName>
    <definedName name="LOCA1" localSheetId="0">[74]!absc</definedName>
    <definedName name="LOCA1">[75]!absc</definedName>
    <definedName name="LOCALIZACION_Y_REPLANTEO" localSheetId="0">#REF!</definedName>
    <definedName name="LOCALIZACION_Y_REPLANTEO">#REF!</definedName>
    <definedName name="LOCALIZACIÓN_Y_REPLANTEO._ESTRUCTURAS" localSheetId="0">#REF!</definedName>
    <definedName name="LOCALIZACIÓN_Y_REPLANTEO._ESTRUCTURAS">[213]INDICE!#REF!</definedName>
    <definedName name="LOGO" localSheetId="0">'P. Económica formulario'!ERR</definedName>
    <definedName name="LOGO">[10]!ERR</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jk"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ongitud1">#REF!</definedName>
    <definedName name="Longitud2">#REF!</definedName>
    <definedName name="LONGO" localSheetId="0" hidden="1">{#N/A,#N/A,TRUE,"Summary"}</definedName>
    <definedName name="LONGO" hidden="1">{#N/A,#N/A,TRUE,"Summary"}</definedName>
    <definedName name="LongTramo" localSheetId="0">#REF!</definedName>
    <definedName name="LongTramo">#REF!</definedName>
    <definedName name="LOPE">#REF!</definedName>
    <definedName name="LORENa">#REF!</definedName>
    <definedName name="lp" localSheetId="0">#REF!</definedName>
    <definedName name="LP">'[81]CIRCUITOS CODENSA'!#REF!</definedName>
    <definedName name="lplpl" localSheetId="0" hidden="1">{"via1",#N/A,TRUE,"general";"via2",#N/A,TRUE,"general";"via3",#N/A,TRUE,"general"}</definedName>
    <definedName name="lplpl" hidden="1">{"via1",#N/A,TRUE,"general";"via2",#N/A,TRUE,"general";"via3",#N/A,TRUE,"general"}</definedName>
    <definedName name="lt">#REF!</definedName>
    <definedName name="LUISA" localSheetId="0">#REF!</definedName>
    <definedName name="LUISA">#REF!</definedName>
    <definedName name="Luminarias">#REF!</definedName>
    <definedName name="lun">'[72]Res-Accide-10'!#REF!</definedName>
    <definedName name="lv" localSheetId="0">#REF!</definedName>
    <definedName name="lv">#REF!</definedName>
    <definedName name="m" localSheetId="0">#REF!</definedName>
    <definedName name="m">#REF!</definedName>
    <definedName name="M.DE.OBRA" localSheetId="0">#REF!</definedName>
    <definedName name="M.DE.OBRA">[164]basicos!$A$47:$D$61</definedName>
    <definedName name="M.O" comment="Mano de obra" localSheetId="0">#REF!</definedName>
    <definedName name="M.O" comment="Mano de obra">[100]M.Obra!$B$35:$B$42</definedName>
    <definedName name="MA" localSheetId="0">'[72]Res-Accide-10'!#REF!</definedName>
    <definedName name="MA">#REF!</definedName>
    <definedName name="mac" localSheetId="0">#REF!</definedName>
    <definedName name="mac">#REF!</definedName>
    <definedName name="MACR" localSheetId="0">#REF!</definedName>
    <definedName name="MACR">#REF!</definedName>
    <definedName name="MACRDEL" localSheetId="0">'[7]7422CW00'!#REF!</definedName>
    <definedName name="MACRDEL">'[7]7422CW00'!#REF!</definedName>
    <definedName name="Macroactividad" localSheetId="0">#REF!</definedName>
    <definedName name="Macroactividad">#REF!</definedName>
    <definedName name="mafdsf" localSheetId="0" hidden="1">{"via1",#N/A,TRUE,"general";"via2",#N/A,TRUE,"general";"via3",#N/A,TRUE,"general"}</definedName>
    <definedName name="mafdsf" hidden="1">{"via1",#N/A,TRUE,"general";"via2",#N/A,TRUE,"general";"via3",#N/A,TRUE,"general"}</definedName>
    <definedName name="mafe" localSheetId="0">#REF!</definedName>
    <definedName name="mafe">#REF!</definedName>
    <definedName name="MALLA2">#REF!</definedName>
    <definedName name="mama">#REF!</definedName>
    <definedName name="MANO">#REF!</definedName>
    <definedName name="MANO_OBRA_METALISTERIA_1_AYUDANTE_1_OFI">#REF!</definedName>
    <definedName name="MANOBRA" localSheetId="0">#REF!</definedName>
    <definedName name="MANOBRA">[214]ManoObra!$AG$60:$AJ$149</definedName>
    <definedName name="MANODEOBRA" localSheetId="0">#REF!</definedName>
    <definedName name="MANODEOBRA">[51]M.Obra!$A$21:$I$50</definedName>
    <definedName name="mantenimiento" localSheetId="0">#REF!</definedName>
    <definedName name="mantenimiento">'[215]COSTOS OFICINA'!#REF!</definedName>
    <definedName name="Mantenyreparacion" localSheetId="0">#REF!</definedName>
    <definedName name="Mantenyreparacion">#REF!</definedName>
    <definedName name="MANUAL" localSheetId="0">#REF!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INA_APLICADORA_DE_PINTURA">#REF!</definedName>
    <definedName name="MAQUINA_MANUAL">#REF!</definedName>
    <definedName name="MAQUINAR" localSheetId="0">[113]Insum!$A$68:$H$98</definedName>
    <definedName name="MAQUINAR">[114]Insum!$A$68:$H$98</definedName>
    <definedName name="mar" localSheetId="0">'[72]Res-Accide-10'!#REF!</definedName>
    <definedName name="MAR">#REF!</definedName>
    <definedName name="MARCO_H" localSheetId="0">#REF!</definedName>
    <definedName name="MARCO_H">#REF!</definedName>
    <definedName name="margen" localSheetId="0">#REF!</definedName>
    <definedName name="margen">[42]DATOS!$G$3:$G$900</definedName>
    <definedName name="marina" localSheetId="0">'[216]Informe Semanal 1'!#REF!</definedName>
    <definedName name="marina">'[216]Informe Semanal 1'!#REF!</definedName>
    <definedName name="MARS" localSheetId="0">#REF!</definedName>
    <definedName name="MARS">#REF!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#REF!</definedName>
    <definedName name="MATER" localSheetId="0">#REF!</definedName>
    <definedName name="MATER">[161]MATERIAL!$B$3:$B$580</definedName>
    <definedName name="MATERIAL">'[217]TABLA MATERIALES'!$A$3:$D$654</definedName>
    <definedName name="materiales" localSheetId="0">[162]materiales!$A$7:$A$1317</definedName>
    <definedName name="MATERIALES">[164]basicos!$A$63:$D$144</definedName>
    <definedName name="MATERIALES_2" localSheetId="0">#REF!</definedName>
    <definedName name="MATERIALES_2">[163]materiales!$A$7:$A$1317</definedName>
    <definedName name="materiales1" localSheetId="0">#REF!</definedName>
    <definedName name="materiales1">#REF!</definedName>
    <definedName name="MaterialTub" localSheetId="0">#REF!</definedName>
    <definedName name="MaterialTub">#N/A</definedName>
    <definedName name="MATRIZ" localSheetId="0">#REF!</definedName>
    <definedName name="matriz">#REF!,#REF!</definedName>
    <definedName name="MATRIZ_DE_DATOS" localSheetId="0">#REF!</definedName>
    <definedName name="MATRIZ_DE_DATOS">#REF!</definedName>
    <definedName name="MATSUB" localSheetId="0">#REF!</definedName>
    <definedName name="MATSUB">[41]INSUMOS!$D$115</definedName>
    <definedName name="MAY" localSheetId="0">#REF!</definedName>
    <definedName name="MAY">#REF!</definedName>
    <definedName name="MCCs" localSheetId="0">#REF!</definedName>
    <definedName name="MCCs">#REF!</definedName>
    <definedName name="mdd" localSheetId="0" hidden="1">{"via1",#N/A,TRUE,"general";"via2",#N/A,TRUE,"general";"via3",#N/A,TRUE,"general"}</definedName>
    <definedName name="mdd" hidden="1">{"via1",#N/A,TRUE,"general";"via2",#N/A,TRUE,"general";"via3",#N/A,TRUE,"general"}</definedName>
    <definedName name="ME" localSheetId="0">#REF!</definedName>
    <definedName name="ME">#REF!</definedName>
    <definedName name="MediacanoaAnserma">#REF!</definedName>
    <definedName name="mediah_reposo_comida">'[218]CCP,LEYES, Y DEC.'!#REF!</definedName>
    <definedName name="Medidas" localSheetId="0">#REF!</definedName>
    <definedName name="Medidas">#REF!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 localSheetId="0">#REF!</definedName>
    <definedName name="MEMO">#REF!</definedName>
    <definedName name="MENU1" localSheetId="0">'[7]7422CW00'!#REF!</definedName>
    <definedName name="MENU1">'[7]7422CW00'!#REF!</definedName>
    <definedName name="MENU2" localSheetId="0">'[7]7422CW00'!#REF!</definedName>
    <definedName name="MENU2">'[7]7422CW00'!#REF!</definedName>
    <definedName name="MENU3" localSheetId="0">'[7]7422CW00'!#REF!</definedName>
    <definedName name="MENU3">'[7]7422CW00'!#REF!</definedName>
    <definedName name="MENU4" localSheetId="0">'[7]7422CW00'!#REF!</definedName>
    <definedName name="MENU4">'[7]7422CW00'!#REF!</definedName>
    <definedName name="MENU5">'[7]7422CW00'!#REF!</definedName>
    <definedName name="MENU6">'[7]7422CW00'!#REF!</definedName>
    <definedName name="MERCADO" localSheetId="0" hidden="1">{"TAB1",#N/A,TRUE,"GENERAL";"TAB2",#N/A,TRUE,"GENERAL";"TAB3",#N/A,TRUE,"GENERAL";"TAB4",#N/A,TRUE,"GENERAL";"TAB5",#N/A,TRUE,"GENERAL"}</definedName>
    <definedName name="MERCADO" hidden="1">{"TAB1",#N/A,TRUE,"GENERAL";"TAB2",#N/A,TRUE,"GENERAL";"TAB3",#N/A,TRUE,"GENERAL";"TAB4",#N/A,TRUE,"GENERAL";"TAB5",#N/A,TRUE,"GENERAL"}</definedName>
    <definedName name="MES">[48]PRESUPUESTO!$C$13</definedName>
    <definedName name="MesCotiz">'[18]LIQ-NOM'!$H$3</definedName>
    <definedName name="MesCotizacion">'[82]LIQUIDA-NOMINA'!$H$3</definedName>
    <definedName name="MESES" localSheetId="0">#REF!</definedName>
    <definedName name="meses">#REF!</definedName>
    <definedName name="MesesMora">'[18]LIQ-NOM'!$I$3</definedName>
    <definedName name="MesIn" localSheetId="0">#REF!</definedName>
    <definedName name="MesIn">[27]COSTOS!$C$64</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TERIALES" localSheetId="0">#REF!</definedName>
    <definedName name="METERIALES">'[219]EQUIPO, MATERIALES Y TRANSPORTE'!$B$40:$B$191</definedName>
    <definedName name="MEZASF" localSheetId="0">#REF!</definedName>
    <definedName name="MEZASF">#REF!</definedName>
    <definedName name="MEZCL" localSheetId="0">#REF!</definedName>
    <definedName name="MEZCL">[41]INSUMOS!$D$158</definedName>
    <definedName name="MEZCLA" localSheetId="0">#REF!</definedName>
    <definedName name="MEZCLA">#REF!</definedName>
    <definedName name="MEZCLA_CONCRETO_1_2" localSheetId="0">#REF!</definedName>
    <definedName name="MEZCLA_CONCRETO_1_2">#REF!</definedName>
    <definedName name="MEZCLA_CONCRETO_1_2_3_3100_PSI_21_MPA">#REF!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 localSheetId="0">#REF!,#REF!,#REF!,#REF!,#REF!,#REF!,#REF!</definedName>
    <definedName name="MI">#REF!,#REF!,#REF!,#REF!,#REF!,#REF!,#REF!</definedName>
    <definedName name="Mi_Salida">#REF!</definedName>
    <definedName name="Mi_Salida1">#REF!</definedName>
    <definedName name="MICR">#REF!</definedName>
    <definedName name="MICROESFERAS_REFLECTIVAS">#REF!</definedName>
    <definedName name="MIN_MAX_sma">#REF!</definedName>
    <definedName name="Minimo" localSheetId="0">#REF!</definedName>
    <definedName name="Minimo">[27]AIU!$C$73</definedName>
    <definedName name="Mínimo" localSheetId="0">#REF!</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L" localSheetId="0">#REF!,#REF!,#REF!,#REF!,#REF!,#REF!,#REF!</definedName>
    <definedName name="ML">#REF!,#REF!,#REF!,#REF!,#REF!,#REF!,#REF!</definedName>
    <definedName name="mm" localSheetId="0">#REF!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 localSheetId="0">#REF!</definedName>
    <definedName name="MO">'[81]CIRCUITOS CODENSA'!#REF!</definedName>
    <definedName name="MOA" localSheetId="0" hidden="1">{#N/A,#N/A,FALSE,"Hoja1";#N/A,#N/A,FALSE,"Hoja2"}</definedName>
    <definedName name="MOA" hidden="1">{#N/A,#N/A,FALSE,"Hoja1";#N/A,#N/A,FALSE,"Hoja2"}</definedName>
    <definedName name="MobiliariodeCocinaCONJUNTO">#REF!</definedName>
    <definedName name="MOD" localSheetId="0">#REF!</definedName>
    <definedName name="MOD">#REF!</definedName>
    <definedName name="MODIVejec" localSheetId="0" hidden="1">{#N/A,#N/A,FALSE,"Hoja1";#N/A,#N/A,FALSE,"Hoja2"}</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localSheetId="0" hidden="1">{#N/A,#N/A,FALSE,"Hoja1";#N/A,#N/A,FALSE,"Hoja2"}</definedName>
    <definedName name="MOE" hidden="1">{#N/A,#N/A,FALSE,"Hoja1";#N/A,#N/A,FALSE,"Hoja2"}</definedName>
    <definedName name="MON" localSheetId="0">#REF!</definedName>
    <definedName name="MON">[220]PRESUPUESTO!$Q$4</definedName>
    <definedName name="MONEDA" localSheetId="0">[221]Tablas!$AO$6:$AO$7</definedName>
    <definedName name="MONEDA">[222]Tablas!$AO$6:$AO$7</definedName>
    <definedName name="mono" localSheetId="0">#REF!</definedName>
    <definedName name="mono">#REF!</definedName>
    <definedName name="Montenegro" localSheetId="0">#REF!</definedName>
    <definedName name="Montenegr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 localSheetId="0">#REF!</definedName>
    <definedName name="MORON">#REF!</definedName>
    <definedName name="MORT13" localSheetId="0">#REF!</definedName>
    <definedName name="MORT13">#REF!</definedName>
    <definedName name="MOTONIVELADORA_CAT_12_F">#REF!</definedName>
    <definedName name="MRLART" localSheetId="0">[5]STRSUMM0!#REF!</definedName>
    <definedName name="MRLART">[5]STRSUMM0!#REF!</definedName>
    <definedName name="MRSUPDET" localSheetId="0">[95]steel!#REF!</definedName>
    <definedName name="MRSUPDET">[95]steel!#REF!</definedName>
    <definedName name="Mtz_Avance" localSheetId="0">#REF!</definedName>
    <definedName name="Mtz_Avance">#REF!</definedName>
    <definedName name="MU" localSheetId="0">#REF!</definedName>
    <definedName name="MU">'[81]CIRCUITOS CODENSA'!#REF!</definedName>
    <definedName name="MUEST" localSheetId="0">#REF!</definedName>
    <definedName name="MUEST">'[223]Mezclas asfálticas'!$G$6</definedName>
    <definedName name="MuestNo" localSheetId="0">#REF!</definedName>
    <definedName name="MuestNo">[224]DATOS!$AI$3:$AI$1127</definedName>
    <definedName name="muestra" localSheetId="0">#REF!</definedName>
    <definedName name="muestra">[42]Proc0009m!$G$6</definedName>
    <definedName name="MuestraNo" localSheetId="0">#REF!</definedName>
    <definedName name="MuestraNo">[42]DATOS!$A$3:$A$1398</definedName>
    <definedName name="MUROCV" localSheetId="0">#REF!</definedName>
    <definedName name="MUROCV">#REF!</definedName>
    <definedName name="Muros">#REF!</definedName>
    <definedName name="MURTOLETE">#REF!</definedName>
    <definedName name="Mv">#REF!</definedName>
    <definedName name="MZ" localSheetId="0">#REF!</definedName>
    <definedName name="MZ">'[81]CIRCUITOS CODENSA'!#REF!</definedName>
    <definedName name="n" localSheetId="0" hidden="1">{"via1",#N/A,TRUE,"general";"via2",#N/A,TRUE,"general";"via3",#N/A,TRUE,"general"}</definedName>
    <definedName name="n" hidden="1">{"via1",#N/A,TRUE,"general";"via2",#N/A,TRUE,"general";"via3",#N/A,TRUE,"general"}</definedName>
    <definedName name="Nada">[108]!Nada</definedName>
    <definedName name="Nafta_2" localSheetId="0">'[225] ASR+Nafta'!$K$19:$AS$19</definedName>
    <definedName name="Nafta_2">'[226] ASR+Nafta'!$K$19:$AS$19</definedName>
    <definedName name="Nafta2" localSheetId="0">'[225] ASR+Nafta'!$K$19:$AS$19</definedName>
    <definedName name="Nafta2">'[226] ASR+Nafta'!$K$19:$AS$19</definedName>
    <definedName name="Nafta3" localSheetId="0">'[225]Todos+Nafta'!$K$19:$AS$19</definedName>
    <definedName name="Nafta3">'[226]Todos+Nafta'!$K$19:$AS$19</definedName>
    <definedName name="NARIÑO" localSheetId="0">#REF!</definedName>
    <definedName name="NARIÑO">#REF!</definedName>
    <definedName name="NARIÑO2" localSheetId="0">#REF!</definedName>
    <definedName name="NARIÑO2">#REF!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WJ" localSheetId="0">#REF!</definedName>
    <definedName name="NEWJ">#REF!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D" localSheetId="0" hidden="1">{#N/A,#N/A,TRUE,"INGENIERIA";#N/A,#N/A,TRUE,"COMPRAS";#N/A,#N/A,TRUE,"DIRECCION";#N/A,#N/A,TRUE,"RESUMEN"}</definedName>
    <definedName name="NHD" hidden="1">{#N/A,#N/A,TRUE,"INGENIERIA";#N/A,#N/A,TRUE,"COMPRAS";#N/A,#N/A,TRUE,"DIRECCION";#N/A,#N/A,TRUE,"RESUMEN"}</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 localSheetId="0">#REF!</definedName>
    <definedName name="ninguno">#REF!</definedName>
    <definedName name="Nit">[82]EMPRESA!$F$8</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 Económica formulario'!ERR</definedName>
    <definedName name="NO">[10]!ERR</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_desarrolladas">'[54]Reservas de Petróleo'!$A$2,'[54]Reservas de Petróleo'!$A$1,'[54]Reservas de Petróleo'!$D$4,'[54]Reservas de Petróleo'!$G$1:$G$65536</definedName>
    <definedName name="NoFacturable" localSheetId="0">#REF!</definedName>
    <definedName name="NoFacturable">#REF!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rte" localSheetId="0">#REF!</definedName>
    <definedName name="Norte">#N/A</definedName>
    <definedName name="NOV" localSheetId="0">#REF!</definedName>
    <definedName name="NOV">#REF!</definedName>
    <definedName name="NPAGE" localSheetId="0">[5]STRSUMM0!#REF!</definedName>
    <definedName name="NPAGE">[5]STRSUMM0!#REF!</definedName>
    <definedName name="NST" localSheetId="0">#REF!</definedName>
    <definedName name="NST">#REF!</definedName>
    <definedName name="NUCLEO" localSheetId="0">#REF!</definedName>
    <definedName name="NUCLEO">'[42]DAT NUC'!$A$2:$A$830</definedName>
    <definedName name="NUCNUM" localSheetId="0">#REF!</definedName>
    <definedName name="NUCNUM">[42]Nucleos!$I$5</definedName>
    <definedName name="NUEVO" localSheetId="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ÚM" localSheetId="0">#REF!</definedName>
    <definedName name="NÚM">'[42]Proc 0009h'!$G$4</definedName>
    <definedName name="Num_Pmt_Per_Year" localSheetId="0">#REF!</definedName>
    <definedName name="Num_Pmt_Per_Year">#REF!</definedName>
    <definedName name="Number_of_Payments" localSheetId="0">MATCH(0.01,End_Bal,-1)+1</definedName>
    <definedName name="Number_of_Payments">#N/A</definedName>
    <definedName name="NUMERAL" localSheetId="0">#REF!</definedName>
    <definedName name="NUMERAL">#REF!</definedName>
    <definedName name="NÚMERO" localSheetId="0">#REF!</definedName>
    <definedName name="NÚMERO">[42]DATBAND!$A$3:$A$422</definedName>
    <definedName name="NUNI" localSheetId="0">#REF!</definedName>
    <definedName name="NUNI">#REF!</definedName>
    <definedName name="NVOCD" localSheetId="0">#REF!</definedName>
    <definedName name="NVOCD">[99]INSUMOS!$P$6</definedName>
    <definedName name="nxn" localSheetId="0" hidden="1">{"via1",#N/A,TRUE,"general";"via2",#N/A,TRUE,"general";"via3",#N/A,TRUE,"general"}</definedName>
    <definedName name="nxn" hidden="1">{"via1",#N/A,TRUE,"general";"via2",#N/A,TRUE,"general";"via3",#N/A,TRUE,"general"}</definedName>
    <definedName name="ñ" localSheetId="0">#REF!</definedName>
    <definedName name="ñ">#REF!</definedName>
    <definedName name="ÑLJKHVJBKNL" localSheetId="0">#REF!</definedName>
    <definedName name="ÑLJKHVJBKNL">#REF!</definedName>
    <definedName name="ÑÑ" localSheetId="0">'P. Económica formulario'!ERR</definedName>
    <definedName name="ÑÑ">#N/A</definedName>
    <definedName name="ÑÑÑ" localSheetId="0">#REF!</definedName>
    <definedName name="ÑÑÑ">#REF!</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[48]PRESUPUESTO!$C$10</definedName>
    <definedName name="ObjetivoProyecto" localSheetId="0">#REF!</definedName>
    <definedName name="ObjetivoProyecto">#REF!</definedName>
    <definedName name="Objeto" localSheetId="0">#REF!</definedName>
    <definedName name="Objeto">'[125]Datos básicos'!$B$4</definedName>
    <definedName name="Obra" localSheetId="0">#REF!</definedName>
    <definedName name="Obra">#REF!</definedName>
    <definedName name="Obra1">#REF!</definedName>
    <definedName name="OBRAS">#REF!</definedName>
    <definedName name="obras1" localSheetId="0">DATE(YEAR([227]!Loan_Start),MONTH([227]!Loan_Start)+Payment_Number,DAY([227]!Loan_Start))</definedName>
    <definedName name="obras1">DATE(YEAR([227]!Loan_Start),MONTH([227]!Loan_Start)+Payment_Number,DAY([227]!Loan_Start))</definedName>
    <definedName name="obras11" localSheetId="0" hidden="1">#REF!</definedName>
    <definedName name="obras11" hidden="1">#REF!</definedName>
    <definedName name="obras111" localSheetId="0">DATE(YEAR([228]!Loan_Start),MONTH([228]!Loan_Start)+Payment_Number,DAY([228]!Loan_Start))</definedName>
    <definedName name="obras111">DATE(YEAR([228]!Loan_Start),MONTH([228]!Loan_Start)+Payment_Number,DAY([228]!Loan_Start))</definedName>
    <definedName name="OBS_Data_Col" localSheetId="0">#REF!</definedName>
    <definedName name="OBS_Data_Col">#REF!</definedName>
    <definedName name="OBSERV">#REF!</definedName>
    <definedName name="observaciones" localSheetId="0">#REF!</definedName>
    <definedName name="observaciones">[42]DATOS!$I$3:$I$834</definedName>
    <definedName name="OCD" localSheetId="0">[21]Tablas!#REF!</definedName>
    <definedName name="OCD">[21]Tablas!#REF!</definedName>
    <definedName name="OCD1_1" localSheetId="0">[21]Tablas!#REF!</definedName>
    <definedName name="OCD1_1">[21]Tablas!#REF!</definedName>
    <definedName name="OCD1_1_1" localSheetId="0">[21]Tablas!#REF!</definedName>
    <definedName name="OCD1_1_1">[21]Tablas!#REF!</definedName>
    <definedName name="OCI" localSheetId="0">[21]Tablas!#REF!</definedName>
    <definedName name="OCI">[21]Tablas!#REF!</definedName>
    <definedName name="OCI1_1" localSheetId="0">[21]Tablas!#REF!</definedName>
    <definedName name="OCI1_1">[21]Tablas!#REF!</definedName>
    <definedName name="OCI1_1_1">[21]Tablas!#REF!</definedName>
    <definedName name="OCT" localSheetId="0">#REF!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CIAL">#REF!</definedName>
    <definedName name="OficialHR" localSheetId="0">#REF!</definedName>
    <definedName name="OficialHR">[85]F.Prestacional!$G$11</definedName>
    <definedName name="Oficina" localSheetId="0">#REF!</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#N/A</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#REF!</definedName>
    <definedName name="oooos" localSheetId="0" hidden="1">{"via1",#N/A,TRUE,"general";"via2",#N/A,TRUE,"general";"via3",#N/A,TRUE,"general"}</definedName>
    <definedName name="oooos" hidden="1">{"via1",#N/A,TRUE,"general";"via2",#N/A,TRUE,"general";"via3",#N/A,TRUE,"general"}</definedName>
    <definedName name="opcion">#REF!</definedName>
    <definedName name="Openingpb" localSheetId="0">#REF!</definedName>
    <definedName name="Openingpb">#REF!</definedName>
    <definedName name="Operario">#REF!</definedName>
    <definedName name="OR">#REF!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0">#REF!</definedName>
    <definedName name="ORO">#REF!</definedName>
    <definedName name="OROZCO" localSheetId="0" hidden="1">[12]INST!#REF!</definedName>
    <definedName name="OROZCO" hidden="1">[12]INST!#REF!</definedName>
    <definedName name="oscar" localSheetId="0">#REF!,#REF!,#REF!,#REF!,#REF!,#REF!,#REF!,#REF!,#REF!</definedName>
    <definedName name="oscar">#REF!,#REF!,#REF!,#REF!,#REF!,#REF!,#REF!,#REF!,#REF!</definedName>
    <definedName name="oscar1" localSheetId="0">#REF!,#REF!,#REF!,#REF!,#REF!,#REF!,#REF!,#REF!,#REF!</definedName>
    <definedName name="oscar1">#REF!,#REF!,#REF!,#REF!,#REF!,#REF!,#REF!,#REF!,#REF!</definedName>
    <definedName name="oscar2">#REF!,#REF!,#REF!,#REF!,#REF!,#REF!,#REF!,#REF!,#REF!</definedName>
    <definedName name="otrocd" localSheetId="0">#REF!</definedName>
    <definedName name="otrocd">#REF!</definedName>
    <definedName name="otroci">#REF!</definedName>
    <definedName name="otroimprev">#REF!</definedName>
    <definedName name="otros" localSheetId="0">[162]otros!$A$6:$A$1235</definedName>
    <definedName name="otros">[229]otros!$A$6:$A$1235</definedName>
    <definedName name="OTROS_2" localSheetId="0">#REF!</definedName>
    <definedName name="OTROS_2">[163]otros!$A$6:$A$1235</definedName>
    <definedName name="OTROS_ACT_CORRIENTES" localSheetId="0">#REF!</definedName>
    <definedName name="OTROS_ACT_CORRIENTES">[155]BAL.GRAL!#REF!</definedName>
    <definedName name="OTROS1" localSheetId="0">#REF!</definedName>
    <definedName name="OTROS1">#REF!</definedName>
    <definedName name="OUT" localSheetId="0">#REF!</definedName>
    <definedName name="OUT">#REF!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CONTADOR">#REF!</definedName>
    <definedName name="P_Yacimiento">#REF!</definedName>
    <definedName name="p0p0" localSheetId="0" hidden="1">{"via1",#N/A,TRUE,"general";"via2",#N/A,TRUE,"general";"via3",#N/A,TRUE,"general"}</definedName>
    <definedName name="p0p0" hidden="1">{"via1",#N/A,TRUE,"general";"via2",#N/A,TRUE,"general";"via3",#N/A,TRUE,"general"}</definedName>
    <definedName name="PA" localSheetId="0">#REF!</definedName>
    <definedName name="PA">[134]PRESUPUESTO!#REF!</definedName>
    <definedName name="paelnque">#N/A</definedName>
    <definedName name="PAG">#N/A</definedName>
    <definedName name="Page____1____of____2" localSheetId="0">#REF!</definedName>
    <definedName name="Page____1____of____2">#REF!</definedName>
    <definedName name="PÁGINA_DOS" localSheetId="0">#REF!</definedName>
    <definedName name="PÁGINA_DOS">#REF!</definedName>
    <definedName name="PÁGINA_UNO">#REF!</definedName>
    <definedName name="palenque">#N/A</definedName>
    <definedName name="PARAFINA" localSheetId="0">#REF!</definedName>
    <definedName name="PARAFINA">'[42]DAT NUC'!$Q$2:$Q$550</definedName>
    <definedName name="Paraguaycito" localSheetId="0">#REF!</definedName>
    <definedName name="Paraguaycito">#REF!</definedName>
    <definedName name="Parametro_Peso">[126]Tablas!$A$1:$A$65536</definedName>
    <definedName name="PARAMETROS">#N/A</definedName>
    <definedName name="PARBOX" localSheetId="0">#REF!</definedName>
    <definedName name="PARBOX">#REF!</definedName>
    <definedName name="PAROUE_CENTENARIO_MUNICIPIO_DE_TAURAMENA">#REF!</definedName>
    <definedName name="pasamanos">#REF!</definedName>
    <definedName name="paula">#REF!</definedName>
    <definedName name="PAVRIG20">#REF!</definedName>
    <definedName name="Pay_Date">#REF!</definedName>
    <definedName name="Pay_Num">#REF!</definedName>
    <definedName name="Payment_Date" localSheetId="0">DATE(YEAR(Loan_Start),MONTH(Loan_Start)+Payment_Number,DAY(Loan_Start))</definedName>
    <definedName name="Payment_Date">#N/A</definedName>
    <definedName name="Payment_Date1" localSheetId="0">DATE(YEAR([228]!Loan_Start),MONTH([228]!Loan_Start)+Payment_Number,DAY([228]!Loan_Start))</definedName>
    <definedName name="Payment_Date1">DATE(YEAR([228]!Loan_Start),MONTH([228]!Loan_Start)+Payment_Number,DAY([228]!Loan_Start))</definedName>
    <definedName name="Payment_Needed">"Pago necesario"</definedName>
    <definedName name="Pb" localSheetId="0">#REF!</definedName>
    <definedName name="PB">[134]PRESUPUESTO!#REF!</definedName>
    <definedName name="PC" localSheetId="0">#REF!</definedName>
    <definedName name="PC">[134]PRESUPUESTO!#REF!</definedName>
    <definedName name="Pd" localSheetId="0">#REF!</definedName>
    <definedName name="Pd">#REF!</definedName>
    <definedName name="PE" localSheetId="0">#REF!</definedName>
    <definedName name="PE">[134]PRESUPUESTO!#REF!</definedName>
    <definedName name="pedro" localSheetId="0">#REF!</definedName>
    <definedName name="pedro">#REF!</definedName>
    <definedName name="PEGANTE_EPOXICO" localSheetId="0">#REF!</definedName>
    <definedName name="PEGANTE_EPOXICO">#REF!</definedName>
    <definedName name="PEPE" localSheetId="0">'P. Económica formulario'!ERR</definedName>
    <definedName name="PEPE">#N/A</definedName>
    <definedName name="PER_PAV" localSheetId="0">#REF!</definedName>
    <definedName name="PER_PAV">#REF!</definedName>
    <definedName name="Periodo">[87]Hoja1!$C$1</definedName>
    <definedName name="PeriodoPago">'[82]LIQUIDA-NOMINA'!$C$4</definedName>
    <definedName name="PeriodoRepago" localSheetId="0">#REF!</definedName>
    <definedName name="PeriodoRepago">#REF!</definedName>
    <definedName name="PeriodoRepagoCCP" localSheetId="0">#REF!</definedName>
    <definedName name="PeriodoRepagoCCP">#REF!</definedName>
    <definedName name="Personal" localSheetId="0">#REF!</definedName>
    <definedName name="Personal">'[230]Insumos Básicos - Personal'!$B$3:$B$37</definedName>
    <definedName name="PersonalProfesional" localSheetId="0">#REF!</definedName>
    <definedName name="PersonalProfesional">#REF!</definedName>
    <definedName name="PersonalTecnico">#REF!</definedName>
    <definedName name="PESO14.2">#REF!</definedName>
    <definedName name="PESO14.3">#REF!</definedName>
    <definedName name="PESO14.4">#REF!</definedName>
    <definedName name="Peso1A" localSheetId="0">#REF!</definedName>
    <definedName name="Peso1A">[42]DATOS!$J$3:$J$1398</definedName>
    <definedName name="Peso2A" localSheetId="0">#REF!</definedName>
    <definedName name="Peso2A">[42]DATOS!$K$3:$K$1398</definedName>
    <definedName name="Pesoagua2" localSheetId="0">#REF!</definedName>
    <definedName name="Pesoagua2">[42]DATOS!$AB$3:$AB$1399</definedName>
    <definedName name="Pesoagua3" localSheetId="0">#REF!</definedName>
    <definedName name="Pesoagua3">[42]DATOS!$AE$3:$AE$1399</definedName>
    <definedName name="PesoAire" localSheetId="0">#REF!</definedName>
    <definedName name="PesoAire">[42]DATOS!$W$3:$W$1438</definedName>
    <definedName name="PesoAire2" localSheetId="0">#REF!</definedName>
    <definedName name="PesoAire2">[42]DATOS!$Z$3:$Z$1399</definedName>
    <definedName name="Pesoaire3" localSheetId="0">#REF!</definedName>
    <definedName name="Pesoaire3">[42]DATOS!$AC$3:$AC$1399</definedName>
    <definedName name="Pesoenagua" localSheetId="0">#REF!</definedName>
    <definedName name="Pesoenagua">[42]DATOS!$Y$3:$Y$1398</definedName>
    <definedName name="Pesoparaf3" localSheetId="0">#REF!</definedName>
    <definedName name="Pesoparaf3">[42]DATOS!$AD$3:$AD$1399</definedName>
    <definedName name="Pesoparafinada" localSheetId="0">#REF!</definedName>
    <definedName name="Pesoparafinada">[42]DATOS!$X$3:$X$1398</definedName>
    <definedName name="PesoParf2" localSheetId="0">#REF!</definedName>
    <definedName name="PesoParf2">[42]DATOS!$AA$3:$AA$1399</definedName>
    <definedName name="phed">[120]Hoja1!$C$4</definedName>
    <definedName name="phen">[120]Hoja1!$C$5</definedName>
    <definedName name="pi" localSheetId="0">#REF!</definedName>
    <definedName name="pi">#REF!</definedName>
    <definedName name="PIA">#REF!</definedName>
    <definedName name="PILOTE">#REF!</definedName>
    <definedName name="Pindis">#REF!</definedName>
    <definedName name="Pinos">#REF!</definedName>
    <definedName name="pint">'[177]7422CW00'!#REF!</definedName>
    <definedName name="pintura">'[177]7422CW00'!#REF!</definedName>
    <definedName name="PINTURA_ACRILICA_PURA_PARA_TRAFICO" localSheetId="0">#REF!</definedName>
    <definedName name="PINTURA_ACRILICA_PURA_PARA_TRAFICO">#REF!</definedName>
    <definedName name="PINTURA_ANTICORROSIVA" localSheetId="0">#REF!</definedName>
    <definedName name="PINTURA_ANTICORROSIVA">#REF!</definedName>
    <definedName name="PINTURA_DEMARCACION" localSheetId="0">#REF!</definedName>
    <definedName name="PINTURA_DEMARCACION">#REF!</definedName>
    <definedName name="PINTURA_ESMALTE">#REF!</definedName>
    <definedName name="pintyura">[231]STRSUMM0!#REF!</definedName>
    <definedName name="PIP" localSheetId="0">#REF!</definedName>
    <definedName name="PIP">#REF!</definedName>
    <definedName name="PIR" localSheetId="0">#REF!</definedName>
    <definedName name="PIR">#REF!</definedName>
    <definedName name="Piscinas" localSheetId="0">#REF!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0">#REF!</definedName>
    <definedName name="PL">[134]PRESUPUESTO!#REF!</definedName>
    <definedName name="PLACALIG50" localSheetId="0">#REF!</definedName>
    <definedName name="PLACALIG50">'[41]A.P.U.'!$G$482</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 localSheetId="0">#REF!</definedName>
    <definedName name="plan">#REF!</definedName>
    <definedName name="PLANO" localSheetId="0">#REF!</definedName>
    <definedName name="PLANO">#REF!</definedName>
    <definedName name="planta" localSheetId="0">#REF!</definedName>
    <definedName name="planta">[42]DATOS!$AN$3:$AN$2313</definedName>
    <definedName name="Platinas" localSheetId="0">#REF!</definedName>
    <definedName name="Platinas">#REF!</definedName>
    <definedName name="Plaz" localSheetId="0">#REF!</definedName>
    <definedName name="Plaz">[232]BASES!$E$27</definedName>
    <definedName name="PlazAIU" localSheetId="0">#REF!</definedName>
    <definedName name="PlazAIU">[27]AIU!$D$12</definedName>
    <definedName name="Plazo" localSheetId="0">[69]BASES!$E$27</definedName>
    <definedName name="Plazo">[70]BASES!$E$27</definedName>
    <definedName name="PlazoAIU" localSheetId="0">#REF!</definedName>
    <definedName name="PlazoAIU">#REF!</definedName>
    <definedName name="PlazoEnMeses">#REF!</definedName>
    <definedName name="PLDM" localSheetId="0">#REF!</definedName>
    <definedName name="PLDM">[179]INSUMOS!$D$683</definedName>
    <definedName name="Plegable" localSheetId="0">#REF!</definedName>
    <definedName name="Plegable">#REF!</definedName>
    <definedName name="plena">#REF!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localSheetId="0">#REF!</definedName>
    <definedName name="PLUG">#REF!</definedName>
    <definedName name="PMP" localSheetId="0">#REF!</definedName>
    <definedName name="PMP">#REF!</definedName>
    <definedName name="PMS">#REF!</definedName>
    <definedName name="PMT">#REF!</definedName>
    <definedName name="POCETAS">#REF!</definedName>
    <definedName name="POF">#REF!</definedName>
    <definedName name="POIUP" localSheetId="0" hidden="1">{"via1",#N/A,TRUE,"general";"via2",#N/A,TRUE,"general";"via3",#N/A,TRUE,"general"}</definedName>
    <definedName name="POIUP" hidden="1">{"via1",#N/A,TRUE,"general";"via2",#N/A,TRUE,"general";"via3",#N/A,TRUE,"general"}</definedName>
    <definedName name="PoliductoPrinco" localSheetId="0">#REF!</definedName>
    <definedName name="PoliductoPrinco">'[233]SUB APU'!$A$1:$D$65536</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#REF!</definedName>
    <definedName name="porc" localSheetId="0">#REF!</definedName>
    <definedName name="porc">#REF!</definedName>
    <definedName name="PORCE" localSheetId="0">[71]BASES!$E$26</definedName>
    <definedName name="PORCE">[70]BASES!$E$26</definedName>
    <definedName name="Porcentaje" localSheetId="0">#REF!</definedName>
    <definedName name="Porcentaje">#REF!</definedName>
    <definedName name="PORCENTAJE1" localSheetId="0">#REF!</definedName>
    <definedName name="PORCENTAJE1">#REF!</definedName>
    <definedName name="PORTADA2" localSheetId="0">'[234]Hoja 1 '!#REF!</definedName>
    <definedName name="PORTADA2">'[234]Hoja 1 '!#REF!</definedName>
    <definedName name="POSICION_PRESUP" localSheetId="0">[19]Tablas!#REF!</definedName>
    <definedName name="POSICION_PRESUP">[19]Tablas!#REF!</definedName>
    <definedName name="POSICIONES" localSheetId="0">#REF!</definedName>
    <definedName name="POSICIONES">#REF!</definedName>
    <definedName name="POSTE_EN_ANGULO_DE_2_2_1_4_DE_3_5m" localSheetId="0">#REF!</definedName>
    <definedName name="POSTE_EN_ANGULO_DE_2_2_1_4_DE_3_5m">#REF!</definedName>
    <definedName name="Posteria" localSheetId="0">#REF!</definedName>
    <definedName name="Posteria">#REF!</definedName>
    <definedName name="POSTES">#REF!</definedName>
    <definedName name="pouig" localSheetId="0" hidden="1">{"via1",#N/A,TRUE,"general";"via2",#N/A,TRUE,"general";"via3",#N/A,TRUE,"general"}</definedName>
    <definedName name="pouig" hidden="1">{"via1",#N/A,TRUE,"general";"via2",#N/A,TRUE,"general";"via3",#N/A,TRUE,"general"}</definedName>
    <definedName name="POZ" localSheetId="0">#REF!</definedName>
    <definedName name="POZ">#REF!</definedName>
    <definedName name="POZO" localSheetId="0">[126]Tablas!$C$1:$C$65536</definedName>
    <definedName name="POZO">#REF!</definedName>
    <definedName name="POZO1.2" localSheetId="0">#REF!</definedName>
    <definedName name="POZO1.2">#REF!</definedName>
    <definedName name="POZOS">#REF!</definedName>
    <definedName name="PPPP" localSheetId="0" hidden="1">{#N/A,#N/A,FALSE,"orthoflow";#N/A,#N/A,FALSE,"Miscelaneos";#N/A,#N/A,FALSE,"Instrumentacio";#N/A,#N/A,FALSE,"Electrico";#N/A,#N/A,FALSE,"Valv. Seguridad"}</definedName>
    <definedName name="P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#REF!</definedName>
    <definedName name="PPtoNorte" localSheetId="0">#REF!</definedName>
    <definedName name="PPtoNorte">#N/A</definedName>
    <definedName name="pqroj" localSheetId="0" hidden="1">{"via1",#N/A,TRUE,"general";"via2",#N/A,TRUE,"general";"via3",#N/A,TRUE,"general"}</definedName>
    <definedName name="pqroj" hidden="1">{"via1",#N/A,TRUE,"general";"via2",#N/A,TRUE,"general";"via3",#N/A,TRUE,"general"}</definedName>
    <definedName name="Pr">[96]medelo!$D$46</definedName>
    <definedName name="PRE" localSheetId="0">#REF!</definedName>
    <definedName name="PRE">#REF!</definedName>
    <definedName name="Precio" localSheetId="0">#REF!</definedName>
    <definedName name="Precio">#N/A</definedName>
    <definedName name="precio2" localSheetId="0">#REF!</definedName>
    <definedName name="precio2">#N/A</definedName>
    <definedName name="PrecioS" localSheetId="0">#REF!</definedName>
    <definedName name="PrecioS">#N/A</definedName>
    <definedName name="PreciosBase" localSheetId="0">#REF!</definedName>
    <definedName name="PreciosBase">[119]INSUMOS!$L$2</definedName>
    <definedName name="PRELIMINAR" localSheetId="0">#REF!</definedName>
    <definedName name="PRELIMINAR">#REF!</definedName>
    <definedName name="PREST" localSheetId="0">#REF!</definedName>
    <definedName name="PREST">#REF!</definedName>
    <definedName name="PRESTACIONES" localSheetId="0">#REF!</definedName>
    <definedName name="PRESTACIONES">[235]Otros!$D$5</definedName>
    <definedName name="PrestacionesSeguridadOtros" localSheetId="0">#REF!</definedName>
    <definedName name="PrestacionesSeguridadOtros">#REF!</definedName>
    <definedName name="presu" localSheetId="0">#REF!</definedName>
    <definedName name="presu">#REF!</definedName>
    <definedName name="PRESUP" localSheetId="0">#REF!</definedName>
    <definedName name="PRESUP">'[91]RESUMEN GRAL'!$A$12:$U$999</definedName>
    <definedName name="PRESUPNORTE" localSheetId="0">#REF!</definedName>
    <definedName name="PRESUPNORTE">'[101]CALC PROD MENSUAL'!#REF!</definedName>
    <definedName name="PRESUPSUR" localSheetId="0">#REF!</definedName>
    <definedName name="PRESUPSUR">'[101]CALC PROD MENSUAL'!#REF!</definedName>
    <definedName name="PRESUPUESTADO" localSheetId="0">#REF!</definedName>
    <definedName name="PRESUPUESTADO">#REF!</definedName>
    <definedName name="PRESUPUESTO" localSheetId="0">#REF!</definedName>
    <definedName name="PRESUPUESTO">'[101]CALC PROD MENSUAL'!#REF!</definedName>
    <definedName name="presupuesto2" localSheetId="0">#REF!</definedName>
    <definedName name="presupuesto2">#REF!</definedName>
    <definedName name="PRIMER" localSheetId="0" hidden="1">{"via1",#N/A,TRUE,"general";"via2",#N/A,TRUE,"general";"via3",#N/A,TRUE,"general"}</definedName>
    <definedName name="PRIMER" hidden="1">{"via1",#N/A,TRUE,"general";"via2",#N/A,TRUE,"general";"via3",#N/A,TRUE,"general"}</definedName>
    <definedName name="PrimerActm1" localSheetId="0">#REF!</definedName>
    <definedName name="PrimerActm1">#REF!</definedName>
    <definedName name="PRIMERO">'[216]Informe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 localSheetId="0">OFFSET('P. Económica formulario'!Full_Print,0,0,Last_Row)</definedName>
    <definedName name="Print_Area_Reset">#N/A</definedName>
    <definedName name="PRINT_TITLES">#N/A</definedName>
    <definedName name="PRINT_TITLES_MI">#N/A</definedName>
    <definedName name="PRINT1" localSheetId="0">'[7]7422CW00'!#REF!</definedName>
    <definedName name="PRINT1">'[7]7422CW00'!#REF!</definedName>
    <definedName name="PRINT2" localSheetId="0">'[7]7422CW00'!#REF!</definedName>
    <definedName name="PRINT2">'[7]7422CW00'!#REF!</definedName>
    <definedName name="PrintEnd" localSheetId="0">#REF!</definedName>
    <definedName name="PrintEnd">#REF!</definedName>
    <definedName name="PrintStart">#REF!</definedName>
    <definedName name="PRIVADO">#REF!</definedName>
    <definedName name="prn">[120]Hoja1!$C$3</definedName>
    <definedName name="prnf">[120]Hoja1!$C$6</definedName>
    <definedName name="ProbRange">0</definedName>
    <definedName name="ProbRangeMit">0</definedName>
    <definedName name="PROC">#REF!</definedName>
    <definedName name="PROCEDIM_SELECC">#REF!</definedName>
    <definedName name="procelec">#REF!</definedName>
    <definedName name="PROCESO">#REF!</definedName>
    <definedName name="PRODUCTCARB" localSheetId="0">#REF!</definedName>
    <definedName name="PRODUCTCARB">'[97]CALC PROD MENSUAL'!#REF!</definedName>
    <definedName name="PRODUCTEST" localSheetId="0">#REF!</definedName>
    <definedName name="PRODUCTEST">'[97]CALC PROD MENSUAL'!#REF!</definedName>
    <definedName name="PRODUCTO" localSheetId="0">#REF!</definedName>
    <definedName name="PRODUCTO">#REF!</definedName>
    <definedName name="PRODUCTOCARBON" localSheetId="0">#REF!</definedName>
    <definedName name="PRODUCTOCARBON">'[101]CALC PROD MENSUAL'!#REF!</definedName>
    <definedName name="PRODUCTOTEST" localSheetId="0">#REF!</definedName>
    <definedName name="PRODUCTOTEST">'[101]CALC PROD MENSUAL'!#REF!</definedName>
    <definedName name="Profesional" localSheetId="0">#REF!</definedName>
    <definedName name="Profesional">#REF!</definedName>
    <definedName name="PrOfic" localSheetId="0">[69]BASES!$B$31</definedName>
    <definedName name="PrOfic">[70]BASES!$B$31</definedName>
    <definedName name="PROG" localSheetId="0" hidden="1">#REF!</definedName>
    <definedName name="PROG" hidden="1">#REF!</definedName>
    <definedName name="PROGDES" localSheetId="0">#REF!</definedName>
    <definedName name="PROGDES">#REF!</definedName>
    <definedName name="Programa">#REF!</definedName>
    <definedName name="programainv" localSheetId="0">'P. Económica formulario'!ERR</definedName>
    <definedName name="programainv">[10]!ERR</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 localSheetId="0">#REF!</definedName>
    <definedName name="PROP">[60]DATOS!$D$7</definedName>
    <definedName name="propiedad" localSheetId="0">#REF!</definedName>
    <definedName name="propiedad">#REF!</definedName>
    <definedName name="propieRep">#REF!</definedName>
    <definedName name="Proponente">#REF!</definedName>
    <definedName name="Propuesta_No.">"ARCHIVO"</definedName>
    <definedName name="PROTECCIONES" localSheetId="0">#REF!</definedName>
    <definedName name="PROTECCIONES">#REF!</definedName>
    <definedName name="PROYECCION">#REF!</definedName>
    <definedName name="PROYECTO" localSheetId="0">#REF!</definedName>
    <definedName name="PROYECTO">[84]REFEREN!$C$3</definedName>
    <definedName name="PRUEBA" localSheetId="0">[236]!absc</definedName>
    <definedName name="PRUEBA">[237]!absc</definedName>
    <definedName name="prueba1" localSheetId="0">[236]!absc</definedName>
    <definedName name="prueba1">[237]!absc</definedName>
    <definedName name="PRUEBA2" localSheetId="0">#REF!</definedName>
    <definedName name="PRUEBA2">#REF!</definedName>
    <definedName name="PRUNIT">#REF!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NT" localSheetId="0">#REF!</definedName>
    <definedName name="PUNT">#REF!</definedName>
    <definedName name="PUNT1">#REF!</definedName>
    <definedName name="PUNT2">#REF!</definedName>
    <definedName name="PUNTILLA_2_CC">#REF!</definedName>
    <definedName name="Puntos_Exp" localSheetId="0">#REF!</definedName>
    <definedName name="Puntos_Exp">[182]Puntos_Exp!$A$2:$A$6</definedName>
    <definedName name="PUTUMAYO" localSheetId="0">#REF!</definedName>
    <definedName name="PUTUMAYO">#REF!</definedName>
    <definedName name="PW" localSheetId="0">#REF!</definedName>
    <definedName name="PW">#REF!</definedName>
    <definedName name="Pwf">'[238]ORITO 02 '!$A$12</definedName>
    <definedName name="Pwf_actual">'[238]ORITO 02 '!$E$6</definedName>
    <definedName name="Pwf_i">[96]medelo!$A$66:$A$83</definedName>
    <definedName name="Pwf_min">'[238]ORITO 02 '!$E$8</definedName>
    <definedName name="Pwfd" localSheetId="0">#REF!</definedName>
    <definedName name="Pwfd">#REF!</definedName>
    <definedName name="pwoefù" localSheetId="0"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0">#REF!</definedName>
    <definedName name="q" hidden="1">{"via1",#N/A,TRUE,"general";"via2",#N/A,TRUE,"general";"via3",#N/A,TRUE,"general"}</definedName>
    <definedName name="Q_actual">'[238]ORITO 02 '!$E$7</definedName>
    <definedName name="Q_BRUTO" localSheetId="0">#REF!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CQWEFST">#REF!</definedName>
    <definedName name="qedcd" localSheetId="0" hidden="1">{"via1",#N/A,TRUE,"general";"via2",#N/A,TRUE,"general";"via3",#N/A,TRUE,"general"}</definedName>
    <definedName name="qedcd" hidden="1">{"via1",#N/A,TRUE,"general";"via2",#N/A,TRUE,"general";"via3",#N/A,TRUE,"general"}</definedName>
    <definedName name="QEFWE">#REF!</definedName>
    <definedName name="QEGWREJY">#REF!</definedName>
    <definedName name="QEHWREYTJ">#REF!</definedName>
    <definedName name="QEHWTRKYU">#REF!</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RGHREJTYJ">#REF!</definedName>
    <definedName name="QEWHRJTY8I">#REF!</definedName>
    <definedName name="qewj" localSheetId="0" hidden="1">{"via1",#N/A,TRUE,"general";"via2",#N/A,TRUE,"general";"via3",#N/A,TRUE,"general"}</definedName>
    <definedName name="qewj" hidden="1">{"via1",#N/A,TRUE,"general";"via2",#N/A,TRUE,"general";"via3",#N/A,TRUE,"general"}</definedName>
    <definedName name="QGWEGEH">#REF!</definedName>
    <definedName name="QGWRHDTUFKI">#REF!</definedName>
    <definedName name="Qmax">[96]medelo!$B$63</definedName>
    <definedName name="QQ" localSheetId="0">'P. Económica formulario'!ERR</definedName>
    <definedName name="QQ">#N/A</definedName>
    <definedName name="qqq" localSheetId="0">#REF!</definedName>
    <definedName name="qqq">#REF!</definedName>
    <definedName name="qqqqqw" localSheetId="0" hidden="1">{"via1",#N/A,TRUE,"general";"via2",#N/A,TRUE,"general";"via3",#N/A,TRUE,"general"}</definedName>
    <definedName name="qqqqqw" hidden="1">{"via1",#N/A,TRUE,"general";"via2",#N/A,TRUE,"general";"via3",#N/A,TRUE,"general"}</definedName>
    <definedName name="QREHREYJU">#REF!</definedName>
    <definedName name="QRGWTRYJ">#REF!</definedName>
    <definedName name="QS" localSheetId="0">#REF!</definedName>
    <definedName name="QS">#REF!</definedName>
    <definedName name="Qt">'[238]ORITO 02 '!$E$9</definedName>
    <definedName name="QTIES" localSheetId="0">#REF!</definedName>
    <definedName name="QTIES">#REF!</definedName>
    <definedName name="QTY" localSheetId="0">#REF!</definedName>
    <definedName name="QTY">#REF!</definedName>
    <definedName name="Quimbaya">#REF!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#REF!</definedName>
    <definedName name="QWEFRWG" localSheetId="0">#REF!</definedName>
    <definedName name="QWEFRWG">#REF!</definedName>
    <definedName name="QWEGEHTDKF">#REF!</definedName>
    <definedName name="QWEGRHD8GFK">#REF!</definedName>
    <definedName name="QWEGRHT8F">#REF!</definedName>
    <definedName name="QWEGTRHT">#REF!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eqw">#REF!</definedName>
    <definedName name="qweqweqwe" localSheetId="0">#REF!</definedName>
    <definedName name="qweqweqwe">#REF!</definedName>
    <definedName name="QWERTY" localSheetId="0">'P. Económica formulario'!ERR</definedName>
    <definedName name="QWERTY">#N/A</definedName>
    <definedName name="qwewertet" localSheetId="0" hidden="1">{#N/A,#N/A,TRUE,"1842CWN0"}</definedName>
    <definedName name="qwewertet" hidden="1">{#N/A,#N/A,TRUE,"1842CWN0"}</definedName>
    <definedName name="QWFQ3RQ" localSheetId="0">#REF!</definedName>
    <definedName name="QWFQ3RQ">#REF!</definedName>
    <definedName name="QWFQWF" localSheetId="0">#REF!</definedName>
    <definedName name="QWFQWF">#REF!</definedName>
    <definedName name="QWGRE46U7">#REF!</definedName>
    <definedName name="qwqwq">#REF!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RR6JU">#REF!</definedName>
    <definedName name="R._SECO" localSheetId="0">#REF!</definedName>
    <definedName name="R._SECO">#REF!</definedName>
    <definedName name="r.CashFlow" localSheetId="0">#REF!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A" localSheetId="0">#REF!</definedName>
    <definedName name="RANA">[41]INSUMOS!$D$168</definedName>
    <definedName name="RANGO_FECHA" localSheetId="0">#REF!</definedName>
    <definedName name="RANGO_FECHA">#REF!</definedName>
    <definedName name="RANGO1" localSheetId="0">#REF!</definedName>
    <definedName name="RANGO1">#REF!</definedName>
    <definedName name="rangofin" localSheetId="0">#REF!,#REF!</definedName>
    <definedName name="rangofin">#REF!,#REF!</definedName>
    <definedName name="Rates">#REF!</definedName>
    <definedName name="RCindPresup" localSheetId="0">#REF!</definedName>
    <definedName name="RCindPresup">#REF!</definedName>
    <definedName name="RD">#REF!</definedName>
    <definedName name="rdq">#REF!</definedName>
    <definedName name="re" localSheetId="0" hidden="1">{"test2",#N/A,TRUE,"Prices"}</definedName>
    <definedName name="re" hidden="1">{"test2",#N/A,TRUE,"Prices"}</definedName>
    <definedName name="RE4NTA" localSheetId="0">#REF!</definedName>
    <definedName name="RE4NTA">[88]EQUIPOS!$D$8</definedName>
    <definedName name="Reactores" localSheetId="0">#REF!</definedName>
    <definedName name="Reactores">#REF!</definedName>
    <definedName name="Recall_2" localSheetId="0">'[225] ASR+Nafta'!$E$9:$E$21</definedName>
    <definedName name="Recall_2">'[226] ASR+Nafta'!$E$9:$E$21</definedName>
    <definedName name="Recall_3" localSheetId="0">'[225]Todos+Nafta'!$E$9:$E$21</definedName>
    <definedName name="Recall_3">'[226]Todos+Nafta'!$E$9:$E$21</definedName>
    <definedName name="RECICLADORA_DE_PAVIMENTO" localSheetId="0">#REF!</definedName>
    <definedName name="RECICLADORA_DE_PAVIMENTO">#REF!</definedName>
    <definedName name="Recorder" localSheetId="0">#REF!</definedName>
    <definedName name="Recorder">#REF!</definedName>
    <definedName name="recursos" localSheetId="0">[239]RECURSOS!$A$8:$A$204</definedName>
    <definedName name="RECURSOS">'[240]REC-COD,'!$A$1:$D$962</definedName>
    <definedName name="redes" localSheetId="0">#REF!</definedName>
    <definedName name="redes">#REF!</definedName>
    <definedName name="Redes1" localSheetId="0">#REF!</definedName>
    <definedName name="Redes1">'[105]Analisis Precios Unitarios'!#REF!</definedName>
    <definedName name="REDES10" localSheetId="0">#REF!</definedName>
    <definedName name="REDES10">'[105]Analisis Precios Unitarios'!#REF!</definedName>
    <definedName name="REDES11" localSheetId="0">#REF!</definedName>
    <definedName name="REDES11">'[105]Analisis Precios Unitarios'!#REF!</definedName>
    <definedName name="Redes2" localSheetId="0">#REF!</definedName>
    <definedName name="Redes2">#REF!</definedName>
    <definedName name="REFPISC">#REF!</definedName>
    <definedName name="REG_A" localSheetId="0">#REF!</definedName>
    <definedName name="REG_A">'[241]GAB CONT'!$T$11</definedName>
    <definedName name="REG_B" localSheetId="0">#REF!</definedName>
    <definedName name="REG_B">'[241]GAB CONT'!$T$13</definedName>
    <definedName name="REG_C" localSheetId="0">#REF!</definedName>
    <definedName name="REG_C">'[241]GAB CONT'!$T$15</definedName>
    <definedName name="REG_D" localSheetId="0">#REF!</definedName>
    <definedName name="REG_D">'[241]GAB CONT'!$T$17</definedName>
    <definedName name="REG_E" localSheetId="0">#REF!</definedName>
    <definedName name="REG_E">'[241]GAB CONT'!$T$19</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 localSheetId="0">[221]Tablas!$M$6:$M$8</definedName>
    <definedName name="REGIMEN_CONTRAT">[222]Tablas!$M$6:$M$8</definedName>
    <definedName name="Region" localSheetId="0">#REF!</definedName>
    <definedName name="Region">#REF!</definedName>
    <definedName name="REGIONAL" localSheetId="0">[221]Tablas!$I$6:$I$10</definedName>
    <definedName name="Regional">#REF!</definedName>
    <definedName name="RegistroCoordinador" localSheetId="0">#REF!</definedName>
    <definedName name="RegistroCoordinador">#REF!</definedName>
    <definedName name="REGLA_VIBRATORIA_DE_4MTS">#REF!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0">'P. Económica formulario'!ERR</definedName>
    <definedName name="REICIO">[10]!ERR</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mbursement">"Reembolso"</definedName>
    <definedName name="reinicio" localSheetId="0">'P. Económica formulario'!ERR</definedName>
    <definedName name="reinicio">[10]!ERR</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manentes">'[54]Reservas de Petróleo'!$A$2,'[54]Reservas de Petróleo'!$A$1,'[54]Reservas de Petróleo'!$D$4,'[54]Reservas de Petróleo'!$H$1:$H$65536</definedName>
    <definedName name="rendimiento" localSheetId="0">#REF!</definedName>
    <definedName name="rendimiento">#REF!</definedName>
    <definedName name="RENDIMIENTO____CARGA" localSheetId="0">#REF!</definedName>
    <definedName name="RENDIMIENTO____CARGA">#REF!</definedName>
    <definedName name="Renoai" localSheetId="0">#REF!</definedName>
    <definedName name="Renoai">[27]EVA!$D$27</definedName>
    <definedName name="REP.PAV" localSheetId="0">#REF!</definedName>
    <definedName name="REP.PAV">'[46]factores A.N.'!$F$15:$F$69</definedName>
    <definedName name="reparacion" localSheetId="0">#REF!</definedName>
    <definedName name="reparacion">#REF!</definedName>
    <definedName name="reparaciones">#REF!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 localSheetId="0">#REF!</definedName>
    <definedName name="ResEquipo">#REF!</definedName>
    <definedName name="Resistenciaconductor" localSheetId="0">#REF!</definedName>
    <definedName name="Resistenciaconductor">[129]Modelo!#REF!</definedName>
    <definedName name="Resistividad" localSheetId="0">#REF!</definedName>
    <definedName name="Resistividad">#REF!</definedName>
    <definedName name="ResMateriales" localSheetId="0">#REF!</definedName>
    <definedName name="ResMateriales">#REF!</definedName>
    <definedName name="ResMO">#REF!</definedName>
    <definedName name="ResOtros">#REF!</definedName>
    <definedName name="RESTIT">#REF!</definedName>
    <definedName name="RESU" localSheetId="0">#REF!</definedName>
    <definedName name="RESU">#N/A</definedName>
    <definedName name="resu8">[17]!resu8</definedName>
    <definedName name="resufi" localSheetId="0">#REF!</definedName>
    <definedName name="resufi">#REF!</definedName>
    <definedName name="resufi1" localSheetId="0">#REF!</definedName>
    <definedName name="resufi1">#REF!</definedName>
    <definedName name="RESUM" localSheetId="0">#REF!</definedName>
    <definedName name="RESUM">#REF!</definedName>
    <definedName name="resum2">#REF!</definedName>
    <definedName name="resumen" localSheetId="0">#REF!</definedName>
    <definedName name="RESUMEN">#N/A</definedName>
    <definedName name="resumen_final" localSheetId="0">#REF!</definedName>
    <definedName name="resumen_final">#REF!</definedName>
    <definedName name="resumen_final1" localSheetId="0">#REF!</definedName>
    <definedName name="resumen_final1">#REF!</definedName>
    <definedName name="ResUnit_CD">#REF!</definedName>
    <definedName name="Retenc" localSheetId="0">[69]BASES!$E$31</definedName>
    <definedName name="Retenc">[70]BASES!$E$31</definedName>
    <definedName name="Retenido100" localSheetId="0">#REF!</definedName>
    <definedName name="Retenido100">[42]DATOS!$S$3:$S$1398</definedName>
    <definedName name="Retenido200" localSheetId="0">#REF!</definedName>
    <definedName name="Retenido200">[42]DATOS!$T$3:$T$1398</definedName>
    <definedName name="Retenido30" localSheetId="0">#REF!</definedName>
    <definedName name="Retenido30">[42]DATOS!$Q$3:$Q$1398</definedName>
    <definedName name="Retenido34" localSheetId="0">#REF!</definedName>
    <definedName name="Retenido34">[42]DATOS!$M$3:$M$1400</definedName>
    <definedName name="Retenido38" localSheetId="0">#REF!</definedName>
    <definedName name="Retenido38">[42]DATOS!$N$3:$N$1398</definedName>
    <definedName name="Retenido4" localSheetId="0">#REF!</definedName>
    <definedName name="Retenido4">[42]DATOS!$O$3:$O$1398</definedName>
    <definedName name="Retenido50" localSheetId="0">#REF!</definedName>
    <definedName name="Retenido50">[42]DATOS!$R$3:$R$1398</definedName>
    <definedName name="Retenido8" localSheetId="0">#REF!</definedName>
    <definedName name="Retenido8">[42]DATOS!$P$3:$P$1398</definedName>
    <definedName name="RETROEXCAVADORA_JD_510" localSheetId="0">#REF!</definedName>
    <definedName name="RETROEXCAVADORA_JD_510">#REF!</definedName>
    <definedName name="RETT" localSheetId="0">#REF!</definedName>
    <definedName name="RETT">#REF!</definedName>
    <definedName name="RETTRE" localSheetId="0" hidden="1">{"via1",#N/A,TRUE,"general";"via2",#N/A,TRUE,"general";"via3",#N/A,TRUE,"general"}</definedName>
    <definedName name="RETTRE" hidden="1">{"via1",#N/A,TRUE,"general";"via2",#N/A,TRUE,"general";"via3",#N/A,TRUE,"general"}</definedName>
    <definedName name="RETUIS" localSheetId="0">#REF!</definedName>
    <definedName name="RETUIS">[102]VALORES!$C$19</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RE">#REF!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5H5">#REF!</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ID">[242]Ingenieria!#REF!</definedName>
    <definedName name="RISP">'[7]7422CW00'!#REF!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IG">#REF!</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R55R">#REF!</definedName>
    <definedName name="RJRJR6">#REF!</definedName>
    <definedName name="RJRTJ">#REF!</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[120]Datos!$D$12</definedName>
    <definedName name="Ro" localSheetId="0">#REF!,#REF!,#REF!</definedName>
    <definedName name="Ro">#REF!,#REF!,#REF!</definedName>
    <definedName name="ROCA_MUERTA" localSheetId="0">#REF!</definedName>
    <definedName name="ROCA_MUERTA">#REF!</definedName>
    <definedName name="rol" localSheetId="0">#REF!</definedName>
    <definedName name="rol">#REF!</definedName>
    <definedName name="Roldanillo" localSheetId="0">#REF!</definedName>
    <definedName name="Roldanillo">#REF!</definedName>
    <definedName name="RolPpto">#REF!</definedName>
    <definedName name="Rows2Unhide" localSheetId="0">#REF!</definedName>
    <definedName name="Rows2Unhide">#REF!</definedName>
    <definedName name="RP" localSheetId="0">#REF!</definedName>
    <definedName name="RP">[84]REFEREN!$C$15</definedName>
    <definedName name="rr" localSheetId="0">'P. Económica formulario'!ERR</definedName>
    <definedName name="rr">[10]!ERR</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5Y5" localSheetId="0">#REF!</definedName>
    <definedName name="RR5Y5">#REF!</definedName>
    <definedName name="RRC" localSheetId="0">#REF!</definedName>
    <definedName name="RRC">#REF!</definedName>
    <definedName name="rrr" localSheetId="0" hidden="1">{"via1",#N/A,TRUE,"general";"via2",#N/A,TRUE,"general";"via3",#N/A,TRUE,"general"}</definedName>
    <definedName name="rrr" hidden="1">{"via1",#N/A,TRUE,"general";"via2",#N/A,TRUE,"general";"via3",#N/A,TRUE,"general"}</definedName>
    <definedName name="rrrr" localSheetId="0">'[243]Form5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RTJRJ">#REF!</definedName>
    <definedName name="Rs" localSheetId="0">#REF!</definedName>
    <definedName name="Rs">#REF!</definedName>
    <definedName name="rsadf" localSheetId="0">#REF!</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5RY5">#REF!</definedName>
    <definedName name="RT5Y54">[36]!absc</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5RY5">#REF!</definedName>
    <definedName name="RTH5RY5E">#REF!</definedName>
    <definedName name="RTH5Y5">#REF!</definedName>
    <definedName name="RTHE5YE5">#REF!</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5Y5">#REF!</definedName>
    <definedName name="RTHR5Y54">#REF!</definedName>
    <definedName name="RTHR5YR5">#REF!</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JR56">#REF!</definedName>
    <definedName name="RTJRHR5">#REF!</definedName>
    <definedName name="RTJUR">#REF!</definedName>
    <definedName name="rtkk" localSheetId="0" hidden="1">{"via1",#N/A,TRUE,"general";"via2",#N/A,TRUE,"general";"via3",#N/A,TRUE,"general"}</definedName>
    <definedName name="rtkk" hidden="1">{"via1",#N/A,TRUE,"general";"via2",#N/A,TRUE,"general";"via3",#N/A,TRUE,"general"}</definedName>
    <definedName name="RTR5Y45">#REF!</definedName>
    <definedName name="RTR5Y5">#REF!</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JY">#REF!</definedName>
    <definedName name="RYKR7">#REF!</definedName>
    <definedName name="rytrsdg" localSheetId="0" hidden="1">{"via1",#N/A,TRUE,"general";"via2",#N/A,TRUE,"general";"via3",#N/A,TRUE,"general"}</definedName>
    <definedName name="rytrsdg" hidden="1">{"via1",#N/A,TRUE,"general";"via2",#N/A,TRUE,"general";"via3",#N/A,TRUE,"general"}</definedName>
    <definedName name="s" localSheetId="0">'P. Económica formulario'!ERR</definedName>
    <definedName name="S">#REF!</definedName>
    <definedName name="SA" localSheetId="0">#REF!</definedName>
    <definedName name="SA">[134]PRESUPUESTO!#REF!</definedName>
    <definedName name="saa" localSheetId="0" hidden="1">{"via1",#N/A,TRUE,"general";"via2",#N/A,TRUE,"general";"via3",#N/A,TRUE,"general"}</definedName>
    <definedName name="saa" hidden="1">{"via1",#N/A,TRUE,"general";"via2",#N/A,TRUE,"general";"via3",#N/A,TRUE,"general"}</definedName>
    <definedName name="saasdc">#REF!</definedName>
    <definedName name="Sabaneta" localSheetId="0">#REF!</definedName>
    <definedName name="Sabaneta">'[61]SABANETA 3335'!$B$7:$L$475</definedName>
    <definedName name="SAD" localSheetId="0" hidden="1">{"via1",#N/A,TRUE,"general";"via2",#N/A,TRUE,"general";"via3",#N/A,TRUE,"general"}</definedName>
    <definedName name="SAD" hidden="1">{"via1",#N/A,TRUE,"general";"via2",#N/A,TRUE,"general";"via3",#N/A,TRUE,"general"}</definedName>
    <definedName name="SADAD">#REF!</definedName>
    <definedName name="sadbdgn">#REF!</definedName>
    <definedName name="saddsgtb">#REF!</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GAKJ">#REF!</definedName>
    <definedName name="sadfo" localSheetId="0" hidden="1">{"via1",#N/A,TRUE,"general";"via2",#N/A,TRUE,"general";"via3",#N/A,TRUE,"general"}</definedName>
    <definedName name="sadfo" hidden="1">{"via1",#N/A,TRUE,"general";"via2",#N/A,TRUE,"general";"via3",#N/A,TRUE,"general"}</definedName>
    <definedName name="sadgbdsn">#REF!</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HSFH" localSheetId="0">#REF!</definedName>
    <definedName name="SAFHSFH">'[80]CANT.5921'!#REF!</definedName>
    <definedName name="salarios" localSheetId="0">'P. Económica formulario'!ERR</definedName>
    <definedName name="Salarios">#REF!</definedName>
    <definedName name="SalConv">'[18]DATOS CONTRATO'!$G$14</definedName>
    <definedName name="SALID1" localSheetId="0">#REF!</definedName>
    <definedName name="SALID1">#REF!</definedName>
    <definedName name="SalMinimo" localSheetId="0">[69]BASES!$E$41</definedName>
    <definedName name="SalMinimo">[70]BASES!$E$41</definedName>
    <definedName name="SARD40" localSheetId="0">#REF!</definedName>
    <definedName name="SARD40">#REF!</definedName>
    <definedName name="SB" localSheetId="0">#REF!</definedName>
    <definedName name="SB">[134]PRESUPUESTO!#REF!</definedName>
    <definedName name="sbdgfm" localSheetId="0">#REF!</definedName>
    <definedName name="sbdgfm">#REF!</definedName>
    <definedName name="sbdgm" localSheetId="0">#REF!</definedName>
    <definedName name="sbdgm">#REF!</definedName>
    <definedName name="sbgfbgdr" localSheetId="0" hidden="1">{"via1",#N/A,TRUE,"general";"via2",#N/A,TRUE,"general";"via3",#N/A,TRUE,"general"}</definedName>
    <definedName name="sbgfbgdr" hidden="1">{"via1",#N/A,TRUE,"general";"via2",#N/A,TRUE,"general";"via3",#N/A,TRUE,"general"}</definedName>
    <definedName name="sbgn">#REF!</definedName>
    <definedName name="SBS" localSheetId="0">#REF!</definedName>
    <definedName name="SBS">#REF!</definedName>
    <definedName name="SbtPpto" localSheetId="0">'P. Económica formulario'!#REF!</definedName>
    <definedName name="SbtPpto">[3]PRESUPUESTO!$G$260</definedName>
    <definedName name="SC" localSheetId="0">#REF!</definedName>
    <definedName name="SC">[134]PRESUPUESTO!#REF!</definedName>
    <definedName name="Sched_Pay" localSheetId="0">#REF!</definedName>
    <definedName name="Sched_Pay">#REF!</definedName>
    <definedName name="SCHEDULE" localSheetId="0">#REF!</definedName>
    <definedName name="SCHEDULE">'[101]CALC PROD MENSUAL'!#REF!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 localSheetId="0">#REF!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nvñdiohilÑ" localSheetId="0" hidden="1">{"TAB1",#N/A,TRUE,"GENERAL";"TAB2",#N/A,TRUE,"GENERAL";"TAB3",#N/A,TRUE,"GENERAL";"TAB4",#N/A,TRUE,"GENERAL";"TAB5",#N/A,TRUE,"GENERAL"}</definedName>
    <definedName name="sdfnvñdiohilÑ"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 localSheetId="0">#REF!</definedName>
    <definedName name="SDG">[137]basicos!$A$149:$F$161</definedName>
    <definedName name="sdgfbgfn" localSheetId="0">#REF!</definedName>
    <definedName name="sdgfbgfn">#REF!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dfn">#REF!</definedName>
    <definedName name="sdgsg" localSheetId="0" hidden="1">{"via1",#N/A,TRUE,"general";"via2",#N/A,TRUE,"general";"via3",#N/A,TRUE,"general"}</definedName>
    <definedName name="sdgsg" hidden="1">{"via1",#N/A,TRUE,"general";"via2",#N/A,TRUE,"general";"via3",#N/A,TRUE,"general"}</definedName>
    <definedName name="sdhsthy">#REF!</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 localSheetId="0">#REF!</definedName>
    <definedName name="SDS">#REF!</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dvasdc">#REF!</definedName>
    <definedName name="sdvasdv">#REF!</definedName>
    <definedName name="SE" localSheetId="0">#REF!</definedName>
    <definedName name="SE">[134]PRESUPUESTO!#REF!</definedName>
    <definedName name="SEBFUIV" localSheetId="0">#REF!</definedName>
    <definedName name="SEBFUIV">#REF!</definedName>
    <definedName name="SECCIÓN_FINAL__INICIAL" localSheetId="0">#REF!</definedName>
    <definedName name="SECCIÓN_FINAL__INICIAL">#REF!</definedName>
    <definedName name="SECCIÓN_FINAL__TERMINAL" localSheetId="0">#REF!</definedName>
    <definedName name="SECCIÓN_FINAL__TERMINAL">#REF!</definedName>
    <definedName name="seccion1">#REF!</definedName>
    <definedName name="seccion2">#REF!</definedName>
    <definedName name="SECTOR">#REF!</definedName>
    <definedName name="segmento">#REF!</definedName>
    <definedName name="SEGUETA_SIN_MARCO">#REF!</definedName>
    <definedName name="Segurambiensalud">#REF!</definedName>
    <definedName name="SELLADOR_ELASTICO_POLIURET">#REF!</definedName>
    <definedName name="SEM_DEL_MES">#REF!</definedName>
    <definedName name="SEMANA_C3">#REF!</definedName>
    <definedName name="Semanas_mes">#REF!</definedName>
    <definedName name="sena">[120]Hoja1!$C$14</definedName>
    <definedName name="sencount">1</definedName>
    <definedName name="SEP" localSheetId="0">#REF!</definedName>
    <definedName name="SEP">#REF!</definedName>
    <definedName name="SERO" localSheetId="0">'P. Económica formulario'!ERR</definedName>
    <definedName name="SERO">[10]!ERR</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rvicios" localSheetId="0">#REF!</definedName>
    <definedName name="Servicios">#REF!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[120]Hoja1!$C$12</definedName>
    <definedName name="SF">'[81]CIRCUITOS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dbfdhg">#REF!</definedName>
    <definedName name="sfdhgn">#REF!</definedName>
    <definedName name="SFGSDRG">#REF!</definedName>
    <definedName name="SFGTRG">#REF!</definedName>
    <definedName name="sfh">#REF!</definedName>
    <definedName name="sfhdn">#REF!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sh">#REF!</definedName>
    <definedName name="SGI_V_INDICES_CIRCUITO_CAUSA" localSheetId="0">#REF!</definedName>
    <definedName name="SGI_V_INDICES_CIRCUITO_CAUSA">#REF!</definedName>
    <definedName name="SHARED_FORMULA_0">#N/A</definedName>
    <definedName name="SHARED_FORMULA_1">#N/A</definedName>
    <definedName name="SHARED_FORMULA_10">#N/A</definedName>
    <definedName name="SHARED_FORMULA_100">#N/A</definedName>
    <definedName name="SHARED_FORMULA_101">#N/A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HEE_INT" localSheetId="0">[95]steel!#REF!</definedName>
    <definedName name="SHEE_INT">[95]steel!#REF!</definedName>
    <definedName name="SHEET" localSheetId="0">'[7]7422CW00'!#REF!</definedName>
    <definedName name="SHEET">'[7]7422CW00'!#REF!</definedName>
    <definedName name="SHEET_KP">[95]steel!$C$7:$L$47</definedName>
    <definedName name="SHEET_MR">[95]steel!$C$7:$J$47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 Económica formulario'!ERR</definedName>
    <definedName name="si">#REF!</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KA1" localSheetId="0">#REF!</definedName>
    <definedName name="SIKA1">#REF!</definedName>
    <definedName name="sin_nombre_2">#REF!</definedName>
    <definedName name="SINGOLO">'[7]7422CW00'!#REF!</definedName>
    <definedName name="Sinnombre" localSheetId="0">#REF!</definedName>
    <definedName name="Sinnombre">#REF!</definedName>
    <definedName name="SISISIS" localSheetId="0">'P. Económica formulario'!ERR</definedName>
    <definedName name="SISISIS">[10]!ERR</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J" localSheetId="0">#REF!</definedName>
    <definedName name="SJ">'[81]CIRCUITOS CODENSA'!#REF!</definedName>
    <definedName name="SL" localSheetId="0">#REF!</definedName>
    <definedName name="SL">[134]PRESUPUESTO!#REF!</definedName>
    <definedName name="SM" localSheetId="0">#REF!</definedName>
    <definedName name="SM">'[81]CIRCUITOS CODENSA'!#REF!</definedName>
    <definedName name="Smlv">'[18]DATOS CONTRATO'!$I$9</definedName>
    <definedName name="smlv01">[82]CONTRATO!$I$9</definedName>
    <definedName name="smlv2001">[82]CONTRATO!$H$9</definedName>
    <definedName name="SMML">'[148]ASPECTOS TECNICOS'!$O$12:$P$32</definedName>
    <definedName name="SN">[18]EMPRESA!$G$29</definedName>
    <definedName name="SOCIAL" localSheetId="0">#REF!</definedName>
    <definedName name="SOCIAL">#REF!</definedName>
    <definedName name="sol" localSheetId="0">#REF!</definedName>
    <definedName name="sol">#REF!</definedName>
    <definedName name="SOLAD">#REF!</definedName>
    <definedName name="SOLD._4_">#REF!</definedName>
    <definedName name="SOLD._6_">#REF!</definedName>
    <definedName name="SOLD._8_">#REF!</definedName>
    <definedName name="SOLDADURA">#REF!</definedName>
    <definedName name="SRGRE">#REF!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WELDING">#REF!</definedName>
    <definedName name="ssa">[120]Hoja1!$C$25</definedName>
    <definedName name="ssh">[120]Hoja1!$C$24</definedName>
    <definedName name="sss" localSheetId="0">MODULO10.auto_abrir</definedName>
    <definedName name="sss">#REF!</definedName>
    <definedName name="SSSS" localSheetId="0">'P. Económica formulario'!ERR</definedName>
    <definedName name="SSSS">#N/A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'[7]7422CW00'!#REF!</definedName>
    <definedName name="ST_BLDG">'[7]7422CW00'!#REF!</definedName>
    <definedName name="ST_CW" localSheetId="0">'[7]7422CW00'!#REF!</definedName>
    <definedName name="ST_CW">'[7]7422CW00'!#REF!</definedName>
    <definedName name="STALO1" localSheetId="0">'[7]7422CW00'!#REF!</definedName>
    <definedName name="STALO1">'[7]7422CW00'!#REF!</definedName>
    <definedName name="STAMPA" localSheetId="0">#REF!</definedName>
    <definedName name="STAMPA">#REF!</definedName>
    <definedName name="STANU" localSheetId="0">'[7]7422CW00'!#REF!</definedName>
    <definedName name="STANU">'[7]7422CW00'!#REF!</definedName>
    <definedName name="START" localSheetId="0">#REF!</definedName>
    <definedName name="START">#REF!</definedName>
    <definedName name="START1" localSheetId="0">'[7]7422CW00'!#REF!</definedName>
    <definedName name="START1">'[7]7422CW00'!#REF!</definedName>
    <definedName name="STBHDUJ" localSheetId="0">#REF!</definedName>
    <definedName name="STBHDUJ">#REF!</definedName>
    <definedName name="STEEL" localSheetId="0">#REF!</definedName>
    <definedName name="STEEL">'[41]A.P.U.'!$G$453</definedName>
    <definedName name="STENU" localSheetId="0">'[7]7422CW00'!#REF!</definedName>
    <definedName name="STENU">'[7]7422CW00'!#REF!</definedName>
    <definedName name="Stock" localSheetId="0">'[244]PxQ Cantidades'!#REF!</definedName>
    <definedName name="Stock">'[244]PxQ Cantidades'!#REF!</definedName>
    <definedName name="STONU" localSheetId="0">'[7]7422CW00'!#REF!</definedName>
    <definedName name="STONU">'[7]7422CW00'!#REF!</definedName>
    <definedName name="STRESS_RELIEVIN" localSheetId="0">#REF!</definedName>
    <definedName name="STRESS_RELIEVIN">#REF!</definedName>
    <definedName name="STSUMM" localSheetId="0">'[7]7422CW00'!#REF!</definedName>
    <definedName name="STSUMM">'[7]7422CW00'!#REF!</definedName>
    <definedName name="stt" localSheetId="0" hidden="1">{"via1",#N/A,TRUE,"general";"via2",#N/A,TRUE,"general";"via3",#N/A,TRUE,"general"}</definedName>
    <definedName name="stt" hidden="1">{"via1",#N/A,TRUE,"general";"via2",#N/A,TRUE,"general";"via3",#N/A,TRUE,"general"}</definedName>
    <definedName name="Stub" localSheetId="0">#REF!</definedName>
    <definedName name="Stub">#REF!</definedName>
    <definedName name="Stub_Header1">#REF!</definedName>
    <definedName name="Stub_Header2">#REF!</definedName>
    <definedName name="Stub_Header3">#REF!</definedName>
    <definedName name="SU" localSheetId="0">#REF!</definedName>
    <definedName name="SU">'[81]CIRCUITOS CODENSA'!#REF!</definedName>
    <definedName name="SUB_BASE_TRITURADA_NORTE" localSheetId="0">#REF!</definedName>
    <definedName name="SUB_BASE_TRITURADA_NORTE">#REF!</definedName>
    <definedName name="SUBA" localSheetId="0">#REF!</definedName>
    <definedName name="SUBA">#REF!</definedName>
    <definedName name="SUBB">#REF!</definedName>
    <definedName name="SUBESTACIONES" localSheetId="0">#REF!</definedName>
    <definedName name="SUBESTACIONES">'[245]OBRAS SES'!#REF!</definedName>
    <definedName name="Subestaciones1" localSheetId="0">#REF!</definedName>
    <definedName name="Subestaciones1">'[105]Analisis Precios Unitarios'!#REF!</definedName>
    <definedName name="SUBPRODUCTOS" localSheetId="0">#REF!</definedName>
    <definedName name="SUBPRODUCTOS">#REF!</definedName>
    <definedName name="SUBR">#REF!</definedName>
    <definedName name="SUBSUELO">#REF!</definedName>
    <definedName name="Subtotal">#REF!</definedName>
    <definedName name="SUBTOTALMAT" localSheetId="0">#REF!</definedName>
    <definedName name="SUBTOTALMAT">'[134]2,2,6,1 Pilotes 0,30'!$I$19</definedName>
    <definedName name="SUCRE" localSheetId="0">#REF!</definedName>
    <definedName name="SUCRE">#REF!</definedName>
    <definedName name="SUCRE1" localSheetId="0">#REF!</definedName>
    <definedName name="SUCRE1">#REF!</definedName>
    <definedName name="SUELDO" localSheetId="0">#REF!</definedName>
    <definedName name="SUELDO">#REF!</definedName>
    <definedName name="SUELDOS" localSheetId="0">#REF!</definedName>
    <definedName name="SUELDOS">[246]SALARIOS!$A$9:$I$200</definedName>
    <definedName name="SUELLEN">#N/A</definedName>
    <definedName name="suma" localSheetId="0">[111]Hoja1!$F$60</definedName>
    <definedName name="suma">[112]Hoja1!$F$60</definedName>
    <definedName name="Summary" localSheetId="0">#REF!</definedName>
    <definedName name="Summary">#REF!</definedName>
    <definedName name="SUP_ART" localSheetId="0">[95]steel!#REF!</definedName>
    <definedName name="SUP_ART">[95]steel!#REF!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[21]Tablas!#REF!</definedName>
    <definedName name="SUP_VPR_NA" localSheetId="0">#REF!</definedName>
    <definedName name="SUP_VPR_NA">#REF!</definedName>
    <definedName name="SUPER">[126]Tablas!$H$1:$H$65536</definedName>
    <definedName name="SUPERFICIE" localSheetId="0">#REF!</definedName>
    <definedName name="SUPERFICIE">#REF!</definedName>
    <definedName name="Supervía" localSheetId="0">#REF!</definedName>
    <definedName name="Supervía">#REF!</definedName>
    <definedName name="SUSTIT">#REF!</definedName>
    <definedName name="SVE">#REF!</definedName>
    <definedName name="sw" localSheetId="0">'P. Económica formulario'!ERR</definedName>
    <definedName name="sw">#N/A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[36]!absc</definedName>
    <definedName name="t">[37]!absc</definedName>
    <definedName name="T.1_POZ" localSheetId="0">#REF!</definedName>
    <definedName name="T.1_POZ">[247]TUBERIA!$AB$10:$AB$84</definedName>
    <definedName name="T.3" localSheetId="0">#REF!</definedName>
    <definedName name="T.3">'[80]CANT.5921'!#REF!</definedName>
    <definedName name="T.VIA" localSheetId="0">#REF!</definedName>
    <definedName name="T.VIA">'[46]factores A.N.'!$H$15:$H$306</definedName>
    <definedName name="T___2_.3_FC_2.2" localSheetId="0">#REF!</definedName>
    <definedName name="T___2_.3_FC_2.2">#REF!</definedName>
    <definedName name="t_1" localSheetId="0">Scheduled_Payment+Extra_Payment</definedName>
    <definedName name="t_1">Scheduled_Payment+Extra_Payment</definedName>
    <definedName name="T1_" localSheetId="0">#REF!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 localSheetId="0">#REF!</definedName>
    <definedName name="T1_FC1_5">'[46]factores A.N.'!$H$8:$H$33</definedName>
    <definedName name="T1_FC1_9" localSheetId="0">#REF!</definedName>
    <definedName name="T1_FC1_9">'[46]factores A.N.'!$J$8:$J$33</definedName>
    <definedName name="T1_FC2.2" localSheetId="0">#REF!</definedName>
    <definedName name="T1_FC2.2">[248]FACTORES!$M$8:$M$23</definedName>
    <definedName name="T11SF15" localSheetId="0">#REF!</definedName>
    <definedName name="T11SF15">#REF!</definedName>
    <definedName name="T11SF19">#REF!</definedName>
    <definedName name="T12SF15">#REF!</definedName>
    <definedName name="T12SF19">#REF!</definedName>
    <definedName name="T1RF15">#REF!</definedName>
    <definedName name="T1RF19">#REF!</definedName>
    <definedName name="T2.PVC" localSheetId="0">#REF!</definedName>
    <definedName name="T2.PVC">'[46]factores A.N.'!$P$8:$P$19</definedName>
    <definedName name="T2_" localSheetId="0">#REF!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 localSheetId="0">#REF!</definedName>
    <definedName name="T2_FC1_5">'[46]factores A.N.'!$I$8:$I$33</definedName>
    <definedName name="T2_FC1_9" localSheetId="0">#REF!</definedName>
    <definedName name="T2_FC1_9">'[46]factores A.N.'!$K$8:$K$33</definedName>
    <definedName name="T2_POZ" localSheetId="0">#REF!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 localSheetId="0">#REF!</definedName>
    <definedName name="TA">[134]PRESUPUESTO!#REF!</definedName>
    <definedName name="TAB_FECHA">[126]Tablas!$B$1:$B$65536</definedName>
    <definedName name="TABLA" localSheetId="0">#REF!</definedName>
    <definedName name="TABLA">#REF!</definedName>
    <definedName name="TABLA_1x10x300_OTOBO" localSheetId="0">#REF!</definedName>
    <definedName name="TABLA_1x10x300_OTOBO">#REF!</definedName>
    <definedName name="tabla1" localSheetId="0">[249]Hoja3!$B$4:$F$28</definedName>
    <definedName name="TABLA1">#REF!</definedName>
    <definedName name="tabla2" localSheetId="0">#REF!</definedName>
    <definedName name="tabla2">#REF!</definedName>
    <definedName name="TABLA4">#REF!</definedName>
    <definedName name="TABLAB" localSheetId="0">#REF!</definedName>
    <definedName name="TABLAB">[179]INSUMOS!$D$801</definedName>
    <definedName name="TablaBello" localSheetId="0">#REF!</definedName>
    <definedName name="TablaBello">#REF!</definedName>
    <definedName name="TablaElDorado" localSheetId="0">#REF!</definedName>
    <definedName name="TablaElDorado">[53]ELDORADO!$A$2:$H$15</definedName>
    <definedName name="TablaIbague" localSheetId="0">#REF!</definedName>
    <definedName name="TablaIbague">[53]IBAGUE!$A$2:$G$18</definedName>
    <definedName name="TablaIndicConstPes" localSheetId="0">#REF!</definedName>
    <definedName name="TablaIndicConstPes">#REF!</definedName>
    <definedName name="TablaIndices1">#REF!</definedName>
    <definedName name="TablaIndicesI">#REF!</definedName>
    <definedName name="TablaIPC">#REF!</definedName>
    <definedName name="TablaLaMata">#REF!</definedName>
    <definedName name="TablaStarosa" localSheetId="0">#REF!</definedName>
    <definedName name="TablaStarosa">'[53]STA ROSA'!$A$6:$I$23</definedName>
    <definedName name="TablaSuaza" localSheetId="0">#REF!</definedName>
    <definedName name="TablaSuaza">#REF!</definedName>
    <definedName name="TABLEKP" localSheetId="0">'[7]7422CW00'!#REF!</definedName>
    <definedName name="TABLEKP">'[7]7422CW00'!#REF!</definedName>
    <definedName name="TABLEPRI" localSheetId="0">#REF!</definedName>
    <definedName name="TABLEPRI">#REF!</definedName>
    <definedName name="TABLERO" localSheetId="0">#REF!</definedName>
    <definedName name="TABLERO">[41]INSUMOS!$D$177</definedName>
    <definedName name="TABLERO_EN_LAMINA_GALVANIZADA_DE_1.2m_0.4m__CALIBRE_16__REFLECTIVO_TIPO_1" localSheetId="0">#REF!</definedName>
    <definedName name="TABLERO_EN_LAMINA_GALVANIZADA_DE_1.2m_0.4m__CALIBRE_16__REFLECTIVO_TIPO_1">#REF!</definedName>
    <definedName name="TACHA_REFLECTIVA" localSheetId="0">#REF!</definedName>
    <definedName name="TACHA_REFLECTIVA">#REF!</definedName>
    <definedName name="TACO" localSheetId="0">#REF!</definedName>
    <definedName name="TACO">[41]INSUMOS!$D$179</definedName>
    <definedName name="tadministracion" localSheetId="0">#REF!</definedName>
    <definedName name="tadministracion">[250]otros!$A$5</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#REF!</definedName>
    <definedName name="TarifaPension">[82]EMPRESA!$F$24</definedName>
    <definedName name="TARIFAS" localSheetId="0">[251]TARIFAS!$A$1:$F$52</definedName>
    <definedName name="tarifas">[252]Equipo!$A$4:$E$72</definedName>
    <definedName name="TARIFAS_4" localSheetId="0">#REF!</definedName>
    <definedName name="TARIFAS_4">#REF!</definedName>
    <definedName name="TARIFAS_7" localSheetId="0">#REF!</definedName>
    <definedName name="TARIFAS_7">#REF!</definedName>
    <definedName name="tarifas1" localSheetId="0">#REF!</definedName>
    <definedName name="tarifas1">#REF!</definedName>
    <definedName name="tarifas2">#REF!</definedName>
    <definedName name="tarifas3">#REF!</definedName>
    <definedName name="tarifas4">#REF!</definedName>
    <definedName name="TarifaSalud">[82]EMPRESA!$F$26</definedName>
    <definedName name="Tasa" localSheetId="0">#REF!</definedName>
    <definedName name="TASA">[27]EVA!$B$99</definedName>
    <definedName name="TASA_DE_CAMBIO" localSheetId="0">#REF!</definedName>
    <definedName name="TASA_DE_CAMBIO">#REF!</definedName>
    <definedName name="Tasa1">'[253]Bases 2A'!$C$20</definedName>
    <definedName name="TasaCCP" localSheetId="0">#REF!</definedName>
    <definedName name="TasaCCP">#REF!</definedName>
    <definedName name="Tax" localSheetId="0">#REF!</definedName>
    <definedName name="Tax">#REF!</definedName>
    <definedName name="Taxpb">#REF!</definedName>
    <definedName name="TB" localSheetId="0">#REF!</definedName>
    <definedName name="TB">[134]PRESUPUESTO!#REF!</definedName>
    <definedName name="TB_EVENTOS_OTS_ANUAL" localSheetId="0">#REF!</definedName>
    <definedName name="TB_EVENTOS_OTS_ANUAL">#REF!</definedName>
    <definedName name="tc" localSheetId="0">#REF!</definedName>
    <definedName name="TC">[134]PRESUPUESTO!#REF!</definedName>
    <definedName name="TCD" localSheetId="0">#REF!</definedName>
    <definedName name="TCD">'[254]Presupuesto '!$G$161</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[134]PRESUPUESTO!#REF!</definedName>
    <definedName name="Tecnico" localSheetId="0">#REF!</definedName>
    <definedName name="Tecnico">#REF!</definedName>
    <definedName name="TECNICO_ELEC" localSheetId="0">#REF!</definedName>
    <definedName name="TECNICO_ELEC">[84]REFEREN!$C$12</definedName>
    <definedName name="telefono">[82]EMPRESA!$F$16</definedName>
    <definedName name="TELERA" localSheetId="0">#REF!</definedName>
    <definedName name="TELERA">[41]INSUMOS!$D$120</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 localSheetId="0">#REF!</definedName>
    <definedName name="TEMPLL">'[42]DAT NUC'!$G$2:$G$532</definedName>
    <definedName name="TEMPS" localSheetId="0">#REF!</definedName>
    <definedName name="TEMPS">'[42]DAT NUC'!$F$2:$F$444</definedName>
    <definedName name="TER" localSheetId="0">'P. Económica formulario'!ERR</definedName>
    <definedName name="TER">#N/A</definedName>
    <definedName name="TERM" localSheetId="0">'P. Económica formulario'!ERR</definedName>
    <definedName name="TERM">#N/A</definedName>
    <definedName name="TERMINADORA_DE_ASFALTO" localSheetId="0">#REF!</definedName>
    <definedName name="TERMINADORA_DE_ASFALTO">#REF!</definedName>
    <definedName name="TÉRMINOS" localSheetId="0">'P. Económica formulario'!ERR</definedName>
    <definedName name="TÉRMINOS">#N/A</definedName>
    <definedName name="TERR">[48]PRESUPUESTO!$I$7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 localSheetId="0">[71]BASES!$E$27</definedName>
    <definedName name="TIEMPO">[70]BASES!$E$27</definedName>
    <definedName name="timprevistos" localSheetId="0">#REF!</definedName>
    <definedName name="timprevistos">[250]otros!$A$6</definedName>
    <definedName name="TIPO" localSheetId="0">#REF!</definedName>
    <definedName name="TIPO">#REF!</definedName>
    <definedName name="Tipo_de_Sociedad" localSheetId="0">#REF!</definedName>
    <definedName name="Tipo_de_Sociedad">[182]Tipo_de_sociedad!$A$2:$A$7</definedName>
    <definedName name="TIPO_GRUPO" localSheetId="0">#REF!</definedName>
    <definedName name="TIPO_GRUPO">#REF!</definedName>
    <definedName name="TipoCosteo" localSheetId="0">#REF!</definedName>
    <definedName name="TipoCosteo">#REF!</definedName>
    <definedName name="TipoCosteoNivelRiesgo">#REF!</definedName>
    <definedName name="TipoGC" localSheetId="0">[221]Tablas!$U$6:$U$15</definedName>
    <definedName name="TipoGC">[222]Tablas!$U$6:$U$15</definedName>
    <definedName name="tipoint" localSheetId="0">#REF!</definedName>
    <definedName name="tipoint">#REF!</definedName>
    <definedName name="TipoNeces" localSheetId="0">[221]Tablas!$Q$6:$Q$8</definedName>
    <definedName name="TipoNeces">[222]Tablas!$Q$6:$Q$8</definedName>
    <definedName name="TipoPro" localSheetId="0">#REF!</definedName>
    <definedName name="TipoPro">#REF!</definedName>
    <definedName name="Tipoproceso" localSheetId="0">#REF!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R">#REF!</definedName>
    <definedName name="TIT">#REF!</definedName>
    <definedName name="TITLE">#REF!</definedName>
    <definedName name="Titlepb">#REF!</definedName>
    <definedName name="titu">#REF!</definedName>
    <definedName name="titu2">#REF!</definedName>
    <definedName name="TITULO">#REF!</definedName>
    <definedName name="Títulos">#REF!</definedName>
    <definedName name="_xlnm.Print_Titles">#N/A</definedName>
    <definedName name="Títulos_a_imprimir_IM" localSheetId="0">#REF!</definedName>
    <definedName name="Títulos_a_imprimir_IM">#REF!</definedName>
    <definedName name="TJ" localSheetId="0">#REF!</definedName>
    <definedName name="TJ">#REF!</definedName>
    <definedName name="tk">'[18]DATOS CONTRATO'!$E$18</definedName>
    <definedName name="TK_1" hidden="1">[43]INST!#REF!</definedName>
    <definedName name="TKSLCI07">[18]EMPRESA!$F$22</definedName>
    <definedName name="TL" localSheetId="0">#REF!</definedName>
    <definedName name="TL">[134]PRESUPUESTO!#REF!</definedName>
    <definedName name="tld">[120]Datos!$D$14</definedName>
    <definedName name="To" localSheetId="0">#REF!</definedName>
    <definedName name="To">#REF!</definedName>
    <definedName name="todo">#REF!</definedName>
    <definedName name="TodosInsumos" localSheetId="0">#REF!</definedName>
    <definedName name="TodosInsumos">[119]INSUMOS!$A$6:$G$3021</definedName>
    <definedName name="TOMADO" localSheetId="0">#REF!</definedName>
    <definedName name="TOMADO">'[42]DAT NUC'!$H$2:$H$902</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POGRAFIA_2_CADENERO_1_TOP">#REF!</definedName>
    <definedName name="TORNILLOS_Y_REMACHES">#REF!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#REF!</definedName>
    <definedName name="Total_Interest">#REF!</definedName>
    <definedName name="Total_Kilometro_típico_aereo_11.4_kV" localSheetId="0">#REF!</definedName>
    <definedName name="Total_Kilometro_típico_aereo_11.4_kV">'[255]c2.5y2.6'!#REF!</definedName>
    <definedName name="Total_Kilometro_típico_aereo_34.5_kV" localSheetId="0">#REF!</definedName>
    <definedName name="Total_Kilometro_típico_aereo_34.5_kV">'[255]c2.5y2.6'!#REF!</definedName>
    <definedName name="Total_Kilometro_típico_aereo_rural_11.4kV" localSheetId="0">#REF!</definedName>
    <definedName name="Total_Kilometro_típico_aereo_rural_11.4kV">'[255]c2.5y2.6'!#REF!</definedName>
    <definedName name="Total_Kilometro_típico_aereo_rural_34.5kV" localSheetId="0">#REF!</definedName>
    <definedName name="Total_Kilometro_típico_aereo_rural_34.5kV">'[255]c2.5y2.6'!#REF!</definedName>
    <definedName name="Total_Kilometro_típico_subterraneo_11.4_kV" localSheetId="0">#REF!</definedName>
    <definedName name="Total_Kilometro_típico_subterraneo_11.4_kV">'[255]c2.5y2.6'!#REF!</definedName>
    <definedName name="Total_Kilometro_típico_subterraneo_34.5_kV" localSheetId="0">#REF!</definedName>
    <definedName name="Total_Kilometro_típico_subterraneo_34.5_kV">'[255]c2.5y2.6'!#REF!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AIU" localSheetId="0">#REF!</definedName>
    <definedName name="TotalAIU">#REF!</definedName>
    <definedName name="TotalCalidad">#REF!</definedName>
    <definedName name="TotalCam">#REF!</definedName>
    <definedName name="TotalCesantias">'[82]NOMINA 1'!$N$38</definedName>
    <definedName name="TotalContratoConIva" localSheetId="0">#REF!</definedName>
    <definedName name="TotalContratoConIva">'[128]COSTEO TOTAL OBRA'!$D$37</definedName>
    <definedName name="TotalContratoSinIVA" localSheetId="0">#REF!</definedName>
    <definedName name="TotalContratoSinIVA">'[128]COSTEO TOTAL OBRA'!$D$33</definedName>
    <definedName name="TotalEns" localSheetId="0">#REF!</definedName>
    <definedName name="TotalEns">#REF!</definedName>
    <definedName name="TotalEqu">#REF!</definedName>
    <definedName name="totales">#REF!</definedName>
    <definedName name="Totalgastosvarios">#REF!</definedName>
    <definedName name="TOTALHH">#REF!</definedName>
    <definedName name="TOTALHH1">#REF!</definedName>
    <definedName name="TotalImpuestosObra">#REF!</definedName>
    <definedName name="TotalNoFacturable">#REF!</definedName>
    <definedName name="TotalOfi">#REF!</definedName>
    <definedName name="TotalOpti">#REF!</definedName>
    <definedName name="TOTALOPTIM" localSheetId="0">#REF!</definedName>
    <definedName name="TOTALOPTIM">[256]Hoja2!$E$11:$E$704</definedName>
    <definedName name="TOTALOPTIMIZACION" localSheetId="0">#REF!</definedName>
    <definedName name="TOTALOPTIMIZACION">[256]Hoja2!$E$11:$E$704</definedName>
    <definedName name="TotalPaginaPersonal" localSheetId="0">#REF!</definedName>
    <definedName name="TotalPaginaPersonal">#REF!</definedName>
    <definedName name="TotalPro">#REF!</definedName>
    <definedName name="TOTALREPOS" localSheetId="0">#REF!</definedName>
    <definedName name="TOTALREPOS">[256]Hoja2!$E$11:$E$704</definedName>
    <definedName name="TOTALREPOSICION" localSheetId="0">#REF!</definedName>
    <definedName name="TOTALREPOSICION">[256]Hoja2!$E$11:$E$704</definedName>
    <definedName name="TotalTec" localSheetId="0">#REF!</definedName>
    <definedName name="TotalTec">#REF!</definedName>
    <definedName name="TotalTram">#REF!</definedName>
    <definedName name="TotalVacaciones">'[82]NOMINA 1'!$N$37</definedName>
    <definedName name="TotalVia" localSheetId="0">#REF!</definedName>
    <definedName name="TotalVia">#REF!</definedName>
    <definedName name="TotAuxAlim">'[18]NOMINA-1'!$E$37</definedName>
    <definedName name="TotAuxAlimentacion">'[82]NOMINA 1'!$E$38</definedName>
    <definedName name="TotAuxCom">'[18]NOMINA-1'!$E$39</definedName>
    <definedName name="TotAuxComi">'[82]NOMINA 1'!$E$40</definedName>
    <definedName name="TotAuxDotacion">'[82]NOMINA 1'!$E$41</definedName>
    <definedName name="TotAuxHab">'[82]NOMINA 1'!$E$37</definedName>
    <definedName name="TotAuxTransporte">'[82]NOMINA 1'!$E$39</definedName>
    <definedName name="TotBasico">'[82]NOMINA 1'!$E$35</definedName>
    <definedName name="TotCom">'[18]NOMINA-1'!$E$41</definedName>
    <definedName name="TotComision">'[82]NOMINA 1'!$E$42</definedName>
    <definedName name="TotExtras">'[82]NOMINA 1'!$E$36</definedName>
    <definedName name="TotIntercesantias">'[82]NOMINA 1'!$N$39</definedName>
    <definedName name="TotPrimaServicios">'[82]NOMINA 1'!$N$36</definedName>
    <definedName name="TotPrimaServicos">'[82]NOMINA 1'!$N$36</definedName>
    <definedName name="TotPrimaVacaciones">'[82]NOMINA 1'!$N$41</definedName>
    <definedName name="TotPrimConv">'[18]NOMINA-1'!$N$39</definedName>
    <definedName name="TotPrimConvencional">'[82]NOMINA 1'!$N$40</definedName>
    <definedName name="TotPrimVac">'[18]NOMINA-1'!$N$40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5HR">#REF!</definedName>
    <definedName name="TRAB" localSheetId="0">#REF!</definedName>
    <definedName name="TRAB">[41]INSUMOS!$D$122</definedName>
    <definedName name="TRAFO">#N/A</definedName>
    <definedName name="TrainSpec" localSheetId="0">#REF!</definedName>
    <definedName name="TrainSpec">#REF!</definedName>
    <definedName name="Tramite" localSheetId="0">#REF!</definedName>
    <definedName name="Tramite">#REF!</definedName>
    <definedName name="TRAMO">#REF!</definedName>
    <definedName name="tramos">#REF!</definedName>
    <definedName name="Transmisores">#REF!</definedName>
    <definedName name="TRANSPORI" localSheetId="0">#REF!</definedName>
    <definedName name="TRANSPORI" hidden="1">{#N/A,#N/A,TRUE,"INGENIERIA";#N/A,#N/A,TRUE,"COMPRAS";#N/A,#N/A,TRUE,"DIRECCION";#N/A,#N/A,TRUE,"RESUMEN"}</definedName>
    <definedName name="Transporte" localSheetId="0">'[18]DATOS CONTRATO'!$E$16</definedName>
    <definedName name="TRANSPORTE" hidden="1">{#N/A,#N/A,TRUE,"INGENIERIA";#N/A,#N/A,TRUE,"COMPRAS";#N/A,#N/A,TRUE,"DIRECCION";#N/A,#N/A,TRUE,"RESUMEN"}</definedName>
    <definedName name="TRANSPORTES" localSheetId="0">#REF!</definedName>
    <definedName name="TRANSPORTES">[164]basicos!$A$149:$F$161</definedName>
    <definedName name="TRAT" localSheetId="0">[257]desmonte!$E$48</definedName>
    <definedName name="TRAT">[258]desmonte!$E$48</definedName>
    <definedName name="TREM" localSheetId="0">#REF!</definedName>
    <definedName name="TREM">#REF!</definedName>
    <definedName name="Trenes" localSheetId="0">#REF!</definedName>
    <definedName name="Trenes">#REF!</definedName>
    <definedName name="tres">#N/A</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 localSheetId="0">#REF!</definedName>
    <definedName name="TRIANG">#REF!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[259]Tablas!$B$2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 localSheetId="0">#REF!</definedName>
    <definedName name="TTA">[134]PRESUPUESTO!#REF!</definedName>
    <definedName name="TTB" localSheetId="0">#REF!</definedName>
    <definedName name="TTB">[134]PRESUPUESTO!#REF!</definedName>
    <definedName name="TTC" localSheetId="0">#REF!</definedName>
    <definedName name="TTC">[134]PRESUPUESTO!#REF!</definedName>
    <definedName name="TtCD" localSheetId="0">#REF!</definedName>
    <definedName name="TtCD">#REF!</definedName>
    <definedName name="TTE" localSheetId="0">#REF!</definedName>
    <definedName name="TTE">[134]PRESUPUESTO!#REF!</definedName>
    <definedName name="TTL" localSheetId="0">#REF!</definedName>
    <definedName name="TTL">[134]PRESUPUESTO!#REF!</definedName>
    <definedName name="TtlCD" localSheetId="0">'P. Económica formulario'!#REF!</definedName>
    <definedName name="TtlCD">[3]PRESUPUESTO!$G$288</definedName>
    <definedName name="TtlCDCronog" localSheetId="0">#REF!</definedName>
    <definedName name="TtlCDCronog">[99]CRONOGRAMA!$H$193</definedName>
    <definedName name="TtlPpto" localSheetId="0">#REF!</definedName>
    <definedName name="TtlPpto">[260]PRESUPUESTO!$G$1047</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_CONCRETO_CII_36">#REF!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 localSheetId="0">#REF!</definedName>
    <definedName name="TURNOS">#REF!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tilidad" localSheetId="0">#REF!</definedName>
    <definedName name="tutilidad">[250]otros!$A$7</definedName>
    <definedName name="tvmenor90min" localSheetId="0">'[218]CCP,LEYES, Y DEC.'!#REF!</definedName>
    <definedName name="tvmenor90min">'[218]CCP,LEYES,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#REF!</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KTU9">#REF!</definedName>
    <definedName name="TYKUIL">#REF!</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ON" localSheetId="0">#REF!</definedName>
    <definedName name="UBICACION">#REF!</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[21]Tablas!#REF!</definedName>
    <definedName name="uijhj" localSheetId="0" hidden="1">{"via1",#N/A,TRUE,"general";"via2",#N/A,TRUE,"general";"via3",#N/A,TRUE,"general"}</definedName>
    <definedName name="uijhj" hidden="1">{"via1",#N/A,TRUE,"general";"via2",#N/A,TRUE,"general";"via3",#N/A,TRUE,"general"}</definedName>
    <definedName name="uilyuilyui" localSheetId="0" hidden="1">{#N/A,#N/A,TRUE,"INGENIERIA";#N/A,#N/A,TRUE,"COMPRAS";#N/A,#N/A,TRUE,"DIRECCION";#N/A,#N/A,TRUE,"RESUMEN"}</definedName>
    <definedName name="uilyuilyui" hidden="1">{#N/A,#N/A,TRUE,"INGENIERIA";#N/A,#N/A,TRUE,"COMPRAS";#N/A,#N/A,TRUE,"DIRECCION";#N/A,#N/A,TRUE,"RESUMEN"}</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ColRend" localSheetId="0">#REF!</definedName>
    <definedName name="UltColRend">#REF!</definedName>
    <definedName name="UltimActRend">#REF!</definedName>
    <definedName name="UM" localSheetId="0">#REF!</definedName>
    <definedName name="UM">'[81]CIRCUITOS CODENSA'!#REF!</definedName>
    <definedName name="UN" localSheetId="0">#REF!</definedName>
    <definedName name="UN">#REF!</definedName>
    <definedName name="UN_APU" localSheetId="0">IF(LEN(#REF!)=2,"",IF(#REF!="","",IF(ISERROR(SEARCH("-",#REF!,3)),VLOOKUP(#REF!,#REF!,3,0),VLOOKUP(#REF!,#REF!,3,FALSE))))</definedName>
    <definedName name="UN_APU">IF(LEN([115]apu!XFB1)=2,"",IF([115]apu!XFB1="","",IF(ISERROR(SEARCH("-",[115]apu!$B1,3)),VLOOKUP([115]apu!$B1,[115]Insumos!B$1:XFD$65536,3,0),VLOOKUP([115]apu!XFB1,'[115]Ppto completo'!$D$1:$F$65536,3,FALSE))))</definedName>
    <definedName name="UN_AUX" localSheetId="0">IF(#REF!="","",VLOOKUP(#REF!,#REF!,3,FALSE))</definedName>
    <definedName name="UN_AUX">IF([115]Auxiliares!$B1="","",VLOOKUP([115]Auxiliares!$B1,[115]Insumos!$D$1:$F$65536,3,FALSE))</definedName>
    <definedName name="UN_PRI" localSheetId="0">#REF!</definedName>
    <definedName name="UN_PRI">#REF!</definedName>
    <definedName name="UndEqRend" localSheetId="0">#REF!</definedName>
    <definedName name="UndEqRend">#REF!</definedName>
    <definedName name="UndMORend">#REF!</definedName>
    <definedName name="UNIDAD1" localSheetId="0">#REF!</definedName>
    <definedName name="UNIDAD1">[144]ITEMS!$C$2</definedName>
    <definedName name="UNIDAD521" localSheetId="0">#REF!</definedName>
    <definedName name="UNIDAD521">[145]ITEMS!$C$522</definedName>
    <definedName name="Unidades" localSheetId="0">#REF!</definedName>
    <definedName name="Unidades">[261]Presup_Cancha!$J$14:$J$18</definedName>
    <definedName name="unidades_reales" localSheetId="0">#REF!</definedName>
    <definedName name="unidades_reales">[262]Instrucciones!$C$10</definedName>
    <definedName name="union" localSheetId="0">#REF!</definedName>
    <definedName name="union">#REF!</definedName>
    <definedName name="UNIT" localSheetId="0">'[263]Lista APU'!$A$3:$D$479</definedName>
    <definedName name="Unit">#REF!</definedName>
    <definedName name="UNITARIO" localSheetId="0">[264]Unitarios!$A$3:$D$13</definedName>
    <definedName name="UNITARIO">[265]Unitarios!$A$3:$D$13</definedName>
    <definedName name="Unitarios" localSheetId="0">#REF!</definedName>
    <definedName name="Unitarios">#REF!</definedName>
    <definedName name="unj" localSheetId="0" hidden="1">[29]INST!#REF!</definedName>
    <definedName name="unj" hidden="1">[29]INST!#REF!</definedName>
    <definedName name="unnamed">"$"</definedName>
    <definedName name="uno" localSheetId="0">'P. Económica formulario'!ERR</definedName>
    <definedName name="uno">#N/A</definedName>
    <definedName name="UO" localSheetId="0">'P. Económica formulario'!ERR</definedName>
    <definedName name="UO">#N/A</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6U65">#REF!</definedName>
    <definedName name="uriel" localSheetId="0">'P. Económica formulario'!ERR</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'[81]CIRCUITOS CODENSA'!#REF!</definedName>
    <definedName name="USO_RADIO" localSheetId="0">#REF!</definedName>
    <definedName name="USO_RADIO">#REF!</definedName>
    <definedName name="Usuarios_" localSheetId="0">#REF!</definedName>
    <definedName name="Usuarios_">'[155]P&amp;G'!#REF!</definedName>
    <definedName name="USUARIOS_ACUEDUCTO" localSheetId="0">#REF!</definedName>
    <definedName name="USUARIOS_ACUEDUCTO">'[155]P&amp;G'!#REF!</definedName>
    <definedName name="USxCOL" localSheetId="0">#REF!</definedName>
    <definedName name="USxCOL">#REF!</definedName>
    <definedName name="ut">'[192]1'!$N$42</definedName>
    <definedName name="util" localSheetId="0">#REF!</definedName>
    <definedName name="util">'[266]Resumen APU'!$E$74</definedName>
    <definedName name="Utilidad" localSheetId="0">'P. Económica formulario'!#REF!</definedName>
    <definedName name="Utilidad">[3]PRESUPUESTO!$F$291</definedName>
    <definedName name="UTILIDADES" localSheetId="0">#REF!</definedName>
    <definedName name="UTILIDADES">#REF!</definedName>
    <definedName name="UtilidadObra">#REF!</definedName>
    <definedName name="UTJG">#REF!</definedName>
    <definedName name="UTL">[48]otros!$C$4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localSheetId="0">#REF!</definedName>
    <definedName name="UUUU">#REF!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g">#REF!</definedName>
    <definedName name="VALDES" localSheetId="0">#REF!</definedName>
    <definedName name="VALDES">#REF!</definedName>
    <definedName name="VALLE" localSheetId="0">#REF!</definedName>
    <definedName name="VALLE">#REF!</definedName>
    <definedName name="valor_total" localSheetId="0">#REF!</definedName>
    <definedName name="valor_total">#REF!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Cto">[267]CONTRATO!$E$9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orTotConsultoria">#REF!</definedName>
    <definedName name="Values_Entered" localSheetId="0">IF(Loan_Amount*'P. Económica formulario'!Interest_Rate*Loan_Years*Loan_Start&gt;0,1,0)</definedName>
    <definedName name="Values_Entered">#N/A</definedName>
    <definedName name="Válvulas" localSheetId="0">#REF!</definedName>
    <definedName name="Válvulas">#REF!</definedName>
    <definedName name="VAMC" localSheetId="0">#REF!</definedName>
    <definedName name="VAMC">#REF!</definedName>
    <definedName name="VAMRF" localSheetId="0">#REF!</definedName>
    <definedName name="VAMRF">'[41]A.P.U.'!$G$593</definedName>
    <definedName name="VAMURO" localSheetId="0">#REF!</definedName>
    <definedName name="VAMURO">#REF!</definedName>
    <definedName name="Var" localSheetId="0">[32]Varios.!$E$1:$E$65536</definedName>
    <definedName name="Var">[44]Varios.!$E$1:$E$65536</definedName>
    <definedName name="variacion" localSheetId="0">#REF!</definedName>
    <definedName name="variacion">[62]Datos!$B$8</definedName>
    <definedName name="VARIACION1" localSheetId="0">#REF!</definedName>
    <definedName name="VARIACION1">#REF!</definedName>
    <definedName name="Varios" localSheetId="0">#REF!</definedName>
    <definedName name="Varios">#REF!</definedName>
    <definedName name="vas">#N/A</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ANAL" localSheetId="0">#REF!</definedName>
    <definedName name="VCANAL">'[41]A.P.U.'!$G$429</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DVS" localSheetId="0">#REF!</definedName>
    <definedName name="VDVS">#REF!</definedName>
    <definedName name="VE" localSheetId="0">#REF!</definedName>
    <definedName name="VE">'[81]CIRCUITOS CODENSA'!#REF!</definedName>
    <definedName name="VentaAiu" localSheetId="0">#REF!</definedName>
    <definedName name="VentaAiu">#REF!</definedName>
    <definedName name="VentaAnsermaCartago">#REF!</definedName>
    <definedName name="VentaMediacanoaAnserma">#REF!</definedName>
    <definedName name="VentaVenta">#REF!</definedName>
    <definedName name="VEX">[21]Tablas!#REF!</definedName>
    <definedName name="VEX_ON" localSheetId="0">#REF!</definedName>
    <definedName name="VEX_ON">#REF!</definedName>
    <definedName name="VEX1_1" localSheetId="0">[21]Tablas!#REF!</definedName>
    <definedName name="VEX1_1">[21]Tablas!#REF!</definedName>
    <definedName name="VEX1_1_1" localSheetId="0">[21]Tablas!#REF!</definedName>
    <definedName name="VEX1_1_1">[21]Tablas!#REF!</definedName>
    <definedName name="VEX1_1_2">[21]Tablas!#REF!</definedName>
    <definedName name="VEX1_1_3">[21]Tablas!#REF!</definedName>
    <definedName name="VEX1_1_4">[21]Tablas!#REF!</definedName>
    <definedName name="VEX1_2">[21]Tablas!#REF!</definedName>
    <definedName name="VEX1_3">[21]Tablas!#REF!</definedName>
    <definedName name="VFA">[21]Tablas!#REF!</definedName>
    <definedName name="VFA1_1">[21]Tablas!#REF!</definedName>
    <definedName name="VFA1_1_1">[21]Tablas!#REF!</definedName>
    <definedName name="VFA1_1_2">[21]Tablas!#REF!</definedName>
    <definedName name="VFA1_1_3">[21]Tablas!#REF!</definedName>
    <definedName name="VFA1_1_4">[21]Tablas!#REF!</definedName>
    <definedName name="VFA1_1_5">[21]Tablas!#REF!</definedName>
    <definedName name="VFA1_1_6">[21]Tablas!#REF!</definedName>
    <definedName name="VFA1_2">[21]Tablas!#REF!</definedName>
    <definedName name="VFA1_3">[21]Tablas!#REF!</definedName>
    <definedName name="vfbgnhyt" localSheetId="0" hidden="1">{"via1",#N/A,TRUE,"general";"via2",#N/A,TRUE,"general";"via3",#N/A,TRUE,"general"}</definedName>
    <definedName name="vfbgnhyt" hidden="1">{"via1",#N/A,TRUE,"general";"via2",#N/A,TRUE,"general";"via3",#N/A,TRUE,"general"}</definedName>
    <definedName name="vfh">'[177]7422CW00'!#REF!</definedName>
    <definedName name="VFR" localSheetId="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 localSheetId="0">#REF!</definedName>
    <definedName name="VI">'[81]CIRCUITOS CODENSA'!#REF!</definedName>
    <definedName name="VIA" localSheetId="0">#REF!</definedName>
    <definedName name="VIA">#REF!</definedName>
    <definedName name="VIA_PITAL___LA_PLATA">#REF!</definedName>
    <definedName name="VIAJ" localSheetId="0">#REF!</definedName>
    <definedName name="VIAJ">[42]DATOS!$D$3:$D$365</definedName>
    <definedName name="VIAJE" localSheetId="0">#REF!</definedName>
    <definedName name="VIAJE">'[42]DAT NUC'!$C$2:$C$361</definedName>
    <definedName name="Viajes" localSheetId="0">#REF!</definedName>
    <definedName name="Viajes">#REF!</definedName>
    <definedName name="VIBRA" localSheetId="0">#REF!</definedName>
    <definedName name="VIBRA">[41]INSUMOS!$D$181</definedName>
    <definedName name="VIBRADOR_A_GASOLINA" localSheetId="0">#REF!</definedName>
    <definedName name="VIBRADOR_A_GASOLINA">#REF!</definedName>
    <definedName name="VIBROCOMPACTADOR_CA_15" localSheetId="0">#REF!</definedName>
    <definedName name="VIBROCOMPACTADOR_CA_15">#REF!</definedName>
    <definedName name="VIBROCOMPACTADOR_TIPO_RANA" localSheetId="0">#REF!</definedName>
    <definedName name="VIBROCOMPACTADOR_TIPO_RANA">#REF!</definedName>
    <definedName name="VICEP_DIRECC" localSheetId="0">[221]Tablas!$A$6:$A$26</definedName>
    <definedName name="VICEP_DIRECC">[222]Tablas!$A$6:$A$26</definedName>
    <definedName name="victor" localSheetId="0">#REF!</definedName>
    <definedName name="victor">'[268]ARMENIA-CLUB DE TIRO'!$A$59:$Q$114</definedName>
    <definedName name="VIGAER" localSheetId="0">#REF!</definedName>
    <definedName name="VIGAER">'[41]A.P.U.'!$G$415</definedName>
    <definedName name="VigenciaDolares" localSheetId="0">#REF!</definedName>
    <definedName name="VigenciaDolares">#REF!</definedName>
    <definedName name="VigenciaPesos" localSheetId="0">#REF!</definedName>
    <definedName name="VigenciaPesos">#REF!</definedName>
    <definedName name="VIGFUTURA" localSheetId="0">[221]Tablas!$J$6:$J$8</definedName>
    <definedName name="VIGFUTURA">[222]Tablas!$J$6:$J$8</definedName>
    <definedName name="VIT">[21]Tablas!#REF!</definedName>
    <definedName name="VIT1_1">[21]Tablas!#REF!</definedName>
    <definedName name="VIT1_1_1">[21]Tablas!#REF!</definedName>
    <definedName name="VIT1_1_10">[21]Tablas!#REF!</definedName>
    <definedName name="VIT1_1_11">[21]Tablas!#REF!</definedName>
    <definedName name="VIT1_1_12">[21]Tablas!#REF!</definedName>
    <definedName name="VIT1_1_13">[21]Tablas!#REF!</definedName>
    <definedName name="VIT1_1_14">[21]Tablas!#REF!</definedName>
    <definedName name="VIT1_1_15">[21]Tablas!#REF!</definedName>
    <definedName name="VIT1_1_16">[21]Tablas!#REF!</definedName>
    <definedName name="VIt1_1_17">[21]Tablas!#REF!</definedName>
    <definedName name="VIT1_1_18">[21]Tablas!#REF!</definedName>
    <definedName name="VIt1_1_19">[21]Tablas!#REF!</definedName>
    <definedName name="VIT1_1_2">[21]Tablas!#REF!</definedName>
    <definedName name="VIT1_1_20">[21]Tablas!#REF!</definedName>
    <definedName name="VIT1_1_3">[21]Tablas!#REF!</definedName>
    <definedName name="VIT1_1_4">[21]Tablas!#REF!</definedName>
    <definedName name="VIT1_1_5">[21]Tablas!#REF!</definedName>
    <definedName name="VIT1_1_6">[21]Tablas!#REF!</definedName>
    <definedName name="VIT1_1_7">[21]Tablas!#REF!</definedName>
    <definedName name="VIT1_1_8">[21]Tablas!#REF!</definedName>
    <definedName name="VIT1_1_9">[21]Tablas!#REF!</definedName>
    <definedName name="VIT1_2">[21]Tablas!#REF!</definedName>
    <definedName name="VIT1_3">[21]Tablas!#REF!</definedName>
    <definedName name="VIT1_4">[21]Tablas!#REF!</definedName>
    <definedName name="VIT1_5">[21]Tablas!#REF!</definedName>
    <definedName name="VIT1_6">[21]Tablas!#REF!</definedName>
    <definedName name="vital5">[108]Personalizar!$E$15</definedName>
    <definedName name="VJ" localSheetId="0">#REF!,#REF!,#REF!,#REF!,#REF!,#REF!,#REF!</definedName>
    <definedName name="VJ">#REF!,#REF!,#REF!,#REF!,#REF!,#REF!,#REF!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 localSheetId="0">#REF!</definedName>
    <definedName name="VOLQ">[41]INSUMOS!$D$185</definedName>
    <definedName name="VOLQH" localSheetId="0">#REF!</definedName>
    <definedName name="VOLQH">[41]INSUMOS!$D$184</definedName>
    <definedName name="VOLQUETA_5_M3" localSheetId="0">#REF!</definedName>
    <definedName name="VOLQUETA_5_M3">#REF!</definedName>
    <definedName name="Volumen" localSheetId="0">#REF!</definedName>
    <definedName name="Volumen">[42]DATOS!$AM$3:$AM$2292</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[21]Tablas!#REF!</definedName>
    <definedName name="VPR1_1_1">[21]Tablas!#REF!</definedName>
    <definedName name="VPR1_1_10">[21]Tablas!#REF!</definedName>
    <definedName name="VPR1_1_11">[21]Tablas!#REF!</definedName>
    <definedName name="VPR1_1_12">[21]Tablas!#REF!</definedName>
    <definedName name="VPR1_1_13">[21]Tablas!#REF!</definedName>
    <definedName name="VPR1_1_14">[21]Tablas!#REF!</definedName>
    <definedName name="VPR1_1_15">[21]Tablas!#REF!</definedName>
    <definedName name="VPR1_1_16">[21]Tablas!#REF!</definedName>
    <definedName name="VPR1_1_17">[21]Tablas!#REF!</definedName>
    <definedName name="VPR1_1_18">[21]Tablas!#REF!</definedName>
    <definedName name="VPR1_1_19">[21]Tablas!#REF!</definedName>
    <definedName name="VPR1_1_2">[21]Tablas!#REF!</definedName>
    <definedName name="VPR1_1_20">[21]Tablas!#REF!</definedName>
    <definedName name="VPR1_1_21">[21]Tablas!#REF!</definedName>
    <definedName name="VPR1_1_22">[21]Tablas!#REF!</definedName>
    <definedName name="VPR1_1_23">[21]Tablas!#REF!</definedName>
    <definedName name="VPR1_1_24">[21]Tablas!#REF!</definedName>
    <definedName name="VPR1_1_25">[21]Tablas!#REF!</definedName>
    <definedName name="VPR1_1_26">[21]Tablas!#REF!</definedName>
    <definedName name="VPR1_1_27">[21]Tablas!#REF!</definedName>
    <definedName name="VPR1_1_28">[21]Tablas!#REF!</definedName>
    <definedName name="VPR1_1_29">[21]Tablas!#REF!</definedName>
    <definedName name="VPR1_1_3">[21]Tablas!#REF!</definedName>
    <definedName name="VPR1_1_30">[21]Tablas!#REF!</definedName>
    <definedName name="VPR1_1_31">[21]Tablas!#REF!</definedName>
    <definedName name="VPR1_1_32">[21]Tablas!#REF!</definedName>
    <definedName name="VPR1_1_4">[21]Tablas!#REF!</definedName>
    <definedName name="VPR1_1_5">[21]Tablas!#REF!</definedName>
    <definedName name="VPR1_1_6">[21]Tablas!#REF!</definedName>
    <definedName name="VPR1_1_7">[21]Tablas!#REF!</definedName>
    <definedName name="VPR1_1_8">[21]Tablas!#REF!</definedName>
    <definedName name="VPR1_1_9">[21]Tablas!#REF!</definedName>
    <definedName name="VPR1_2">[21]Tablas!#REF!</definedName>
    <definedName name="VPR1_3">[21]Tablas!#REF!</definedName>
    <definedName name="VPR1_4">[21]Tablas!#REF!</definedName>
    <definedName name="VPR1_5">[21]Tablas!#REF!</definedName>
    <definedName name="VPR1_6">[21]Tablas!#REF!</definedName>
    <definedName name="vpt" localSheetId="0">#REF!</definedName>
    <definedName name="vpt">#REF!</definedName>
    <definedName name="Vr._Unit." localSheetId="0">#REF!</definedName>
    <definedName name="Vr._Unit.">#REF!</definedName>
    <definedName name="Vr__Unit_">#N/A</definedName>
    <definedName name="VR_CON_IVA" localSheetId="0">#REF!*(1+#REF!)</definedName>
    <definedName name="VR_CON_IVA">[115]Insumos!$I1*(1+[115]Insumos!$H1)</definedName>
    <definedName name="VR_SIN_IVA" localSheetId="0">VLOOKUP(#REF!,#REF!,6,FALSE)</definedName>
    <definedName name="VR_SIN_IVA">VLOOKUP([115]Insumos!$D1,[115]Auxiliares!$B$1:$G$65536,6,FALSE)</definedName>
    <definedName name="VR_TOT" localSheetId="0">IF('P. Económica formulario'!LG=2,IF(SCQ=0,"",SCQ/2),"")</definedName>
    <definedName name="VR_TOT">IF(LG=2,IF(SCQ=0,"",SCQ/2),"")</definedName>
    <definedName name="VR_TOT_APU" localSheetId="0">IF(#REF!="","",IF(#REF!=#REF!,SUMIF(#REF!,#REF!,#REF!),ROUNDUP(#REF!*#REF!,0)))</definedName>
    <definedName name="VR_TOT_APU">IF([115]apu!$E1="","",IF([115]apu!$B1=[115]apu!$A1,SUMIF([115]apu!XEY2:XEY10001,[115]apu!XEY1,[115]apu!A2:A10001),ROUNDUP([115]apu!$D1*[115]apu!$F1,0)))</definedName>
    <definedName name="VR_TOT_AUX" localSheetId="0">IF(#REF!="","",IF(#REF!=#REF!,SUMIF(#REF!,#REF!,#REF!),ROUNDUP(#REF!*#REF!,0)))</definedName>
    <definedName name="VR_TOT_AUX">IF([115]Auxiliares!XFC1="","",IF([115]Auxiliares!$B1=[115]Auxiliares!$A1,SUMIF([115]Auxiliares!XEY2:XEY9997,[115]Auxiliares!XEY1,[115]Auxiliares!A2:A9997),ROUNDUP([115]Auxiliares!$D1*[115]Auxiliares!$F1,0)))</definedName>
    <definedName name="VR_UN" localSheetId="0">IF(ISERROR(V_U),"",V_U)</definedName>
    <definedName name="VR_UN">IF(ISERROR(V_U),"",V_U)</definedName>
    <definedName name="VR_UN_APU" localSheetId="0">IF(LEN(#REF!)=2,"",IF(#REF!="","",IF(ISERROR(SEARCH("-",#REF!,3)),VLOOKUP(#REF!,#REF!,4,FALSE),"")))</definedName>
    <definedName name="VR_UN_APU">IF(LEN([115]apu!$B1)=2,"",IF([115]apu!$B1="","",IF(ISERROR(SEARCH("-",[115]apu!$B1,3)),VLOOKUP([115]apu!$B1,[115]Insumos!$D$1:$I$65536,4,FALSE),"")))</definedName>
    <definedName name="VR_UN_AUX" localSheetId="0">IF(#REF!="","",VLOOKUP(#REF!,#REF!,4,0))</definedName>
    <definedName name="VR_UN_AUX">IF([115]Auxiliares!$D1="","",VLOOKUP([115]Auxiliares!$B1,[115]Insumos!$D$1:$J$65536,4,0))</definedName>
    <definedName name="VR_UN_PPTO" localSheetId="0">IF(LEN(#REF!)=9,VLOOKUP(#REF!,#REF!,6,FALSE),"")</definedName>
    <definedName name="VR_UN_PPTO">IF(LEN('[115]Ppto completo'!$D1)=9,VLOOKUP('[115]Ppto completo'!$D1,[115]apu!$B$1:$G$65536,6,FALSE),"")</definedName>
    <definedName name="VrMeta" localSheetId="0">#REF!</definedName>
    <definedName name="VrMeta">#REF!</definedName>
    <definedName name="VRP" localSheetId="0">[21]Tablas!#REF!</definedName>
    <definedName name="VRP">[21]Tablas!#REF!</definedName>
    <definedName name="VRP_PETROQ" localSheetId="0">#REF!</definedName>
    <definedName name="VRP_PETROQ">#REF!</definedName>
    <definedName name="VRP1_1" localSheetId="0">[21]Tablas!#REF!</definedName>
    <definedName name="VRP1_1">[21]Tablas!#REF!</definedName>
    <definedName name="VRP1_1_1" localSheetId="0">[21]Tablas!#REF!</definedName>
    <definedName name="VRP1_1_1">[21]Tablas!#REF!</definedName>
    <definedName name="VRP1_1_10" localSheetId="0">[21]Tablas!#REF!</definedName>
    <definedName name="VRP1_1_10">[21]Tablas!#REF!</definedName>
    <definedName name="VRP1_1_11" localSheetId="0">[21]Tablas!#REF!</definedName>
    <definedName name="VRP1_1_11">[21]Tablas!#REF!</definedName>
    <definedName name="VRP1_1_12" localSheetId="0">[21]Tablas!#REF!</definedName>
    <definedName name="VRP1_1_12">[21]Tablas!#REF!</definedName>
    <definedName name="VRP1_1_13">[21]Tablas!#REF!</definedName>
    <definedName name="VRP1_1_14">[21]Tablas!#REF!</definedName>
    <definedName name="VRP1_1_15">[21]Tablas!#REF!</definedName>
    <definedName name="VRP1_1_16">[21]Tablas!#REF!</definedName>
    <definedName name="VRP1_1_17">[21]Tablas!#REF!</definedName>
    <definedName name="VRP1_1_18">[21]Tablas!#REF!</definedName>
    <definedName name="VRP1_1_19">[21]Tablas!#REF!</definedName>
    <definedName name="VRP1_1_2">[21]Tablas!#REF!</definedName>
    <definedName name="VRP1_1_20">[21]Tablas!#REF!</definedName>
    <definedName name="VRP1_1_21">[21]Tablas!#REF!</definedName>
    <definedName name="VRP1_1_22">[21]Tablas!#REF!</definedName>
    <definedName name="VRP1_1_23">[21]Tablas!#REF!</definedName>
    <definedName name="VRP1_1_3">[21]Tablas!#REF!</definedName>
    <definedName name="VRP1_1_4">[21]Tablas!#REF!</definedName>
    <definedName name="VRP1_1_5">[21]Tablas!#REF!</definedName>
    <definedName name="VRP1_1_6">[21]Tablas!#REF!</definedName>
    <definedName name="VRP1_1_7">[21]Tablas!#REF!</definedName>
    <definedName name="VRP1_1_8">[21]Tablas!#REF!</definedName>
    <definedName name="VRP1_1_9">[21]Tablas!#REF!</definedName>
    <definedName name="VRP1_2">[21]Tablas!#REF!</definedName>
    <definedName name="VRP1_3">[21]Tablas!#REF!</definedName>
    <definedName name="VRP1_4">[21]Tablas!#REF!</definedName>
    <definedName name="VRTTLPPTO" localSheetId="0">#REF!</definedName>
    <definedName name="VRTTLPPTO">[269]PRESUPUESTO!$G$62</definedName>
    <definedName name="VRTTLUNDS" localSheetId="0">#REF!</definedName>
    <definedName name="VRTTLUNDS">[85]PRESUPUESTO!#REF!</definedName>
    <definedName name="VrUtilidad" localSheetId="0">#REF!</definedName>
    <definedName name="VrUtilidad">#REF!</definedName>
    <definedName name="vsdfj" localSheetId="0" hidden="1">{"via1",#N/A,TRUE,"general";"via2",#N/A,TRUE,"general";"via3",#N/A,TRUE,"general"}</definedName>
    <definedName name="vsdfj" hidden="1">{"via1",#N/A,TRUE,"general";"via2",#N/A,TRUE,"general";"via3",#N/A,TRUE,"general"}</definedName>
    <definedName name="VSM">[21]Tablas!#REF!</definedName>
    <definedName name="VSM1_1">[21]Tablas!#REF!</definedName>
    <definedName name="VSM1_1_1">[21]Tablas!#REF!</definedName>
    <definedName name="VSM1_1_2">[21]Tablas!#REF!</definedName>
    <definedName name="VSM1_1_3">[21]Tablas!#REF!</definedName>
    <definedName name="VSM1_1_4">[21]Tablas!#REF!</definedName>
    <definedName name="VSM1_1_5">[21]Tablas!#REF!</definedName>
    <definedName name="VSM1_2">[21]Tablas!#REF!</definedName>
    <definedName name="VSM1_3">[21]Tablas!#REF!</definedName>
    <definedName name="VSM1_4">[21]Tablas!#REF!</definedName>
    <definedName name="VSM1_5">[21]Tablas!#REF!</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UELTA" localSheetId="0">#REF!</definedName>
    <definedName name="VUELTA">[195]Vuelta!$C$6:$J$500</definedName>
    <definedName name="vutil" localSheetId="0">#REF!</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DSVSDV" localSheetId="0">#REF!</definedName>
    <definedName name="VVDSVSDV">#REF!</definedName>
    <definedName name="Vvkmh" localSheetId="0">#REF!</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#REF!</definedName>
    <definedName name="W">#REF!</definedName>
    <definedName name="w2w2w" localSheetId="0" hidden="1">{"via1",#N/A,TRUE,"general";"via2",#N/A,TRUE,"general";"via3",#N/A,TRUE,"general"}</definedName>
    <definedName name="w2w2w" hidden="1">{"via1",#N/A,TRUE,"general";"via2",#N/A,TRUE,"general";"via3",#N/A,TRUE,"general"}</definedName>
    <definedName name="W3RW3">#REF!</definedName>
    <definedName name="WA" localSheetId="0">'P. Económica formulario'!ERR</definedName>
    <definedName name="WA">#N/A</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'[270]2004'!#REF!</definedName>
    <definedName name="WBS">'[270]2004'!#REF!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'[72]Res-Accide-10'!#REF!</definedName>
    <definedName name="we" localSheetId="0">#REF!</definedName>
    <definedName name="we">#REF!</definedName>
    <definedName name="wedw" localSheetId="0">#REF!</definedName>
    <definedName name="wedw">#REF!</definedName>
    <definedName name="WEE">[36]!absc</definedName>
    <definedName name="WEFWE" localSheetId="0">'[72]Res-Accide-10'!#REF!</definedName>
    <definedName name="WEFWE">#REF!</definedName>
    <definedName name="WEFWW3" localSheetId="0">#REF!</definedName>
    <definedName name="WEFWW3">#REF!</definedName>
    <definedName name="WEGHRD8GRK9">#REF!</definedName>
    <definedName name="WEGW">#REF!</definedName>
    <definedName name="WEHRT8YIK">#REF!</definedName>
    <definedName name="WEHRTRYKI">#REF!</definedName>
    <definedName name="WEHTRK">#REF!</definedName>
    <definedName name="WEHTTRUYK">#REF!</definedName>
    <definedName name="WEHTUK">#REF!</definedName>
    <definedName name="WEHYUK">#REF!</definedName>
    <definedName name="WER">'[72]Res-Accide-10'!$S$2:$S$7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HJTR">#REF!</definedName>
    <definedName name="WERHREYTKU">#REF!</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VWERVWERB">#REF!</definedName>
    <definedName name="wew" localSheetId="0" hidden="1">{"via1",#N/A,TRUE,"general";"via2",#N/A,TRUE,"general";"via3",#N/A,TRUE,"general"}</definedName>
    <definedName name="wew" hidden="1">{"via1",#N/A,TRUE,"general";"via2",#N/A,TRUE,"general";"via3",#N/A,TRUE,"general"}</definedName>
    <definedName name="WEWEG5">#REF!</definedName>
    <definedName name="WF">#REF!</definedName>
    <definedName name="wffag" localSheetId="0" hidden="1">{"via1",#N/A,TRUE,"general";"via2",#N/A,TRUE,"general";"via3",#N/A,TRUE,"general"}</definedName>
    <definedName name="wffag" hidden="1">{"via1",#N/A,TRUE,"general";"via2",#N/A,TRUE,"general";"via3",#N/A,TRUE,"general"}</definedName>
    <definedName name="WFW">#REF!</definedName>
    <definedName name="WGWW3R">#REF!</definedName>
    <definedName name="WILSON" localSheetId="0">'[72]Res-Accide-10'!#REF!</definedName>
    <definedName name="WILSON">'[72]Res-Accide-10'!#REF!</definedName>
    <definedName name="WQ" localSheetId="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GETH">#REF!</definedName>
    <definedName name="WRJ7T8KY">#REF!</definedName>
    <definedName name="wrn.Analisi._.completa."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0" hidden="1">{#N/A,#N/A,TRUE,"CODIGO DEPENDENCIA"}</definedName>
    <definedName name="wrn.ar." hidden="1">{#N/A,#N/A,TRUE,"CODIGO DEPENDENCIA"}</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ivil._.works." localSheetId="0" hidden="1">{#N/A,#N/A,TRUE,"1842CWN0"}</definedName>
    <definedName name="wrn.civil._.works." hidden="1">{#N/A,#N/A,TRUE,"1842CWN0"}</definedName>
    <definedName name="wrn.Cover." localSheetId="0"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0" hidden="1">{#N/A,#N/A,TRUE,"Main Issues";#N/A,#N/A,TRUE,"Income statement ($)"}</definedName>
    <definedName name="wrn.Danilo." hidden="1">{#N/A,#N/A,TRUE,"Main Issues";#N/A,#N/A,TRUE,"Income statement ($)"}</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0" hidden="1">{"FCB_ALL",#N/A,FALSE,"FCB"}</definedName>
    <definedName name="wrn.fcb2" hidden="1">{"FCB_ALL",#N/A,FALSE,"FCB"}</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#REF!</definedName>
    <definedName name="wrn.Financial._.Statements.">#REF!</definedName>
    <definedName name="wrn.five." localSheetId="0" hidden="1">{#N/A,#N/A,TRUE,"5 year"}</definedName>
    <definedName name="wrn.five." hidden="1">{#N/A,#N/A,TRUE,"5 year"}</definedName>
    <definedName name="wrn.fixed._.assets." localSheetId="0" hidden="1">{#N/A,#N/A,TRUE,"fixed assets"}</definedName>
    <definedName name="wrn.fixed._.assets." hidden="1">{#N/A,#N/A,TRUE,"fixed assets"}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0">#REF!</definedName>
    <definedName name="wrn.FUll._.Model.">#REF!</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NFORME1." localSheetId="0"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Modello." localSheetId="0"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PERADORES." localSheetId="0" hidden="1">{#N/A,#N/A,TRUE,"T1"}</definedName>
    <definedName name="wrn.OPERADORES." hidden="1">{#N/A,#N/A,TRUE,"T1"}</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7" localSheetId="0" hidden="1">{#N/A,#N/A,FALSE,"Hoja1";#N/A,#N/A,FALSE,"Hoja2"}</definedName>
    <definedName name="wrn.res7" hidden="1">{#N/A,#N/A,FALSE,"Hoja1";#N/A,#N/A,FALSE,"Hoja2"}</definedName>
    <definedName name="wrn.Restructuring._.Summaries." localSheetId="0">#REF!</definedName>
    <definedName name="wrn.Restructuring._.Summaries.">#REF!</definedName>
    <definedName name="wrn.Resumen." localSheetId="0" hidden="1">{#N/A,#N/A,FALSE,"Hoja1";#N/A,#N/A,FALSE,"Hoja2"}</definedName>
    <definedName name="wrn.Resumen." hidden="1">{#N/A,#N/A,FALSE,"Hoja1";#N/A,#N/A,FALSE,"Hoja2"}</definedName>
    <definedName name="wrn.summary._.report." localSheetId="0" hidden="1">{#N/A,#N/A,TRUE,"Summary"}</definedName>
    <definedName name="wrn.summary._.report." hidden="1">{#N/A,#N/A,TRUE,"Summary"}</definedName>
    <definedName name="wrn.synt." localSheetId="0" hidden="1">{#N/A,#N/A,FALSE,"c_finanz";#N/A,#N/A,FALSE,"c_eco";#N/A,#N/A,FALSE,"investimenti";#N/A,#N/A,FALSE,"tir"}</definedName>
    <definedName name="wrn.synt." hidden="1">{#N/A,#N/A,FALSE,"c_finanz";#N/A,#N/A,FALSE,"c_eco";#N/A,#N/A,FALSE,"investimenti";#N/A,#N/A,FALSE,"tir"}</definedName>
    <definedName name="wrn.test." localSheetId="0" hidden="1">{"test2",#N/A,TRUE,"Prices"}</definedName>
    <definedName name="wrn.test." hidden="1">{"test2",#N/A,TRUE,"Prices"}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rwe" localSheetId="0">#REF!</definedName>
    <definedName name="wrrwe">#REF!</definedName>
    <definedName name="WSERWEER" localSheetId="0">#REF!</definedName>
    <definedName name="WSERWEER">'[271]COSTOS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RHETUYK">#REF!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[4]LIQUIDACION!#REF!</definedName>
    <definedName name="WW">#N/A</definedName>
    <definedName name="wwded3" localSheetId="0" hidden="1">{"via1",#N/A,TRUE,"general";"via2",#N/A,TRUE,"general";"via3",#N/A,TRUE,"general"}</definedName>
    <definedName name="wwded3" hidden="1">{"via1",#N/A,TRUE,"general";"via2",#N/A,TRUE,"general";"via3",#N/A,TRUE,"general"}</definedName>
    <definedName name="wWW" localSheetId="0">#REF!</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 localSheetId="0">#REF!</definedName>
    <definedName name="wwwwwww">#REF!</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 localSheetId="0">#REF!</definedName>
    <definedName name="XMesCalidades">#REF!</definedName>
    <definedName name="XMesNoFacturables">#REF!</definedName>
    <definedName name="XMesPersonalPromedio">#REF!</definedName>
    <definedName name="XMesProfesionales">#REF!</definedName>
    <definedName name="XMesTecnicos">#REF!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 localSheetId="0" hidden="1">#REF!</definedName>
    <definedName name="XXXX" hidden="1">#REF!</definedName>
    <definedName name="xxxxx" localSheetId="0">[272]!absc</definedName>
    <definedName name="xxxxx">[273]!absc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yz">#REF!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[49]!absc</definedName>
    <definedName name="Y">[75]!absc</definedName>
    <definedName name="y6y6" localSheetId="0" hidden="1">{"via1",#N/A,TRUE,"general";"via2",#N/A,TRUE,"general";"via3",#N/A,TRUE,"general"}</definedName>
    <definedName name="y6y6" hidden="1">{"via1",#N/A,TRUE,"general";"via2",#N/A,TRUE,"general";"via3",#N/A,TRUE,"general"}</definedName>
    <definedName name="Y8K7">#REF!</definedName>
    <definedName name="Y8O78">#REF!</definedName>
    <definedName name="Y8O8">#REF!</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il">#REF!</definedName>
    <definedName name="yilyily">#REF!</definedName>
    <definedName name="yilyilyu">#REF!</definedName>
    <definedName name="YJ" localSheetId="0">#REF!</definedName>
    <definedName name="YJ">#REF!</definedName>
    <definedName name="YJT7">#REF!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KTYL9">#REF!</definedName>
    <definedName name="YKY8">#REF!</definedName>
    <definedName name="YLY8">#REF!</definedName>
    <definedName name="YMTYJ">#REF!</definedName>
    <definedName name="yolombo" localSheetId="0">#REF!</definedName>
    <definedName name="yolombo">'[274]cant y precios'!$A$11:$J$56</definedName>
    <definedName name="YOYO">'[275]AISLAMIENTO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lyuiy"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yuilyuiy"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yuiy8y8" localSheetId="0" hidden="1">{#N/A,#N/A,TRUE,"INGENIERIA";#N/A,#N/A,TRUE,"COMPRAS";#N/A,#N/A,TRUE,"DIRECCION";#N/A,#N/A,TRUE,"RESUMEN"}</definedName>
    <definedName name="yuiy8y8" hidden="1">{#N/A,#N/A,TRUE,"INGENIERIA";#N/A,#N/A,TRUE,"COMPRAS";#N/A,#N/A,TRUE,"DIRECCION";#N/A,#N/A,TRUE,"RESUMEN"}</definedName>
    <definedName name="YUK8Y">#REF!</definedName>
    <definedName name="YUKTU">#REF!</definedName>
    <definedName name="YUKYK7">#REF!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UYUYHNBVVVCFDDDSAASXV" localSheetId="0">#REF!</definedName>
    <definedName name="YUYUYHNBVVVCFDDDSAASXV">#REF!</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yyyyyy" localSheetId="0">#REF!</definedName>
    <definedName name="yyyyyy">#REF!</definedName>
    <definedName name="z">#REF!</definedName>
    <definedName name="Z_026CD6D7_F7CA_4BE8_B625_9A1778CFA739_.wvu.FilterData" localSheetId="0" hidden="1">#REF!</definedName>
    <definedName name="Z_026CD6D7_F7CA_4BE8_B625_9A1778CFA739_.wvu.FilterData" hidden="1">[40]Presupuesto_Via_distribuidora!$A$9:$H$344</definedName>
    <definedName name="Z_026CD6D7_F7CA_4BE8_B625_9A1778CFA739_.wvu.PrintArea" localSheetId="0" hidden="1">#REF!</definedName>
    <definedName name="Z_026CD6D7_F7CA_4BE8_B625_9A1778CFA739_.wvu.PrintArea" hidden="1">[40]Presupuesto_Via_distribuidora!$A$390:$I$602</definedName>
    <definedName name="Z_026CD6D7_F7CA_4BE8_B625_9A1778CFA739_.wvu.PrintTitles" localSheetId="0" hidden="1">#REF!</definedName>
    <definedName name="Z_026CD6D7_F7CA_4BE8_B625_9A1778CFA739_.wvu.PrintTitles" hidden="1">[40]Presupuesto_Via_distribuidora!$380:$389</definedName>
    <definedName name="Z_05670E35_1347_49D9_AD91_AA9A31A4EF61_.wvu.FilterData" localSheetId="0" hidden="1">#REF!</definedName>
    <definedName name="Z_05670E35_1347_49D9_AD91_AA9A31A4EF61_.wvu.FilterData" hidden="1">[40]Presupuesto_Via_distribuidora!$A$9:$H$344</definedName>
    <definedName name="Z_05670E35_1347_49D9_AD91_AA9A31A4EF61_.wvu.PrintArea" localSheetId="0" hidden="1">#REF!</definedName>
    <definedName name="Z_05670E35_1347_49D9_AD91_AA9A31A4EF61_.wvu.PrintArea" hidden="1">[40]Presupuesto_Via_distribuidora!$C$1:$H$344</definedName>
    <definedName name="Z_05670E35_1347_49D9_AD91_AA9A31A4EF61_.wvu.PrintTitles" localSheetId="0" hidden="1">#REF!</definedName>
    <definedName name="Z_05670E35_1347_49D9_AD91_AA9A31A4EF61_.wvu.PrintTitles" hidden="1">[40]Presupuesto_Via_distribuidora!$2:$8</definedName>
    <definedName name="Z_0890F28A_A8C8_451C_A3E6_C3AFDD239B64_.wvu.FilterData" localSheetId="0" hidden="1">#REF!</definedName>
    <definedName name="Z_0890F28A_A8C8_451C_A3E6_C3AFDD239B64_.wvu.FilterData" hidden="1">[40]Presupuesto_Via_distribuidora!$A$9:$H$344</definedName>
    <definedName name="Z_0890F28A_A8C8_451C_A3E6_C3AFDD239B64_.wvu.PrintArea" localSheetId="0" hidden="1">#REF!</definedName>
    <definedName name="Z_0890F28A_A8C8_451C_A3E6_C3AFDD239B64_.wvu.PrintArea" hidden="1">[40]Presupuesto_Via_distribuidora!$A$392:$I$604</definedName>
    <definedName name="Z_0890F28A_A8C8_451C_A3E6_C3AFDD239B64_.wvu.PrintTitles" localSheetId="0" hidden="1">#REF!</definedName>
    <definedName name="Z_0890F28A_A8C8_451C_A3E6_C3AFDD239B64_.wvu.PrintTitles" hidden="1">[40]Presupuesto_Via_distribuidora!$382:$391</definedName>
    <definedName name="Z_0A4C2D72_EA87_11DA_B6F6_00609720E0A1_.wvu.FilterData" localSheetId="0" hidden="1">#REF!</definedName>
    <definedName name="Z_0A4C2D72_EA87_11DA_B6F6_00609720E0A1_.wvu.FilterData" hidden="1">[40]Presupuesto_Via_distribuidora!$A$9:$H$344</definedName>
    <definedName name="Z_0A4C2D72_EA87_11DA_B6F6_00609720E0A1_.wvu.PrintArea" localSheetId="0" hidden="1">#REF!</definedName>
    <definedName name="Z_0A4C2D72_EA87_11DA_B6F6_00609720E0A1_.wvu.PrintArea" hidden="1">[40]Presupuesto_Via_distribuidora!$A$10:$I$164</definedName>
    <definedName name="Z_0A4C2D72_EA87_11DA_B6F6_00609720E0A1_.wvu.PrintTitles" localSheetId="0" hidden="1">#REF!</definedName>
    <definedName name="Z_0A4C2D72_EA87_11DA_B6F6_00609720E0A1_.wvu.PrintTitles" hidden="1">[40]Presupuesto_Via_distribuidora!$1:$9</definedName>
    <definedName name="Z_0A4C2D73_EA87_11DA_B6F6_00609720E0A1_.wvu.FilterData" localSheetId="0" hidden="1">#REF!</definedName>
    <definedName name="Z_0A4C2D73_EA87_11DA_B6F6_00609720E0A1_.wvu.FilterData" hidden="1">[40]Presupuesto_Via_distribuidora!$A$9:$H$344</definedName>
    <definedName name="Z_0A4C2D73_EA87_11DA_B6F6_00609720E0A1_.wvu.PrintArea" localSheetId="0" hidden="1">#REF!</definedName>
    <definedName name="Z_0A4C2D73_EA87_11DA_B6F6_00609720E0A1_.wvu.PrintArea" hidden="1">[40]Presupuesto_Via_distribuidora!$A$176:$I$193</definedName>
    <definedName name="Z_0A4C2D74_EA87_11DA_B6F6_00609720E0A1_.wvu.FilterData" localSheetId="0" hidden="1">#REF!</definedName>
    <definedName name="Z_0A4C2D74_EA87_11DA_B6F6_00609720E0A1_.wvu.FilterData" hidden="1">[40]Presupuesto_Via_distribuidora!$A$9:$H$344</definedName>
    <definedName name="Z_0A4C2D74_EA87_11DA_B6F6_00609720E0A1_.wvu.PrintArea" localSheetId="0" hidden="1">#REF!</definedName>
    <definedName name="Z_0A4C2D74_EA87_11DA_B6F6_00609720E0A1_.wvu.PrintArea" hidden="1">[40]Presupuesto_Via_distribuidora!$A$342:$I$541</definedName>
    <definedName name="Z_0A4C2D75_EA87_11DA_B6F6_00609720E0A1_.wvu.FilterData" localSheetId="0" hidden="1">#REF!</definedName>
    <definedName name="Z_0A4C2D75_EA87_11DA_B6F6_00609720E0A1_.wvu.FilterData" hidden="1">[40]Presupuesto_Via_distribuidora!$A$9:$H$344</definedName>
    <definedName name="Z_0A4C2D75_EA87_11DA_B6F6_00609720E0A1_.wvu.PrintArea" localSheetId="0" hidden="1">#REF!</definedName>
    <definedName name="Z_0A4C2D75_EA87_11DA_B6F6_00609720E0A1_.wvu.PrintArea" hidden="1">[40]Presupuesto_Via_distribuidora!$A$557:$I$825</definedName>
    <definedName name="Z_0A4C2D75_EA87_11DA_B6F6_00609720E0A1_.wvu.PrintTitles" localSheetId="0" hidden="1">#REF!</definedName>
    <definedName name="Z_0A4C2D75_EA87_11DA_B6F6_00609720E0A1_.wvu.PrintTitles" hidden="1">[40]Presupuesto_Via_distribuidora!$547:$556</definedName>
    <definedName name="Z_0A4C2D76_EA87_11DA_B6F6_00609720E0A1_.wvu.FilterData" localSheetId="0" hidden="1">#REF!</definedName>
    <definedName name="Z_0A4C2D76_EA87_11DA_B6F6_00609720E0A1_.wvu.FilterData" hidden="1">[40]Presupuesto_Via_distribuidora!$A$9:$H$344</definedName>
    <definedName name="Z_0A4C2D76_EA87_11DA_B6F6_00609720E0A1_.wvu.PrintArea" localSheetId="0" hidden="1">#REF!</definedName>
    <definedName name="Z_0A4C2D76_EA87_11DA_B6F6_00609720E0A1_.wvu.PrintArea" hidden="1">[40]Presupuesto_Via_distribuidora!$A$839:$I$1037</definedName>
    <definedName name="Z_0A4C2D76_EA87_11DA_B6F6_00609720E0A1_.wvu.PrintTitles" localSheetId="0" hidden="1">#REF!</definedName>
    <definedName name="Z_0A4C2D76_EA87_11DA_B6F6_00609720E0A1_.wvu.PrintTitles" hidden="1">[40]Presupuesto_Via_distribuidora!$829:$838</definedName>
    <definedName name="Z_0E0DE1F8_394A_4093_8E74_B2A631A3A88C_.wvu.FilterData" localSheetId="0" hidden="1">#REF!</definedName>
    <definedName name="Z_0E0DE1F8_394A_4093_8E74_B2A631A3A88C_.wvu.FilterData" hidden="1">[40]Presupuesto_Via_distribuidora!$A$9:$H$344</definedName>
    <definedName name="Z_0E0DE1F8_394A_4093_8E74_B2A631A3A88C_.wvu.PrintArea" localSheetId="0" hidden="1">#REF!</definedName>
    <definedName name="Z_0E0DE1F8_394A_4093_8E74_B2A631A3A88C_.wvu.PrintArea" hidden="1">[40]Presupuesto_Via_distribuidora!$A$620:$I$888</definedName>
    <definedName name="Z_0E0DE1F8_394A_4093_8E74_B2A631A3A88C_.wvu.PrintTitles" localSheetId="0" hidden="1">#REF!</definedName>
    <definedName name="Z_0E0DE1F8_394A_4093_8E74_B2A631A3A88C_.wvu.PrintTitles" hidden="1">[40]Presupuesto_Via_distribuidora!$610:$619</definedName>
    <definedName name="Z_18C710ED_70CF_48D0_92F5_038A88335068_.wvu.FilterData" localSheetId="0" hidden="1">#REF!</definedName>
    <definedName name="Z_18C710ED_70CF_48D0_92F5_038A88335068_.wvu.FilterData" hidden="1">[40]Presupuesto_Via_distribuidora!$A$9:$H$344</definedName>
    <definedName name="Z_18C710ED_70CF_48D0_92F5_038A88335068_.wvu.PrintArea" localSheetId="0" hidden="1">#REF!</definedName>
    <definedName name="Z_18C710ED_70CF_48D0_92F5_038A88335068_.wvu.PrintArea" hidden="1">[40]Presupuesto_Via_distribuidora!$C$1:$H$344</definedName>
    <definedName name="Z_18C710ED_70CF_48D0_92F5_038A88335068_.wvu.PrintTitles" localSheetId="0" hidden="1">#REF!</definedName>
    <definedName name="Z_18C710ED_70CF_48D0_92F5_038A88335068_.wvu.PrintTitles" hidden="1">[40]Presupuesto_Via_distribuidora!$2:$8</definedName>
    <definedName name="Z_378D82E8_FE69_4712_AE73_9D578C4190DE_.wvu.FilterData" localSheetId="0" hidden="1">#REF!</definedName>
    <definedName name="Z_378D82E8_FE69_4712_AE73_9D578C4190DE_.wvu.FilterData" hidden="1">[40]Presupuesto_Via_distribuidora!$A$9:$H$344</definedName>
    <definedName name="Z_378D82E8_FE69_4712_AE73_9D578C4190DE_.wvu.PrintArea" localSheetId="0" hidden="1">#REF!</definedName>
    <definedName name="Z_378D82E8_FE69_4712_AE73_9D578C4190DE_.wvu.PrintArea" hidden="1">[40]Presupuesto_Via_distribuidora!$C$1:$H$344</definedName>
    <definedName name="Z_378D82E8_FE69_4712_AE73_9D578C4190DE_.wvu.PrintTitles" localSheetId="0" hidden="1">#REF!</definedName>
    <definedName name="Z_378D82E8_FE69_4712_AE73_9D578C4190DE_.wvu.PrintTitles" hidden="1">[40]Presupuesto_Via_distribuidora!$2:$8</definedName>
    <definedName name="Z_381FCF61_DF95_4756_B103_A1118DFFDE02_.wvu.FilterData" localSheetId="0" hidden="1">#REF!</definedName>
    <definedName name="Z_381FCF61_DF95_4756_B103_A1118DFFDE02_.wvu.FilterData" hidden="1">[40]Presupuesto_Via_distribuidora!$A$9:$H$344</definedName>
    <definedName name="Z_381FCF61_DF95_4756_B103_A1118DFFDE02_.wvu.PrintArea" localSheetId="0" hidden="1">#REF!</definedName>
    <definedName name="Z_381FCF61_DF95_4756_B103_A1118DFFDE02_.wvu.PrintArea" hidden="1">[40]Presupuesto_Via_distribuidora!$C$1:$H$344</definedName>
    <definedName name="Z_381FCF61_DF95_4756_B103_A1118DFFDE02_.wvu.PrintTitles" localSheetId="0" hidden="1">#REF!</definedName>
    <definedName name="Z_381FCF61_DF95_4756_B103_A1118DFFDE02_.wvu.PrintTitles" hidden="1">[40]Presupuesto_Via_distribuidora!$2:$8</definedName>
    <definedName name="Z_3B3C0CA1_2A9C_45FD_9823_50B200F6C0D1_.wvu.FilterData" localSheetId="0" hidden="1">#REF!</definedName>
    <definedName name="Z_3B3C0CA1_2A9C_45FD_9823_50B200F6C0D1_.wvu.FilterData" hidden="1">[40]Presupuesto_Via_distribuidora!$A$9:$H$344</definedName>
    <definedName name="Z_3B3C0CA1_2A9C_45FD_9823_50B200F6C0D1_.wvu.PrintArea" localSheetId="0" hidden="1">#REF!</definedName>
    <definedName name="Z_3B3C0CA1_2A9C_45FD_9823_50B200F6C0D1_.wvu.PrintArea" hidden="1">[40]Presupuesto_Via_distribuidora!$C$1:$H$344</definedName>
    <definedName name="Z_3B3C0CA1_2A9C_45FD_9823_50B200F6C0D1_.wvu.PrintTitles" localSheetId="0" hidden="1">#REF!</definedName>
    <definedName name="Z_3B3C0CA1_2A9C_45FD_9823_50B200F6C0D1_.wvu.PrintTitles" hidden="1">[40]Presupuesto_Via_distribuidora!$2:$8</definedName>
    <definedName name="Z_3E9430E5_6A83_435B_9E47_1B8F7E18D67C_.wvu.FilterData" localSheetId="0" hidden="1">#REF!</definedName>
    <definedName name="Z_3E9430E5_6A83_435B_9E47_1B8F7E18D67C_.wvu.FilterData" hidden="1">[40]Presupuesto_Via_distribuidora!$A$9:$H$344</definedName>
    <definedName name="Z_3E9430E5_6A83_435B_9E47_1B8F7E18D67C_.wvu.PrintArea" localSheetId="0" hidden="1">#REF!</definedName>
    <definedName name="Z_3E9430E5_6A83_435B_9E47_1B8F7E18D67C_.wvu.PrintArea" hidden="1">[40]Presupuesto_Via_distribuidora!$C$1:$H$344</definedName>
    <definedName name="Z_3E9430E5_6A83_435B_9E47_1B8F7E18D67C_.wvu.PrintTitles" localSheetId="0" hidden="1">#REF!</definedName>
    <definedName name="Z_3E9430E5_6A83_435B_9E47_1B8F7E18D67C_.wvu.PrintTitles" hidden="1">[40]Presupuesto_Via_distribuidora!$2:$8</definedName>
    <definedName name="Z_4A14CB5C_2287_4F6E_9A65_22F0A4D81D81_.wvu.FilterData" localSheetId="0" hidden="1">#REF!</definedName>
    <definedName name="Z_4A14CB5C_2287_4F6E_9A65_22F0A4D81D81_.wvu.FilterData" hidden="1">[40]Presupuesto_Via_distribuidora!$A$9:$H$344</definedName>
    <definedName name="Z_4A14CB5C_2287_4F6E_9A65_22F0A4D81D81_.wvu.PrintArea" localSheetId="0" hidden="1">#REF!</definedName>
    <definedName name="Z_4A14CB5C_2287_4F6E_9A65_22F0A4D81D81_.wvu.PrintArea" hidden="1">[40]Presupuesto_Via_distribuidora!$C$1:$H$344</definedName>
    <definedName name="Z_4A14CB5C_2287_4F6E_9A65_22F0A4D81D81_.wvu.PrintTitles" localSheetId="0" hidden="1">#REF!</definedName>
    <definedName name="Z_4A14CB5C_2287_4F6E_9A65_22F0A4D81D81_.wvu.PrintTitles" hidden="1">[40]Presupuesto_Via_distribuidora!$2:$8</definedName>
    <definedName name="Z_4BBC24C4_A093_4EC9_8AFF_49C6F602CC39_.wvu.FilterData" localSheetId="0" hidden="1">#REF!</definedName>
    <definedName name="Z_4BBC24C4_A093_4EC9_8AFF_49C6F602CC39_.wvu.FilterData" hidden="1">[40]Presupuesto_Via_distribuidora!$A$9:$H$344</definedName>
    <definedName name="Z_4BBC24C4_A093_4EC9_8AFF_49C6F602CC39_.wvu.PrintArea" localSheetId="0" hidden="1">#REF!</definedName>
    <definedName name="Z_4BBC24C4_A093_4EC9_8AFF_49C6F602CC39_.wvu.PrintArea" hidden="1">[40]Presupuesto_Via_distribuidora!$C$1:$H$344</definedName>
    <definedName name="Z_4BBC24C4_A093_4EC9_8AFF_49C6F602CC39_.wvu.PrintTitles" localSheetId="0" hidden="1">#REF!</definedName>
    <definedName name="Z_4BBC24C4_A093_4EC9_8AFF_49C6F602CC39_.wvu.PrintTitles" hidden="1">[40]Presupuesto_Via_distribuidora!$2:$8</definedName>
    <definedName name="Z_504A8F9D_2C46_439E_975A_DF1C1FA56E7B_.wvu.FilterData" localSheetId="0" hidden="1">#REF!</definedName>
    <definedName name="Z_504A8F9D_2C46_439E_975A_DF1C1FA56E7B_.wvu.FilterData" hidden="1">[40]Presupuesto_Via_distribuidora!$A$9:$H$344</definedName>
    <definedName name="Z_504A8F9D_2C46_439E_975A_DF1C1FA56E7B_.wvu.PrintArea" localSheetId="0" hidden="1">#REF!</definedName>
    <definedName name="Z_504A8F9D_2C46_439E_975A_DF1C1FA56E7B_.wvu.PrintArea" hidden="1">[40]Presupuesto_Via_distribuidora!$C$1:$H$344</definedName>
    <definedName name="Z_504A8F9D_2C46_439E_975A_DF1C1FA56E7B_.wvu.PrintTitles" localSheetId="0" hidden="1">#REF!</definedName>
    <definedName name="Z_504A8F9D_2C46_439E_975A_DF1C1FA56E7B_.wvu.PrintTitles" hidden="1">[40]Presupuesto_Via_distribuidora!$2:$8</definedName>
    <definedName name="Z_653348E7_CDAD_4F62_A236_641A4BB6425A_.wvu.FilterData" localSheetId="0" hidden="1">#REF!</definedName>
    <definedName name="Z_653348E7_CDAD_4F62_A236_641A4BB6425A_.wvu.FilterData" hidden="1">[40]Presupuesto_Via_distribuidora!$A$9:$H$344</definedName>
    <definedName name="Z_653348E7_CDAD_4F62_A236_641A4BB6425A_.wvu.PrintArea" localSheetId="0" hidden="1">#REF!</definedName>
    <definedName name="Z_653348E7_CDAD_4F62_A236_641A4BB6425A_.wvu.PrintArea" hidden="1">[40]Presupuesto_Via_distribuidora!$A$221:$I$375</definedName>
    <definedName name="Z_653348E7_CDAD_4F62_A236_641A4BB6425A_.wvu.PrintTitles" localSheetId="0" hidden="1">#REF!</definedName>
    <definedName name="Z_653348E7_CDAD_4F62_A236_641A4BB6425A_.wvu.PrintTitles" hidden="1">[40]Presupuesto_Via_distribuidora!$211:$220</definedName>
    <definedName name="Z_68C48519_C8C2_4287_96F6_0F561F815CE8_.wvu.FilterData" localSheetId="0" hidden="1">#REF!</definedName>
    <definedName name="Z_68C48519_C8C2_4287_96F6_0F561F815CE8_.wvu.FilterData" hidden="1">[40]Presupuesto_Via_distribuidora!$A$9:$H$344</definedName>
    <definedName name="Z_68C48519_C8C2_4287_96F6_0F561F815CE8_.wvu.PrintArea" localSheetId="0" hidden="1">#REF!</definedName>
    <definedName name="Z_68C48519_C8C2_4287_96F6_0F561F815CE8_.wvu.PrintArea" hidden="1">[40]Presupuesto_Via_distribuidora!$C$1:$H$344</definedName>
    <definedName name="Z_68C48519_C8C2_4287_96F6_0F561F815CE8_.wvu.PrintTitles" localSheetId="0" hidden="1">#REF!</definedName>
    <definedName name="Z_68C48519_C8C2_4287_96F6_0F561F815CE8_.wvu.PrintTitles" hidden="1">[40]Presupuesto_Via_distribuidora!$2:$8</definedName>
    <definedName name="Z_6BA141F2_E104_11DA_B6F6_00609720E0A1_.wvu.FilterData" localSheetId="0" hidden="1">#REF!</definedName>
    <definedName name="Z_6BA141F2_E104_11DA_B6F6_00609720E0A1_.wvu.FilterData" hidden="1">[40]Presupuesto_Via_distribuidora!$A$9:$H$344</definedName>
    <definedName name="Z_6BA141F2_E104_11DA_B6F6_00609720E0A1_.wvu.PrintArea" localSheetId="0" hidden="1">#REF!</definedName>
    <definedName name="Z_6BA141F2_E104_11DA_B6F6_00609720E0A1_.wvu.PrintArea" hidden="1">[40]Presupuesto_Via_distribuidora!$A$10:$I$164</definedName>
    <definedName name="Z_6BA141F2_E104_11DA_B6F6_00609720E0A1_.wvu.PrintTitles" localSheetId="0" hidden="1">#REF!</definedName>
    <definedName name="Z_6BA141F2_E104_11DA_B6F6_00609720E0A1_.wvu.PrintTitles" hidden="1">[40]Presupuesto_Via_distribuidora!$1:$9</definedName>
    <definedName name="Z_6BA141F3_E104_11DA_B6F6_00609720E0A1_.wvu.FilterData" localSheetId="0" hidden="1">#REF!</definedName>
    <definedName name="Z_6BA141F3_E104_11DA_B6F6_00609720E0A1_.wvu.FilterData" hidden="1">[40]Presupuesto_Via_distribuidora!$A$9:$H$344</definedName>
    <definedName name="Z_6BA141F3_E104_11DA_B6F6_00609720E0A1_.wvu.PrintArea" localSheetId="0" hidden="1">#REF!</definedName>
    <definedName name="Z_6BA141F3_E104_11DA_B6F6_00609720E0A1_.wvu.PrintArea" hidden="1">[40]Presupuesto_Via_distribuidora!$A$176:$I$193</definedName>
    <definedName name="Z_6BA141F4_E104_11DA_B6F6_00609720E0A1_.wvu.FilterData" localSheetId="0" hidden="1">#REF!</definedName>
    <definedName name="Z_6BA141F4_E104_11DA_B6F6_00609720E0A1_.wvu.FilterData" hidden="1">[40]Presupuesto_Via_distribuidora!$A$9:$H$344</definedName>
    <definedName name="Z_6BA141F4_E104_11DA_B6F6_00609720E0A1_.wvu.PrintArea" localSheetId="0" hidden="1">#REF!</definedName>
    <definedName name="Z_6BA141F4_E104_11DA_B6F6_00609720E0A1_.wvu.PrintArea" hidden="1">[40]Presupuesto_Via_distribuidora!$A$342:$I$541</definedName>
    <definedName name="Z_6BA141F5_E104_11DA_B6F6_00609720E0A1_.wvu.FilterData" localSheetId="0" hidden="1">#REF!</definedName>
    <definedName name="Z_6BA141F5_E104_11DA_B6F6_00609720E0A1_.wvu.FilterData" hidden="1">[40]Presupuesto_Via_distribuidora!$A$9:$H$344</definedName>
    <definedName name="Z_6BA141F5_E104_11DA_B6F6_00609720E0A1_.wvu.PrintArea" localSheetId="0" hidden="1">#REF!</definedName>
    <definedName name="Z_6BA141F5_E104_11DA_B6F6_00609720E0A1_.wvu.PrintArea" hidden="1">[40]Presupuesto_Via_distribuidora!$A$557:$I$825</definedName>
    <definedName name="Z_6BA141F5_E104_11DA_B6F6_00609720E0A1_.wvu.PrintTitles" localSheetId="0" hidden="1">#REF!</definedName>
    <definedName name="Z_6BA141F5_E104_11DA_B6F6_00609720E0A1_.wvu.PrintTitles" hidden="1">[40]Presupuesto_Via_distribuidora!$547:$556</definedName>
    <definedName name="Z_6BA141F6_E104_11DA_B6F6_00609720E0A1_.wvu.FilterData" localSheetId="0" hidden="1">#REF!</definedName>
    <definedName name="Z_6BA141F6_E104_11DA_B6F6_00609720E0A1_.wvu.FilterData" hidden="1">[40]Presupuesto_Via_distribuidora!$A$9:$H$344</definedName>
    <definedName name="Z_6BA141F6_E104_11DA_B6F6_00609720E0A1_.wvu.PrintArea" localSheetId="0" hidden="1">#REF!</definedName>
    <definedName name="Z_6BA141F6_E104_11DA_B6F6_00609720E0A1_.wvu.PrintArea" hidden="1">[40]Presupuesto_Via_distribuidora!$A$839:$I$1037</definedName>
    <definedName name="Z_6BA141F6_E104_11DA_B6F6_00609720E0A1_.wvu.PrintTitles" localSheetId="0" hidden="1">#REF!</definedName>
    <definedName name="Z_6BA141F6_E104_11DA_B6F6_00609720E0A1_.wvu.PrintTitles" hidden="1">[40]Presupuesto_Via_distribuidora!$829:$838</definedName>
    <definedName name="Z_726673D2_C579_4EF3_83C7_45DC3792EA6A_.wvu.FilterData" localSheetId="0" hidden="1">#REF!</definedName>
    <definedName name="Z_726673D2_C579_4EF3_83C7_45DC3792EA6A_.wvu.FilterData" hidden="1">[40]Presupuesto_Via_distribuidora!$A$9:$H$344</definedName>
    <definedName name="Z_726673D2_C579_4EF3_83C7_45DC3792EA6A_.wvu.PrintArea" localSheetId="0" hidden="1">#REF!</definedName>
    <definedName name="Z_726673D2_C579_4EF3_83C7_45DC3792EA6A_.wvu.PrintArea" hidden="1">[40]Presupuesto_Via_distribuidora!$A$10:$I$208</definedName>
    <definedName name="Z_726673D2_C579_4EF3_83C7_45DC3792EA6A_.wvu.PrintTitles" localSheetId="0" hidden="1">#REF!</definedName>
    <definedName name="Z_726673D2_C579_4EF3_83C7_45DC3792EA6A_.wvu.PrintTitles" hidden="1">[40]Presupuesto_Via_distribuidora!$1:$9</definedName>
    <definedName name="Z_729969D8_DFDA_47B9_ADA2_E05CF62B3DEF_.wvu.FilterData" localSheetId="0" hidden="1">#REF!</definedName>
    <definedName name="Z_729969D8_DFDA_47B9_ADA2_E05CF62B3DEF_.wvu.FilterData" hidden="1">[40]Presupuesto_Via_distribuidora!$A$9:$H$344</definedName>
    <definedName name="Z_729969D8_DFDA_47B9_ADA2_E05CF62B3DEF_.wvu.PrintArea" localSheetId="0" hidden="1">#REF!</definedName>
    <definedName name="Z_729969D8_DFDA_47B9_ADA2_E05CF62B3DEF_.wvu.PrintArea" hidden="1">[40]Presupuesto_Via_distribuidora!$A$618:$I$886</definedName>
    <definedName name="Z_729969D8_DFDA_47B9_ADA2_E05CF62B3DEF_.wvu.PrintTitles" localSheetId="0" hidden="1">#REF!</definedName>
    <definedName name="Z_729969D8_DFDA_47B9_ADA2_E05CF62B3DEF_.wvu.PrintTitles" hidden="1">[40]Presupuesto_Via_distribuidora!$608:$617</definedName>
    <definedName name="Z_75EDDC88_CA8C_4671_911D_25D74F37EC47_.wvu.FilterData" localSheetId="0" hidden="1">#REF!</definedName>
    <definedName name="Z_75EDDC88_CA8C_4671_911D_25D74F37EC47_.wvu.FilterData" hidden="1">[40]Presupuesto_Via_distribuidora!$A$9:$H$344</definedName>
    <definedName name="Z_75EDDC88_CA8C_4671_911D_25D74F37EC47_.wvu.PrintArea" localSheetId="0" hidden="1">#REF!</definedName>
    <definedName name="Z_75EDDC88_CA8C_4671_911D_25D74F37EC47_.wvu.PrintArea" hidden="1">[40]Presupuesto_Via_distribuidora!$A$902:$I$1100</definedName>
    <definedName name="Z_75EDDC88_CA8C_4671_911D_25D74F37EC47_.wvu.PrintTitles" localSheetId="0" hidden="1">#REF!</definedName>
    <definedName name="Z_75EDDC88_CA8C_4671_911D_25D74F37EC47_.wvu.PrintTitles" hidden="1">[40]Presupuesto_Via_distribuidora!$892:$901</definedName>
    <definedName name="Z_80573755_2D8B_4158_BD3A_CC331B950748_.wvu.FilterData" localSheetId="0" hidden="1">#REF!</definedName>
    <definedName name="Z_80573755_2D8B_4158_BD3A_CC331B950748_.wvu.FilterData" hidden="1">[40]Presupuesto_Via_distribuidora!$A$9:$H$344</definedName>
    <definedName name="Z_80573755_2D8B_4158_BD3A_CC331B950748_.wvu.PrintArea" localSheetId="0" hidden="1">#REF!</definedName>
    <definedName name="Z_80573755_2D8B_4158_BD3A_CC331B950748_.wvu.PrintArea" hidden="1">[40]Presupuesto_Via_distribuidora!$A$221:$I$375</definedName>
    <definedName name="Z_80573755_2D8B_4158_BD3A_CC331B950748_.wvu.PrintTitles" localSheetId="0" hidden="1">#REF!</definedName>
    <definedName name="Z_80573755_2D8B_4158_BD3A_CC331B950748_.wvu.PrintTitles" hidden="1">[40]Presupuesto_Via_distribuidora!$211:$220</definedName>
    <definedName name="Z_9C7B0D6D_4DDE_4C72_B23F_2E183F63ECB1_.wvu.FilterData" localSheetId="0" hidden="1">#REF!</definedName>
    <definedName name="Z_9C7B0D6D_4DDE_4C72_B23F_2E183F63ECB1_.wvu.FilterData" hidden="1">[40]Presupuesto_Via_distribuidora!$A$9:$H$344</definedName>
    <definedName name="Z_9C7B0D6D_4DDE_4C72_B23F_2E183F63ECB1_.wvu.PrintArea" localSheetId="0" hidden="1">#REF!</definedName>
    <definedName name="Z_9C7B0D6D_4DDE_4C72_B23F_2E183F63ECB1_.wvu.PrintArea" hidden="1">[40]Presupuesto_Via_distribuidora!$C$1:$H$344</definedName>
    <definedName name="Z_9C7B0D6D_4DDE_4C72_B23F_2E183F63ECB1_.wvu.PrintTitles" localSheetId="0" hidden="1">#REF!</definedName>
    <definedName name="Z_9C7B0D6D_4DDE_4C72_B23F_2E183F63ECB1_.wvu.PrintTitles" hidden="1">[40]Presupuesto_Via_distribuidora!$2:$8</definedName>
    <definedName name="Z_9C8B6436_249F_426A_96DC_EEE5E7CB7D1B_.wvu.FilterData" localSheetId="0" hidden="1">#REF!</definedName>
    <definedName name="Z_9C8B6436_249F_426A_96DC_EEE5E7CB7D1B_.wvu.FilterData" hidden="1">[40]Presupuesto_Via_distribuidora!$A$9:$H$344</definedName>
    <definedName name="Z_9C8B6436_249F_426A_96DC_EEE5E7CB7D1B_.wvu.PrintArea" localSheetId="0" hidden="1">#REF!</definedName>
    <definedName name="Z_9C8B6436_249F_426A_96DC_EEE5E7CB7D1B_.wvu.PrintArea" hidden="1">[40]Presupuesto_Via_distribuidora!$C$1:$H$344</definedName>
    <definedName name="Z_9C8B6436_249F_426A_96DC_EEE5E7CB7D1B_.wvu.PrintTitles" localSheetId="0" hidden="1">#REF!</definedName>
    <definedName name="Z_9C8B6436_249F_426A_96DC_EEE5E7CB7D1B_.wvu.PrintTitles" hidden="1">[40]Presupuesto_Via_distribuidora!$2:$8</definedName>
    <definedName name="Z_9FCFD0D5_270B_4F36_B422_02EF7A3700B8_.wvu.FilterData" localSheetId="0" hidden="1">#REF!</definedName>
    <definedName name="Z_9FCFD0D5_270B_4F36_B422_02EF7A3700B8_.wvu.FilterData" hidden="1">[40]Presupuesto_Via_distribuidora!$A$9:$H$344</definedName>
    <definedName name="Z_9FCFD0D5_270B_4F36_B422_02EF7A3700B8_.wvu.PrintArea" localSheetId="0" hidden="1">#REF!</definedName>
    <definedName name="Z_9FCFD0D5_270B_4F36_B422_02EF7A3700B8_.wvu.PrintArea" hidden="1">[40]Presupuesto_Via_distribuidora!$A$390:$I$602</definedName>
    <definedName name="Z_9FCFD0D5_270B_4F36_B422_02EF7A3700B8_.wvu.PrintTitles" localSheetId="0" hidden="1">#REF!</definedName>
    <definedName name="Z_9FCFD0D5_270B_4F36_B422_02EF7A3700B8_.wvu.PrintTitles" hidden="1">[40]Presupuesto_Via_distribuidora!$380:$389</definedName>
    <definedName name="Z_9FE8FF3F_4486_44D6_9AFB_43CC5B824BF9_.wvu.FilterData" localSheetId="0" hidden="1">#REF!</definedName>
    <definedName name="Z_9FE8FF3F_4486_44D6_9AFB_43CC5B824BF9_.wvu.FilterData" hidden="1">[40]Presupuesto_Via_distribuidora!$A$9:$H$344</definedName>
    <definedName name="Z_9FE8FF3F_4486_44D6_9AFB_43CC5B824BF9_.wvu.PrintArea" localSheetId="0" hidden="1">#REF!</definedName>
    <definedName name="Z_9FE8FF3F_4486_44D6_9AFB_43CC5B824BF9_.wvu.PrintArea" hidden="1">[40]Presupuesto_Via_distribuidora!$C$1:$H$344</definedName>
    <definedName name="Z_9FE8FF3F_4486_44D6_9AFB_43CC5B824BF9_.wvu.PrintTitles" localSheetId="0" hidden="1">#REF!</definedName>
    <definedName name="Z_9FE8FF3F_4486_44D6_9AFB_43CC5B824BF9_.wvu.PrintTitles" hidden="1">[40]Presupuesto_Via_distribuidora!$2:$8</definedName>
    <definedName name="Z_A3DE26BA_CF48_4654_9BE9_FAEB3C301C95_.wvu.FilterData" localSheetId="0" hidden="1">#REF!</definedName>
    <definedName name="Z_A3DE26BA_CF48_4654_9BE9_FAEB3C301C95_.wvu.FilterData" hidden="1">[40]Presupuesto_Via_distribuidora!$A$9:$H$344</definedName>
    <definedName name="Z_A3DE26BA_CF48_4654_9BE9_FAEB3C301C95_.wvu.PrintArea" localSheetId="0" hidden="1">#REF!</definedName>
    <definedName name="Z_A3DE26BA_CF48_4654_9BE9_FAEB3C301C95_.wvu.PrintArea" hidden="1">[40]Presupuesto_Via_distribuidora!$A$221:$I$377</definedName>
    <definedName name="Z_A3DE26BA_CF48_4654_9BE9_FAEB3C301C95_.wvu.PrintTitles" localSheetId="0" hidden="1">#REF!</definedName>
    <definedName name="Z_A3DE26BA_CF48_4654_9BE9_FAEB3C301C95_.wvu.PrintTitles" hidden="1">[40]Presupuesto_Via_distribuidora!$211:$220</definedName>
    <definedName name="Z_AAA1DD33_F1E3_423A_B1F2_E8567F4D95A5_.wvu.FilterData" localSheetId="0" hidden="1">#REF!</definedName>
    <definedName name="Z_AAA1DD33_F1E3_423A_B1F2_E8567F4D95A5_.wvu.FilterData" hidden="1">[40]Presupuesto_Via_distribuidora!$A$9:$H$344</definedName>
    <definedName name="Z_AAA1DD33_F1E3_423A_B1F2_E8567F4D95A5_.wvu.PrintArea" localSheetId="0" hidden="1">#REF!</definedName>
    <definedName name="Z_AAA1DD33_F1E3_423A_B1F2_E8567F4D95A5_.wvu.PrintArea" hidden="1">[40]Presupuesto_Via_distribuidora!$A$900:$I$1098</definedName>
    <definedName name="Z_AAA1DD33_F1E3_423A_B1F2_E8567F4D95A5_.wvu.PrintTitles" localSheetId="0" hidden="1">#REF!</definedName>
    <definedName name="Z_AAA1DD33_F1E3_423A_B1F2_E8567F4D95A5_.wvu.PrintTitles" hidden="1">[40]Presupuesto_Via_distribuidora!$890:$899</definedName>
    <definedName name="Z_B4899972_EBDC_11DA_B6F6_00609720E0A1_.wvu.FilterData" localSheetId="0" hidden="1">#REF!</definedName>
    <definedName name="Z_B4899972_EBDC_11DA_B6F6_00609720E0A1_.wvu.FilterData" hidden="1">[40]Presupuesto_Via_distribuidora!$A$9:$H$344</definedName>
    <definedName name="Z_B4899972_EBDC_11DA_B6F6_00609720E0A1_.wvu.PrintArea" localSheetId="0" hidden="1">#REF!</definedName>
    <definedName name="Z_B4899972_EBDC_11DA_B6F6_00609720E0A1_.wvu.PrintArea" hidden="1">[40]Presupuesto_Via_distribuidora!$A$10:$I$164</definedName>
    <definedName name="Z_B4899972_EBDC_11DA_B6F6_00609720E0A1_.wvu.PrintTitles" localSheetId="0" hidden="1">#REF!</definedName>
    <definedName name="Z_B4899972_EBDC_11DA_B6F6_00609720E0A1_.wvu.PrintTitles" hidden="1">[40]Presupuesto_Via_distribuidora!$1:$9</definedName>
    <definedName name="Z_B4899973_EBDC_11DA_B6F6_00609720E0A1_.wvu.FilterData" localSheetId="0" hidden="1">#REF!</definedName>
    <definedName name="Z_B4899973_EBDC_11DA_B6F6_00609720E0A1_.wvu.FilterData" hidden="1">[40]Presupuesto_Via_distribuidora!$A$9:$H$344</definedName>
    <definedName name="Z_B4899973_EBDC_11DA_B6F6_00609720E0A1_.wvu.PrintArea" localSheetId="0" hidden="1">#REF!</definedName>
    <definedName name="Z_B4899973_EBDC_11DA_B6F6_00609720E0A1_.wvu.PrintArea" hidden="1">[40]Presupuesto_Via_distribuidora!$A$176:$I$193</definedName>
    <definedName name="Z_B4899974_EBDC_11DA_B6F6_00609720E0A1_.wvu.FilterData" localSheetId="0" hidden="1">#REF!</definedName>
    <definedName name="Z_B4899974_EBDC_11DA_B6F6_00609720E0A1_.wvu.FilterData" hidden="1">[40]Presupuesto_Via_distribuidora!$A$9:$H$344</definedName>
    <definedName name="Z_B4899974_EBDC_11DA_B6F6_00609720E0A1_.wvu.PrintArea" localSheetId="0" hidden="1">#REF!</definedName>
    <definedName name="Z_B4899974_EBDC_11DA_B6F6_00609720E0A1_.wvu.PrintArea" hidden="1">[40]Presupuesto_Via_distribuidora!$A$342:$I$541</definedName>
    <definedName name="Z_B4899975_EBDC_11DA_B6F6_00609720E0A1_.wvu.FilterData" localSheetId="0" hidden="1">#REF!</definedName>
    <definedName name="Z_B4899975_EBDC_11DA_B6F6_00609720E0A1_.wvu.FilterData" hidden="1">[40]Presupuesto_Via_distribuidora!$A$9:$H$344</definedName>
    <definedName name="Z_B4899975_EBDC_11DA_B6F6_00609720E0A1_.wvu.PrintArea" localSheetId="0" hidden="1">#REF!</definedName>
    <definedName name="Z_B4899975_EBDC_11DA_B6F6_00609720E0A1_.wvu.PrintArea" hidden="1">[40]Presupuesto_Via_distribuidora!$A$557:$I$825</definedName>
    <definedName name="Z_B4899975_EBDC_11DA_B6F6_00609720E0A1_.wvu.PrintTitles" localSheetId="0" hidden="1">#REF!</definedName>
    <definedName name="Z_B4899975_EBDC_11DA_B6F6_00609720E0A1_.wvu.PrintTitles" hidden="1">[40]Presupuesto_Via_distribuidora!$547:$556</definedName>
    <definedName name="Z_B4899976_EBDC_11DA_B6F6_00609720E0A1_.wvu.FilterData" localSheetId="0" hidden="1">#REF!</definedName>
    <definedName name="Z_B4899976_EBDC_11DA_B6F6_00609720E0A1_.wvu.FilterData" hidden="1">[40]Presupuesto_Via_distribuidora!$A$9:$H$344</definedName>
    <definedName name="Z_B4899976_EBDC_11DA_B6F6_00609720E0A1_.wvu.PrintArea" localSheetId="0" hidden="1">#REF!</definedName>
    <definedName name="Z_B4899976_EBDC_11DA_B6F6_00609720E0A1_.wvu.PrintArea" hidden="1">[40]Presupuesto_Via_distribuidora!$A$839:$I$1037</definedName>
    <definedName name="Z_B4899976_EBDC_11DA_B6F6_00609720E0A1_.wvu.PrintTitles" localSheetId="0" hidden="1">#REF!</definedName>
    <definedName name="Z_B4899976_EBDC_11DA_B6F6_00609720E0A1_.wvu.PrintTitles" hidden="1">[40]Presupuesto_Via_distribuidora!$829:$838</definedName>
    <definedName name="Z_C24E6469_C4CC_430B_8814_72DD019DF2C8_.wvu.FilterData" localSheetId="0" hidden="1">#REF!</definedName>
    <definedName name="Z_C24E6469_C4CC_430B_8814_72DD019DF2C8_.wvu.FilterData" hidden="1">[40]Presupuesto_Via_distribuidora!$A$9:$H$344</definedName>
    <definedName name="Z_C24E6469_C4CC_430B_8814_72DD019DF2C8_.wvu.PrintArea" localSheetId="0" hidden="1">#REF!</definedName>
    <definedName name="Z_C24E6469_C4CC_430B_8814_72DD019DF2C8_.wvu.PrintArea" hidden="1">[40]Presupuesto_Via_distribuidora!$A$900:$I$1098</definedName>
    <definedName name="Z_C24E6469_C4CC_430B_8814_72DD019DF2C8_.wvu.PrintTitles" localSheetId="0" hidden="1">#REF!</definedName>
    <definedName name="Z_C24E6469_C4CC_430B_8814_72DD019DF2C8_.wvu.PrintTitles" hidden="1">[40]Presupuesto_Via_distribuidora!$890:$899</definedName>
    <definedName name="Z_CA61CA57_E7CE_4A4D_974A_F3124BCA2797_.wvu.FilterData" localSheetId="0" hidden="1">#REF!</definedName>
    <definedName name="Z_CA61CA57_E7CE_4A4D_974A_F3124BCA2797_.wvu.FilterData" hidden="1">[40]Presupuesto_Via_distribuidora!$A$9:$H$344</definedName>
    <definedName name="Z_CA61CA57_E7CE_4A4D_974A_F3124BCA2797_.wvu.PrintArea" localSheetId="0" hidden="1">#REF!</definedName>
    <definedName name="Z_CA61CA57_E7CE_4A4D_974A_F3124BCA2797_.wvu.PrintArea" hidden="1">[40]Presupuesto_Via_distribuidora!$A$618:$I$886</definedName>
    <definedName name="Z_CA61CA57_E7CE_4A4D_974A_F3124BCA2797_.wvu.PrintTitles" localSheetId="0" hidden="1">#REF!</definedName>
    <definedName name="Z_CA61CA57_E7CE_4A4D_974A_F3124BCA2797_.wvu.PrintTitles" hidden="1">[40]Presupuesto_Via_distribuidora!$608:$617</definedName>
    <definedName name="Z_DA4D5A8F_12FA_42F5_A8BB_526600E97433_.wvu.FilterData" localSheetId="0" hidden="1">#REF!</definedName>
    <definedName name="Z_DA4D5A8F_12FA_42F5_A8BB_526600E97433_.wvu.FilterData" hidden="1">[40]Presupuesto_Via_distribuidora!$A$9:$H$344</definedName>
    <definedName name="Z_DA4D5A8F_12FA_42F5_A8BB_526600E97433_.wvu.PrintArea" localSheetId="0" hidden="1">#REF!</definedName>
    <definedName name="Z_DA4D5A8F_12FA_42F5_A8BB_526600E97433_.wvu.PrintArea" hidden="1">[40]Presupuesto_Via_distribuidora!$C$1:$H$344</definedName>
    <definedName name="Z_DA4D5A8F_12FA_42F5_A8BB_526600E97433_.wvu.PrintTitles" localSheetId="0" hidden="1">#REF!</definedName>
    <definedName name="Z_DA4D5A8F_12FA_42F5_A8BB_526600E97433_.wvu.PrintTitles" hidden="1">[40]Presupuesto_Via_distribuidora!$2:$8</definedName>
    <definedName name="Z_DFB4C5EB_A8D3_475E_B627_EA98F95F9220_.wvu.FilterData" localSheetId="0" hidden="1">#REF!</definedName>
    <definedName name="Z_DFB4C5EB_A8D3_475E_B627_EA98F95F9220_.wvu.FilterData" hidden="1">[40]Presupuesto_Via_distribuidora!$A$9:$H$344</definedName>
    <definedName name="Z_DFB4C5EB_A8D3_475E_B627_EA98F95F9220_.wvu.PrintArea" localSheetId="0" hidden="1">#REF!</definedName>
    <definedName name="Z_DFB4C5EB_A8D3_475E_B627_EA98F95F9220_.wvu.PrintArea" hidden="1">[40]Presupuesto_Via_distribuidora!$A$10:$I$208</definedName>
    <definedName name="Z_DFB4C5EB_A8D3_475E_B627_EA98F95F9220_.wvu.PrintTitles" localSheetId="0" hidden="1">#REF!</definedName>
    <definedName name="Z_DFB4C5EB_A8D3_475E_B627_EA98F95F9220_.wvu.PrintTitles" hidden="1">[40]Presupuesto_Via_distribuidora!$1:$9</definedName>
    <definedName name="Z_F2B990A1_57B3_4766_8C3D_4D3A5265BAEF_.wvu.FilterData" localSheetId="0" hidden="1">#REF!</definedName>
    <definedName name="Z_F2B990A1_57B3_4766_8C3D_4D3A5265BAEF_.wvu.FilterData" hidden="1">[40]Presupuesto_Via_distribuidora!$A$9:$H$344</definedName>
    <definedName name="Z_F2B990A1_57B3_4766_8C3D_4D3A5265BAEF_.wvu.PrintArea" localSheetId="0" hidden="1">#REF!</definedName>
    <definedName name="Z_F2B990A1_57B3_4766_8C3D_4D3A5265BAEF_.wvu.PrintArea" hidden="1">[40]Presupuesto_Via_distribuidora!$C$1:$H$344</definedName>
    <definedName name="Z_F2B990A1_57B3_4766_8C3D_4D3A5265BAEF_.wvu.PrintTitles" localSheetId="0" hidden="1">#REF!</definedName>
    <definedName name="Z_F2B990A1_57B3_4766_8C3D_4D3A5265BAEF_.wvu.PrintTitles" hidden="1">[40]Presupuesto_Via_distribuidora!$2:$8</definedName>
    <definedName name="Z_F9482E1F_92B8_43D8_949A_7DDCF2E63A19_.wvu.FilterData" localSheetId="0" hidden="1">#REF!</definedName>
    <definedName name="Z_F9482E1F_92B8_43D8_949A_7DDCF2E63A19_.wvu.FilterData" hidden="1">[40]Presupuesto_Via_distribuidora!$A$9:$H$344</definedName>
    <definedName name="Z_F9482E1F_92B8_43D8_949A_7DDCF2E63A19_.wvu.PrintArea" localSheetId="0" hidden="1">#REF!</definedName>
    <definedName name="Z_F9482E1F_92B8_43D8_949A_7DDCF2E63A19_.wvu.PrintArea" hidden="1">[40]Presupuesto_Via_distribuidora!$A$10:$I$208</definedName>
    <definedName name="Z_F9482E1F_92B8_43D8_949A_7DDCF2E63A19_.wvu.PrintTitles" localSheetId="0" hidden="1">#REF!</definedName>
    <definedName name="Z_F9482E1F_92B8_43D8_949A_7DDCF2E63A19_.wvu.PrintTitles" hidden="1">[40]Presupuesto_Via_distribuidora!$1:$9</definedName>
    <definedName name="ZAPATA" localSheetId="0">#REF!</definedName>
    <definedName name="ZAPATA">#REF!</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SDVDSVV">#REF!</definedName>
    <definedName name="zsgbgfn">#REF!</definedName>
    <definedName name="zx" localSheetId="0">'P. Económica formulario'!ERR</definedName>
    <definedName name="zx">#N/A</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'P. Económica formulario'!ERR</definedName>
    <definedName name="ZZ">#N/A</definedName>
    <definedName name="ZZZZZZZZZZZ" localSheetId="0">'[109]A. P. U.'!#REF!</definedName>
    <definedName name="ZZZZZZZZZZZ">'[110]A.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8" i="1" l="1"/>
  <c r="N180" i="1"/>
  <c r="N183" i="1" s="1"/>
  <c r="M178" i="1"/>
  <c r="M170" i="1"/>
  <c r="M169" i="1"/>
  <c r="M166" i="1"/>
  <c r="N165" i="1"/>
  <c r="N166" i="1" s="1"/>
  <c r="AP163" i="1"/>
  <c r="AO163" i="1"/>
  <c r="M163" i="1"/>
  <c r="AZ162" i="1"/>
  <c r="L162" i="1"/>
  <c r="N161" i="1"/>
  <c r="N160" i="1"/>
  <c r="N159" i="1"/>
  <c r="N158" i="1"/>
  <c r="AZ157" i="1"/>
  <c r="AZ156" i="1"/>
  <c r="L156" i="1"/>
  <c r="N155" i="1"/>
  <c r="M156" i="1" s="1"/>
  <c r="AZ154" i="1"/>
  <c r="AZ153" i="1"/>
  <c r="L153" i="1"/>
  <c r="N152" i="1"/>
  <c r="N151" i="1"/>
  <c r="N150" i="1"/>
  <c r="AZ149" i="1"/>
  <c r="AZ148" i="1"/>
  <c r="L148" i="1"/>
  <c r="N147" i="1"/>
  <c r="N146" i="1"/>
  <c r="N145" i="1"/>
  <c r="N144" i="1"/>
  <c r="N143" i="1"/>
  <c r="N142" i="1"/>
  <c r="AZ141" i="1"/>
  <c r="L140" i="1"/>
  <c r="AZ139" i="1"/>
  <c r="AW139" i="1"/>
  <c r="AY139" i="1" s="1"/>
  <c r="AP139" i="1"/>
  <c r="AO139" i="1"/>
  <c r="Z139" i="1"/>
  <c r="Y139" i="1"/>
  <c r="X139" i="1"/>
  <c r="Q139" i="1"/>
  <c r="T139" i="1" s="1"/>
  <c r="P139" i="1"/>
  <c r="U139" i="1" s="1"/>
  <c r="N139" i="1"/>
  <c r="V139" i="1" s="1"/>
  <c r="AZ138" i="1"/>
  <c r="AW138" i="1"/>
  <c r="AY138" i="1" s="1"/>
  <c r="AP138" i="1"/>
  <c r="AO138" i="1"/>
  <c r="AA138" i="1"/>
  <c r="Z138" i="1"/>
  <c r="Y138" i="1"/>
  <c r="X138" i="1"/>
  <c r="S138" i="1"/>
  <c r="Q138" i="1"/>
  <c r="T138" i="1" s="1"/>
  <c r="P138" i="1"/>
  <c r="U138" i="1" s="1"/>
  <c r="N138" i="1"/>
  <c r="V138" i="1" s="1"/>
  <c r="AZ137" i="1"/>
  <c r="AW137" i="1"/>
  <c r="AY137" i="1" s="1"/>
  <c r="AP137" i="1"/>
  <c r="AO137" i="1"/>
  <c r="AA137" i="1"/>
  <c r="X137" i="1"/>
  <c r="Q137" i="1"/>
  <c r="T137" i="1" s="1"/>
  <c r="P137" i="1"/>
  <c r="U137" i="1" s="1"/>
  <c r="N137" i="1"/>
  <c r="V137" i="1" s="1"/>
  <c r="AZ136" i="1"/>
  <c r="AW136" i="1"/>
  <c r="AY136" i="1" s="1"/>
  <c r="AP136" i="1"/>
  <c r="AO136" i="1"/>
  <c r="AA136" i="1"/>
  <c r="Z136" i="1"/>
  <c r="X136" i="1"/>
  <c r="S136" i="1"/>
  <c r="Q136" i="1"/>
  <c r="T136" i="1" s="1"/>
  <c r="P136" i="1"/>
  <c r="U136" i="1" s="1"/>
  <c r="N136" i="1"/>
  <c r="V136" i="1" s="1"/>
  <c r="AZ135" i="1"/>
  <c r="AW135" i="1"/>
  <c r="AY135" i="1" s="1"/>
  <c r="AP135" i="1"/>
  <c r="AO135" i="1"/>
  <c r="AA135" i="1"/>
  <c r="Z135" i="1"/>
  <c r="Y135" i="1"/>
  <c r="X135" i="1"/>
  <c r="S135" i="1"/>
  <c r="Q135" i="1"/>
  <c r="T135" i="1" s="1"/>
  <c r="P135" i="1"/>
  <c r="U135" i="1" s="1"/>
  <c r="N135" i="1"/>
  <c r="V135" i="1" s="1"/>
  <c r="AZ134" i="1"/>
  <c r="AW134" i="1"/>
  <c r="AY134" i="1" s="1"/>
  <c r="AP134" i="1"/>
  <c r="AO134" i="1"/>
  <c r="AA134" i="1"/>
  <c r="Z134" i="1"/>
  <c r="Y134" i="1"/>
  <c r="X134" i="1"/>
  <c r="S134" i="1"/>
  <c r="Q134" i="1"/>
  <c r="T134" i="1" s="1"/>
  <c r="P134" i="1"/>
  <c r="U134" i="1" s="1"/>
  <c r="N134" i="1"/>
  <c r="V134" i="1" s="1"/>
  <c r="AZ133" i="1"/>
  <c r="AW133" i="1"/>
  <c r="AY133" i="1" s="1"/>
  <c r="AP133" i="1"/>
  <c r="AO133" i="1"/>
  <c r="AA133" i="1"/>
  <c r="Z133" i="1"/>
  <c r="Y133" i="1"/>
  <c r="X133" i="1"/>
  <c r="Q133" i="1"/>
  <c r="T133" i="1" s="1"/>
  <c r="P133" i="1"/>
  <c r="U133" i="1" s="1"/>
  <c r="N133" i="1"/>
  <c r="V133" i="1" s="1"/>
  <c r="AZ132" i="1"/>
  <c r="AW132" i="1"/>
  <c r="AY132" i="1" s="1"/>
  <c r="AP132" i="1"/>
  <c r="AO132" i="1"/>
  <c r="AA132" i="1"/>
  <c r="Z132" i="1"/>
  <c r="Y132" i="1"/>
  <c r="X132" i="1"/>
  <c r="S132" i="1"/>
  <c r="Q132" i="1"/>
  <c r="T132" i="1" s="1"/>
  <c r="P132" i="1"/>
  <c r="U132" i="1" s="1"/>
  <c r="N132" i="1"/>
  <c r="V132" i="1" s="1"/>
  <c r="AZ131" i="1"/>
  <c r="AW131" i="1"/>
  <c r="AY131" i="1" s="1"/>
  <c r="AP131" i="1"/>
  <c r="AO131" i="1"/>
  <c r="AA131" i="1"/>
  <c r="Z131" i="1"/>
  <c r="Y131" i="1"/>
  <c r="X131" i="1"/>
  <c r="Q131" i="1"/>
  <c r="T131" i="1" s="1"/>
  <c r="P131" i="1"/>
  <c r="U131" i="1" s="1"/>
  <c r="N131" i="1"/>
  <c r="V131" i="1" s="1"/>
  <c r="AZ130" i="1"/>
  <c r="AW130" i="1"/>
  <c r="AY130" i="1" s="1"/>
  <c r="AP130" i="1"/>
  <c r="AO130" i="1"/>
  <c r="AA130" i="1"/>
  <c r="Z130" i="1"/>
  <c r="Y130" i="1"/>
  <c r="X130" i="1"/>
  <c r="S130" i="1"/>
  <c r="Q130" i="1"/>
  <c r="T130" i="1" s="1"/>
  <c r="P130" i="1"/>
  <c r="U130" i="1" s="1"/>
  <c r="N130" i="1"/>
  <c r="V130" i="1" s="1"/>
  <c r="AZ129" i="1"/>
  <c r="AW129" i="1"/>
  <c r="AY129" i="1" s="1"/>
  <c r="AP129" i="1"/>
  <c r="AO129" i="1"/>
  <c r="AA129" i="1"/>
  <c r="Z129" i="1"/>
  <c r="Y129" i="1"/>
  <c r="X129" i="1"/>
  <c r="Q129" i="1"/>
  <c r="T129" i="1" s="1"/>
  <c r="P129" i="1"/>
  <c r="U129" i="1" s="1"/>
  <c r="N129" i="1"/>
  <c r="AZ128" i="1"/>
  <c r="AW128" i="1"/>
  <c r="AY128" i="1" s="1"/>
  <c r="AP128" i="1"/>
  <c r="AO128" i="1"/>
  <c r="AA128" i="1"/>
  <c r="Z128" i="1"/>
  <c r="Y128" i="1"/>
  <c r="X128" i="1"/>
  <c r="Q128" i="1"/>
  <c r="T128" i="1" s="1"/>
  <c r="P128" i="1"/>
  <c r="U128" i="1" s="1"/>
  <c r="N128" i="1"/>
  <c r="V128" i="1" s="1"/>
  <c r="AZ127" i="1"/>
  <c r="AW127" i="1"/>
  <c r="AY127" i="1" s="1"/>
  <c r="AP127" i="1"/>
  <c r="AO127" i="1"/>
  <c r="AA127" i="1"/>
  <c r="Z127" i="1"/>
  <c r="Y127" i="1"/>
  <c r="X127" i="1"/>
  <c r="Q127" i="1"/>
  <c r="T127" i="1" s="1"/>
  <c r="P127" i="1"/>
  <c r="U127" i="1" s="1"/>
  <c r="N127" i="1"/>
  <c r="V127" i="1" s="1"/>
  <c r="AZ126" i="1"/>
  <c r="AW126" i="1"/>
  <c r="AY126" i="1" s="1"/>
  <c r="AP126" i="1"/>
  <c r="AO126" i="1"/>
  <c r="AA126" i="1"/>
  <c r="Z126" i="1"/>
  <c r="Y126" i="1"/>
  <c r="X126" i="1"/>
  <c r="Q126" i="1"/>
  <c r="T126" i="1" s="1"/>
  <c r="P126" i="1"/>
  <c r="U126" i="1" s="1"/>
  <c r="N126" i="1"/>
  <c r="V126" i="1" s="1"/>
  <c r="AZ125" i="1"/>
  <c r="AW125" i="1"/>
  <c r="AY125" i="1" s="1"/>
  <c r="AP125" i="1"/>
  <c r="AO125" i="1"/>
  <c r="AA125" i="1"/>
  <c r="Z125" i="1"/>
  <c r="Y125" i="1"/>
  <c r="X125" i="1"/>
  <c r="Q125" i="1"/>
  <c r="T125" i="1" s="1"/>
  <c r="P125" i="1"/>
  <c r="U125" i="1" s="1"/>
  <c r="N125" i="1"/>
  <c r="V125" i="1" s="1"/>
  <c r="AZ124" i="1"/>
  <c r="AW124" i="1"/>
  <c r="AY124" i="1" s="1"/>
  <c r="AP124" i="1"/>
  <c r="AO124" i="1"/>
  <c r="AA124" i="1"/>
  <c r="Z124" i="1"/>
  <c r="Y124" i="1"/>
  <c r="X124" i="1"/>
  <c r="Q124" i="1"/>
  <c r="T124" i="1" s="1"/>
  <c r="P124" i="1"/>
  <c r="U124" i="1" s="1"/>
  <c r="N124" i="1"/>
  <c r="V124" i="1" s="1"/>
  <c r="AZ123" i="1"/>
  <c r="AW123" i="1"/>
  <c r="AY123" i="1" s="1"/>
  <c r="AA123" i="1"/>
  <c r="Z123" i="1"/>
  <c r="Y123" i="1"/>
  <c r="X123" i="1"/>
  <c r="S123" i="1"/>
  <c r="Q123" i="1"/>
  <c r="T123" i="1" s="1"/>
  <c r="P123" i="1"/>
  <c r="U123" i="1" s="1"/>
  <c r="N123" i="1"/>
  <c r="V123" i="1" s="1"/>
  <c r="N122" i="1"/>
  <c r="AP120" i="1"/>
  <c r="AO120" i="1"/>
  <c r="BA119" i="1"/>
  <c r="AP119" i="1"/>
  <c r="AO119" i="1"/>
  <c r="V119" i="1"/>
  <c r="M119" i="1"/>
  <c r="AZ118" i="1"/>
  <c r="L118" i="1"/>
  <c r="N117" i="1"/>
  <c r="N116" i="1"/>
  <c r="AZ115" i="1"/>
  <c r="L114" i="1"/>
  <c r="N113" i="1"/>
  <c r="AZ112" i="1"/>
  <c r="AW112" i="1"/>
  <c r="AY112" i="1" s="1"/>
  <c r="AP112" i="1"/>
  <c r="AO112" i="1"/>
  <c r="AA112" i="1"/>
  <c r="Z112" i="1"/>
  <c r="Y112" i="1"/>
  <c r="X112" i="1"/>
  <c r="Q112" i="1"/>
  <c r="T112" i="1" s="1"/>
  <c r="P112" i="1"/>
  <c r="U112" i="1" s="1"/>
  <c r="N112" i="1"/>
  <c r="V112" i="1" s="1"/>
  <c r="N111" i="1"/>
  <c r="L109" i="1"/>
  <c r="AZ108" i="1"/>
  <c r="AW108" i="1"/>
  <c r="AY108" i="1" s="1"/>
  <c r="AP108" i="1"/>
  <c r="AO108" i="1"/>
  <c r="AA108" i="1"/>
  <c r="Z108" i="1"/>
  <c r="Y108" i="1"/>
  <c r="X108" i="1"/>
  <c r="Q108" i="1"/>
  <c r="T108" i="1" s="1"/>
  <c r="P108" i="1"/>
  <c r="U108" i="1" s="1"/>
  <c r="N108" i="1"/>
  <c r="V108" i="1" s="1"/>
  <c r="N107" i="1"/>
  <c r="L105" i="1"/>
  <c r="N104" i="1"/>
  <c r="AZ103" i="1"/>
  <c r="AW103" i="1"/>
  <c r="AY103" i="1" s="1"/>
  <c r="AP103" i="1"/>
  <c r="AO103" i="1"/>
  <c r="AA103" i="1"/>
  <c r="Z103" i="1"/>
  <c r="Y103" i="1"/>
  <c r="X103" i="1"/>
  <c r="Q103" i="1"/>
  <c r="T103" i="1" s="1"/>
  <c r="P103" i="1"/>
  <c r="U103" i="1" s="1"/>
  <c r="N103" i="1"/>
  <c r="V103" i="1" s="1"/>
  <c r="N102" i="1"/>
  <c r="L100" i="1"/>
  <c r="N99" i="1"/>
  <c r="AZ98" i="1"/>
  <c r="AW98" i="1"/>
  <c r="AY98" i="1" s="1"/>
  <c r="AP98" i="1"/>
  <c r="AO98" i="1"/>
  <c r="AA98" i="1"/>
  <c r="Z98" i="1"/>
  <c r="Y98" i="1"/>
  <c r="X98" i="1"/>
  <c r="Q98" i="1"/>
  <c r="T98" i="1" s="1"/>
  <c r="P98" i="1"/>
  <c r="U98" i="1" s="1"/>
  <c r="N98" i="1"/>
  <c r="V98" i="1" s="1"/>
  <c r="AZ97" i="1"/>
  <c r="AW97" i="1"/>
  <c r="AY97" i="1" s="1"/>
  <c r="AP97" i="1"/>
  <c r="AO97" i="1"/>
  <c r="AA97" i="1"/>
  <c r="Z97" i="1"/>
  <c r="Y97" i="1"/>
  <c r="X97" i="1"/>
  <c r="Q97" i="1"/>
  <c r="T97" i="1" s="1"/>
  <c r="P97" i="1"/>
  <c r="U97" i="1" s="1"/>
  <c r="N97" i="1"/>
  <c r="V97" i="1" s="1"/>
  <c r="AZ96" i="1"/>
  <c r="AW96" i="1"/>
  <c r="AY96" i="1" s="1"/>
  <c r="AP96" i="1"/>
  <c r="AO96" i="1"/>
  <c r="AA96" i="1"/>
  <c r="Z96" i="1"/>
  <c r="Y96" i="1"/>
  <c r="X96" i="1"/>
  <c r="Q96" i="1"/>
  <c r="T96" i="1" s="1"/>
  <c r="P96" i="1"/>
  <c r="U96" i="1" s="1"/>
  <c r="N96" i="1"/>
  <c r="V96" i="1" s="1"/>
  <c r="N95" i="1"/>
  <c r="L93" i="1"/>
  <c r="AZ92" i="1"/>
  <c r="AW92" i="1"/>
  <c r="AY92" i="1" s="1"/>
  <c r="AP92" i="1"/>
  <c r="AO92" i="1"/>
  <c r="Z92" i="1"/>
  <c r="Y92" i="1"/>
  <c r="X92" i="1"/>
  <c r="Q92" i="1"/>
  <c r="T92" i="1" s="1"/>
  <c r="P92" i="1"/>
  <c r="U92" i="1" s="1"/>
  <c r="N92" i="1"/>
  <c r="V92" i="1" s="1"/>
  <c r="AZ91" i="1"/>
  <c r="AW91" i="1"/>
  <c r="AY91" i="1" s="1"/>
  <c r="AP91" i="1"/>
  <c r="AO91" i="1"/>
  <c r="Z91" i="1"/>
  <c r="Y91" i="1"/>
  <c r="X91" i="1"/>
  <c r="Q91" i="1"/>
  <c r="T91" i="1" s="1"/>
  <c r="P91" i="1"/>
  <c r="U91" i="1" s="1"/>
  <c r="N91" i="1"/>
  <c r="V91" i="1" s="1"/>
  <c r="AZ90" i="1"/>
  <c r="AW90" i="1"/>
  <c r="AY90" i="1" s="1"/>
  <c r="AP90" i="1"/>
  <c r="AO90" i="1"/>
  <c r="Z90" i="1"/>
  <c r="Y90" i="1"/>
  <c r="X90" i="1"/>
  <c r="Q90" i="1"/>
  <c r="T90" i="1" s="1"/>
  <c r="P90" i="1"/>
  <c r="U90" i="1" s="1"/>
  <c r="N90" i="1"/>
  <c r="V90" i="1" s="1"/>
  <c r="AZ89" i="1"/>
  <c r="AW89" i="1"/>
  <c r="AY89" i="1" s="1"/>
  <c r="AP89" i="1"/>
  <c r="AO89" i="1"/>
  <c r="Z89" i="1"/>
  <c r="Y89" i="1"/>
  <c r="X89" i="1"/>
  <c r="Q89" i="1"/>
  <c r="T89" i="1" s="1"/>
  <c r="P89" i="1"/>
  <c r="U89" i="1" s="1"/>
  <c r="N89" i="1"/>
  <c r="V89" i="1" s="1"/>
  <c r="AZ88" i="1"/>
  <c r="AW88" i="1"/>
  <c r="AY88" i="1" s="1"/>
  <c r="AP88" i="1"/>
  <c r="AO88" i="1"/>
  <c r="Z88" i="1"/>
  <c r="Y88" i="1"/>
  <c r="X88" i="1"/>
  <c r="Q88" i="1"/>
  <c r="T88" i="1" s="1"/>
  <c r="P88" i="1"/>
  <c r="U88" i="1" s="1"/>
  <c r="N88" i="1"/>
  <c r="V88" i="1" s="1"/>
  <c r="N87" i="1"/>
  <c r="BE85" i="1"/>
  <c r="AZ85" i="1"/>
  <c r="L85" i="1"/>
  <c r="N84" i="1"/>
  <c r="M85" i="1" s="1"/>
  <c r="AZ83" i="1"/>
  <c r="AP82" i="1"/>
  <c r="AO82" i="1"/>
  <c r="M81" i="1"/>
  <c r="N80" i="1"/>
  <c r="N79" i="1"/>
  <c r="N78" i="1"/>
  <c r="N77" i="1"/>
  <c r="N76" i="1"/>
  <c r="N75" i="1"/>
  <c r="N74" i="1"/>
  <c r="M72" i="1"/>
  <c r="N71" i="1"/>
  <c r="N70" i="1"/>
  <c r="N69" i="1"/>
  <c r="N68" i="1"/>
  <c r="N67" i="1"/>
  <c r="N66" i="1"/>
  <c r="N65" i="1"/>
  <c r="N64" i="1"/>
  <c r="N63" i="1"/>
  <c r="M61" i="1"/>
  <c r="N60" i="1"/>
  <c r="N59" i="1"/>
  <c r="N58" i="1"/>
  <c r="N57" i="1"/>
  <c r="N56" i="1"/>
  <c r="N55" i="1"/>
  <c r="M53" i="1"/>
  <c r="N52" i="1"/>
  <c r="N51" i="1"/>
  <c r="N50" i="1"/>
  <c r="N49" i="1"/>
  <c r="N48" i="1"/>
  <c r="N47" i="1"/>
  <c r="N46" i="1"/>
  <c r="N45" i="1"/>
  <c r="N44" i="1"/>
  <c r="N43" i="1"/>
  <c r="N42" i="1"/>
  <c r="M40" i="1"/>
  <c r="N39" i="1"/>
  <c r="N38" i="1"/>
  <c r="N37" i="1"/>
  <c r="N36" i="1"/>
  <c r="N35" i="1"/>
  <c r="N34" i="1"/>
  <c r="M32" i="1"/>
  <c r="N31" i="1"/>
  <c r="N30" i="1"/>
  <c r="N29" i="1"/>
  <c r="N28" i="1"/>
  <c r="BA26" i="1"/>
  <c r="AP26" i="1"/>
  <c r="AO26" i="1"/>
  <c r="V26" i="1"/>
  <c r="M26" i="1"/>
  <c r="AP25" i="1"/>
  <c r="AO25" i="1"/>
  <c r="N25" i="1"/>
  <c r="N24" i="1" s="1"/>
  <c r="BA24" i="1"/>
  <c r="AP24" i="1"/>
  <c r="AO24" i="1"/>
  <c r="V24" i="1"/>
  <c r="BA23" i="1"/>
  <c r="AP23" i="1"/>
  <c r="AO23" i="1"/>
  <c r="V23" i="1"/>
  <c r="BA22" i="1"/>
  <c r="AP22" i="1"/>
  <c r="AO22" i="1"/>
  <c r="V22" i="1"/>
  <c r="M22" i="1"/>
  <c r="AP21" i="1"/>
  <c r="AO21" i="1"/>
  <c r="N21" i="1"/>
  <c r="N20" i="1" s="1"/>
  <c r="BA20" i="1"/>
  <c r="BA19" i="1" s="1"/>
  <c r="AP20" i="1"/>
  <c r="AO20" i="1"/>
  <c r="V20" i="1"/>
  <c r="V19" i="1" s="1"/>
  <c r="AP19" i="1"/>
  <c r="AO19" i="1"/>
  <c r="N2" i="1"/>
  <c r="I2" i="1"/>
  <c r="W1" i="1" s="1"/>
  <c r="DV1" i="1"/>
  <c r="DX1" i="1" s="1"/>
  <c r="DO1" i="1"/>
  <c r="DN1" i="1"/>
  <c r="DA1" i="1"/>
  <c r="CT1" i="1"/>
  <c r="CS1" i="1"/>
  <c r="CM1" i="1"/>
  <c r="DY1" i="1" s="1"/>
  <c r="BA1" i="1"/>
  <c r="N1" i="1"/>
  <c r="M1" i="1"/>
  <c r="BA131" i="1" l="1"/>
  <c r="BA103" i="1"/>
  <c r="AZ105" i="1" s="1"/>
  <c r="M149" i="1"/>
  <c r="M109" i="1"/>
  <c r="BA123" i="1"/>
  <c r="AB124" i="1"/>
  <c r="BA127" i="1"/>
  <c r="AB136" i="1"/>
  <c r="AB125" i="1"/>
  <c r="BA97" i="1"/>
  <c r="BA96" i="1"/>
  <c r="BA137" i="1"/>
  <c r="AB132" i="1"/>
  <c r="BA125" i="1"/>
  <c r="AB127" i="1"/>
  <c r="BA108" i="1"/>
  <c r="AZ106" i="1" s="1"/>
  <c r="AB137" i="1"/>
  <c r="BA138" i="1"/>
  <c r="M162" i="1"/>
  <c r="BA133" i="1"/>
  <c r="BA89" i="1"/>
  <c r="M140" i="1"/>
  <c r="AB131" i="1"/>
  <c r="M83" i="1"/>
  <c r="AB138" i="1"/>
  <c r="BA132" i="1"/>
  <c r="N164" i="1"/>
  <c r="AB90" i="1"/>
  <c r="AB130" i="1"/>
  <c r="AB126" i="1"/>
  <c r="N54" i="1"/>
  <c r="CN1" i="1"/>
  <c r="CU1" i="1" s="1"/>
  <c r="AB133" i="1"/>
  <c r="AB129" i="1"/>
  <c r="M141" i="1"/>
  <c r="BA128" i="1"/>
  <c r="BA139" i="1"/>
  <c r="BA135" i="1"/>
  <c r="BA126" i="1"/>
  <c r="BA130" i="1"/>
  <c r="M105" i="1"/>
  <c r="AB91" i="1"/>
  <c r="M121" i="1"/>
  <c r="N33" i="1"/>
  <c r="BA88" i="1"/>
  <c r="M106" i="1"/>
  <c r="BA92" i="1"/>
  <c r="M110" i="1"/>
  <c r="M118" i="1"/>
  <c r="BA112" i="1"/>
  <c r="AZ114" i="1" s="1"/>
  <c r="M94" i="1"/>
  <c r="AB123" i="1"/>
  <c r="AB135" i="1"/>
  <c r="M153" i="1"/>
  <c r="M100" i="1"/>
  <c r="AB98" i="1"/>
  <c r="AB89" i="1"/>
  <c r="BA91" i="1"/>
  <c r="AB103" i="1"/>
  <c r="AB112" i="1"/>
  <c r="BA124" i="1"/>
  <c r="AB128" i="1"/>
  <c r="AB108" i="1"/>
  <c r="AB134" i="1"/>
  <c r="M148" i="1"/>
  <c r="AB97" i="1"/>
  <c r="BA129" i="1"/>
  <c r="BA136" i="1"/>
  <c r="N27" i="1"/>
  <c r="AB88" i="1"/>
  <c r="BA90" i="1"/>
  <c r="AB92" i="1"/>
  <c r="M157" i="1"/>
  <c r="AB96" i="1"/>
  <c r="BA98" i="1"/>
  <c r="AZ94" i="1" s="1"/>
  <c r="BA134" i="1"/>
  <c r="AB139" i="1"/>
  <c r="N119" i="1"/>
  <c r="M93" i="1"/>
  <c r="N73" i="1"/>
  <c r="N72" i="1"/>
  <c r="N61" i="1"/>
  <c r="N41" i="1"/>
  <c r="N26" i="1"/>
  <c r="AZ101" i="1"/>
  <c r="DZ1" i="1"/>
  <c r="V82" i="1"/>
  <c r="N32" i="1"/>
  <c r="N62" i="1"/>
  <c r="N22" i="1"/>
  <c r="M86" i="1"/>
  <c r="M101" i="1"/>
  <c r="N81" i="1"/>
  <c r="N53" i="1"/>
  <c r="N82" i="1"/>
  <c r="N120" i="1"/>
  <c r="M154" i="1"/>
  <c r="N163" i="1"/>
  <c r="M114" i="1"/>
  <c r="V129" i="1"/>
  <c r="V163" i="1" s="1"/>
  <c r="N40" i="1"/>
  <c r="M115" i="1"/>
  <c r="AZ109" i="1" l="1"/>
  <c r="AZ100" i="1"/>
  <c r="AZ86" i="1"/>
  <c r="AZ93" i="1"/>
  <c r="BA120" i="1"/>
  <c r="AZ121" i="1"/>
  <c r="AZ140" i="1"/>
  <c r="BA82" i="1"/>
  <c r="BA163" i="1"/>
  <c r="V120" i="1"/>
  <c r="AZ110" i="1"/>
  <c r="N168" i="1"/>
  <c r="N167" i="1" s="1"/>
  <c r="N169" i="1" l="1"/>
  <c r="N170" i="1" s="1"/>
  <c r="N173" i="1" s="1"/>
  <c r="N174" i="1" s="1"/>
  <c r="N177" i="1" s="1"/>
  <c r="N176" i="1" l="1"/>
  <c r="N175" i="1"/>
  <c r="N178" i="1" l="1"/>
  <c r="N179" i="1" s="1"/>
  <c r="N184" i="1" s="1"/>
  <c r="N186" i="1" s="1"/>
</calcChain>
</file>

<file path=xl/sharedStrings.xml><?xml version="1.0" encoding="utf-8"?>
<sst xmlns="http://schemas.openxmlformats.org/spreadsheetml/2006/main" count="552" uniqueCount="436">
  <si>
    <t>2015.1</t>
  </si>
  <si>
    <t>2025.2</t>
  </si>
  <si>
    <t>www.sagut.com</t>
  </si>
  <si>
    <t>Unit  CD</t>
  </si>
  <si>
    <t>Unit  CT</t>
  </si>
  <si>
    <t>Decimales</t>
  </si>
  <si>
    <t>Durac</t>
  </si>
  <si>
    <t>CT</t>
  </si>
  <si>
    <t>CD</t>
  </si>
  <si>
    <t>CASA</t>
  </si>
  <si>
    <t>DOBLECLIC AQUÍ PARA OCULTAR</t>
  </si>
  <si>
    <t>C1</t>
  </si>
  <si>
    <t>C2</t>
  </si>
  <si>
    <t>C3</t>
  </si>
  <si>
    <t>C4</t>
  </si>
  <si>
    <t>C5</t>
  </si>
  <si>
    <t>C6</t>
  </si>
  <si>
    <t xml:space="preserve"> </t>
  </si>
  <si>
    <t xml:space="preserve">Valor Final del Contrato  $ </t>
  </si>
  <si>
    <t xml:space="preserve">Inicio  </t>
  </si>
  <si>
    <t>Precios Base</t>
  </si>
  <si>
    <t>Dobleclic para ocultar Cantidades Definitivas</t>
  </si>
  <si>
    <t>Fin</t>
  </si>
  <si>
    <t>A</t>
  </si>
  <si>
    <t>B</t>
  </si>
  <si>
    <t>C</t>
  </si>
  <si>
    <t>D</t>
  </si>
  <si>
    <t>E</t>
  </si>
  <si>
    <t>F</t>
  </si>
  <si>
    <t>G</t>
  </si>
  <si>
    <t>H</t>
  </si>
  <si>
    <t>I</t>
  </si>
  <si>
    <t>J</t>
  </si>
  <si>
    <t>K</t>
  </si>
  <si>
    <t>L</t>
  </si>
  <si>
    <t>M</t>
  </si>
  <si>
    <t>N</t>
  </si>
  <si>
    <t>O</t>
  </si>
  <si>
    <t>P</t>
  </si>
  <si>
    <t>Q</t>
  </si>
  <si>
    <t>R</t>
  </si>
  <si>
    <t>S</t>
  </si>
  <si>
    <t>T</t>
  </si>
  <si>
    <t>U</t>
  </si>
  <si>
    <t>V</t>
  </si>
  <si>
    <t>W</t>
  </si>
  <si>
    <t>X</t>
  </si>
  <si>
    <t>Y</t>
  </si>
  <si>
    <t>Z</t>
  </si>
  <si>
    <t>AA</t>
  </si>
  <si>
    <t>AB</t>
  </si>
  <si>
    <t>AC</t>
  </si>
  <si>
    <t>AD</t>
  </si>
  <si>
    <t>AE</t>
  </si>
  <si>
    <t>AF</t>
  </si>
  <si>
    <t>AG</t>
  </si>
  <si>
    <t>AH</t>
  </si>
  <si>
    <t>AI</t>
  </si>
  <si>
    <t>AJ</t>
  </si>
  <si>
    <t>AK</t>
  </si>
  <si>
    <t>AL</t>
  </si>
  <si>
    <t>AM</t>
  </si>
  <si>
    <t>AN</t>
  </si>
  <si>
    <t>AO</t>
  </si>
  <si>
    <t>AP</t>
  </si>
  <si>
    <t>AQ</t>
  </si>
  <si>
    <t>AR</t>
  </si>
  <si>
    <t>AS</t>
  </si>
  <si>
    <t>AT</t>
  </si>
  <si>
    <t>AU</t>
  </si>
  <si>
    <t xml:space="preserve">Formulario 1 - Propuesta económica  - Licitación de obra pública de infraestructura social </t>
  </si>
  <si>
    <t>Código</t>
  </si>
  <si>
    <t>CCE-EICP-FM-116</t>
  </si>
  <si>
    <t>Versión</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</si>
  <si>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</si>
  <si>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</si>
  <si>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</si>
  <si>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</si>
  <si>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</si>
  <si>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</si>
  <si>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</si>
  <si>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</si>
  <si>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</si>
  <si>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</si>
  <si>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</si>
  <si>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</si>
  <si>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GRUPO 3</t>
  </si>
  <si>
    <t>P4</t>
  </si>
  <si>
    <t>CANCHA SINTETICA FUTBOL 11 EL PLAN VERSALLES</t>
  </si>
  <si>
    <t>ACTIVIDADES GENERALES</t>
  </si>
  <si>
    <t>.</t>
  </si>
  <si>
    <t>PRELIMINARES</t>
  </si>
  <si>
    <t>1,1,1</t>
  </si>
  <si>
    <t>100124</t>
  </si>
  <si>
    <t>CERRAMIENTO TELA FIB.TEJIDA H=2.10M-SINB</t>
  </si>
  <si>
    <t>ML</t>
  </si>
  <si>
    <t>2,1,1</t>
  </si>
  <si>
    <t>010113</t>
  </si>
  <si>
    <t>LOCALIZACION-REPLANTEO CANCHA-FUTBOL</t>
  </si>
  <si>
    <t>M2</t>
  </si>
  <si>
    <t>MOVIMIENTOS DE TIERRA</t>
  </si>
  <si>
    <t>2,2,1</t>
  </si>
  <si>
    <t>010203</t>
  </si>
  <si>
    <t>EXCAVACION A MAQUINA(CAJEO) [SR]</t>
  </si>
  <si>
    <t>M3</t>
  </si>
  <si>
    <t>2,2,2</t>
  </si>
  <si>
    <t>089003</t>
  </si>
  <si>
    <t>TRANSPORTE DE MATERIALES PROVENIENTES DE LA EXCAVACION DE LA EXPLANEACION, CANALES Y PRESTAMOS PARA DISTANCIAS MAYORES DE MIL METROS (1.000m) MEDIDOS A PARTIR DE CIEN METROS (100m) (Analizado para volqueta de 6m3).</t>
  </si>
  <si>
    <t>M3k</t>
  </si>
  <si>
    <t>2,2,3</t>
  </si>
  <si>
    <t>010212</t>
  </si>
  <si>
    <t>CONFORM.COMPACT.SUBRASANTE CBR=95</t>
  </si>
  <si>
    <t>2,2,4</t>
  </si>
  <si>
    <t>010215</t>
  </si>
  <si>
    <t>CONFIGURACION-NIVELACION TERRENO</t>
  </si>
  <si>
    <t>RELLENOS</t>
  </si>
  <si>
    <t>2,3,1</t>
  </si>
  <si>
    <t>083112</t>
  </si>
  <si>
    <t>RELLENO COMP.MAT.SELECC.SIN TRANSP (ROCA MUERTA)</t>
  </si>
  <si>
    <t>2,3,2</t>
  </si>
  <si>
    <t>NV1214</t>
  </si>
  <si>
    <t>GEOTEXTIL NO TEJIDO 2000</t>
  </si>
  <si>
    <t>2,3,3</t>
  </si>
  <si>
    <t>083301</t>
  </si>
  <si>
    <t>BASE COMP.MAT. TRITURAD GRANUL SIN TRAN</t>
  </si>
  <si>
    <t>2,3,4</t>
  </si>
  <si>
    <t>NV1209</t>
  </si>
  <si>
    <t>GEOTEXTIL TEJIDO TR 3000</t>
  </si>
  <si>
    <t>2,3,5</t>
  </si>
  <si>
    <t>100616</t>
  </si>
  <si>
    <t>RELLENO GRAVA TRITURA-POLVILLO COMPACTADO</t>
  </si>
  <si>
    <t>2,3,6</t>
  </si>
  <si>
    <t>NV1560</t>
  </si>
  <si>
    <t>ACARREO MATERIAL PETREO.VOL.COMPACT</t>
  </si>
  <si>
    <t>M3K</t>
  </si>
  <si>
    <t>VIGA DE CONFINAMIENTO</t>
  </si>
  <si>
    <t>2,4,1</t>
  </si>
  <si>
    <t>010203-201</t>
  </si>
  <si>
    <t>2,4,2</t>
  </si>
  <si>
    <t>2,4,3</t>
  </si>
  <si>
    <t>120301-203</t>
  </si>
  <si>
    <t>VIGA CIMIENTO ENLACE H=20-40CM 3100PSI</t>
  </si>
  <si>
    <t>2,4,4</t>
  </si>
  <si>
    <t>120101-204</t>
  </si>
  <si>
    <t xml:space="preserve">ACERO REFUERZO FLEJADO 60000 PSI 420MPA </t>
  </si>
  <si>
    <t>KLS</t>
  </si>
  <si>
    <t>2,4,5</t>
  </si>
  <si>
    <t>120401-205</t>
  </si>
  <si>
    <t xml:space="preserve">PEDESTAL EN CONCRETO </t>
  </si>
  <si>
    <t>2,4,6</t>
  </si>
  <si>
    <t>301210</t>
  </si>
  <si>
    <t xml:space="preserve">MALLA ESLABONADA GALV HUECOS 2-1/4X21/4 2.77MM </t>
  </si>
  <si>
    <t>2,4,7</t>
  </si>
  <si>
    <t>301003-206</t>
  </si>
  <si>
    <t>POSTE TUBO GALV. 1,1/2"x1.8MM C.14"</t>
  </si>
  <si>
    <t>2,4,8</t>
  </si>
  <si>
    <t>301110-207</t>
  </si>
  <si>
    <t>DIAGONAL-HORIZ.TUBO GALV CAL 16 X 1,1/2"</t>
  </si>
  <si>
    <t>2,4,9</t>
  </si>
  <si>
    <t>NV1610-208</t>
  </si>
  <si>
    <t>PINTURA ESMALTE COLOR AZUL (PANTONE P112-5C)</t>
  </si>
  <si>
    <t xml:space="preserve"> M2</t>
  </si>
  <si>
    <t>2,4,10</t>
  </si>
  <si>
    <t>162507-209</t>
  </si>
  <si>
    <t>TAPON GALV.MACHO 2"</t>
  </si>
  <si>
    <t>UND</t>
  </si>
  <si>
    <t>2,4,11</t>
  </si>
  <si>
    <t>100104</t>
  </si>
  <si>
    <t>CERRAMIENTO ALAMBRE PUAS 5 HILOS</t>
  </si>
  <si>
    <t>GRAMA</t>
  </si>
  <si>
    <t>2,5,1</t>
  </si>
  <si>
    <t>084203</t>
  </si>
  <si>
    <t>RIEGO DE IMPRIMACIÓN CON ASFALTO LIQUIDO MC-30</t>
  </si>
  <si>
    <t>2,5,2</t>
  </si>
  <si>
    <t>NV1018</t>
  </si>
  <si>
    <t xml:space="preserve">SUMINSTRO E INSTALACION DE GRAMA SINTETICA XP11.000 HIBRIDA, FIBRILADO TENCATE THIOLON, 100% ESTABILIZADO CON PROTECCIÓN UV CONTRA RAYOS ULTRAVIOLETA - VERDE </t>
  </si>
  <si>
    <t>2,5,3</t>
  </si>
  <si>
    <t>010203-210</t>
  </si>
  <si>
    <t>2,5,4</t>
  </si>
  <si>
    <t>089003-211</t>
  </si>
  <si>
    <t>2,5,5</t>
  </si>
  <si>
    <t>200146-212</t>
  </si>
  <si>
    <t>CORDÓN EN CONCRETO 3100 PSI</t>
  </si>
  <si>
    <t>2,5,6</t>
  </si>
  <si>
    <t>120101-213</t>
  </si>
  <si>
    <t>ACERO REFUERZO FLEJADO 60000 PSI 420Mpa</t>
  </si>
  <si>
    <t>DOTACIÓN</t>
  </si>
  <si>
    <t>2,6,1</t>
  </si>
  <si>
    <t>280304</t>
  </si>
  <si>
    <t>PORTERIA FUTBOL TIPO 4</t>
  </si>
  <si>
    <t>JGO</t>
  </si>
  <si>
    <t>2,6,2</t>
  </si>
  <si>
    <t>010203-214</t>
  </si>
  <si>
    <t>2,6,3</t>
  </si>
  <si>
    <t>089003-215</t>
  </si>
  <si>
    <t>2,6,4</t>
  </si>
  <si>
    <t>120101-216</t>
  </si>
  <si>
    <t>KG</t>
  </si>
  <si>
    <t>2,6,5</t>
  </si>
  <si>
    <t>120401-217</t>
  </si>
  <si>
    <t>2,6,6</t>
  </si>
  <si>
    <t>130801-218</t>
  </si>
  <si>
    <t xml:space="preserve">ACERO ESTRUCTURAL </t>
  </si>
  <si>
    <t>2,6,7</t>
  </si>
  <si>
    <t>NV1419</t>
  </si>
  <si>
    <t>MALLA DE NYLON NEGRO CALIBRE 90 EN HUECO 10CMX10CM.  INCLUYE INSTALACIÓN, GUAYA SUPERIOR E INFERIOR Y 3 GUAYAS ADICIONALES EN LA PARTE DE ABAJO</t>
  </si>
  <si>
    <t>2,6,8</t>
  </si>
  <si>
    <t>301307</t>
  </si>
  <si>
    <t>NAVE PUERTA TUBO C.13 MALLA(2X1.01-1.5).</t>
  </si>
  <si>
    <t>2,6,9</t>
  </si>
  <si>
    <t>NV6320</t>
  </si>
  <si>
    <t>CANECA EN ACERO INOX. EMPOTRAR 75LTS PARA PARQUES</t>
  </si>
  <si>
    <t>PANTALLAS DE PROTECCIÓN</t>
  </si>
  <si>
    <t>2,7,1</t>
  </si>
  <si>
    <t>010203-219</t>
  </si>
  <si>
    <t>2,7,2</t>
  </si>
  <si>
    <t>089003-220</t>
  </si>
  <si>
    <t>2,7,3</t>
  </si>
  <si>
    <t>083112-221</t>
  </si>
  <si>
    <t>2,7,4</t>
  </si>
  <si>
    <t>083201-222</t>
  </si>
  <si>
    <t>SUB-BASE COMP.MAT.SELECC. TIPO INV SIN T</t>
  </si>
  <si>
    <t>2,7,5</t>
  </si>
  <si>
    <t>130704-223</t>
  </si>
  <si>
    <t>LOSA MACIZA CONCRETO DE 3000 PSI SOBRE PISO</t>
  </si>
  <si>
    <t>2,7,6</t>
  </si>
  <si>
    <t>130111-224</t>
  </si>
  <si>
    <t>MALLA ELECTROSOLDADA</t>
  </si>
  <si>
    <t>2,7,7</t>
  </si>
  <si>
    <t>NV1560-225</t>
  </si>
  <si>
    <t>PLUVIAL</t>
  </si>
  <si>
    <t>8.1.1</t>
  </si>
  <si>
    <t>010106-134</t>
  </si>
  <si>
    <t>LOCALIZACION-REPLANTEO ACUEDUCTO-ALCANTA</t>
  </si>
  <si>
    <t>MOVIMIENTOS TIERRA Y RELLENOS</t>
  </si>
  <si>
    <t>3,2,1</t>
  </si>
  <si>
    <t>060810</t>
  </si>
  <si>
    <t>EXCAVACION TIERRA A MANO</t>
  </si>
  <si>
    <t>3,2,2</t>
  </si>
  <si>
    <t>089003-230</t>
  </si>
  <si>
    <t>3,2,3</t>
  </si>
  <si>
    <t>100615-231</t>
  </si>
  <si>
    <t>RELLENO ARENA MEDIANA (ST)</t>
  </si>
  <si>
    <t>3,2,4</t>
  </si>
  <si>
    <t>100616-232</t>
  </si>
  <si>
    <t>RELLENO GRAVA TRITURADA-POLVILLO</t>
  </si>
  <si>
    <t>3,2,5</t>
  </si>
  <si>
    <t>100620-233</t>
  </si>
  <si>
    <t>RELLENO ROCAMUERTA COMPACT-SALTARIN</t>
  </si>
  <si>
    <t>3,2,6</t>
  </si>
  <si>
    <t>NV1560-140</t>
  </si>
  <si>
    <t xml:space="preserve">TUBERÍAS Y ACCESORIOS </t>
  </si>
  <si>
    <t>3,3,1</t>
  </si>
  <si>
    <t>110110-235</t>
  </si>
  <si>
    <t>CAJA INSPECCION 100X100 CM [CONCRETO]</t>
  </si>
  <si>
    <t>UN</t>
  </si>
  <si>
    <t>3,3,2</t>
  </si>
  <si>
    <t>111006-236</t>
  </si>
  <si>
    <t>TAPA CAJA MARCO ANGULO 91X91-100X100 EXTERIOR</t>
  </si>
  <si>
    <t>3,3,3</t>
  </si>
  <si>
    <t>020430-237</t>
  </si>
  <si>
    <t>EMPALME TUBO PVC 8" - 12" A CÁMARA DE CONCRETO</t>
  </si>
  <si>
    <t>3,3,4</t>
  </si>
  <si>
    <t>020709-238</t>
  </si>
  <si>
    <t>TUB PVC NOVAFORT 16"</t>
  </si>
  <si>
    <t>3,3,5</t>
  </si>
  <si>
    <t>020403</t>
  </si>
  <si>
    <t>CAMARA INSPECCION TIPO B H=0.00-1.50 MTS</t>
  </si>
  <si>
    <t>PAVIMENTOS</t>
  </si>
  <si>
    <t>3,4,1</t>
  </si>
  <si>
    <t>110903</t>
  </si>
  <si>
    <t>ROTURA PAVIMENTO</t>
  </si>
  <si>
    <t>3,4,2</t>
  </si>
  <si>
    <t>100423</t>
  </si>
  <si>
    <t>DEMOL.PAVIMENTO CONCRETO E=15CM</t>
  </si>
  <si>
    <t>3,4,3</t>
  </si>
  <si>
    <t>010301-239</t>
  </si>
  <si>
    <t>PAV.CONCR MR=36 INC.JUNTA</t>
  </si>
  <si>
    <t>CANAL</t>
  </si>
  <si>
    <t>3,5,1</t>
  </si>
  <si>
    <t>NV6318-240</t>
  </si>
  <si>
    <t>CANAL CONCRETO PISO 3000 PSI</t>
  </si>
  <si>
    <t>3,5,2</t>
  </si>
  <si>
    <t>NV6601-241</t>
  </si>
  <si>
    <t>TAPA CANAL CONCRETO PERFORADA PREF. ESP:8CM (0.6 X 0.34)</t>
  </si>
  <si>
    <t>FILTRO</t>
  </si>
  <si>
    <t>3,6,1</t>
  </si>
  <si>
    <t>110903-242</t>
  </si>
  <si>
    <t>GRAVA TRITURADA DE 1" HASTA 3/4" -  ACARREO 10K - CANCHAS SINTÉTICAS</t>
  </si>
  <si>
    <t>3,6,2</t>
  </si>
  <si>
    <t>NV1214-154</t>
  </si>
  <si>
    <t>3,6,3</t>
  </si>
  <si>
    <t>110510</t>
  </si>
  <si>
    <t>TUB.PVC 6 DREN.SF NOVAFOR</t>
  </si>
  <si>
    <t>ANDEN</t>
  </si>
  <si>
    <t>3,7,1</t>
  </si>
  <si>
    <t>110903-244</t>
  </si>
  <si>
    <t>DEMOL.ANDEN E=0.10</t>
  </si>
  <si>
    <t>3,7,2</t>
  </si>
  <si>
    <t>200132-245</t>
  </si>
  <si>
    <t>ANDEN CONCRETO 10CM 3000 PSI</t>
  </si>
  <si>
    <t xml:space="preserve">INSTALACIONES ELÉCTRICAS E ILUMINACIÓN </t>
  </si>
  <si>
    <t>INSTALACIONES</t>
  </si>
  <si>
    <t>4,1,1</t>
  </si>
  <si>
    <t>NV6063-246</t>
  </si>
  <si>
    <t>BAJANTE ALIMENTACION AP EN TUBERIA IMC 2". INCLUYE CINTA BANDIT, CAPACETE, ADAPTADOR TERMINAL</t>
  </si>
  <si>
    <t>4,1,2</t>
  </si>
  <si>
    <t>060936</t>
  </si>
  <si>
    <t>B57P  CORRIDO TRIFASICO  ANG 3-60</t>
  </si>
  <si>
    <t>4,1,3</t>
  </si>
  <si>
    <t>060647-247</t>
  </si>
  <si>
    <t>MASTIL DE ACERO DE 16 MTS CON CANASTILLA</t>
  </si>
  <si>
    <t>4,1,4</t>
  </si>
  <si>
    <t>060928</t>
  </si>
  <si>
    <t>V02 RETENIDA A TIERRA</t>
  </si>
  <si>
    <t>4,1,5</t>
  </si>
  <si>
    <t>060216</t>
  </si>
  <si>
    <t>Transformador Trifasico en Aceite de 30 KVA-13.200 v-208-120 v</t>
  </si>
  <si>
    <t>4,1,6</t>
  </si>
  <si>
    <t>061351</t>
  </si>
  <si>
    <t>ELEM CONEXION INSTALACION MEDIDA 13.2KV</t>
  </si>
  <si>
    <t>4,1,7</t>
  </si>
  <si>
    <t>060939</t>
  </si>
  <si>
    <t>HERRAJES Y VESTIDA POSTE TERMINAL MT</t>
  </si>
  <si>
    <t>4,1,8</t>
  </si>
  <si>
    <t>NV6063-248</t>
  </si>
  <si>
    <t>4,1,9</t>
  </si>
  <si>
    <t>061318-249</t>
  </si>
  <si>
    <t>MURETE PARA CONTADOR  Y CAJA CON REJA</t>
  </si>
  <si>
    <t>4,1,10</t>
  </si>
  <si>
    <t>061353</t>
  </si>
  <si>
    <t>GABINETE MEDIDA POSTE Y BLOQUE PRUEBA</t>
  </si>
  <si>
    <t>4,1,11</t>
  </si>
  <si>
    <t>061345</t>
  </si>
  <si>
    <t>ATERRIZAJE CAJA METALICA TABLERO, CONTAD</t>
  </si>
  <si>
    <t>4,1,12</t>
  </si>
  <si>
    <t>061302</t>
  </si>
  <si>
    <t>CABLE DE CONTROL 7X12</t>
  </si>
  <si>
    <t>4,1,13</t>
  </si>
  <si>
    <t>061303-250</t>
  </si>
  <si>
    <t>CONTADOR 2F-TRIFILAR 120/240V M.DIRECTA</t>
  </si>
  <si>
    <t>4,1,14</t>
  </si>
  <si>
    <t>NV1613</t>
  </si>
  <si>
    <t>Transformador De Corriente ATEL Media Tension EXT 20 40-5 Amp 17.5kv</t>
  </si>
  <si>
    <t>4,1,15</t>
  </si>
  <si>
    <t>NV1614</t>
  </si>
  <si>
    <t>Transformador de Potencial Tipo Exterior Medida Indirecta 17.5</t>
  </si>
  <si>
    <t>4,1,16</t>
  </si>
  <si>
    <t>060235</t>
  </si>
  <si>
    <t>FB-21 CORTACIRCUITOS SISTEMA MONOFASICO</t>
  </si>
  <si>
    <t>4,1,17</t>
  </si>
  <si>
    <t>NV1616</t>
  </si>
  <si>
    <t>ACOMETIDA EN AL 3#2 AL-THWN + 1#2/0 Cu D  ∅ 3" PVC + RESERVA</t>
  </si>
  <si>
    <t>4,1,18</t>
  </si>
  <si>
    <t>100601-251</t>
  </si>
  <si>
    <t>EXCAVACION MANUAL.TIERRA  SECA H=1.8M(SR)</t>
  </si>
  <si>
    <t>ILUMINACIÓN CANCHA FUTBOL 11</t>
  </si>
  <si>
    <t>4,2,1</t>
  </si>
  <si>
    <t>060639</t>
  </si>
  <si>
    <t>ESTUDIO SUELOS MASTIL 18-30 MTS</t>
  </si>
  <si>
    <t>4,2,2</t>
  </si>
  <si>
    <t>060630</t>
  </si>
  <si>
    <t>TRANSP.POSTE.CONc.18MT.SITIO SIN INCREME UND</t>
  </si>
  <si>
    <t>4,2,3</t>
  </si>
  <si>
    <t>060725</t>
  </si>
  <si>
    <t>SOPORTE PARA TRES REFLECTORES</t>
  </si>
  <si>
    <t>4,2,4</t>
  </si>
  <si>
    <t>060724</t>
  </si>
  <si>
    <t>SOPORTE PARA DOS REFLECTORES</t>
  </si>
  <si>
    <t>4,2,5</t>
  </si>
  <si>
    <t>NV6283-252</t>
  </si>
  <si>
    <t>SUMINISTRO E INSTALACIÓN  DE REFLECTOR 320W</t>
  </si>
  <si>
    <t>4,2,6</t>
  </si>
  <si>
    <t>NV1616-253</t>
  </si>
  <si>
    <t>ACOMETIDA EN AL 2#6 AL-THWN + 1#12 Cu D  ∅ 2" PVC + RESERVA</t>
  </si>
  <si>
    <t>SISTEMA DE MALLA A TIERRA</t>
  </si>
  <si>
    <t>4,3,1</t>
  </si>
  <si>
    <t>170134-254</t>
  </si>
  <si>
    <t>CABLE COBRE  HF-ZH# 12 PARA EQUIPOTENCIALIZACIÓN DE TIERRAS</t>
  </si>
  <si>
    <t>4,3,2</t>
  </si>
  <si>
    <t>NV1607</t>
  </si>
  <si>
    <t>MALLA A TIERRA CON MSVC CON CABLE #2/0 AWG</t>
  </si>
  <si>
    <t>4,3,3</t>
  </si>
  <si>
    <t>NV1238-255</t>
  </si>
  <si>
    <t>MEDIDA DE RESISTENCIA A TIERRA CON TELUROMETRO CERTIFICADO</t>
  </si>
  <si>
    <t>ANILLO PERIMETRAL</t>
  </si>
  <si>
    <t>4,4,1</t>
  </si>
  <si>
    <t>171205</t>
  </si>
  <si>
    <t>CABLE COBRE DESNUDO #2/0</t>
  </si>
  <si>
    <t>DESCARGA PARARAYOS</t>
  </si>
  <si>
    <t>4,5,1</t>
  </si>
  <si>
    <t>171229-256</t>
  </si>
  <si>
    <t>PARARRAYOS FRANKLIN BLUNT 5 PUNTAS</t>
  </si>
  <si>
    <t>4,5,2</t>
  </si>
  <si>
    <t>NV1247-257</t>
  </si>
  <si>
    <t>MARQUILLA ACRÍLICA DE PREVENCIÓN</t>
  </si>
  <si>
    <t>4,5,3</t>
  </si>
  <si>
    <t>NV1248-258</t>
  </si>
  <si>
    <t xml:space="preserve">TRATAMIENTO QUIMICO 12 KG </t>
  </si>
  <si>
    <t>4,5,4</t>
  </si>
  <si>
    <t>NV6965-259</t>
  </si>
  <si>
    <t>ALAMBRON EN ALUMINIO DE 8 mm PARA APANTALLAMIENTO</t>
  </si>
  <si>
    <t>ASEO GENERAL</t>
  </si>
  <si>
    <t>310105-188</t>
  </si>
  <si>
    <t>LIMPIEZA GENERAL</t>
  </si>
  <si>
    <t>INCREMENTO POR DISTANCIA</t>
  </si>
  <si>
    <t>11.1</t>
  </si>
  <si>
    <t>530205</t>
  </si>
  <si>
    <t>INCREMENTO POR TRANSPORTE Y GRADO DE DIFICULTAD</t>
  </si>
  <si>
    <t>%</t>
  </si>
  <si>
    <t>COSTOS DIRECTO PROYECTOS</t>
  </si>
  <si>
    <r>
      <t>SUBTOTAL OBRAS</t>
    </r>
    <r>
      <rPr>
        <b/>
        <sz val="11"/>
        <color rgb="FFFF0000"/>
        <rFont val="Arial"/>
        <family val="2"/>
      </rPr>
      <t xml:space="preserve"> </t>
    </r>
  </si>
  <si>
    <t>ADMINISTRACION</t>
  </si>
  <si>
    <t xml:space="preserve">IMPREVISTOS </t>
  </si>
  <si>
    <t>UTILIDAD</t>
  </si>
  <si>
    <t>SUBTOTAL AU</t>
  </si>
  <si>
    <t>SUBTOTAL PRESUPUESTO</t>
  </si>
  <si>
    <t>IMPUESTOS EPSA 2% INSPECCION TECNICA</t>
  </si>
  <si>
    <t>CERTIFICACIÓN RETIE</t>
  </si>
  <si>
    <t>CERTIFICACIÓN RETILAP</t>
  </si>
  <si>
    <t>SUBTOTAL CERTIFICACIONES</t>
  </si>
  <si>
    <t>VALOR TOTAL</t>
  </si>
  <si>
    <r>
      <rPr>
        <b/>
        <sz val="11"/>
        <rFont val="Arial"/>
        <family val="2"/>
      </rPr>
      <t xml:space="preserve">NOTA 1: </t>
    </r>
    <r>
      <rPr>
        <sz val="11"/>
        <rFont val="Arial"/>
        <family val="2"/>
      </rPr>
      <t xml:space="preserve"> Se debe tener en cuenta que el PRECIO UNITARIO  no incluye el valor de A.U.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</si>
  <si>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</si>
  <si>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</si>
  <si>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</si>
  <si>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</si>
  <si>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</si>
  <si>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A.U y su discriminación deben estar en porcentaje (%). </t>
    </r>
  </si>
  <si>
    <t xml:space="preserve">IMPREVISTO
</t>
  </si>
  <si>
    <t>I=</t>
  </si>
  <si>
    <t xml:space="preserve">UTILIDAD
</t>
  </si>
  <si>
    <t>U=</t>
  </si>
  <si>
    <t>TOTAL A.I.U</t>
  </si>
  <si>
    <t>A.U.=</t>
  </si>
  <si>
    <t>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</si>
</sst>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0.00000"/>
    <numFmt numFmtId="165" formatCode="_ * #,##0_ ;_ * \-#,##0_ ;_ * &quot;-&quot;??_ ;_ @_ "/>
    <numFmt numFmtId="166" formatCode="#,##0.00_ ;\-#,##0.00\ "/>
    <numFmt numFmtId="167" formatCode="_ * #,##0.00_ ;_ * \-#,##0.00_ ;_ * &quot;-&quot;??_ ;_ @_ "/>
    <numFmt numFmtId="168" formatCode="#,##0_ ;\-#,##0\ "/>
    <numFmt numFmtId="169" formatCode="d\-mmm\-yyyy"/>
    <numFmt numFmtId="170" formatCode="_-&quot;$&quot;\ * #,##0_-;\-&quot;$&quot;\ * #,##0_-;_-&quot;$&quot;\ * &quot;-&quot;??_-;_-@_-"/>
    <numFmt numFmtId="171" formatCode="_-* #,##0.00\ &quot;Pts&quot;_-;\-* #,##0.00\ &quot;Pts&quot;_-;_-* &quot;-&quot;??\ &quot;Pts&quot;_-;_-@_-"/>
    <numFmt numFmtId="172" formatCode="_([$$-240A]\ * #,##0.00_);_([$$-240A]\ * \(#,##0.00\);_([$$-240A]\ * &quot;-&quot;??_);_(@_)"/>
    <numFmt numFmtId="173" formatCode="_-[$$-240A]* #,##0.00_-;\-[$$-240A]* #,##0.00_-;_-[$$-240A]* &quot;-&quot;??_-;_-@_-"/>
    <numFmt numFmtId="174" formatCode="_-[$$-240A]\ * #,##0.00_-;\-[$$-240A]\ * #,##0.00_-;_-[$$-240A]\ * &quot;-&quot;??_-;_-@_-"/>
    <numFmt numFmtId="175" formatCode="_([$$-240A]\ * #,##0_);_([$$-240A]\ * \(#,##0\);_([$$-240A]\ * &quot;-&quot;??_);_(@_)"/>
    <numFmt numFmtId="176" formatCode="0#.00\ \L\t"/>
    <numFmt numFmtId="177" formatCode="_-[$$-240A]\ * #,##0.00_ ;_-[$$-240A]\ * \-#,##0.00\ ;_-[$$-240A]\ * &quot;-&quot;??_ ;_-@_ "/>
    <numFmt numFmtId="178" formatCode="_ [$$-240A]\ * #,##0.00_ ;_ [$$-240A]\ * \-#,##0.00_ ;_ [$$-240A]\ * &quot;-&quot;??_ ;_ @_ "/>
  </numFmts>
  <fonts count="49" x14ac:knownFonts="1">
    <font>
      <sz val="11"/>
      <color theme="1"/>
      <name val="Calibri"/>
      <family val="2"/>
      <scheme val="minor"/>
    </font>
    <font>
      <sz val="11"/>
      <color theme="1"/>
      <name val="Calibri"/>
      <family val="2"/>
      <scheme val="minor"/>
    </font>
    <font>
      <sz val="11"/>
      <color theme="0"/>
      <name val="Calibri"/>
      <family val="2"/>
      <scheme val="minor"/>
    </font>
    <font>
      <sz val="9"/>
      <color theme="0"/>
      <name val="Arial"/>
      <family val="2"/>
    </font>
    <font>
      <b/>
      <sz val="9"/>
      <color theme="0"/>
      <name val="Arial"/>
      <family val="2"/>
    </font>
    <font>
      <b/>
      <sz val="11"/>
      <color theme="0"/>
      <name val="Arial"/>
      <family val="2"/>
    </font>
    <font>
      <sz val="10"/>
      <color theme="0"/>
      <name val="Arial"/>
      <family val="2"/>
    </font>
    <font>
      <u/>
      <sz val="10"/>
      <color indexed="12"/>
      <name val="Arial"/>
      <family val="2"/>
    </font>
    <font>
      <sz val="8"/>
      <color theme="0"/>
      <name val="Arial"/>
      <family val="2"/>
    </font>
    <font>
      <b/>
      <sz val="10"/>
      <color theme="0"/>
      <name val="Arial"/>
      <family val="2"/>
    </font>
    <font>
      <sz val="8"/>
      <color theme="0"/>
      <name val="Arial Narrow"/>
      <family val="2"/>
    </font>
    <font>
      <u/>
      <sz val="9"/>
      <color theme="0"/>
      <name val="Arial"/>
      <family val="2"/>
    </font>
    <font>
      <b/>
      <sz val="11"/>
      <color theme="0"/>
      <name val="Arial Narrow"/>
      <family val="2"/>
    </font>
    <font>
      <sz val="10"/>
      <color theme="0"/>
      <name val="Arial Narrow"/>
      <family val="2"/>
    </font>
    <font>
      <b/>
      <sz val="8"/>
      <color theme="0"/>
      <name val="Arial"/>
      <family val="2"/>
    </font>
    <font>
      <u/>
      <sz val="8"/>
      <color theme="0"/>
      <name val="Arial"/>
      <family val="2"/>
    </font>
    <font>
      <i/>
      <sz val="9"/>
      <color theme="0"/>
      <name val="Arial"/>
      <family val="2"/>
    </font>
    <font>
      <sz val="12"/>
      <name val="Arial Narrow"/>
      <family val="2"/>
    </font>
    <font>
      <sz val="8"/>
      <name val="Arial"/>
      <family val="2"/>
    </font>
    <font>
      <sz val="8"/>
      <color indexed="22"/>
      <name val="Arial"/>
      <family val="2"/>
    </font>
    <font>
      <b/>
      <sz val="11"/>
      <color indexed="8"/>
      <name val="Arial"/>
      <family val="2"/>
    </font>
    <font>
      <sz val="9"/>
      <name val="Arial"/>
      <family val="2"/>
    </font>
    <font>
      <sz val="9"/>
      <color theme="0" tint="-0.499984740745262"/>
      <name val="Arial"/>
      <family val="2"/>
    </font>
    <font>
      <sz val="10"/>
      <color indexed="22"/>
      <name val="Arial"/>
      <family val="2"/>
    </font>
    <font>
      <u/>
      <sz val="9"/>
      <color indexed="12"/>
      <name val="Arial"/>
      <family val="2"/>
    </font>
    <font>
      <b/>
      <sz val="12"/>
      <color theme="0"/>
      <name val="Arial"/>
      <family val="2"/>
    </font>
    <font>
      <b/>
      <sz val="8"/>
      <name val="Arial"/>
      <family val="2"/>
      <charset val="1"/>
    </font>
    <font>
      <sz val="8"/>
      <name val="Arial"/>
      <family val="2"/>
      <charset val="1"/>
    </font>
    <font>
      <b/>
      <sz val="11"/>
      <name val="Arial"/>
      <family val="2"/>
    </font>
    <font>
      <sz val="9"/>
      <color indexed="22"/>
      <name val="Arial"/>
      <family val="2"/>
    </font>
    <font>
      <sz val="9"/>
      <color theme="1"/>
      <name val="Arial"/>
      <family val="2"/>
    </font>
    <font>
      <b/>
      <sz val="8"/>
      <color indexed="12"/>
      <name val="Arial"/>
      <family val="2"/>
    </font>
    <font>
      <u/>
      <sz val="8"/>
      <color rgb="FF000000"/>
      <name val="Arial"/>
      <family val="2"/>
    </font>
    <font>
      <sz val="8"/>
      <color rgb="FF000000"/>
      <name val="Arial"/>
      <family val="2"/>
    </font>
    <font>
      <b/>
      <sz val="14"/>
      <name val="Arial"/>
      <family val="2"/>
    </font>
    <font>
      <sz val="11"/>
      <name val="Arial"/>
      <family val="2"/>
    </font>
    <font>
      <b/>
      <u/>
      <sz val="11"/>
      <name val="Arial"/>
      <family val="2"/>
    </font>
    <font>
      <b/>
      <sz val="12"/>
      <name val="Arial"/>
      <family val="2"/>
    </font>
    <font>
      <b/>
      <sz val="10"/>
      <name val="Arial Narrow"/>
      <family val="2"/>
    </font>
    <font>
      <sz val="10"/>
      <name val="Arial"/>
      <family val="2"/>
    </font>
    <font>
      <b/>
      <sz val="10"/>
      <name val="Arial"/>
      <family val="2"/>
    </font>
    <font>
      <b/>
      <sz val="9"/>
      <name val="Arial"/>
      <family val="2"/>
    </font>
    <font>
      <b/>
      <sz val="8"/>
      <name val="Arial"/>
      <family val="2"/>
    </font>
    <font>
      <sz val="10"/>
      <color indexed="9"/>
      <name val="Arial"/>
      <family val="2"/>
    </font>
    <font>
      <b/>
      <sz val="10"/>
      <color indexed="9"/>
      <name val="Arial"/>
      <family val="2"/>
    </font>
    <font>
      <sz val="10"/>
      <name val="Arial Narrow"/>
      <family val="2"/>
    </font>
    <font>
      <sz val="10"/>
      <color theme="1"/>
      <name val="Arial"/>
      <family val="2"/>
    </font>
    <font>
      <b/>
      <sz val="11"/>
      <color rgb="FFFF0000"/>
      <name val="Arial"/>
      <family val="2"/>
    </font>
    <font>
      <sz val="11"/>
      <name val="Arial Narrow"/>
      <family val="2"/>
    </font>
  </fonts>
  <fills count="22">
    <fill>
      <patternFill patternType="none"/>
    </fill>
    <fill>
      <patternFill patternType="gray125"/>
    </fill>
    <fill>
      <patternFill patternType="solid">
        <fgColor theme="9" tint="0.79998168889431442"/>
        <bgColor indexed="64"/>
      </patternFill>
    </fill>
    <fill>
      <patternFill patternType="solid">
        <fgColor indexed="22"/>
        <bgColor indexed="64"/>
      </patternFill>
    </fill>
    <fill>
      <patternFill patternType="solid">
        <fgColor rgb="FFC000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ECF2F8"/>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34998626667073579"/>
        <bgColor indexed="64"/>
      </patternFill>
    </fill>
    <fill>
      <patternFill patternType="solid">
        <fgColor rgb="FFE4E4E4"/>
        <bgColor indexed="64"/>
      </patternFill>
    </fill>
    <fill>
      <patternFill patternType="solid">
        <fgColor rgb="FFECECEC"/>
        <bgColor indexed="64"/>
      </patternFill>
    </fill>
    <fill>
      <patternFill patternType="solid">
        <fgColor rgb="FFDEDEDE"/>
        <bgColor indexed="64"/>
      </patternFill>
    </fill>
    <fill>
      <patternFill patternType="solid">
        <fgColor rgb="FFFFF2E5"/>
        <bgColor indexed="64"/>
      </patternFill>
    </fill>
    <fill>
      <patternFill patternType="solid">
        <fgColor rgb="FFF1F0E7"/>
        <bgColor indexed="64"/>
      </patternFill>
    </fill>
    <fill>
      <patternFill patternType="solid">
        <fgColor rgb="FFFBFBFB"/>
        <bgColor indexed="64"/>
      </patternFill>
    </fill>
    <fill>
      <patternFill patternType="solid">
        <fgColor rgb="FFF9F8F5"/>
        <bgColor indexed="64"/>
      </patternFill>
    </fill>
  </fills>
  <borders count="97">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ck">
        <color indexed="10"/>
      </top>
      <bottom/>
      <diagonal/>
    </border>
    <border>
      <left/>
      <right/>
      <top style="thick">
        <color indexed="10"/>
      </top>
      <bottom/>
      <diagonal/>
    </border>
    <border>
      <left/>
      <right style="thin">
        <color indexed="64"/>
      </right>
      <top style="thick">
        <color indexed="10"/>
      </top>
      <bottom/>
      <diagonal/>
    </border>
    <border>
      <left/>
      <right style="thick">
        <color indexed="12"/>
      </right>
      <top/>
      <bottom/>
      <diagonal/>
    </border>
    <border>
      <left style="thick">
        <color indexed="12"/>
      </left>
      <right style="thick">
        <color indexed="10"/>
      </right>
      <top/>
      <bottom/>
      <diagonal/>
    </border>
    <border>
      <left style="thick">
        <color indexed="10"/>
      </left>
      <right style="hair">
        <color auto="1"/>
      </right>
      <top/>
      <bottom/>
      <diagonal/>
    </border>
    <border>
      <left style="hair">
        <color indexed="64"/>
      </left>
      <right style="hair">
        <color indexed="64"/>
      </right>
      <top/>
      <bottom/>
      <diagonal/>
    </border>
    <border>
      <left style="hair">
        <color indexed="64"/>
      </left>
      <right/>
      <top/>
      <bottom/>
      <diagonal/>
    </border>
    <border>
      <left style="hair">
        <color auto="1"/>
      </left>
      <right style="thick">
        <color indexed="1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rgb="FF0066FF"/>
      </left>
      <right style="thick">
        <color rgb="FFC00000"/>
      </right>
      <top style="medium">
        <color indexed="64"/>
      </top>
      <bottom/>
      <diagonal/>
    </border>
    <border>
      <left style="medium">
        <color indexed="64"/>
      </left>
      <right/>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auto="1"/>
      </left>
      <right style="hair">
        <color auto="1"/>
      </right>
      <top style="hair">
        <color indexed="64"/>
      </top>
      <bottom style="hair">
        <color indexed="64"/>
      </bottom>
      <diagonal/>
    </border>
    <border>
      <left style="hair">
        <color indexed="64"/>
      </left>
      <right/>
      <top style="hair">
        <color auto="1"/>
      </top>
      <bottom style="hair">
        <color indexed="64"/>
      </bottom>
      <diagonal/>
    </border>
    <border>
      <left style="hair">
        <color indexed="64"/>
      </left>
      <right style="thin">
        <color indexed="64"/>
      </right>
      <top style="hair">
        <color auto="1"/>
      </top>
      <bottom style="hair">
        <color indexed="64"/>
      </bottom>
      <diagonal/>
    </border>
    <border>
      <left/>
      <right style="hair">
        <color indexed="64"/>
      </right>
      <top/>
      <bottom style="hair">
        <color indexed="64"/>
      </bottom>
      <diagonal/>
    </border>
    <border>
      <left style="hair">
        <color auto="1"/>
      </left>
      <right style="medium">
        <color indexed="64"/>
      </right>
      <top style="hair">
        <color indexed="64"/>
      </top>
      <bottom style="hair">
        <color indexed="64"/>
      </bottom>
      <diagonal/>
    </border>
    <border>
      <left style="medium">
        <color rgb="FF0066FF"/>
      </left>
      <right style="thick">
        <color rgb="FFC00000"/>
      </right>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top style="thin">
        <color indexed="64"/>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top style="hair">
        <color indexed="64"/>
      </top>
      <bottom style="hair">
        <color indexed="64"/>
      </bottom>
      <diagonal/>
    </border>
    <border>
      <left/>
      <right style="hair">
        <color auto="1"/>
      </right>
      <top style="hair">
        <color auto="1"/>
      </top>
      <bottom style="hair">
        <color auto="1"/>
      </bottom>
      <diagonal/>
    </border>
    <border>
      <left/>
      <right style="double">
        <color indexed="64"/>
      </right>
      <top/>
      <bottom/>
      <diagonal/>
    </border>
    <border>
      <left style="dotted">
        <color indexed="64"/>
      </left>
      <right style="dotted">
        <color indexed="64"/>
      </right>
      <top/>
      <bottom style="dotted">
        <color indexed="64"/>
      </bottom>
      <diagonal/>
    </border>
    <border>
      <left style="thin">
        <color indexed="64"/>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s>
  <cellStyleXfs count="17">
    <xf numFmtId="0" fontId="0" fillId="0" borderId="0"/>
    <xf numFmtId="43" fontId="1"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 fillId="0" borderId="0"/>
    <xf numFmtId="0" fontId="1" fillId="0" borderId="0"/>
    <xf numFmtId="0" fontId="1" fillId="0" borderId="0"/>
    <xf numFmtId="0" fontId="39" fillId="0" borderId="0"/>
    <xf numFmtId="0" fontId="39" fillId="0" borderId="0"/>
    <xf numFmtId="0" fontId="39" fillId="0" borderId="0"/>
    <xf numFmtId="0" fontId="39" fillId="0" borderId="0"/>
    <xf numFmtId="171" fontId="39" fillId="0" borderId="0" applyFont="0" applyFill="0" applyBorder="0" applyAlignment="0" applyProtection="0"/>
    <xf numFmtId="0" fontId="39" fillId="0" borderId="0"/>
    <xf numFmtId="176" fontId="39" fillId="0" borderId="0" applyFont="0" applyFill="0" applyBorder="0" applyAlignment="0" applyProtection="0"/>
    <xf numFmtId="9" fontId="39" fillId="0" borderId="0" applyFont="0" applyFill="0" applyBorder="0" applyAlignment="0" applyProtection="0"/>
    <xf numFmtId="0" fontId="1" fillId="0" borderId="0"/>
    <xf numFmtId="167" fontId="39" fillId="0" borderId="0" applyFont="0" applyFill="0" applyBorder="0" applyAlignment="0" applyProtection="0"/>
  </cellStyleXfs>
  <cellXfs count="464">
    <xf numFmtId="0" fontId="0" fillId="0" borderId="0" xfId="0"/>
    <xf numFmtId="0" fontId="2" fillId="0" borderId="0" xfId="0" applyFont="1" applyProtection="1">
      <protection hidden="1"/>
    </xf>
    <xf numFmtId="49" fontId="3" fillId="0" borderId="0" xfId="0" applyNumberFormat="1" applyFont="1" applyAlignment="1">
      <alignment horizontal="center" vertical="center"/>
    </xf>
    <xf numFmtId="49" fontId="4" fillId="0" borderId="0" xfId="0" quotePrefix="1" applyNumberFormat="1" applyFont="1" applyAlignment="1" applyProtection="1">
      <alignment horizontal="center" vertical="center"/>
      <protection hidden="1"/>
    </xf>
    <xf numFmtId="0" fontId="5" fillId="0" borderId="0" xfId="0" applyFont="1" applyAlignment="1" applyProtection="1">
      <alignment horizontal="left" vertical="center"/>
      <protection hidden="1"/>
    </xf>
    <xf numFmtId="0" fontId="6" fillId="0" borderId="0" xfId="0" applyFont="1" applyAlignment="1" applyProtection="1">
      <alignment vertical="center"/>
      <protection hidden="1"/>
    </xf>
    <xf numFmtId="164" fontId="8" fillId="0" borderId="1" xfId="3" applyNumberFormat="1" applyFont="1" applyFill="1" applyBorder="1" applyAlignment="1" applyProtection="1">
      <alignment horizontal="center" wrapText="1"/>
      <protection hidden="1"/>
    </xf>
    <xf numFmtId="44" fontId="8" fillId="0" borderId="1" xfId="2" applyFont="1" applyFill="1" applyBorder="1" applyAlignment="1" applyProtection="1">
      <alignment horizontal="center" wrapText="1"/>
      <protection hidden="1"/>
    </xf>
    <xf numFmtId="44" fontId="9" fillId="0" borderId="2" xfId="2" applyFont="1" applyFill="1" applyBorder="1" applyAlignment="1" applyProtection="1">
      <alignment vertical="center"/>
      <protection hidden="1"/>
    </xf>
    <xf numFmtId="165" fontId="4" fillId="0" borderId="0" xfId="1" applyNumberFormat="1" applyFont="1" applyFill="1" applyAlignment="1" applyProtection="1">
      <alignment horizontal="center" vertical="center"/>
      <protection hidden="1"/>
    </xf>
    <xf numFmtId="165" fontId="3" fillId="0" borderId="0" xfId="1" applyNumberFormat="1" applyFont="1" applyFill="1" applyAlignment="1" applyProtection="1">
      <alignment horizontal="center" vertical="center"/>
      <protection hidden="1"/>
    </xf>
    <xf numFmtId="165" fontId="4" fillId="0" borderId="1" xfId="1" applyNumberFormat="1" applyFont="1" applyFill="1" applyBorder="1" applyAlignment="1" applyProtection="1">
      <alignment horizontal="center" vertical="center"/>
      <protection hidden="1"/>
    </xf>
    <xf numFmtId="165" fontId="10" fillId="0" borderId="0" xfId="1" applyNumberFormat="1" applyFont="1" applyFill="1" applyAlignment="1" applyProtection="1">
      <alignment horizontal="center" vertical="center"/>
      <protection hidden="1"/>
    </xf>
    <xf numFmtId="165" fontId="3" fillId="0" borderId="3" xfId="1" applyNumberFormat="1" applyFont="1" applyFill="1" applyBorder="1" applyAlignment="1" applyProtection="1">
      <alignment horizontal="center" vertical="center"/>
      <protection hidden="1"/>
    </xf>
    <xf numFmtId="165" fontId="3" fillId="0" borderId="4" xfId="1" applyNumberFormat="1" applyFont="1" applyFill="1" applyBorder="1" applyAlignment="1" applyProtection="1">
      <alignment horizontal="center" vertical="center"/>
      <protection hidden="1"/>
    </xf>
    <xf numFmtId="165" fontId="3" fillId="0" borderId="5" xfId="1" applyNumberFormat="1" applyFont="1" applyFill="1" applyBorder="1" applyAlignment="1" applyProtection="1">
      <alignment horizontal="center" vertical="center"/>
      <protection hidden="1"/>
    </xf>
    <xf numFmtId="165" fontId="6" fillId="0" borderId="0" xfId="1" applyNumberFormat="1" applyFont="1" applyFill="1" applyAlignment="1" applyProtection="1">
      <alignment horizontal="left"/>
      <protection hidden="1"/>
    </xf>
    <xf numFmtId="165" fontId="6" fillId="0" borderId="6" xfId="1" applyNumberFormat="1" applyFont="1" applyFill="1" applyBorder="1" applyAlignment="1" applyProtection="1">
      <alignment horizontal="left"/>
      <protection hidden="1"/>
    </xf>
    <xf numFmtId="0" fontId="6" fillId="0" borderId="7" xfId="0" applyFont="1" applyBorder="1" applyProtection="1">
      <protection hidden="1"/>
    </xf>
    <xf numFmtId="0" fontId="6" fillId="0" borderId="8" xfId="0" applyFont="1" applyBorder="1" applyProtection="1">
      <protection hidden="1"/>
    </xf>
    <xf numFmtId="0" fontId="6" fillId="0" borderId="9" xfId="0" applyFont="1" applyBorder="1" applyProtection="1">
      <protection hidden="1"/>
    </xf>
    <xf numFmtId="0" fontId="6" fillId="0" borderId="10" xfId="0" applyFont="1" applyBorder="1" applyProtection="1">
      <protection hidden="1"/>
    </xf>
    <xf numFmtId="0" fontId="6" fillId="0" borderId="11" xfId="0" applyFont="1" applyBorder="1" applyProtection="1">
      <protection hidden="1"/>
    </xf>
    <xf numFmtId="0" fontId="6" fillId="0" borderId="0" xfId="0" applyFont="1" applyProtection="1">
      <protection hidden="1"/>
    </xf>
    <xf numFmtId="0" fontId="2" fillId="0" borderId="12" xfId="0" applyFont="1" applyBorder="1" applyProtection="1">
      <protection hidden="1"/>
    </xf>
    <xf numFmtId="0" fontId="2" fillId="0" borderId="13" xfId="0" applyFont="1" applyBorder="1" applyProtection="1">
      <protection hidden="1"/>
    </xf>
    <xf numFmtId="0" fontId="9" fillId="0" borderId="14" xfId="0" applyFont="1" applyBorder="1" applyAlignment="1" applyProtection="1">
      <alignment horizontal="right" vertical="center"/>
      <protection hidden="1"/>
    </xf>
    <xf numFmtId="165" fontId="9" fillId="0" borderId="15" xfId="1" applyNumberFormat="1" applyFont="1" applyFill="1" applyBorder="1" applyAlignment="1" applyProtection="1">
      <alignment vertical="center"/>
      <protection hidden="1"/>
    </xf>
    <xf numFmtId="0" fontId="2" fillId="0" borderId="16" xfId="0" applyFont="1" applyBorder="1" applyProtection="1">
      <protection hidden="1"/>
    </xf>
    <xf numFmtId="0" fontId="2" fillId="0" borderId="17" xfId="0" applyFont="1" applyBorder="1" applyProtection="1">
      <protection hidden="1"/>
    </xf>
    <xf numFmtId="0" fontId="11" fillId="0" borderId="0" xfId="3" applyFont="1" applyFill="1" applyAlignment="1" applyProtection="1">
      <alignment horizontal="center"/>
    </xf>
    <xf numFmtId="0" fontId="12" fillId="0" borderId="0" xfId="0" applyFont="1" applyAlignment="1" applyProtection="1">
      <alignment horizontal="center" vertical="center" wrapText="1"/>
      <protection hidden="1"/>
    </xf>
    <xf numFmtId="49" fontId="2" fillId="0" borderId="18" xfId="0" applyNumberFormat="1" applyFont="1" applyBorder="1" applyAlignment="1">
      <alignment horizontal="center" vertical="top" wrapText="1"/>
    </xf>
    <xf numFmtId="0" fontId="6" fillId="0" borderId="19" xfId="0" applyFont="1" applyBorder="1" applyAlignment="1" applyProtection="1">
      <alignment horizontal="center" vertical="top" wrapText="1"/>
      <protection locked="0" hidden="1"/>
    </xf>
    <xf numFmtId="0" fontId="13" fillId="0" borderId="20" xfId="0" applyFont="1" applyBorder="1" applyAlignment="1" applyProtection="1">
      <alignment vertical="top" wrapText="1"/>
      <protection hidden="1"/>
    </xf>
    <xf numFmtId="0" fontId="2" fillId="0" borderId="20" xfId="0" applyFont="1" applyBorder="1" applyAlignment="1" applyProtection="1">
      <alignment horizontal="center" vertical="top" wrapText="1"/>
      <protection hidden="1"/>
    </xf>
    <xf numFmtId="0" fontId="2" fillId="0" borderId="20" xfId="0" applyFont="1" applyBorder="1" applyAlignment="1" applyProtection="1">
      <alignment horizontal="right" vertical="top" wrapText="1"/>
      <protection hidden="1"/>
    </xf>
    <xf numFmtId="166" fontId="2" fillId="0" borderId="20" xfId="1" applyNumberFormat="1" applyFont="1" applyFill="1" applyBorder="1" applyAlignment="1" applyProtection="1">
      <alignment horizontal="right" vertical="top" wrapText="1"/>
      <protection hidden="1"/>
    </xf>
    <xf numFmtId="166" fontId="2" fillId="0" borderId="21" xfId="1" applyNumberFormat="1" applyFont="1" applyFill="1" applyBorder="1" applyAlignment="1" applyProtection="1">
      <alignment horizontal="right" vertical="top" wrapText="1"/>
      <protection hidden="1"/>
    </xf>
    <xf numFmtId="166" fontId="2" fillId="0" borderId="22" xfId="1" applyNumberFormat="1" applyFont="1" applyFill="1" applyBorder="1" applyAlignment="1" applyProtection="1">
      <alignment horizontal="right" vertical="top" wrapText="1"/>
      <protection hidden="1"/>
    </xf>
    <xf numFmtId="166" fontId="2" fillId="0" borderId="23" xfId="1" applyNumberFormat="1" applyFont="1" applyFill="1" applyBorder="1" applyAlignment="1" applyProtection="1">
      <alignment horizontal="right" vertical="top" wrapText="1"/>
      <protection hidden="1"/>
    </xf>
    <xf numFmtId="166" fontId="2" fillId="0" borderId="24" xfId="1" applyNumberFormat="1" applyFont="1" applyFill="1" applyBorder="1" applyAlignment="1" applyProtection="1">
      <alignment horizontal="right" vertical="top" wrapText="1"/>
      <protection hidden="1"/>
    </xf>
    <xf numFmtId="165" fontId="2" fillId="0" borderId="1" xfId="1" applyNumberFormat="1" applyFont="1" applyFill="1" applyBorder="1" applyAlignment="1" applyProtection="1">
      <alignment horizontal="right" vertical="top" wrapText="1"/>
      <protection hidden="1"/>
    </xf>
    <xf numFmtId="165" fontId="2" fillId="0" borderId="0" xfId="1" applyNumberFormat="1" applyFont="1" applyFill="1" applyAlignment="1" applyProtection="1">
      <alignment horizontal="right" vertical="top"/>
      <protection hidden="1"/>
    </xf>
    <xf numFmtId="3" fontId="2" fillId="0" borderId="25" xfId="1" applyNumberFormat="1" applyFont="1" applyFill="1" applyBorder="1" applyAlignment="1" applyProtection="1">
      <alignment horizontal="right" vertical="top"/>
      <protection hidden="1"/>
    </xf>
    <xf numFmtId="3" fontId="2" fillId="0" borderId="26" xfId="1" applyNumberFormat="1" applyFont="1" applyFill="1" applyBorder="1" applyAlignment="1" applyProtection="1">
      <alignment horizontal="right" vertical="top"/>
      <protection hidden="1"/>
    </xf>
    <xf numFmtId="3" fontId="2" fillId="0" borderId="27" xfId="1" applyNumberFormat="1" applyFont="1" applyFill="1" applyBorder="1" applyAlignment="1" applyProtection="1">
      <alignment horizontal="right" vertical="top"/>
      <protection hidden="1"/>
    </xf>
    <xf numFmtId="3" fontId="9" fillId="0" borderId="28" xfId="1" applyNumberFormat="1" applyFont="1" applyFill="1" applyBorder="1" applyAlignment="1" applyProtection="1">
      <alignment horizontal="right" vertical="top"/>
      <protection hidden="1"/>
    </xf>
    <xf numFmtId="43" fontId="6" fillId="0" borderId="0" xfId="1" applyFont="1" applyFill="1" applyAlignment="1" applyProtection="1">
      <alignment vertical="top"/>
      <protection hidden="1"/>
    </xf>
    <xf numFmtId="0" fontId="2" fillId="0" borderId="0" xfId="0" applyFont="1"/>
    <xf numFmtId="2" fontId="2" fillId="0" borderId="18" xfId="0" applyNumberFormat="1" applyFont="1" applyBorder="1"/>
    <xf numFmtId="0" fontId="6" fillId="0" borderId="26" xfId="4" applyFont="1" applyBorder="1" applyAlignment="1">
      <alignment vertical="top"/>
    </xf>
    <xf numFmtId="2" fontId="2" fillId="0" borderId="29" xfId="0" applyNumberFormat="1" applyFont="1" applyBorder="1"/>
    <xf numFmtId="4" fontId="2" fillId="0" borderId="20" xfId="0" applyNumberFormat="1" applyFont="1" applyBorder="1"/>
    <xf numFmtId="4" fontId="2" fillId="0" borderId="30" xfId="1" applyNumberFormat="1" applyFont="1" applyFill="1" applyBorder="1" applyAlignment="1" applyProtection="1">
      <alignment horizontal="right" vertical="top"/>
      <protection hidden="1"/>
    </xf>
    <xf numFmtId="0" fontId="2" fillId="0" borderId="31" xfId="0" applyFont="1" applyBorder="1"/>
    <xf numFmtId="49" fontId="3" fillId="0" borderId="0" xfId="0" quotePrefix="1" applyNumberFormat="1" applyFont="1" applyAlignment="1" applyProtection="1">
      <alignment horizontal="center" vertical="center"/>
      <protection hidden="1"/>
    </xf>
    <xf numFmtId="0" fontId="14" fillId="0" borderId="0" xfId="0" applyFont="1" applyAlignment="1" applyProtection="1">
      <alignment horizontal="left" vertical="center"/>
      <protection hidden="1"/>
    </xf>
    <xf numFmtId="164" fontId="15" fillId="0" borderId="1" xfId="3" applyNumberFormat="1" applyFont="1" applyFill="1" applyBorder="1" applyAlignment="1" applyProtection="1">
      <alignment vertical="top" wrapText="1"/>
      <protection hidden="1"/>
    </xf>
    <xf numFmtId="44" fontId="8" fillId="0" borderId="1" xfId="2" applyFont="1" applyFill="1" applyBorder="1" applyAlignment="1" applyProtection="1">
      <alignment horizontal="right" vertical="center"/>
      <protection hidden="1"/>
    </xf>
    <xf numFmtId="167" fontId="8" fillId="0" borderId="0" xfId="0" applyNumberFormat="1" applyFont="1" applyAlignment="1" applyProtection="1">
      <alignment horizontal="right" vertical="center"/>
      <protection hidden="1"/>
    </xf>
    <xf numFmtId="168" fontId="5" fillId="0" borderId="1" xfId="0" applyNumberFormat="1" applyFont="1" applyBorder="1" applyAlignment="1" applyProtection="1">
      <alignment horizontal="center" vertical="center"/>
      <protection hidden="1"/>
    </xf>
    <xf numFmtId="167" fontId="3" fillId="0" borderId="0" xfId="0" applyNumberFormat="1" applyFont="1" applyAlignment="1" applyProtection="1">
      <alignment horizontal="right" vertical="center"/>
      <protection hidden="1"/>
    </xf>
    <xf numFmtId="165" fontId="3" fillId="0" borderId="32" xfId="1" applyNumberFormat="1" applyFont="1" applyFill="1" applyBorder="1" applyAlignment="1" applyProtection="1">
      <alignment horizontal="center" vertical="center"/>
      <protection hidden="1"/>
    </xf>
    <xf numFmtId="165" fontId="3" fillId="0" borderId="33" xfId="1" applyNumberFormat="1" applyFont="1" applyFill="1" applyBorder="1" applyAlignment="1" applyProtection="1">
      <alignment horizontal="center" vertical="center"/>
      <protection hidden="1"/>
    </xf>
    <xf numFmtId="165" fontId="3" fillId="0" borderId="34" xfId="1" applyNumberFormat="1" applyFont="1" applyFill="1" applyBorder="1" applyAlignment="1" applyProtection="1">
      <alignment horizontal="center" vertical="center"/>
      <protection hidden="1"/>
    </xf>
    <xf numFmtId="167" fontId="3" fillId="0" borderId="6" xfId="0" applyNumberFormat="1" applyFont="1" applyBorder="1" applyAlignment="1" applyProtection="1">
      <alignment horizontal="right" vertical="center"/>
      <protection hidden="1"/>
    </xf>
    <xf numFmtId="0" fontId="16" fillId="0" borderId="35" xfId="0" applyFont="1" applyBorder="1" applyAlignment="1" applyProtection="1">
      <alignment horizontal="left"/>
      <protection hidden="1"/>
    </xf>
    <xf numFmtId="0" fontId="2" fillId="0" borderId="31" xfId="0" applyFont="1" applyBorder="1" applyProtection="1">
      <protection hidden="1"/>
    </xf>
    <xf numFmtId="0" fontId="11" fillId="0" borderId="0" xfId="3" applyFont="1" applyFill="1" applyAlignment="1" applyProtection="1">
      <alignment horizontal="center" wrapText="1"/>
      <protection hidden="1"/>
    </xf>
    <xf numFmtId="0" fontId="2" fillId="0" borderId="0" xfId="0" applyFont="1" applyAlignment="1">
      <alignment horizontal="center"/>
    </xf>
    <xf numFmtId="164" fontId="15" fillId="0" borderId="0" xfId="3" applyNumberFormat="1" applyFont="1" applyFill="1" applyBorder="1" applyAlignment="1" applyProtection="1">
      <alignment vertical="top" wrapText="1"/>
      <protection hidden="1"/>
    </xf>
    <xf numFmtId="44" fontId="8" fillId="0" borderId="0" xfId="2" applyFont="1" applyFill="1" applyBorder="1" applyAlignment="1" applyProtection="1">
      <alignment horizontal="center" wrapText="1"/>
      <protection hidden="1"/>
    </xf>
    <xf numFmtId="44" fontId="8" fillId="0" borderId="0" xfId="2" applyFont="1" applyFill="1" applyBorder="1" applyAlignment="1" applyProtection="1">
      <alignment horizontal="right" vertical="center"/>
      <protection hidden="1"/>
    </xf>
    <xf numFmtId="168" fontId="5" fillId="0" borderId="0" xfId="0" applyNumberFormat="1" applyFont="1" applyAlignment="1" applyProtection="1">
      <alignment horizontal="center" vertical="center"/>
      <protection hidden="1"/>
    </xf>
    <xf numFmtId="165" fontId="3" fillId="0" borderId="0" xfId="1" applyNumberFormat="1" applyFont="1" applyFill="1" applyBorder="1" applyAlignment="1" applyProtection="1">
      <alignment horizontal="center" vertical="center"/>
      <protection hidden="1"/>
    </xf>
    <xf numFmtId="0" fontId="16" fillId="0" borderId="0" xfId="0" applyFont="1" applyAlignment="1" applyProtection="1">
      <alignment horizontal="left"/>
      <protection hidden="1"/>
    </xf>
    <xf numFmtId="0" fontId="12" fillId="0" borderId="0" xfId="0" applyFont="1" applyAlignment="1" applyProtection="1">
      <alignment horizontal="center" vertical="center" wrapText="1"/>
      <protection hidden="1"/>
    </xf>
    <xf numFmtId="0" fontId="17" fillId="0" borderId="36" xfId="0" applyFont="1" applyBorder="1"/>
    <xf numFmtId="0" fontId="17" fillId="0" borderId="37" xfId="0" applyFont="1" applyBorder="1"/>
    <xf numFmtId="0" fontId="17" fillId="0" borderId="37" xfId="0" applyFont="1" applyBorder="1" applyAlignment="1">
      <alignment horizontal="center"/>
    </xf>
    <xf numFmtId="0" fontId="17" fillId="0" borderId="37" xfId="0" applyFont="1" applyBorder="1" applyAlignment="1">
      <alignment horizontal="center" vertical="center"/>
    </xf>
    <xf numFmtId="164" fontId="17" fillId="0" borderId="37" xfId="0" applyNumberFormat="1" applyFont="1" applyBorder="1"/>
    <xf numFmtId="44" fontId="17" fillId="0" borderId="37" xfId="2" applyFont="1" applyBorder="1"/>
    <xf numFmtId="44" fontId="18" fillId="0" borderId="37" xfId="2" applyFont="1" applyFill="1" applyBorder="1" applyAlignment="1" applyProtection="1">
      <alignment horizontal="right" vertical="center"/>
      <protection hidden="1"/>
    </xf>
    <xf numFmtId="0" fontId="17" fillId="0" borderId="38" xfId="0" applyFont="1" applyBorder="1"/>
    <xf numFmtId="165" fontId="18" fillId="0" borderId="38" xfId="0" applyNumberFormat="1" applyFont="1" applyBorder="1" applyAlignment="1" applyProtection="1">
      <alignment horizontal="right" vertical="center"/>
      <protection hidden="1"/>
    </xf>
    <xf numFmtId="0" fontId="0" fillId="0" borderId="0" xfId="0" applyProtection="1">
      <protection hidden="1"/>
    </xf>
    <xf numFmtId="167" fontId="19" fillId="2" borderId="0" xfId="0" applyNumberFormat="1" applyFont="1" applyFill="1" applyAlignment="1" applyProtection="1">
      <alignment horizontal="right" vertical="center"/>
      <protection hidden="1"/>
    </xf>
    <xf numFmtId="168" fontId="20" fillId="2" borderId="0" xfId="0" applyNumberFormat="1" applyFont="1" applyFill="1" applyAlignment="1" applyProtection="1">
      <alignment horizontal="center" vertical="center"/>
      <protection hidden="1"/>
    </xf>
    <xf numFmtId="167" fontId="21" fillId="2" borderId="0" xfId="0" applyNumberFormat="1" applyFont="1" applyFill="1" applyAlignment="1" applyProtection="1">
      <alignment horizontal="right" vertical="center"/>
      <protection hidden="1"/>
    </xf>
    <xf numFmtId="165" fontId="22" fillId="2" borderId="0" xfId="1" applyNumberFormat="1" applyFont="1" applyFill="1" applyAlignment="1" applyProtection="1">
      <alignment horizontal="center" vertical="center"/>
      <protection hidden="1"/>
    </xf>
    <xf numFmtId="167" fontId="21" fillId="0" borderId="0" xfId="0" applyNumberFormat="1" applyFont="1" applyAlignment="1" applyProtection="1">
      <alignment horizontal="right" vertical="center"/>
      <protection hidden="1"/>
    </xf>
    <xf numFmtId="167" fontId="21" fillId="0" borderId="6" xfId="0" applyNumberFormat="1" applyFont="1" applyBorder="1" applyAlignment="1" applyProtection="1">
      <alignment horizontal="right" vertical="center"/>
      <protection hidden="1"/>
    </xf>
    <xf numFmtId="0" fontId="23" fillId="3" borderId="7" xfId="0" applyFont="1" applyFill="1" applyBorder="1" applyProtection="1">
      <protection hidden="1"/>
    </xf>
    <xf numFmtId="0" fontId="23" fillId="3" borderId="8" xfId="0" applyFont="1" applyFill="1" applyBorder="1" applyProtection="1">
      <protection hidden="1"/>
    </xf>
    <xf numFmtId="0" fontId="23" fillId="3" borderId="9" xfId="0" applyFont="1" applyFill="1" applyBorder="1" applyProtection="1">
      <protection hidden="1"/>
    </xf>
    <xf numFmtId="0" fontId="23" fillId="3" borderId="10" xfId="0" applyFont="1" applyFill="1" applyBorder="1" applyProtection="1">
      <protection hidden="1"/>
    </xf>
    <xf numFmtId="0" fontId="23" fillId="3" borderId="11" xfId="0" applyFont="1" applyFill="1" applyBorder="1" applyProtection="1">
      <protection hidden="1"/>
    </xf>
    <xf numFmtId="0" fontId="24" fillId="0" borderId="0" xfId="3" applyFont="1" applyAlignment="1" applyProtection="1">
      <alignment horizontal="center" wrapText="1"/>
      <protection hidden="1"/>
    </xf>
    <xf numFmtId="0" fontId="12" fillId="4" borderId="0" xfId="0" applyFont="1" applyFill="1" applyAlignment="1" applyProtection="1">
      <alignment horizontal="center" vertical="center" wrapText="1"/>
      <protection hidden="1"/>
    </xf>
    <xf numFmtId="0" fontId="25" fillId="0" borderId="0" xfId="0" applyFont="1" applyAlignment="1" applyProtection="1">
      <alignment vertical="center"/>
      <protection hidden="1"/>
    </xf>
    <xf numFmtId="0" fontId="0" fillId="5" borderId="31" xfId="0" applyFill="1" applyBorder="1" applyProtection="1">
      <protection hidden="1"/>
    </xf>
    <xf numFmtId="0" fontId="0" fillId="0" borderId="0" xfId="0" applyAlignment="1">
      <alignment horizontal="center"/>
    </xf>
    <xf numFmtId="0" fontId="17" fillId="0" borderId="39" xfId="0" applyFont="1" applyBorder="1"/>
    <xf numFmtId="0" fontId="18" fillId="0" borderId="27" xfId="0" applyFont="1" applyBorder="1" applyAlignment="1">
      <alignment horizontal="center" wrapText="1"/>
    </xf>
    <xf numFmtId="0" fontId="18" fillId="0" borderId="40" xfId="0" applyFont="1" applyBorder="1" applyAlignment="1">
      <alignment horizontal="center" wrapText="1"/>
    </xf>
    <xf numFmtId="0" fontId="18" fillId="0" borderId="41" xfId="0" applyFont="1" applyBorder="1" applyAlignment="1">
      <alignment horizontal="center" wrapText="1"/>
    </xf>
    <xf numFmtId="0" fontId="17" fillId="0" borderId="0" xfId="0" applyFont="1" applyAlignment="1">
      <alignment horizontal="center" vertical="center"/>
    </xf>
    <xf numFmtId="0" fontId="17" fillId="0" borderId="0" xfId="0" applyFont="1"/>
    <xf numFmtId="164" fontId="17" fillId="0" borderId="0" xfId="0" applyNumberFormat="1" applyFont="1"/>
    <xf numFmtId="44" fontId="17" fillId="0" borderId="0" xfId="2" applyFont="1" applyBorder="1"/>
    <xf numFmtId="44" fontId="18" fillId="0" borderId="0" xfId="2" applyFont="1" applyFill="1" applyBorder="1" applyAlignment="1" applyProtection="1">
      <alignment horizontal="right" vertical="center"/>
      <protection hidden="1"/>
    </xf>
    <xf numFmtId="0" fontId="17" fillId="0" borderId="42" xfId="0" applyFont="1" applyBorder="1"/>
    <xf numFmtId="165" fontId="18" fillId="0" borderId="42" xfId="0" applyNumberFormat="1" applyFont="1" applyBorder="1" applyAlignment="1" applyProtection="1">
      <alignment horizontal="right" vertical="center"/>
      <protection hidden="1"/>
    </xf>
    <xf numFmtId="0" fontId="26" fillId="0" borderId="43" xfId="0" applyFont="1" applyBorder="1" applyAlignment="1">
      <alignment horizontal="left" vertical="center"/>
    </xf>
    <xf numFmtId="0" fontId="18" fillId="0" borderId="43" xfId="0" applyFont="1" applyBorder="1" applyAlignment="1">
      <alignment horizontal="left" vertical="center"/>
    </xf>
    <xf numFmtId="0" fontId="27" fillId="0" borderId="43" xfId="0" applyFont="1" applyBorder="1" applyAlignment="1">
      <alignment horizontal="center" vertical="center"/>
    </xf>
    <xf numFmtId="0" fontId="28" fillId="0" borderId="0" xfId="0" applyFont="1" applyAlignment="1">
      <alignment horizontal="center" vertical="top"/>
    </xf>
    <xf numFmtId="0" fontId="0" fillId="0" borderId="39" xfId="0" applyBorder="1" applyProtection="1">
      <protection hidden="1"/>
    </xf>
    <xf numFmtId="49" fontId="29" fillId="0" borderId="0" xfId="0" applyNumberFormat="1" applyFont="1" applyAlignment="1">
      <alignment horizontal="center"/>
    </xf>
    <xf numFmtId="49" fontId="30" fillId="0" borderId="0" xfId="0" quotePrefix="1" applyNumberFormat="1" applyFont="1" applyAlignment="1" applyProtection="1">
      <alignment horizontal="center" vertical="center"/>
      <protection hidden="1"/>
    </xf>
    <xf numFmtId="0" fontId="31" fillId="0" borderId="0" xfId="0" applyFont="1" applyAlignment="1" applyProtection="1">
      <alignment horizontal="left" vertical="center"/>
      <protection hidden="1"/>
    </xf>
    <xf numFmtId="164" fontId="32" fillId="0" borderId="44" xfId="3" applyNumberFormat="1" applyFont="1" applyFill="1" applyBorder="1" applyAlignment="1" applyProtection="1">
      <alignment vertical="top" wrapText="1"/>
      <protection hidden="1"/>
    </xf>
    <xf numFmtId="44" fontId="33" fillId="0" borderId="0" xfId="2" applyFont="1" applyFill="1" applyBorder="1" applyAlignment="1" applyProtection="1">
      <alignment horizontal="center" wrapText="1"/>
      <protection hidden="1"/>
    </xf>
    <xf numFmtId="0" fontId="0" fillId="0" borderId="42" xfId="0" applyBorder="1" applyProtection="1">
      <protection hidden="1"/>
    </xf>
    <xf numFmtId="0" fontId="0" fillId="0" borderId="39" xfId="0" applyBorder="1" applyProtection="1">
      <protection locked="0"/>
    </xf>
    <xf numFmtId="0" fontId="0" fillId="0" borderId="0" xfId="0" applyProtection="1">
      <protection locked="0"/>
    </xf>
    <xf numFmtId="0" fontId="28" fillId="0" borderId="45" xfId="5" applyFont="1" applyBorder="1" applyAlignment="1">
      <alignment horizontal="center"/>
    </xf>
    <xf numFmtId="0" fontId="0" fillId="0" borderId="42" xfId="0" applyBorder="1" applyProtection="1">
      <protection locked="0"/>
    </xf>
    <xf numFmtId="0" fontId="34" fillId="0" borderId="42" xfId="0" applyFont="1" applyBorder="1" applyAlignment="1" applyProtection="1">
      <alignment horizontal="center" vertical="center" wrapText="1"/>
      <protection locked="0"/>
    </xf>
    <xf numFmtId="0" fontId="35" fillId="6" borderId="46" xfId="6" applyFont="1" applyFill="1" applyBorder="1" applyAlignment="1">
      <alignment horizontal="left" vertical="center" wrapText="1"/>
    </xf>
    <xf numFmtId="0" fontId="35" fillId="6" borderId="47" xfId="6" applyFont="1" applyFill="1" applyBorder="1" applyAlignment="1">
      <alignment horizontal="left" vertical="center" wrapText="1"/>
    </xf>
    <xf numFmtId="0" fontId="35" fillId="6" borderId="48" xfId="6" applyFont="1" applyFill="1" applyBorder="1" applyAlignment="1">
      <alignment horizontal="left" vertical="center" wrapText="1"/>
    </xf>
    <xf numFmtId="0" fontId="37" fillId="0" borderId="42" xfId="0" applyFont="1" applyBorder="1" applyAlignment="1" applyProtection="1">
      <alignment horizontal="center" vertical="center" wrapText="1"/>
      <protection locked="0"/>
    </xf>
    <xf numFmtId="0" fontId="34" fillId="0" borderId="0" xfId="0" applyFont="1" applyAlignment="1" applyProtection="1">
      <alignment horizontal="center" vertical="center" wrapText="1"/>
      <protection hidden="1"/>
    </xf>
    <xf numFmtId="0" fontId="34" fillId="7" borderId="49" xfId="0" applyFont="1" applyFill="1" applyBorder="1" applyAlignment="1" applyProtection="1">
      <alignment horizontal="center" vertical="center"/>
      <protection locked="0"/>
    </xf>
    <xf numFmtId="0" fontId="34" fillId="7" borderId="50" xfId="0" applyFont="1" applyFill="1" applyBorder="1" applyAlignment="1" applyProtection="1">
      <alignment horizontal="center" vertical="center"/>
      <protection locked="0"/>
    </xf>
    <xf numFmtId="0" fontId="34" fillId="7" borderId="51" xfId="0" applyFont="1" applyFill="1" applyBorder="1" applyAlignment="1" applyProtection="1">
      <alignment horizontal="center" vertical="center"/>
      <protection locked="0"/>
    </xf>
    <xf numFmtId="0" fontId="37" fillId="0" borderId="0" xfId="0" applyFont="1" applyAlignment="1" applyProtection="1">
      <alignment horizontal="center" vertical="top"/>
      <protection hidden="1"/>
    </xf>
    <xf numFmtId="0" fontId="37" fillId="0" borderId="6" xfId="0" applyFont="1" applyBorder="1" applyAlignment="1" applyProtection="1">
      <alignment horizontal="center" vertical="top"/>
      <protection hidden="1"/>
    </xf>
    <xf numFmtId="0" fontId="34" fillId="8" borderId="49" xfId="0" applyFont="1" applyFill="1" applyBorder="1" applyAlignment="1" applyProtection="1">
      <alignment horizontal="center" vertical="center"/>
      <protection locked="0"/>
    </xf>
    <xf numFmtId="0" fontId="34" fillId="8" borderId="50" xfId="0" applyFont="1" applyFill="1" applyBorder="1" applyAlignment="1" applyProtection="1">
      <alignment horizontal="center" vertical="center"/>
      <protection locked="0"/>
    </xf>
    <xf numFmtId="0" fontId="34" fillId="8" borderId="51" xfId="0" applyFont="1" applyFill="1" applyBorder="1" applyAlignment="1" applyProtection="1">
      <alignment horizontal="center" vertical="center"/>
      <protection locked="0"/>
    </xf>
    <xf numFmtId="0" fontId="0" fillId="5" borderId="31" xfId="0" applyFill="1" applyBorder="1" applyProtection="1">
      <protection locked="0"/>
    </xf>
    <xf numFmtId="0" fontId="0" fillId="0" borderId="0" xfId="0" applyAlignment="1" applyProtection="1">
      <alignment horizontal="center"/>
      <protection hidden="1"/>
    </xf>
    <xf numFmtId="0" fontId="35" fillId="6" borderId="52" xfId="6" applyFont="1" applyFill="1" applyBorder="1" applyAlignment="1">
      <alignment horizontal="left" vertical="center" wrapText="1"/>
    </xf>
    <xf numFmtId="0" fontId="35" fillId="6" borderId="15" xfId="6" applyFont="1" applyFill="1" applyBorder="1" applyAlignment="1">
      <alignment horizontal="left" vertical="center" wrapText="1"/>
    </xf>
    <xf numFmtId="0" fontId="35" fillId="6" borderId="53" xfId="6" applyFont="1" applyFill="1" applyBorder="1" applyAlignment="1">
      <alignment horizontal="left" vertical="center" wrapText="1"/>
    </xf>
    <xf numFmtId="169" fontId="38" fillId="0" borderId="42" xfId="1" applyNumberFormat="1" applyFont="1" applyFill="1" applyBorder="1" applyAlignment="1" applyProtection="1">
      <alignment horizontal="center" vertical="top"/>
      <protection locked="0"/>
    </xf>
    <xf numFmtId="0" fontId="34" fillId="7" borderId="54" xfId="0" applyFont="1" applyFill="1" applyBorder="1" applyAlignment="1" applyProtection="1">
      <alignment horizontal="center" vertical="center"/>
      <protection locked="0"/>
    </xf>
    <xf numFmtId="0" fontId="34" fillId="7" borderId="0" xfId="0" applyFont="1" applyFill="1" applyAlignment="1" applyProtection="1">
      <alignment horizontal="center" vertical="center"/>
      <protection locked="0"/>
    </xf>
    <xf numFmtId="0" fontId="34" fillId="7" borderId="55" xfId="0" applyFont="1" applyFill="1" applyBorder="1" applyAlignment="1" applyProtection="1">
      <alignment horizontal="center" vertical="center"/>
      <protection locked="0"/>
    </xf>
    <xf numFmtId="0" fontId="34" fillId="8" borderId="54" xfId="0" applyFont="1" applyFill="1" applyBorder="1" applyAlignment="1" applyProtection="1">
      <alignment horizontal="center" vertical="center"/>
      <protection locked="0"/>
    </xf>
    <xf numFmtId="0" fontId="34" fillId="8" borderId="0" xfId="0" applyFont="1" applyFill="1" applyAlignment="1" applyProtection="1">
      <alignment horizontal="center" vertical="center"/>
      <protection locked="0"/>
    </xf>
    <xf numFmtId="0" fontId="34" fillId="8" borderId="55" xfId="0" applyFont="1" applyFill="1" applyBorder="1" applyAlignment="1" applyProtection="1">
      <alignment horizontal="center" vertical="center"/>
      <protection locked="0"/>
    </xf>
    <xf numFmtId="0" fontId="35" fillId="9" borderId="56" xfId="6" applyFont="1" applyFill="1" applyBorder="1" applyAlignment="1">
      <alignment horizontal="center" vertical="center" wrapText="1"/>
    </xf>
    <xf numFmtId="0" fontId="35" fillId="9" borderId="13" xfId="6" applyFont="1" applyFill="1" applyBorder="1" applyAlignment="1">
      <alignment horizontal="center" vertical="center" wrapText="1"/>
    </xf>
    <xf numFmtId="0" fontId="35" fillId="9" borderId="57" xfId="6" applyFont="1" applyFill="1" applyBorder="1" applyAlignment="1">
      <alignment horizontal="center" vertical="center" wrapText="1"/>
    </xf>
    <xf numFmtId="15" fontId="39" fillId="0" borderId="42" xfId="0" applyNumberFormat="1" applyFont="1" applyBorder="1" applyAlignment="1" applyProtection="1">
      <alignment horizontal="center" vertical="center" wrapText="1"/>
      <protection locked="0"/>
    </xf>
    <xf numFmtId="0" fontId="28" fillId="10" borderId="58" xfId="7" applyFont="1" applyFill="1" applyBorder="1" applyAlignment="1">
      <alignment horizontal="center" vertical="center"/>
    </xf>
    <xf numFmtId="0" fontId="28" fillId="10" borderId="59" xfId="7" applyFont="1" applyFill="1" applyBorder="1" applyAlignment="1">
      <alignment horizontal="center" vertical="center"/>
    </xf>
    <xf numFmtId="0" fontId="28" fillId="10" borderId="60" xfId="7" applyFont="1" applyFill="1" applyBorder="1" applyAlignment="1">
      <alignment horizontal="center" vertical="center"/>
    </xf>
    <xf numFmtId="165" fontId="0" fillId="0" borderId="42" xfId="1" applyNumberFormat="1" applyFont="1" applyFill="1" applyBorder="1" applyAlignment="1" applyProtection="1">
      <alignment vertical="top"/>
      <protection locked="0"/>
    </xf>
    <xf numFmtId="0" fontId="28" fillId="11" borderId="46" xfId="7" applyFont="1" applyFill="1" applyBorder="1" applyAlignment="1">
      <alignment horizontal="center" vertical="center" wrapText="1"/>
    </xf>
    <xf numFmtId="0" fontId="28" fillId="11" borderId="47" xfId="7" applyFont="1" applyFill="1" applyBorder="1" applyAlignment="1">
      <alignment horizontal="center" vertical="center" wrapText="1"/>
    </xf>
    <xf numFmtId="0" fontId="28" fillId="0" borderId="47" xfId="8" applyFont="1" applyBorder="1" applyAlignment="1">
      <alignment horizontal="center" vertical="center" wrapText="1"/>
    </xf>
    <xf numFmtId="164" fontId="28" fillId="11" borderId="47" xfId="7" applyNumberFormat="1" applyFont="1" applyFill="1" applyBorder="1" applyAlignment="1">
      <alignment horizontal="center" vertical="center" wrapText="1"/>
    </xf>
    <xf numFmtId="44" fontId="28" fillId="11" borderId="47" xfId="2" applyFont="1" applyFill="1" applyBorder="1" applyAlignment="1">
      <alignment horizontal="center" vertical="center" wrapText="1"/>
    </xf>
    <xf numFmtId="44" fontId="28" fillId="11" borderId="48" xfId="2" applyFont="1" applyFill="1" applyBorder="1" applyAlignment="1">
      <alignment horizontal="center" vertical="center" wrapText="1"/>
    </xf>
    <xf numFmtId="168" fontId="40" fillId="0" borderId="42" xfId="1" applyNumberFormat="1" applyFont="1" applyFill="1" applyBorder="1" applyAlignment="1" applyProtection="1">
      <alignment horizontal="center" vertical="center" wrapText="1"/>
      <protection hidden="1"/>
    </xf>
    <xf numFmtId="0" fontId="41" fillId="12" borderId="61" xfId="0" applyFont="1" applyFill="1" applyBorder="1" applyAlignment="1">
      <alignment horizontal="center" vertical="center"/>
    </xf>
    <xf numFmtId="0" fontId="41" fillId="12" borderId="62" xfId="0" applyFont="1" applyFill="1" applyBorder="1" applyAlignment="1">
      <alignment horizontal="center" vertical="center"/>
    </xf>
    <xf numFmtId="0" fontId="41" fillId="12" borderId="63" xfId="0" applyFont="1" applyFill="1" applyBorder="1" applyAlignment="1">
      <alignment horizontal="center" vertical="center"/>
    </xf>
    <xf numFmtId="0" fontId="42" fillId="12" borderId="61" xfId="0" applyFont="1" applyFill="1" applyBorder="1" applyAlignment="1">
      <alignment horizontal="center" vertical="center"/>
    </xf>
    <xf numFmtId="0" fontId="42" fillId="12" borderId="62" xfId="0" applyFont="1" applyFill="1" applyBorder="1" applyAlignment="1">
      <alignment horizontal="center" vertical="center"/>
    </xf>
    <xf numFmtId="0" fontId="42" fillId="12" borderId="63" xfId="0" applyFont="1" applyFill="1" applyBorder="1" applyAlignment="1">
      <alignment horizontal="center" vertical="center"/>
    </xf>
    <xf numFmtId="0" fontId="0" fillId="13" borderId="0" xfId="0" applyFill="1" applyProtection="1">
      <protection locked="0"/>
    </xf>
    <xf numFmtId="0" fontId="18" fillId="13" borderId="0" xfId="0" applyFont="1" applyFill="1" applyAlignment="1" applyProtection="1">
      <alignment horizontal="center" vertical="center"/>
      <protection locked="0"/>
    </xf>
    <xf numFmtId="0" fontId="0" fillId="0" borderId="39" xfId="0" applyBorder="1"/>
    <xf numFmtId="0" fontId="28" fillId="11" borderId="61" xfId="7" applyFont="1" applyFill="1" applyBorder="1" applyAlignment="1">
      <alignment horizontal="center" vertical="center" wrapText="1"/>
    </xf>
    <xf numFmtId="0" fontId="28" fillId="11" borderId="62" xfId="7" applyFont="1" applyFill="1" applyBorder="1" applyAlignment="1">
      <alignment horizontal="center" vertical="center" wrapText="1"/>
    </xf>
    <xf numFmtId="0" fontId="28" fillId="0" borderId="62" xfId="8" applyFont="1" applyBorder="1" applyAlignment="1">
      <alignment horizontal="center" vertical="center" wrapText="1"/>
    </xf>
    <xf numFmtId="164" fontId="28" fillId="11" borderId="62" xfId="7" applyNumberFormat="1" applyFont="1" applyFill="1" applyBorder="1" applyAlignment="1">
      <alignment horizontal="center" vertical="center" wrapText="1"/>
    </xf>
    <xf numFmtId="44" fontId="28" fillId="11" borderId="62" xfId="2" applyFont="1" applyFill="1" applyBorder="1" applyAlignment="1">
      <alignment horizontal="center" vertical="center" wrapText="1"/>
    </xf>
    <xf numFmtId="44" fontId="28" fillId="11" borderId="63" xfId="2" applyFont="1" applyFill="1" applyBorder="1" applyAlignment="1">
      <alignment horizontal="center" vertical="center" wrapText="1"/>
    </xf>
    <xf numFmtId="0" fontId="0" fillId="0" borderId="42" xfId="0" applyBorder="1"/>
    <xf numFmtId="168" fontId="0" fillId="0" borderId="42" xfId="1" applyNumberFormat="1" applyFont="1" applyFill="1" applyBorder="1" applyAlignment="1">
      <alignment vertical="top"/>
    </xf>
    <xf numFmtId="15" fontId="39" fillId="0" borderId="0" xfId="0" applyNumberFormat="1" applyFont="1" applyAlignment="1" applyProtection="1">
      <alignment horizontal="center" vertical="top" wrapText="1"/>
      <protection hidden="1"/>
    </xf>
    <xf numFmtId="15" fontId="39" fillId="0" borderId="35" xfId="0" applyNumberFormat="1" applyFont="1" applyBorder="1" applyAlignment="1" applyProtection="1">
      <alignment horizontal="center" vertical="top" wrapText="1"/>
      <protection hidden="1"/>
    </xf>
    <xf numFmtId="43" fontId="21" fillId="0" borderId="0" xfId="1" applyFont="1" applyAlignment="1" applyProtection="1">
      <alignment horizontal="center" vertical="top"/>
      <protection hidden="1"/>
    </xf>
    <xf numFmtId="43" fontId="21" fillId="0" borderId="6" xfId="1" applyFont="1" applyBorder="1" applyAlignment="1" applyProtection="1">
      <alignment horizontal="center" vertical="top"/>
      <protection hidden="1"/>
    </xf>
    <xf numFmtId="0" fontId="18" fillId="0" borderId="0" xfId="0" applyFont="1" applyAlignment="1" applyProtection="1">
      <alignment horizontal="center" vertical="center"/>
      <protection locked="0"/>
    </xf>
    <xf numFmtId="0" fontId="28" fillId="14" borderId="64" xfId="7" applyFont="1" applyFill="1" applyBorder="1" applyAlignment="1">
      <alignment horizontal="center" vertical="center" wrapText="1"/>
    </xf>
    <xf numFmtId="0" fontId="28" fillId="14" borderId="45" xfId="7" applyFont="1" applyFill="1" applyBorder="1" applyAlignment="1">
      <alignment horizontal="center" vertical="center" wrapText="1"/>
    </xf>
    <xf numFmtId="0" fontId="28" fillId="14" borderId="45" xfId="8" applyFont="1" applyFill="1" applyBorder="1" applyAlignment="1">
      <alignment horizontal="center" vertical="center" wrapText="1"/>
    </xf>
    <xf numFmtId="0" fontId="28" fillId="14" borderId="45" xfId="7" applyFont="1" applyFill="1" applyBorder="1" applyAlignment="1">
      <alignment horizontal="left" vertical="center" wrapText="1"/>
    </xf>
    <xf numFmtId="164" fontId="28" fillId="14" borderId="45" xfId="7" applyNumberFormat="1" applyFont="1" applyFill="1" applyBorder="1" applyAlignment="1">
      <alignment horizontal="center" vertical="center" wrapText="1"/>
    </xf>
    <xf numFmtId="44" fontId="28" fillId="14" borderId="45" xfId="2" applyFont="1" applyFill="1" applyBorder="1" applyAlignment="1">
      <alignment horizontal="center" vertical="center" wrapText="1"/>
    </xf>
    <xf numFmtId="44" fontId="28" fillId="14" borderId="65" xfId="2" applyFont="1" applyFill="1" applyBorder="1" applyAlignment="1">
      <alignment horizontal="center" vertical="center" wrapText="1"/>
    </xf>
    <xf numFmtId="168" fontId="0" fillId="0" borderId="0" xfId="1" applyNumberFormat="1" applyFont="1" applyFill="1" applyBorder="1" applyAlignment="1">
      <alignment vertical="top"/>
    </xf>
    <xf numFmtId="43" fontId="21" fillId="0" borderId="0" xfId="1" applyFont="1" applyBorder="1" applyAlignment="1" applyProtection="1">
      <alignment horizontal="center" vertical="top"/>
      <protection hidden="1"/>
    </xf>
    <xf numFmtId="0" fontId="28" fillId="5" borderId="66" xfId="9" applyFont="1" applyFill="1" applyBorder="1" applyAlignment="1" applyProtection="1">
      <alignment horizontal="center" vertical="center" wrapText="1"/>
      <protection locked="0" hidden="1"/>
    </xf>
    <xf numFmtId="0" fontId="28" fillId="5" borderId="67" xfId="9" applyFont="1" applyFill="1" applyBorder="1" applyAlignment="1" applyProtection="1">
      <alignment horizontal="center" vertical="center" wrapText="1"/>
      <protection locked="0" hidden="1"/>
    </xf>
    <xf numFmtId="0" fontId="37" fillId="5" borderId="67" xfId="9" applyFont="1" applyFill="1" applyBorder="1" applyAlignment="1" applyProtection="1">
      <alignment horizontal="left" vertical="center" wrapText="1"/>
      <protection locked="0"/>
    </xf>
    <xf numFmtId="0" fontId="37" fillId="5" borderId="68" xfId="9" applyFont="1" applyFill="1" applyBorder="1" applyAlignment="1" applyProtection="1">
      <alignment horizontal="left" vertical="center" wrapText="1"/>
      <protection locked="0"/>
    </xf>
    <xf numFmtId="0" fontId="40" fillId="14" borderId="49" xfId="0" applyFont="1" applyFill="1" applyBorder="1" applyAlignment="1" applyProtection="1">
      <alignment vertical="top" wrapText="1"/>
      <protection hidden="1"/>
    </xf>
    <xf numFmtId="0" fontId="40" fillId="14" borderId="50" xfId="0" applyFont="1" applyFill="1" applyBorder="1" applyAlignment="1" applyProtection="1">
      <alignment horizontal="center" vertical="top" wrapText="1"/>
      <protection hidden="1"/>
    </xf>
    <xf numFmtId="0" fontId="40" fillId="14" borderId="50" xfId="0" applyFont="1" applyFill="1" applyBorder="1" applyAlignment="1" applyProtection="1">
      <alignment horizontal="center" vertical="center" wrapText="1"/>
      <protection hidden="1"/>
    </xf>
    <xf numFmtId="0" fontId="37" fillId="14" borderId="50" xfId="0" applyFont="1" applyFill="1" applyBorder="1" applyAlignment="1" applyProtection="1">
      <alignment vertical="top"/>
      <protection locked="0"/>
    </xf>
    <xf numFmtId="0" fontId="40" fillId="14" borderId="50" xfId="0" applyFont="1" applyFill="1" applyBorder="1" applyAlignment="1" applyProtection="1">
      <alignment vertical="top" wrapText="1"/>
      <protection hidden="1"/>
    </xf>
    <xf numFmtId="164" fontId="40" fillId="14" borderId="50" xfId="0" applyNumberFormat="1" applyFont="1" applyFill="1" applyBorder="1" applyAlignment="1" applyProtection="1">
      <alignment vertical="top" wrapText="1"/>
      <protection hidden="1"/>
    </xf>
    <xf numFmtId="44" fontId="40" fillId="14" borderId="50" xfId="2" applyFont="1" applyFill="1" applyBorder="1" applyAlignment="1" applyProtection="1">
      <alignment vertical="top" wrapText="1"/>
      <protection hidden="1"/>
    </xf>
    <xf numFmtId="44" fontId="28" fillId="14" borderId="51" xfId="2" applyFont="1" applyFill="1" applyBorder="1" applyAlignment="1" applyProtection="1">
      <alignment horizontal="right" vertical="top" wrapText="1"/>
      <protection hidden="1"/>
    </xf>
    <xf numFmtId="3" fontId="28" fillId="0" borderId="69" xfId="0" applyNumberFormat="1" applyFont="1" applyBorder="1" applyAlignment="1" applyProtection="1">
      <alignment horizontal="right" vertical="top" wrapText="1"/>
      <protection hidden="1"/>
    </xf>
    <xf numFmtId="43" fontId="43" fillId="0" borderId="0" xfId="1" applyFont="1" applyAlignment="1" applyProtection="1">
      <alignment vertical="top"/>
      <protection hidden="1"/>
    </xf>
    <xf numFmtId="43" fontId="43" fillId="15" borderId="70" xfId="1" applyFont="1" applyFill="1" applyBorder="1" applyAlignment="1" applyProtection="1">
      <alignment vertical="top"/>
      <protection hidden="1"/>
    </xf>
    <xf numFmtId="43" fontId="43" fillId="15" borderId="71" xfId="1" applyFont="1" applyFill="1" applyBorder="1" applyAlignment="1" applyProtection="1">
      <alignment vertical="top"/>
      <protection hidden="1"/>
    </xf>
    <xf numFmtId="43" fontId="43" fillId="15" borderId="72" xfId="1" applyFont="1" applyFill="1" applyBorder="1" applyAlignment="1" applyProtection="1">
      <alignment vertical="top"/>
      <protection hidden="1"/>
    </xf>
    <xf numFmtId="43" fontId="44" fillId="15" borderId="73" xfId="1" applyFont="1" applyFill="1" applyBorder="1" applyAlignment="1" applyProtection="1">
      <alignment vertical="top"/>
      <protection hidden="1"/>
    </xf>
    <xf numFmtId="0" fontId="23" fillId="0" borderId="0" xfId="0" applyFont="1" applyProtection="1">
      <protection hidden="1"/>
    </xf>
    <xf numFmtId="0" fontId="0" fillId="5" borderId="49" xfId="0" applyFill="1" applyBorder="1" applyProtection="1">
      <protection locked="0"/>
    </xf>
    <xf numFmtId="0" fontId="0" fillId="5" borderId="50" xfId="0" applyFill="1" applyBorder="1" applyProtection="1">
      <protection locked="0"/>
    </xf>
    <xf numFmtId="4" fontId="28" fillId="5" borderId="51" xfId="0" applyNumberFormat="1" applyFont="1" applyFill="1" applyBorder="1" applyAlignment="1" applyProtection="1">
      <alignment horizontal="right" vertical="top" wrapText="1"/>
      <protection hidden="1"/>
    </xf>
    <xf numFmtId="0" fontId="0" fillId="5" borderId="31" xfId="0" applyFill="1" applyBorder="1"/>
    <xf numFmtId="0" fontId="0" fillId="0" borderId="74" xfId="0" applyBorder="1" applyAlignment="1" applyProtection="1">
      <alignment horizontal="right" vertical="top"/>
      <protection locked="0" hidden="1"/>
    </xf>
    <xf numFmtId="0" fontId="0" fillId="0" borderId="71" xfId="0" applyBorder="1" applyAlignment="1" applyProtection="1">
      <alignment horizontal="center" vertical="top"/>
      <protection locked="0" hidden="1"/>
    </xf>
    <xf numFmtId="49" fontId="0" fillId="0" borderId="71" xfId="0" applyNumberFormat="1" applyBorder="1" applyAlignment="1" applyProtection="1">
      <alignment horizontal="center" vertical="center"/>
      <protection locked="0" hidden="1"/>
    </xf>
    <xf numFmtId="0" fontId="0" fillId="0" borderId="71" xfId="0" applyBorder="1" applyAlignment="1" applyProtection="1">
      <alignment horizontal="center" vertical="center"/>
      <protection locked="0" hidden="1"/>
    </xf>
    <xf numFmtId="0" fontId="45" fillId="0" borderId="71" xfId="0" applyFont="1" applyBorder="1" applyAlignment="1" applyProtection="1">
      <alignment vertical="top" wrapText="1"/>
      <protection hidden="1"/>
    </xf>
    <xf numFmtId="0" fontId="0" fillId="0" borderId="71" xfId="0" applyBorder="1" applyAlignment="1" applyProtection="1">
      <alignment horizontal="center" vertical="top"/>
      <protection hidden="1"/>
    </xf>
    <xf numFmtId="0" fontId="0" fillId="0" borderId="71" xfId="0" applyBorder="1" applyAlignment="1" applyProtection="1">
      <alignment horizontal="right" vertical="top"/>
      <protection locked="0" hidden="1"/>
    </xf>
    <xf numFmtId="166" fontId="0" fillId="0" borderId="71" xfId="2" applyNumberFormat="1" applyFont="1" applyBorder="1" applyAlignment="1" applyProtection="1">
      <alignment horizontal="right" vertical="top"/>
      <protection hidden="1"/>
    </xf>
    <xf numFmtId="166" fontId="0" fillId="0" borderId="21" xfId="1" applyNumberFormat="1" applyFont="1" applyBorder="1" applyAlignment="1" applyProtection="1">
      <alignment horizontal="right" vertical="top" wrapText="1"/>
      <protection hidden="1"/>
    </xf>
    <xf numFmtId="165" fontId="0" fillId="0" borderId="75" xfId="1" applyNumberFormat="1" applyFont="1" applyFill="1" applyBorder="1" applyAlignment="1" applyProtection="1">
      <alignment horizontal="right" vertical="top"/>
      <protection hidden="1"/>
    </xf>
    <xf numFmtId="165" fontId="0" fillId="0" borderId="71" xfId="1" applyNumberFormat="1" applyFont="1" applyFill="1" applyBorder="1" applyAlignment="1" applyProtection="1">
      <alignment horizontal="right" vertical="top"/>
      <protection hidden="1"/>
    </xf>
    <xf numFmtId="165" fontId="0" fillId="0" borderId="71" xfId="1" applyNumberFormat="1" applyFont="1" applyBorder="1" applyAlignment="1" applyProtection="1">
      <alignment horizontal="right" vertical="top"/>
      <protection hidden="1"/>
    </xf>
    <xf numFmtId="165" fontId="0" fillId="0" borderId="72" xfId="1" applyNumberFormat="1" applyFont="1" applyBorder="1" applyAlignment="1" applyProtection="1">
      <alignment horizontal="right" vertical="top"/>
      <protection hidden="1"/>
    </xf>
    <xf numFmtId="165" fontId="0" fillId="0" borderId="73" xfId="1" applyNumberFormat="1" applyFont="1" applyBorder="1" applyAlignment="1" applyProtection="1">
      <alignment horizontal="right" vertical="top"/>
      <protection hidden="1"/>
    </xf>
    <xf numFmtId="165" fontId="0" fillId="0" borderId="76" xfId="1" applyNumberFormat="1" applyFont="1" applyBorder="1" applyAlignment="1" applyProtection="1">
      <alignment horizontal="right" vertical="top"/>
      <protection hidden="1"/>
    </xf>
    <xf numFmtId="165" fontId="0" fillId="0" borderId="0" xfId="1" applyNumberFormat="1" applyFont="1" applyAlignment="1" applyProtection="1">
      <alignment horizontal="right" vertical="top"/>
      <protection hidden="1"/>
    </xf>
    <xf numFmtId="3" fontId="0" fillId="0" borderId="25" xfId="1" applyNumberFormat="1" applyFont="1" applyBorder="1" applyAlignment="1" applyProtection="1">
      <alignment horizontal="right" vertical="top"/>
      <protection hidden="1"/>
    </xf>
    <xf numFmtId="3" fontId="0" fillId="0" borderId="26" xfId="1" applyNumberFormat="1" applyFont="1" applyBorder="1" applyAlignment="1" applyProtection="1">
      <alignment horizontal="right" vertical="top"/>
      <protection hidden="1"/>
    </xf>
    <xf numFmtId="3" fontId="0" fillId="0" borderId="27" xfId="1" applyNumberFormat="1" applyFont="1" applyBorder="1" applyAlignment="1" applyProtection="1">
      <alignment horizontal="right" vertical="top"/>
      <protection hidden="1"/>
    </xf>
    <xf numFmtId="3" fontId="40" fillId="0" borderId="28" xfId="1" applyNumberFormat="1" applyFont="1" applyBorder="1" applyAlignment="1" applyProtection="1">
      <alignment horizontal="right" vertical="top"/>
      <protection hidden="1"/>
    </xf>
    <xf numFmtId="2" fontId="0" fillId="0" borderId="18" xfId="0" applyNumberFormat="1" applyBorder="1"/>
    <xf numFmtId="0" fontId="46" fillId="0" borderId="26" xfId="4" applyFont="1" applyBorder="1" applyAlignment="1">
      <alignment vertical="top"/>
    </xf>
    <xf numFmtId="2" fontId="0" fillId="0" borderId="29" xfId="0" applyNumberFormat="1" applyBorder="1"/>
    <xf numFmtId="165" fontId="0" fillId="0" borderId="20" xfId="0" applyNumberFormat="1" applyBorder="1"/>
    <xf numFmtId="165" fontId="0" fillId="0" borderId="30" xfId="1" applyNumberFormat="1" applyFont="1" applyFill="1" applyBorder="1" applyAlignment="1" applyProtection="1">
      <alignment horizontal="right" vertical="top"/>
      <protection hidden="1"/>
    </xf>
    <xf numFmtId="0" fontId="0" fillId="16" borderId="58" xfId="0" applyFill="1" applyBorder="1" applyAlignment="1" applyProtection="1">
      <alignment horizontal="right" vertical="top"/>
      <protection locked="0" hidden="1"/>
    </xf>
    <xf numFmtId="0" fontId="0" fillId="16" borderId="59" xfId="0" applyFill="1" applyBorder="1" applyAlignment="1" applyProtection="1">
      <alignment horizontal="center" vertical="top"/>
      <protection locked="0" hidden="1"/>
    </xf>
    <xf numFmtId="0" fontId="0" fillId="16" borderId="59" xfId="0" applyFill="1" applyBorder="1" applyAlignment="1" applyProtection="1">
      <alignment horizontal="center" vertical="center"/>
      <protection locked="0" hidden="1"/>
    </xf>
    <xf numFmtId="0" fontId="45" fillId="16" borderId="59" xfId="0" applyFont="1" applyFill="1" applyBorder="1" applyAlignment="1" applyProtection="1">
      <alignment vertical="top" wrapText="1"/>
      <protection hidden="1"/>
    </xf>
    <xf numFmtId="0" fontId="0" fillId="16" borderId="59" xfId="0" applyFill="1" applyBorder="1" applyAlignment="1" applyProtection="1">
      <alignment horizontal="center" vertical="top"/>
      <protection hidden="1"/>
    </xf>
    <xf numFmtId="164" fontId="0" fillId="16" borderId="59" xfId="0" applyNumberFormat="1" applyFill="1" applyBorder="1" applyAlignment="1" applyProtection="1">
      <alignment horizontal="right" vertical="top"/>
      <protection locked="0" hidden="1"/>
    </xf>
    <xf numFmtId="44" fontId="40" fillId="16" borderId="59" xfId="2" applyFont="1" applyFill="1" applyBorder="1" applyAlignment="1" applyProtection="1">
      <alignment horizontal="right" vertical="top"/>
      <protection hidden="1"/>
    </xf>
    <xf numFmtId="44" fontId="28" fillId="16" borderId="60" xfId="2" applyFont="1" applyFill="1" applyBorder="1" applyAlignment="1" applyProtection="1">
      <alignment horizontal="right" vertical="top"/>
      <protection hidden="1"/>
    </xf>
    <xf numFmtId="165" fontId="0" fillId="0" borderId="40" xfId="1" applyNumberFormat="1" applyFont="1" applyFill="1" applyBorder="1" applyAlignment="1" applyProtection="1">
      <alignment horizontal="right" vertical="top"/>
      <protection hidden="1"/>
    </xf>
    <xf numFmtId="165" fontId="0" fillId="0" borderId="26" xfId="1" applyNumberFormat="1" applyFont="1" applyFill="1" applyBorder="1" applyAlignment="1" applyProtection="1">
      <alignment horizontal="right" vertical="top"/>
      <protection hidden="1"/>
    </xf>
    <xf numFmtId="165" fontId="0" fillId="0" borderId="26" xfId="1" applyNumberFormat="1" applyFont="1" applyBorder="1" applyAlignment="1" applyProtection="1">
      <alignment horizontal="right" vertical="top"/>
      <protection hidden="1"/>
    </xf>
    <xf numFmtId="165" fontId="0" fillId="0" borderId="27" xfId="1" applyNumberFormat="1" applyFont="1" applyBorder="1" applyAlignment="1" applyProtection="1">
      <alignment horizontal="right" vertical="top"/>
      <protection hidden="1"/>
    </xf>
    <xf numFmtId="165" fontId="0" fillId="0" borderId="28" xfId="1" applyNumberFormat="1" applyFont="1" applyBorder="1" applyAlignment="1" applyProtection="1">
      <alignment horizontal="right" vertical="top"/>
      <protection hidden="1"/>
    </xf>
    <xf numFmtId="165" fontId="28" fillId="0" borderId="15" xfId="1" applyNumberFormat="1" applyFont="1" applyBorder="1" applyAlignment="1" applyProtection="1">
      <alignment horizontal="right" vertical="top"/>
      <protection hidden="1"/>
    </xf>
    <xf numFmtId="3" fontId="0" fillId="16" borderId="77" xfId="1" applyNumberFormat="1" applyFont="1" applyFill="1" applyBorder="1" applyAlignment="1" applyProtection="1">
      <alignment horizontal="right" vertical="top"/>
      <protection hidden="1"/>
    </xf>
    <xf numFmtId="3" fontId="0" fillId="16" borderId="78" xfId="1" applyNumberFormat="1" applyFont="1" applyFill="1" applyBorder="1" applyAlignment="1" applyProtection="1">
      <alignment horizontal="right" vertical="top"/>
      <protection hidden="1"/>
    </xf>
    <xf numFmtId="3" fontId="0" fillId="16" borderId="79" xfId="1" applyNumberFormat="1" applyFont="1" applyFill="1" applyBorder="1" applyAlignment="1" applyProtection="1">
      <alignment horizontal="right" vertical="top"/>
      <protection hidden="1"/>
    </xf>
    <xf numFmtId="3" fontId="40" fillId="16" borderId="80" xfId="1" applyNumberFormat="1" applyFont="1" applyFill="1" applyBorder="1" applyAlignment="1" applyProtection="1">
      <alignment horizontal="right" vertical="top"/>
      <protection hidden="1"/>
    </xf>
    <xf numFmtId="0" fontId="0" fillId="17" borderId="58" xfId="0" applyFill="1" applyBorder="1"/>
    <xf numFmtId="0" fontId="0" fillId="17" borderId="59" xfId="0" applyFill="1" applyBorder="1"/>
    <xf numFmtId="43" fontId="28" fillId="17" borderId="60" xfId="1" applyFont="1" applyFill="1" applyBorder="1" applyAlignment="1" applyProtection="1">
      <alignment horizontal="right" vertical="top"/>
      <protection hidden="1"/>
    </xf>
    <xf numFmtId="0" fontId="40" fillId="15" borderId="49" xfId="0" applyFont="1" applyFill="1" applyBorder="1" applyAlignment="1" applyProtection="1">
      <alignment vertical="top" wrapText="1"/>
      <protection hidden="1"/>
    </xf>
    <xf numFmtId="0" fontId="40" fillId="15" borderId="50" xfId="0" applyFont="1" applyFill="1" applyBorder="1" applyAlignment="1" applyProtection="1">
      <alignment horizontal="center" vertical="top" wrapText="1"/>
      <protection hidden="1"/>
    </xf>
    <xf numFmtId="0" fontId="40" fillId="15" borderId="50" xfId="0" applyFont="1" applyFill="1" applyBorder="1" applyAlignment="1" applyProtection="1">
      <alignment horizontal="center" vertical="center" wrapText="1"/>
      <protection hidden="1"/>
    </xf>
    <xf numFmtId="0" fontId="37" fillId="15" borderId="50" xfId="0" applyFont="1" applyFill="1" applyBorder="1" applyAlignment="1" applyProtection="1">
      <alignment vertical="top"/>
      <protection locked="0"/>
    </xf>
    <xf numFmtId="0" fontId="40" fillId="15" borderId="50" xfId="0" applyFont="1" applyFill="1" applyBorder="1" applyAlignment="1" applyProtection="1">
      <alignment vertical="top" wrapText="1"/>
      <protection hidden="1"/>
    </xf>
    <xf numFmtId="164" fontId="40" fillId="15" borderId="50" xfId="0" applyNumberFormat="1" applyFont="1" applyFill="1" applyBorder="1" applyAlignment="1" applyProtection="1">
      <alignment vertical="top" wrapText="1"/>
      <protection hidden="1"/>
    </xf>
    <xf numFmtId="44" fontId="40" fillId="15" borderId="50" xfId="2" applyFont="1" applyFill="1" applyBorder="1" applyAlignment="1" applyProtection="1">
      <alignment vertical="top" wrapText="1"/>
      <protection hidden="1"/>
    </xf>
    <xf numFmtId="44" fontId="28" fillId="15" borderId="51" xfId="2" applyFont="1" applyFill="1" applyBorder="1" applyAlignment="1" applyProtection="1">
      <alignment horizontal="right" vertical="top" wrapText="1"/>
      <protection hidden="1"/>
    </xf>
    <xf numFmtId="165" fontId="0" fillId="0" borderId="0" xfId="1" applyNumberFormat="1" applyFont="1" applyFill="1" applyBorder="1" applyAlignment="1" applyProtection="1">
      <alignment horizontal="right" vertical="top"/>
      <protection hidden="1"/>
    </xf>
    <xf numFmtId="165" fontId="0" fillId="0" borderId="0" xfId="1" applyNumberFormat="1" applyFont="1" applyBorder="1" applyAlignment="1" applyProtection="1">
      <alignment horizontal="right" vertical="top"/>
      <protection hidden="1"/>
    </xf>
    <xf numFmtId="165" fontId="28" fillId="0" borderId="0" xfId="1" applyNumberFormat="1" applyFont="1" applyBorder="1" applyAlignment="1" applyProtection="1">
      <alignment horizontal="right" vertical="top"/>
      <protection hidden="1"/>
    </xf>
    <xf numFmtId="3" fontId="0" fillId="16" borderId="0" xfId="1" applyNumberFormat="1" applyFont="1" applyFill="1" applyBorder="1" applyAlignment="1" applyProtection="1">
      <alignment horizontal="right" vertical="top"/>
      <protection hidden="1"/>
    </xf>
    <xf numFmtId="3" fontId="40" fillId="16" borderId="0" xfId="1" applyNumberFormat="1" applyFont="1" applyFill="1" applyBorder="1" applyAlignment="1" applyProtection="1">
      <alignment horizontal="right" vertical="top"/>
      <protection hidden="1"/>
    </xf>
    <xf numFmtId="0" fontId="0" fillId="17" borderId="0" xfId="0" applyFill="1"/>
    <xf numFmtId="43" fontId="28" fillId="17" borderId="0" xfId="1" applyFont="1" applyFill="1" applyBorder="1" applyAlignment="1" applyProtection="1">
      <alignment horizontal="right" vertical="top"/>
      <protection hidden="1"/>
    </xf>
    <xf numFmtId="0" fontId="0" fillId="0" borderId="19" xfId="0" applyBorder="1" applyAlignment="1" applyProtection="1">
      <alignment horizontal="right" vertical="top"/>
      <protection locked="0" hidden="1"/>
    </xf>
    <xf numFmtId="0" fontId="0" fillId="0" borderId="20" xfId="0" applyBorder="1" applyAlignment="1" applyProtection="1">
      <alignment horizontal="center" vertical="top"/>
      <protection locked="0" hidden="1"/>
    </xf>
    <xf numFmtId="49" fontId="0" fillId="0" borderId="20" xfId="0" applyNumberFormat="1" applyBorder="1" applyAlignment="1" applyProtection="1">
      <alignment horizontal="center" vertical="center"/>
      <protection locked="0" hidden="1"/>
    </xf>
    <xf numFmtId="0" fontId="45" fillId="0" borderId="20" xfId="0" applyFont="1" applyBorder="1" applyAlignment="1" applyProtection="1">
      <alignment vertical="top" wrapText="1"/>
      <protection hidden="1"/>
    </xf>
    <xf numFmtId="0" fontId="0" fillId="0" borderId="20" xfId="0" applyBorder="1" applyAlignment="1" applyProtection="1">
      <alignment horizontal="center" vertical="top"/>
      <protection hidden="1"/>
    </xf>
    <xf numFmtId="0" fontId="0" fillId="0" borderId="20" xfId="0" applyBorder="1" applyAlignment="1" applyProtection="1">
      <alignment horizontal="right" vertical="top"/>
      <protection locked="0" hidden="1"/>
    </xf>
    <xf numFmtId="166" fontId="0" fillId="0" borderId="20" xfId="2" applyNumberFormat="1" applyFont="1" applyBorder="1" applyAlignment="1" applyProtection="1">
      <alignment horizontal="right" vertical="top"/>
      <protection hidden="1"/>
    </xf>
    <xf numFmtId="2" fontId="0" fillId="0" borderId="20" xfId="0" applyNumberFormat="1" applyBorder="1" applyAlignment="1" applyProtection="1">
      <alignment horizontal="right" vertical="top"/>
      <protection locked="0" hidden="1"/>
    </xf>
    <xf numFmtId="0" fontId="0" fillId="0" borderId="20" xfId="0" applyBorder="1" applyAlignment="1" applyProtection="1">
      <alignment horizontal="center" vertical="center"/>
      <protection locked="0" hidden="1"/>
    </xf>
    <xf numFmtId="0" fontId="0" fillId="0" borderId="0" xfId="0" applyAlignment="1">
      <alignment horizontal="center" vertical="center"/>
    </xf>
    <xf numFmtId="0" fontId="0" fillId="16" borderId="59" xfId="0" applyFill="1" applyBorder="1" applyAlignment="1" applyProtection="1">
      <alignment horizontal="right" vertical="top"/>
      <protection locked="0" hidden="1"/>
    </xf>
    <xf numFmtId="49" fontId="40" fillId="0" borderId="20" xfId="0" applyNumberFormat="1" applyFont="1" applyBorder="1" applyAlignment="1" applyProtection="1">
      <alignment horizontal="center" vertical="center"/>
      <protection locked="0" hidden="1"/>
    </xf>
    <xf numFmtId="0" fontId="40" fillId="14" borderId="56" xfId="0" applyFont="1" applyFill="1" applyBorder="1" applyAlignment="1" applyProtection="1">
      <alignment vertical="top" wrapText="1"/>
      <protection hidden="1"/>
    </xf>
    <xf numFmtId="0" fontId="40" fillId="14" borderId="13" xfId="0" applyFont="1" applyFill="1" applyBorder="1" applyAlignment="1" applyProtection="1">
      <alignment horizontal="center" vertical="top" wrapText="1"/>
      <protection hidden="1"/>
    </xf>
    <xf numFmtId="0" fontId="40" fillId="14" borderId="13" xfId="0" applyFont="1" applyFill="1" applyBorder="1" applyAlignment="1" applyProtection="1">
      <alignment horizontal="center" vertical="center" wrapText="1"/>
      <protection hidden="1"/>
    </xf>
    <xf numFmtId="0" fontId="38" fillId="14" borderId="13" xfId="0" applyFont="1" applyFill="1" applyBorder="1" applyAlignment="1" applyProtection="1">
      <alignment vertical="top"/>
      <protection locked="0"/>
    </xf>
    <xf numFmtId="0" fontId="40" fillId="14" borderId="13" xfId="0" applyFont="1" applyFill="1" applyBorder="1" applyAlignment="1" applyProtection="1">
      <alignment vertical="top" wrapText="1"/>
      <protection hidden="1"/>
    </xf>
    <xf numFmtId="164" fontId="40" fillId="14" borderId="13" xfId="0" applyNumberFormat="1" applyFont="1" applyFill="1" applyBorder="1" applyAlignment="1" applyProtection="1">
      <alignment vertical="top" wrapText="1"/>
      <protection hidden="1"/>
    </xf>
    <xf numFmtId="44" fontId="28" fillId="14" borderId="13" xfId="2" applyFont="1" applyFill="1" applyBorder="1" applyAlignment="1" applyProtection="1">
      <alignment horizontal="right" vertical="top" wrapText="1"/>
      <protection hidden="1"/>
    </xf>
    <xf numFmtId="44" fontId="28" fillId="14" borderId="57" xfId="2" applyFont="1" applyFill="1" applyBorder="1" applyAlignment="1" applyProtection="1">
      <alignment horizontal="right" vertical="top" wrapText="1"/>
      <protection hidden="1"/>
    </xf>
    <xf numFmtId="0" fontId="0" fillId="0" borderId="69" xfId="0" applyBorder="1" applyProtection="1">
      <protection hidden="1"/>
    </xf>
    <xf numFmtId="43" fontId="43" fillId="18" borderId="70" xfId="1" applyFont="1" applyFill="1" applyBorder="1" applyAlignment="1" applyProtection="1">
      <alignment vertical="top"/>
      <protection hidden="1"/>
    </xf>
    <xf numFmtId="43" fontId="43" fillId="18" borderId="71" xfId="1" applyFont="1" applyFill="1" applyBorder="1" applyAlignment="1" applyProtection="1">
      <alignment vertical="top"/>
      <protection hidden="1"/>
    </xf>
    <xf numFmtId="43" fontId="43" fillId="18" borderId="72" xfId="1" applyFont="1" applyFill="1" applyBorder="1" applyAlignment="1" applyProtection="1">
      <alignment vertical="top"/>
      <protection hidden="1"/>
    </xf>
    <xf numFmtId="43" fontId="44" fillId="18" borderId="73" xfId="1" applyFont="1" applyFill="1" applyBorder="1" applyAlignment="1" applyProtection="1">
      <alignment vertical="top"/>
      <protection hidden="1"/>
    </xf>
    <xf numFmtId="0" fontId="0" fillId="19" borderId="56" xfId="0" applyFill="1" applyBorder="1" applyProtection="1">
      <protection locked="0"/>
    </xf>
    <xf numFmtId="0" fontId="0" fillId="19" borderId="13" xfId="0" applyFill="1" applyBorder="1" applyProtection="1">
      <protection locked="0"/>
    </xf>
    <xf numFmtId="4" fontId="28" fillId="19" borderId="13" xfId="0" applyNumberFormat="1" applyFont="1" applyFill="1" applyBorder="1" applyAlignment="1" applyProtection="1">
      <alignment horizontal="right" vertical="top" wrapText="1"/>
      <protection hidden="1"/>
    </xf>
    <xf numFmtId="4" fontId="28" fillId="19" borderId="57" xfId="0" applyNumberFormat="1" applyFont="1" applyFill="1" applyBorder="1" applyAlignment="1" applyProtection="1">
      <alignment horizontal="right" vertical="top" wrapText="1"/>
      <protection hidden="1"/>
    </xf>
    <xf numFmtId="49" fontId="0" fillId="0" borderId="20" xfId="0" quotePrefix="1" applyNumberFormat="1" applyBorder="1" applyAlignment="1" applyProtection="1">
      <alignment horizontal="center" vertical="center"/>
      <protection locked="0" hidden="1"/>
    </xf>
    <xf numFmtId="165" fontId="0" fillId="0" borderId="22" xfId="1" applyNumberFormat="1" applyFont="1" applyFill="1" applyBorder="1" applyAlignment="1" applyProtection="1">
      <alignment horizontal="right" vertical="top"/>
      <protection hidden="1"/>
    </xf>
    <xf numFmtId="165" fontId="0" fillId="0" borderId="20" xfId="1" applyNumberFormat="1" applyFont="1" applyFill="1" applyBorder="1" applyAlignment="1" applyProtection="1">
      <alignment horizontal="right" vertical="top"/>
      <protection hidden="1"/>
    </xf>
    <xf numFmtId="165" fontId="0" fillId="0" borderId="20" xfId="1" applyNumberFormat="1" applyFont="1" applyBorder="1" applyAlignment="1" applyProtection="1">
      <alignment horizontal="right" vertical="top"/>
      <protection hidden="1"/>
    </xf>
    <xf numFmtId="165" fontId="0" fillId="0" borderId="23" xfId="1" applyNumberFormat="1" applyFont="1" applyBorder="1" applyAlignment="1" applyProtection="1">
      <alignment horizontal="right" vertical="top"/>
      <protection hidden="1"/>
    </xf>
    <xf numFmtId="165" fontId="0" fillId="0" borderId="24" xfId="1" applyNumberFormat="1" applyFont="1" applyBorder="1" applyAlignment="1" applyProtection="1">
      <alignment horizontal="right" vertical="top"/>
      <protection hidden="1"/>
    </xf>
    <xf numFmtId="165" fontId="0" fillId="0" borderId="1" xfId="1" applyNumberFormat="1" applyFont="1" applyBorder="1" applyAlignment="1" applyProtection="1">
      <alignment horizontal="right" vertical="top"/>
      <protection hidden="1"/>
    </xf>
    <xf numFmtId="0" fontId="38" fillId="0" borderId="56" xfId="0" applyFont="1" applyBorder="1" applyAlignment="1" applyProtection="1">
      <alignment horizontal="right" vertical="top"/>
      <protection locked="0" hidden="1"/>
    </xf>
    <xf numFmtId="0" fontId="38" fillId="0" borderId="13" xfId="0" applyFont="1" applyBorder="1" applyAlignment="1" applyProtection="1">
      <alignment horizontal="center" vertical="top"/>
      <protection locked="0" hidden="1"/>
    </xf>
    <xf numFmtId="0" fontId="38" fillId="0" borderId="13" xfId="0" applyFont="1" applyBorder="1" applyAlignment="1" applyProtection="1">
      <alignment horizontal="center" vertical="center"/>
      <protection locked="0" hidden="1"/>
    </xf>
    <xf numFmtId="0" fontId="45" fillId="0" borderId="13" xfId="0" applyFont="1" applyBorder="1" applyAlignment="1" applyProtection="1">
      <alignment vertical="top" wrapText="1"/>
      <protection hidden="1"/>
    </xf>
    <xf numFmtId="0" fontId="39" fillId="0" borderId="13" xfId="0" applyFont="1" applyBorder="1" applyAlignment="1" applyProtection="1">
      <alignment horizontal="center" vertical="top"/>
      <protection hidden="1"/>
    </xf>
    <xf numFmtId="164" fontId="38" fillId="0" borderId="13" xfId="0" applyNumberFormat="1" applyFont="1" applyBorder="1" applyAlignment="1" applyProtection="1">
      <alignment horizontal="right" vertical="top"/>
      <protection locked="0" hidden="1"/>
    </xf>
    <xf numFmtId="44" fontId="28" fillId="20" borderId="13" xfId="2" applyFont="1" applyFill="1" applyBorder="1" applyAlignment="1" applyProtection="1">
      <alignment horizontal="right" vertical="top" wrapText="1"/>
      <protection hidden="1"/>
    </xf>
    <xf numFmtId="44" fontId="28" fillId="20" borderId="57" xfId="2" applyFont="1" applyFill="1" applyBorder="1" applyAlignment="1" applyProtection="1">
      <alignment horizontal="right" vertical="top" wrapText="1"/>
      <protection hidden="1"/>
    </xf>
    <xf numFmtId="165" fontId="0" fillId="0" borderId="81" xfId="1" applyNumberFormat="1" applyFont="1" applyFill="1" applyBorder="1" applyAlignment="1" applyProtection="1">
      <alignment horizontal="right" vertical="top"/>
      <protection hidden="1"/>
    </xf>
    <xf numFmtId="165" fontId="0" fillId="0" borderId="78" xfId="1" applyNumberFormat="1" applyFont="1" applyFill="1" applyBorder="1" applyAlignment="1" applyProtection="1">
      <alignment horizontal="right" vertical="top"/>
      <protection hidden="1"/>
    </xf>
    <xf numFmtId="165" fontId="0" fillId="0" borderId="78" xfId="1" applyNumberFormat="1" applyFont="1" applyBorder="1" applyAlignment="1" applyProtection="1">
      <alignment horizontal="right" vertical="top"/>
      <protection hidden="1"/>
    </xf>
    <xf numFmtId="165" fontId="0" fillId="0" borderId="79" xfId="1" applyNumberFormat="1" applyFont="1" applyBorder="1" applyAlignment="1" applyProtection="1">
      <alignment horizontal="right" vertical="top"/>
      <protection hidden="1"/>
    </xf>
    <xf numFmtId="165" fontId="0" fillId="0" borderId="80" xfId="1" applyNumberFormat="1" applyFont="1" applyBorder="1" applyAlignment="1" applyProtection="1">
      <alignment horizontal="right" vertical="top"/>
      <protection hidden="1"/>
    </xf>
    <xf numFmtId="3" fontId="0" fillId="20" borderId="77" xfId="1" applyNumberFormat="1" applyFont="1" applyFill="1" applyBorder="1" applyAlignment="1" applyProtection="1">
      <alignment horizontal="right" vertical="top"/>
      <protection hidden="1"/>
    </xf>
    <xf numFmtId="3" fontId="0" fillId="20" borderId="78" xfId="1" applyNumberFormat="1" applyFont="1" applyFill="1" applyBorder="1" applyAlignment="1" applyProtection="1">
      <alignment horizontal="right" vertical="top"/>
      <protection hidden="1"/>
    </xf>
    <xf numFmtId="3" fontId="0" fillId="20" borderId="79" xfId="1" applyNumberFormat="1" applyFont="1" applyFill="1" applyBorder="1" applyAlignment="1" applyProtection="1">
      <alignment horizontal="right" vertical="top"/>
      <protection hidden="1"/>
    </xf>
    <xf numFmtId="3" fontId="40" fillId="20" borderId="80" xfId="1" applyNumberFormat="1" applyFont="1" applyFill="1" applyBorder="1" applyAlignment="1" applyProtection="1">
      <alignment horizontal="right" vertical="top"/>
      <protection hidden="1"/>
    </xf>
    <xf numFmtId="0" fontId="0" fillId="21" borderId="56" xfId="0" applyFill="1" applyBorder="1"/>
    <xf numFmtId="0" fontId="0" fillId="21" borderId="13" xfId="0" applyFill="1" applyBorder="1"/>
    <xf numFmtId="43" fontId="28" fillId="21" borderId="13" xfId="1" applyFont="1" applyFill="1" applyBorder="1" applyAlignment="1" applyProtection="1">
      <alignment horizontal="right" vertical="top"/>
      <protection hidden="1"/>
    </xf>
    <xf numFmtId="43" fontId="28" fillId="21" borderId="57" xfId="1" applyFont="1" applyFill="1" applyBorder="1" applyAlignment="1" applyProtection="1">
      <alignment horizontal="right" vertical="top"/>
      <protection hidden="1"/>
    </xf>
    <xf numFmtId="164" fontId="0" fillId="0" borderId="20" xfId="0" applyNumberFormat="1" applyBorder="1" applyAlignment="1" applyProtection="1">
      <alignment horizontal="right" vertical="top"/>
      <protection locked="0" hidden="1"/>
    </xf>
    <xf numFmtId="44" fontId="0" fillId="0" borderId="20" xfId="2" applyFont="1" applyBorder="1" applyAlignment="1" applyProtection="1">
      <alignment horizontal="right" vertical="top"/>
      <protection hidden="1"/>
    </xf>
    <xf numFmtId="0" fontId="38" fillId="0" borderId="13" xfId="0" applyFont="1" applyBorder="1" applyAlignment="1" applyProtection="1">
      <alignment horizontal="right" vertical="top"/>
      <protection locked="0" hidden="1"/>
    </xf>
    <xf numFmtId="0" fontId="0" fillId="0" borderId="19" xfId="0" applyBorder="1" applyAlignment="1" applyProtection="1">
      <alignment horizontal="right" vertical="top" wrapText="1"/>
      <protection hidden="1"/>
    </xf>
    <xf numFmtId="0" fontId="0" fillId="0" borderId="20" xfId="0" applyBorder="1" applyAlignment="1" applyProtection="1">
      <alignment horizontal="center" vertical="top" wrapText="1"/>
      <protection hidden="1"/>
    </xf>
    <xf numFmtId="49" fontId="0" fillId="0" borderId="20" xfId="0" applyNumberFormat="1" applyBorder="1" applyAlignment="1" applyProtection="1">
      <alignment horizontal="center" vertical="center" wrapText="1"/>
      <protection hidden="1"/>
    </xf>
    <xf numFmtId="0" fontId="0" fillId="0" borderId="20" xfId="0" applyBorder="1" applyAlignment="1" applyProtection="1">
      <alignment horizontal="center" vertical="center" wrapText="1"/>
      <protection hidden="1"/>
    </xf>
    <xf numFmtId="0" fontId="0" fillId="0" borderId="20" xfId="0" applyBorder="1" applyAlignment="1" applyProtection="1">
      <alignment horizontal="right" vertical="top" wrapText="1"/>
      <protection hidden="1"/>
    </xf>
    <xf numFmtId="166" fontId="0" fillId="0" borderId="20" xfId="2" applyNumberFormat="1" applyFont="1" applyBorder="1" applyAlignment="1" applyProtection="1">
      <alignment horizontal="right" vertical="top" wrapText="1"/>
      <protection hidden="1"/>
    </xf>
    <xf numFmtId="166" fontId="0" fillId="0" borderId="22" xfId="1" applyNumberFormat="1" applyFont="1" applyFill="1" applyBorder="1" applyAlignment="1" applyProtection="1">
      <alignment horizontal="right" vertical="top" wrapText="1"/>
      <protection hidden="1"/>
    </xf>
    <xf numFmtId="166" fontId="0" fillId="0" borderId="20" xfId="1" applyNumberFormat="1" applyFont="1" applyFill="1" applyBorder="1" applyAlignment="1" applyProtection="1">
      <alignment horizontal="right" vertical="top" wrapText="1"/>
      <protection hidden="1"/>
    </xf>
    <xf numFmtId="166" fontId="0" fillId="0" borderId="20" xfId="1" applyNumberFormat="1" applyFont="1" applyBorder="1" applyAlignment="1" applyProtection="1">
      <alignment horizontal="right" vertical="top" wrapText="1"/>
      <protection hidden="1"/>
    </xf>
    <xf numFmtId="166" fontId="0" fillId="0" borderId="23" xfId="1" applyNumberFormat="1" applyFont="1" applyBorder="1" applyAlignment="1" applyProtection="1">
      <alignment horizontal="right" vertical="top" wrapText="1"/>
      <protection hidden="1"/>
    </xf>
    <xf numFmtId="166" fontId="0" fillId="0" borderId="24" xfId="1" applyNumberFormat="1" applyFont="1" applyBorder="1" applyAlignment="1" applyProtection="1">
      <alignment horizontal="right" vertical="top" wrapText="1"/>
      <protection hidden="1"/>
    </xf>
    <xf numFmtId="165" fontId="0" fillId="0" borderId="1" xfId="1" applyNumberFormat="1" applyFont="1" applyBorder="1" applyAlignment="1" applyProtection="1">
      <alignment horizontal="right" vertical="top" wrapText="1"/>
      <protection hidden="1"/>
    </xf>
    <xf numFmtId="4" fontId="0" fillId="0" borderId="20" xfId="0" applyNumberFormat="1" applyBorder="1"/>
    <xf numFmtId="4" fontId="0" fillId="0" borderId="30" xfId="1" applyNumberFormat="1" applyFont="1" applyBorder="1" applyAlignment="1" applyProtection="1">
      <alignment horizontal="right" vertical="top"/>
      <protection hidden="1"/>
    </xf>
    <xf numFmtId="2" fontId="0" fillId="0" borderId="20" xfId="0" applyNumberFormat="1" applyBorder="1" applyAlignment="1" applyProtection="1">
      <alignment horizontal="right" vertical="top" wrapText="1"/>
      <protection hidden="1"/>
    </xf>
    <xf numFmtId="9" fontId="0" fillId="0" borderId="71" xfId="0" applyNumberFormat="1" applyBorder="1" applyAlignment="1" applyProtection="1">
      <alignment horizontal="right" vertical="top"/>
      <protection locked="0" hidden="1"/>
    </xf>
    <xf numFmtId="166" fontId="0" fillId="0" borderId="42" xfId="0" applyNumberFormat="1" applyBorder="1"/>
    <xf numFmtId="0" fontId="0" fillId="16" borderId="66" xfId="0" applyFill="1" applyBorder="1" applyAlignment="1" applyProtection="1">
      <alignment horizontal="right" vertical="top"/>
      <protection locked="0" hidden="1"/>
    </xf>
    <xf numFmtId="0" fontId="0" fillId="16" borderId="67" xfId="0" applyFill="1" applyBorder="1" applyAlignment="1" applyProtection="1">
      <alignment horizontal="right" vertical="top"/>
      <protection locked="0" hidden="1"/>
    </xf>
    <xf numFmtId="0" fontId="0" fillId="16" borderId="67" xfId="0" applyFill="1" applyBorder="1" applyAlignment="1" applyProtection="1">
      <alignment horizontal="center" vertical="center"/>
      <protection locked="0" hidden="1"/>
    </xf>
    <xf numFmtId="0" fontId="45" fillId="16" borderId="67" xfId="0" applyFont="1" applyFill="1" applyBorder="1" applyAlignment="1" applyProtection="1">
      <alignment vertical="top" wrapText="1"/>
      <protection hidden="1"/>
    </xf>
    <xf numFmtId="0" fontId="0" fillId="16" borderId="67" xfId="0" applyFill="1" applyBorder="1" applyAlignment="1" applyProtection="1">
      <alignment horizontal="center" vertical="top"/>
      <protection hidden="1"/>
    </xf>
    <xf numFmtId="164" fontId="0" fillId="16" borderId="67" xfId="0" applyNumberFormat="1" applyFill="1" applyBorder="1" applyAlignment="1" applyProtection="1">
      <alignment horizontal="right" vertical="top"/>
      <protection locked="0" hidden="1"/>
    </xf>
    <xf numFmtId="44" fontId="28" fillId="16" borderId="68" xfId="2" applyFont="1" applyFill="1" applyBorder="1" applyAlignment="1" applyProtection="1">
      <alignment horizontal="right" vertical="top"/>
      <protection hidden="1"/>
    </xf>
    <xf numFmtId="49" fontId="0" fillId="0" borderId="0" xfId="0" applyNumberFormat="1" applyAlignment="1">
      <alignment vertical="top"/>
    </xf>
    <xf numFmtId="49" fontId="0" fillId="0" borderId="0" xfId="0" applyNumberFormat="1" applyAlignment="1" applyProtection="1">
      <alignment vertical="top"/>
      <protection hidden="1"/>
    </xf>
    <xf numFmtId="0" fontId="0" fillId="0" borderId="0" xfId="0" applyAlignment="1" applyProtection="1">
      <alignment vertical="top" wrapText="1"/>
      <protection hidden="1"/>
    </xf>
    <xf numFmtId="0" fontId="0" fillId="0" borderId="0" xfId="0" applyAlignment="1" applyProtection="1">
      <alignment horizontal="center" vertical="top"/>
      <protection hidden="1"/>
    </xf>
    <xf numFmtId="0" fontId="0" fillId="0" borderId="0" xfId="0" applyAlignment="1" applyProtection="1">
      <alignment horizontal="right" vertical="top"/>
      <protection hidden="1"/>
    </xf>
    <xf numFmtId="0" fontId="0" fillId="0" borderId="0" xfId="0" applyAlignment="1" applyProtection="1">
      <alignment vertical="top"/>
      <protection hidden="1"/>
    </xf>
    <xf numFmtId="168" fontId="0" fillId="0" borderId="0" xfId="1" applyNumberFormat="1" applyFont="1" applyBorder="1" applyAlignment="1" applyProtection="1">
      <alignment vertical="top"/>
      <protection hidden="1"/>
    </xf>
    <xf numFmtId="170" fontId="35" fillId="0" borderId="56" xfId="10" applyNumberFormat="1" applyFont="1" applyBorder="1" applyAlignment="1">
      <alignment horizontal="left" vertical="center" wrapText="1"/>
    </xf>
    <xf numFmtId="0" fontId="35" fillId="0" borderId="13" xfId="10" applyFont="1" applyBorder="1" applyAlignment="1">
      <alignment horizontal="left" vertical="center" wrapText="1"/>
    </xf>
    <xf numFmtId="0" fontId="35" fillId="0" borderId="14" xfId="10" applyFont="1" applyBorder="1" applyAlignment="1">
      <alignment horizontal="left" vertical="center" wrapText="1"/>
    </xf>
    <xf numFmtId="172" fontId="35" fillId="0" borderId="53" xfId="11" applyNumberFormat="1" applyFont="1" applyBorder="1" applyAlignment="1">
      <alignment vertical="center"/>
    </xf>
    <xf numFmtId="0" fontId="28" fillId="0" borderId="82" xfId="10" applyFont="1" applyBorder="1" applyAlignment="1">
      <alignment horizontal="left" vertical="center"/>
    </xf>
    <xf numFmtId="0" fontId="28" fillId="0" borderId="35" xfId="10" applyFont="1" applyBorder="1" applyAlignment="1">
      <alignment horizontal="left" vertical="center"/>
    </xf>
    <xf numFmtId="0" fontId="28" fillId="0" borderId="83" xfId="10" applyFont="1" applyBorder="1" applyAlignment="1">
      <alignment horizontal="left" vertical="center"/>
    </xf>
    <xf numFmtId="172" fontId="28" fillId="0" borderId="84" xfId="11" applyNumberFormat="1" applyFont="1" applyBorder="1" applyAlignment="1">
      <alignment vertical="center"/>
    </xf>
    <xf numFmtId="0" fontId="28" fillId="0" borderId="49" xfId="10" applyFont="1" applyBorder="1" applyAlignment="1">
      <alignment horizontal="left" vertical="center"/>
    </xf>
    <xf numFmtId="0" fontId="28" fillId="0" borderId="50" xfId="10" applyFont="1" applyBorder="1" applyAlignment="1">
      <alignment horizontal="left" vertical="center"/>
    </xf>
    <xf numFmtId="10" fontId="28" fillId="0" borderId="85" xfId="10" applyNumberFormat="1" applyFont="1" applyBorder="1" applyAlignment="1">
      <alignment vertical="center"/>
    </xf>
    <xf numFmtId="172" fontId="28" fillId="0" borderId="48" xfId="11" applyNumberFormat="1" applyFont="1" applyBorder="1" applyAlignment="1">
      <alignment vertical="center"/>
    </xf>
    <xf numFmtId="0" fontId="28" fillId="0" borderId="56" xfId="10" applyFont="1" applyBorder="1" applyAlignment="1">
      <alignment horizontal="left" vertical="center"/>
    </xf>
    <xf numFmtId="0" fontId="28" fillId="0" borderId="13" xfId="10" applyFont="1" applyBorder="1" applyAlignment="1">
      <alignment horizontal="left" vertical="center"/>
    </xf>
    <xf numFmtId="10" fontId="28" fillId="0" borderId="14" xfId="10" applyNumberFormat="1" applyFont="1" applyBorder="1" applyAlignment="1">
      <alignment vertical="center"/>
    </xf>
    <xf numFmtId="172" fontId="28" fillId="0" borderId="53" xfId="11" applyNumberFormat="1" applyFont="1" applyBorder="1" applyAlignment="1">
      <alignment vertical="center"/>
    </xf>
    <xf numFmtId="0" fontId="28" fillId="0" borderId="58" xfId="10" applyFont="1" applyBorder="1" applyAlignment="1">
      <alignment horizontal="left" vertical="center"/>
    </xf>
    <xf numFmtId="0" fontId="28" fillId="0" borderId="59" xfId="10" applyFont="1" applyBorder="1" applyAlignment="1">
      <alignment horizontal="left" vertical="center"/>
    </xf>
    <xf numFmtId="10" fontId="28" fillId="0" borderId="86" xfId="10" applyNumberFormat="1" applyFont="1" applyBorder="1" applyAlignment="1">
      <alignment vertical="center"/>
    </xf>
    <xf numFmtId="172" fontId="28" fillId="0" borderId="63" xfId="11" applyNumberFormat="1" applyFont="1" applyBorder="1" applyAlignment="1">
      <alignment vertical="center"/>
    </xf>
    <xf numFmtId="0" fontId="28" fillId="0" borderId="66" xfId="10" applyFont="1" applyBorder="1" applyAlignment="1">
      <alignment horizontal="left" vertical="center"/>
    </xf>
    <xf numFmtId="0" fontId="28" fillId="0" borderId="67" xfId="10" applyFont="1" applyBorder="1" applyAlignment="1">
      <alignment horizontal="left" vertical="center"/>
    </xf>
    <xf numFmtId="0" fontId="28" fillId="0" borderId="87" xfId="10" applyFont="1" applyBorder="1" applyAlignment="1">
      <alignment horizontal="left" vertical="center"/>
    </xf>
    <xf numFmtId="172" fontId="28" fillId="0" borderId="88" xfId="11" applyNumberFormat="1" applyFont="1" applyBorder="1" applyAlignment="1">
      <alignment vertical="center"/>
    </xf>
    <xf numFmtId="0" fontId="35" fillId="0" borderId="89" xfId="10" applyFont="1" applyBorder="1" applyAlignment="1">
      <alignment vertical="center"/>
    </xf>
    <xf numFmtId="0" fontId="35" fillId="0" borderId="69" xfId="10" applyFont="1" applyBorder="1" applyAlignment="1">
      <alignment vertical="center"/>
    </xf>
    <xf numFmtId="0" fontId="35" fillId="0" borderId="90" xfId="10" applyFont="1" applyBorder="1" applyAlignment="1">
      <alignment vertical="center"/>
    </xf>
    <xf numFmtId="172" fontId="35" fillId="0" borderId="91" xfId="11" applyNumberFormat="1" applyFont="1" applyBorder="1" applyAlignment="1">
      <alignment vertical="center"/>
    </xf>
    <xf numFmtId="0" fontId="28" fillId="0" borderId="56" xfId="10" applyFont="1" applyBorder="1" applyAlignment="1">
      <alignment horizontal="left" vertical="center" wrapText="1"/>
    </xf>
    <xf numFmtId="0" fontId="28" fillId="0" borderId="13" xfId="10" applyFont="1" applyBorder="1" applyAlignment="1">
      <alignment horizontal="left" vertical="center" wrapText="1"/>
    </xf>
    <xf numFmtId="0" fontId="28" fillId="0" borderId="14" xfId="10" applyFont="1" applyBorder="1" applyAlignment="1">
      <alignment horizontal="left" vertical="center" wrapText="1"/>
    </xf>
    <xf numFmtId="0" fontId="28" fillId="14" borderId="66" xfId="10" applyFont="1" applyFill="1" applyBorder="1" applyAlignment="1">
      <alignment horizontal="left" vertical="center"/>
    </xf>
    <xf numFmtId="9" fontId="35" fillId="14" borderId="67" xfId="11" applyNumberFormat="1" applyFont="1" applyFill="1" applyBorder="1" applyAlignment="1">
      <alignment horizontal="center" vertical="center"/>
    </xf>
    <xf numFmtId="172" fontId="28" fillId="14" borderId="67" xfId="11" applyNumberFormat="1" applyFont="1" applyFill="1" applyBorder="1" applyAlignment="1">
      <alignment vertical="center"/>
    </xf>
    <xf numFmtId="0" fontId="35" fillId="14" borderId="87" xfId="10" applyFont="1" applyFill="1" applyBorder="1" applyAlignment="1">
      <alignment vertical="center"/>
    </xf>
    <xf numFmtId="173" fontId="28" fillId="14" borderId="68" xfId="9" applyNumberFormat="1" applyFont="1" applyFill="1" applyBorder="1" applyAlignment="1">
      <alignment vertical="center"/>
    </xf>
    <xf numFmtId="174" fontId="0" fillId="0" borderId="0" xfId="0" applyNumberFormat="1"/>
    <xf numFmtId="164" fontId="0" fillId="0" borderId="0" xfId="0" applyNumberFormat="1"/>
    <xf numFmtId="44" fontId="0" fillId="0" borderId="0" xfId="2" applyFont="1" applyBorder="1"/>
    <xf numFmtId="0" fontId="17" fillId="0" borderId="0" xfId="10" applyFont="1"/>
    <xf numFmtId="0" fontId="35" fillId="0" borderId="0" xfId="10" applyFont="1"/>
    <xf numFmtId="0" fontId="35" fillId="0" borderId="0" xfId="10" applyFont="1" applyAlignment="1">
      <alignment horizontal="center"/>
    </xf>
    <xf numFmtId="2" fontId="35" fillId="0" borderId="0" xfId="10" applyNumberFormat="1" applyFont="1"/>
    <xf numFmtId="172" fontId="35" fillId="0" borderId="0" xfId="11" applyNumberFormat="1" applyFont="1" applyBorder="1"/>
    <xf numFmtId="39" fontId="28" fillId="0" borderId="0" xfId="11" applyNumberFormat="1" applyFont="1" applyBorder="1" applyAlignment="1">
      <alignment vertical="center"/>
    </xf>
    <xf numFmtId="0" fontId="17" fillId="0" borderId="42" xfId="10" applyFont="1" applyBorder="1"/>
    <xf numFmtId="0" fontId="28" fillId="0" borderId="49" xfId="12" applyFont="1" applyBorder="1" applyAlignment="1">
      <alignment vertical="center"/>
    </xf>
    <xf numFmtId="0" fontId="35" fillId="0" borderId="50" xfId="12" applyFont="1" applyBorder="1" applyAlignment="1">
      <alignment horizontal="center" vertical="center"/>
    </xf>
    <xf numFmtId="0" fontId="35" fillId="0" borderId="51" xfId="12" applyFont="1" applyBorder="1" applyAlignment="1">
      <alignment horizontal="center" vertical="center"/>
    </xf>
    <xf numFmtId="175" fontId="17" fillId="0" borderId="42" xfId="10" applyNumberFormat="1" applyFont="1" applyBorder="1"/>
    <xf numFmtId="0" fontId="35" fillId="9" borderId="56" xfId="5" applyFont="1" applyFill="1" applyBorder="1" applyAlignment="1">
      <alignment vertical="center" wrapText="1"/>
    </xf>
    <xf numFmtId="0" fontId="35" fillId="9" borderId="13" xfId="5" applyFont="1" applyFill="1" applyBorder="1" applyAlignment="1">
      <alignment vertical="center" wrapText="1"/>
    </xf>
    <xf numFmtId="0" fontId="35" fillId="9" borderId="14" xfId="5" applyFont="1" applyFill="1" applyBorder="1" applyAlignment="1">
      <alignment vertical="center" wrapText="1"/>
    </xf>
    <xf numFmtId="3" fontId="28" fillId="9" borderId="12" xfId="5" applyNumberFormat="1" applyFont="1" applyFill="1" applyBorder="1" applyAlignment="1">
      <alignment horizontal="center" vertical="center" wrapText="1"/>
    </xf>
    <xf numFmtId="3" fontId="28" fillId="9" borderId="13" xfId="5" applyNumberFormat="1" applyFont="1" applyFill="1" applyBorder="1" applyAlignment="1">
      <alignment horizontal="center" vertical="center" wrapText="1"/>
    </xf>
    <xf numFmtId="3" fontId="28" fillId="9" borderId="14" xfId="5" applyNumberFormat="1" applyFont="1" applyFill="1" applyBorder="1" applyAlignment="1">
      <alignment horizontal="center" vertical="center" wrapText="1"/>
    </xf>
    <xf numFmtId="177" fontId="28" fillId="9" borderId="91" xfId="13" applyNumberFormat="1" applyFont="1" applyFill="1" applyBorder="1" applyAlignment="1">
      <alignment horizontal="center" vertical="center"/>
    </xf>
    <xf numFmtId="178" fontId="17" fillId="0" borderId="42" xfId="10" applyNumberFormat="1" applyFont="1" applyBorder="1"/>
    <xf numFmtId="3" fontId="28" fillId="9" borderId="12" xfId="5" applyNumberFormat="1" applyFont="1" applyFill="1" applyBorder="1" applyAlignment="1">
      <alignment horizontal="center" vertical="center"/>
    </xf>
    <xf numFmtId="3" fontId="28" fillId="9" borderId="14" xfId="5" applyNumberFormat="1" applyFont="1" applyFill="1" applyBorder="1" applyAlignment="1">
      <alignment horizontal="center" vertical="center"/>
    </xf>
    <xf numFmtId="177" fontId="28" fillId="9" borderId="15" xfId="13" applyNumberFormat="1" applyFont="1" applyFill="1" applyBorder="1" applyAlignment="1">
      <alignment horizontal="center" vertical="center"/>
    </xf>
    <xf numFmtId="10" fontId="35" fillId="6" borderId="53" xfId="14" applyNumberFormat="1" applyFont="1" applyFill="1" applyBorder="1" applyAlignment="1">
      <alignment horizontal="center" vertical="center"/>
    </xf>
    <xf numFmtId="0" fontId="28" fillId="9" borderId="12" xfId="5" applyFont="1" applyFill="1" applyBorder="1" applyAlignment="1">
      <alignment horizontal="center" vertical="center" wrapText="1"/>
    </xf>
    <xf numFmtId="0" fontId="28" fillId="9" borderId="14" xfId="5" applyFont="1" applyFill="1" applyBorder="1" applyAlignment="1">
      <alignment horizontal="center" vertical="center" wrapText="1"/>
    </xf>
    <xf numFmtId="0" fontId="35" fillId="0" borderId="82" xfId="9" applyFont="1" applyBorder="1" applyAlignment="1">
      <alignment vertical="center" wrapText="1"/>
    </xf>
    <xf numFmtId="0" fontId="48" fillId="0" borderId="0" xfId="10" applyFont="1"/>
    <xf numFmtId="0" fontId="35" fillId="0" borderId="35" xfId="9" applyFont="1" applyBorder="1" applyAlignment="1">
      <alignment vertical="center" wrapText="1"/>
    </xf>
    <xf numFmtId="0" fontId="35" fillId="0" borderId="83" xfId="9" applyFont="1" applyBorder="1" applyAlignment="1">
      <alignment vertical="center" wrapText="1"/>
    </xf>
    <xf numFmtId="0" fontId="17" fillId="0" borderId="0" xfId="15" applyFont="1"/>
    <xf numFmtId="0" fontId="35" fillId="0" borderId="54" xfId="9" applyFont="1" applyBorder="1" applyAlignment="1">
      <alignment vertical="center" wrapText="1"/>
    </xf>
    <xf numFmtId="0" fontId="35" fillId="0" borderId="0" xfId="9" applyFont="1" applyAlignment="1">
      <alignment vertical="center" wrapText="1"/>
    </xf>
    <xf numFmtId="0" fontId="35" fillId="0" borderId="92" xfId="9" applyFont="1" applyBorder="1" applyAlignment="1">
      <alignment vertical="center" wrapText="1"/>
    </xf>
    <xf numFmtId="0" fontId="17" fillId="0" borderId="42" xfId="15" applyFont="1" applyBorder="1"/>
    <xf numFmtId="0" fontId="35" fillId="0" borderId="64" xfId="9" applyFont="1" applyBorder="1" applyAlignment="1">
      <alignment vertical="center" wrapText="1"/>
    </xf>
    <xf numFmtId="0" fontId="35" fillId="0" borderId="45" xfId="9" applyFont="1" applyBorder="1" applyAlignment="1">
      <alignment vertical="center" wrapText="1"/>
    </xf>
    <xf numFmtId="0" fontId="35" fillId="0" borderId="93" xfId="9" applyFont="1" applyBorder="1" applyAlignment="1">
      <alignment vertical="center" wrapText="1"/>
    </xf>
    <xf numFmtId="0" fontId="35" fillId="11" borderId="94" xfId="5" applyFont="1" applyFill="1" applyBorder="1" applyAlignment="1">
      <alignment horizontal="center" vertical="center" wrapText="1"/>
    </xf>
    <xf numFmtId="0" fontId="35" fillId="11" borderId="59" xfId="5" applyFont="1" applyFill="1" applyBorder="1" applyAlignment="1">
      <alignment horizontal="center" vertical="center" wrapText="1"/>
    </xf>
    <xf numFmtId="0" fontId="35" fillId="11" borderId="60" xfId="5" applyFont="1" applyFill="1" applyBorder="1" applyAlignment="1">
      <alignment horizontal="center" vertical="center" wrapText="1"/>
    </xf>
    <xf numFmtId="0" fontId="0" fillId="0" borderId="95" xfId="0" applyBorder="1"/>
    <xf numFmtId="0" fontId="17" fillId="0" borderId="33" xfId="10" applyFont="1" applyBorder="1"/>
    <xf numFmtId="0" fontId="17" fillId="0" borderId="33" xfId="15" applyFont="1" applyBorder="1"/>
    <xf numFmtId="0" fontId="17" fillId="0" borderId="33" xfId="15" applyFont="1" applyBorder="1" applyAlignment="1">
      <alignment horizontal="center"/>
    </xf>
    <xf numFmtId="165" fontId="17" fillId="0" borderId="33" xfId="16" applyNumberFormat="1" applyFont="1" applyBorder="1"/>
    <xf numFmtId="0" fontId="17" fillId="0" borderId="96" xfId="15" applyFont="1" applyBorder="1"/>
    <xf numFmtId="44" fontId="0" fillId="0" borderId="0" xfId="2" applyFont="1"/>
    <xf numFmtId="0" fontId="0" fillId="0" borderId="71" xfId="0" applyBorder="1" applyAlignment="1" applyProtection="1">
      <alignment horizontal="right" vertical="center"/>
      <protection locked="0" hidden="1"/>
    </xf>
  </cellXfs>
  <cellStyles count="17">
    <cellStyle name="Hipervínculo" xfId="3" builtinId="8"/>
    <cellStyle name="Millares" xfId="1" builtinId="3"/>
    <cellStyle name="Millares 2 3" xfId="16" xr:uid="{80E6EA7C-FE6E-449D-8ED2-66FDC5F7B76B}"/>
    <cellStyle name="Millares_FORMULARIO 4 - M-OFERENTE PPTA ECONOMICA 2" xfId="13" xr:uid="{FC4CB400-19DF-42CE-8CA2-3C42843B69CE}"/>
    <cellStyle name="Moneda" xfId="2" builtinId="4"/>
    <cellStyle name="Moneda 2 2 2 2 2" xfId="11" xr:uid="{3ADD6943-7B95-4C24-B2F5-1DB20E8E8F9D}"/>
    <cellStyle name="Normal" xfId="0" builtinId="0"/>
    <cellStyle name="Normal 2 10 2 2" xfId="9" xr:uid="{669FA8CD-8482-4227-B96F-9E90F2CCC279}"/>
    <cellStyle name="Normal 2 10 3" xfId="8" xr:uid="{5B978D4E-68D0-4557-9228-5CDAE74A3440}"/>
    <cellStyle name="Normal 2 2" xfId="7" xr:uid="{66D0B6A5-1244-4FEC-A86F-16CFD0E03DAA}"/>
    <cellStyle name="Normal 2 2 2" xfId="12" xr:uid="{9F77885E-0773-473D-B56E-42A6ED1A191F}"/>
    <cellStyle name="Normal 3 11 2" xfId="5" xr:uid="{32F7DABE-0043-4B0F-8C98-1A84D54F2A73}"/>
    <cellStyle name="Normal 3 2 2" xfId="10" xr:uid="{D80F8237-286E-46D3-9F77-A6B17BC2B527}"/>
    <cellStyle name="Normal 3 3" xfId="6" xr:uid="{09DA233E-C405-4508-A993-A1BDA7D8453C}"/>
    <cellStyle name="Normal 3 4" xfId="15" xr:uid="{A8F0E7F0-3F99-4C6A-BCD3-3E815A37FEEE}"/>
    <cellStyle name="Normal 5" xfId="4" xr:uid="{FB63126F-B30A-4B93-95EF-69D6450EF050}"/>
    <cellStyle name="Porcentaje 2" xfId="14" xr:uid="{98F1B403-E39B-4074-964F-0D0CFFC1C648}"/>
  </cellStyles>
  <dxfs count="68">
    <dxf>
      <fill>
        <patternFill patternType="solid">
          <bgColor theme="0"/>
        </patternFill>
      </fill>
    </dxf>
    <dxf>
      <font>
        <condense val="0"/>
        <extend val="0"/>
        <color indexed="8"/>
      </font>
      <fill>
        <patternFill>
          <bgColor indexed="13"/>
        </patternFill>
      </fill>
    </dxf>
    <dxf>
      <font>
        <condense val="0"/>
        <extend val="0"/>
        <color indexed="22"/>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8"/>
      </font>
      <fill>
        <patternFill>
          <bgColor indexed="13"/>
        </patternFill>
      </fill>
    </dxf>
    <dxf>
      <font>
        <condense val="0"/>
        <extend val="0"/>
        <color indexed="22"/>
      </font>
    </dxf>
    <dxf>
      <font>
        <b val="0"/>
        <i val="0"/>
        <color auto="1"/>
      </font>
      <fill>
        <patternFill>
          <bgColor rgb="FFFFFF99"/>
        </patternFill>
      </fill>
    </dxf>
    <dxf>
      <font>
        <b val="0"/>
        <i val="0"/>
        <color auto="1"/>
      </font>
      <fill>
        <patternFill>
          <bgColor rgb="FFFFFF99"/>
        </patternFill>
      </fill>
    </dxf>
    <dxf>
      <font>
        <condense val="0"/>
        <extend val="0"/>
        <color indexed="8"/>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268" Type="http://schemas.openxmlformats.org/officeDocument/2006/relationships/externalLink" Target="externalLinks/externalLink267.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258" Type="http://schemas.openxmlformats.org/officeDocument/2006/relationships/externalLink" Target="externalLinks/externalLink257.xml"/><Relationship Id="rId279" Type="http://schemas.openxmlformats.org/officeDocument/2006/relationships/sharedStrings" Target="sharedStrings.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48" Type="http://schemas.openxmlformats.org/officeDocument/2006/relationships/externalLink" Target="externalLinks/externalLink247.xml"/><Relationship Id="rId269" Type="http://schemas.openxmlformats.org/officeDocument/2006/relationships/externalLink" Target="externalLinks/externalLink268.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280" Type="http://schemas.openxmlformats.org/officeDocument/2006/relationships/calcChain" Target="calcChain.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273" Type="http://schemas.openxmlformats.org/officeDocument/2006/relationships/externalLink" Target="externalLinks/externalLink272.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4" Type="http://schemas.openxmlformats.org/officeDocument/2006/relationships/externalLink" Target="externalLinks/externalLink273.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75" Type="http://schemas.openxmlformats.org/officeDocument/2006/relationships/externalLink" Target="externalLinks/externalLink274.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276" Type="http://schemas.openxmlformats.org/officeDocument/2006/relationships/externalLink" Target="externalLinks/externalLink275.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theme" Target="theme/theme1.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styles" Target="styles.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jmon\Downloads\PRESUPUESTO%20POLIDEPORTIVO%20DEL%20NORTE-%20CUADRADO%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Daniela%20Villota/Desktop/PPTO%20PAQUETE%205/PPTO%20PARQUETE%206.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d.docs.live.net/71bde4e2fee236b3/Escritorio/PROCESOS/A&#241;o%202024/PAQUETE%205%20Y%206/PRESUPUESTOS/PPTO%20PAQUETE%205%2025.09.2025%20G3.xlsx" TargetMode="External"/><Relationship Id="rId1" Type="http://schemas.openxmlformats.org/officeDocument/2006/relationships/externalLinkPath" Target="https://d.docs.live.net/71bde4e2fee236b3/Escritorio/PROCESOS/A&#241;o%202024/PAQUETE%205%20Y%206/PRESUPUESTOS/PPTO%20PAQUETE%205%2025.09.2025%20G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Carolina%20Renteria\Downloads\RESUM96"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Cofinanciacion\FICHAS%20Y%20FORMATOS\UNITARIOS%20GENERAL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Angel%202006\PROCESOS_LIC_PAV_LOC\LICITACION_PPL_4_GRUPOS\PRESUPUESTOS_26_06_06\PRESUP_DEFINITIVOS_4G\PRESUP_PRECIOS_UNIFICADOS_OK\PRESUPUESTO%205-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Carolina%20Renteria\Downloads\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Users\Silvia\Downloads\PRESUPUESTOS-RE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MaCaroCar\Documents\PERSONAL%20MACAROCAR\PPTO%20PRELIMINAR%20PPL\APU%20VOL%2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Ntprincipal\licitaciones\WINDOWS\DESKTOP\idu\USUARIOS\J_GONZAL\VARIOS\LICITACION\Idu-UEL-112-98\IDU-112-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Edilberto\Malla\Malla%20%20+%20RETIE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Silvia\Downloads\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0F0981B1\Presupuesto%20Electrico_Via%20Distribuidora_20171114.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Laboratorio\c\DATOS\Vias%20Del%20Cesar\Laboratorio\SUBRASA\DensidSR(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Users\natalia.cardenas\Desktop\Para%20presupuesto\Documents%20and%20Settings\67370\Configuraci&#243;n%20local\Archivos%20temporales%20de%20Internet\Content.IE5\UOTNRVQZ\Presupuesto%20correigio%20nora%20morales(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sers\natalia.cardenas\Desktop\Documents%20and%20Settings\Henri.Escobar.ELCONDOR\Configuraci&#243;n%20local\Archivos%20temporales%20de%20Internet\Content.IE5\QQEWOC06\disco2\DATOS\LABORATORIO\Pavimento\MDC2-2xl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Users\natalia.cardenas\Desktop\Emmanuel\La%20ceja\Alcald&#237;a\Presupuesto_ALCALDIA_15_08_201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Users\natalia.cardenas\Desktop\Nuevo%20informe%20mensual%20-%20Mayo\datos\Datos%202005\Costos\Costos%202005\Facturacion%20Obra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Administrador\datos\datos\Laboratorio\BaseA2\GRADACIONA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ZXPREPLIEGOS%20PUENTE%20ARMADA\PRESUP\ZPREPLIEGOS%20PUENTE%20ARMADA\OBRAS%20PUENTE%20ARMADA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presupuesto%20idu\CANTIDADES%20OBRA\comunicaciones\PTTO%20COMUNICACIONES%2014-ABR-0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7BFD96E5\Cantidades%20Zona%20Sur-Parras-Ajizal-Sabanet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Familia%20Monsalvo%20D&#237;az\Equipo%20Anterior\Rossana\CONSULTORIA\2009\Insumos%2020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Users\Silvia\Downloads\a%20%20aaInformaci&#243;n"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Silvia\Downloads\AiuApoSaraBrut200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cjparrao1\Desktop\Presupuesto\IDU%20-%20copia\Componentes%20enTrabajo\Presupuesto%20Por%20Tramo\Tramo%203\Presupuesto%20Tramo%203.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mromero\Desktop\LICITACIONES%20Y%20CONCURSOS\PROCESOS%202013\OBRA\LP-SGT-SRN-0XX-2013%20-%20PTE%20SAN%20JORGE\PREVIOS\a%20%20aaInformaci&#243;n%20GRUPO%204\A%20MInformes%20Mensuales\Informe%20de%20estado%20vial%20ene\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F53C0653\Base%20Presupuest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Asistente\c\Datos2001\obras\V&#237;as%20del%20Cesar\Planeaci&#243;n\ObraAdicionalCesar.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CIUDAD%20BOLIVAR/FRENTE%201CB/replanteos/MARLO/CB%205/5921.FLORIDA%20PRUEB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Centauro\datos\1\CIRCUITOS%20CODENS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D\Users\Personal\Google%20Drive\MEC&#193;NICA%20V6\PRESUPUESTO\UIS-PR-01-2016-LABMECV6.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Maurico%20Chavez\Documents\Comfandi_Torres%20del%20Poblado\Presupuesto\Presupuesto%20Estructura%20T%202%20a%207.xlsm"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3-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5-0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28A0C1B7\BASE%20DATOS%20UNITARIOS%20Borrador%2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Calidad\Junio\Documents%20and%20Settings\Adriana.Gallego.ADRIANAG\Configuraci&#243;n%20local\Archivos%20temporales%20de%20Internet\OLK2B\CALC%20PRODUCCION%20EQUIPOS%20ANDRE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A1%20PROYECTOS%202017/SAN%20PEDRO%20VALLE/estadio%20san%20pedro/ESTADIO%20SAN%20PEDRO%20INDER.xlsb"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Calidad\Junio\Documents%20and%20Settings\Adriana.Gallego.ADRIANAG\Configuraci&#243;n%20local\Archivos%20temporales%20de%20Internet\OLK2B\PROPUESTA\glencore\CALC%20PRODUCCION%20CCC-GLENCOR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D\Documents\RUEDA_REYES_LTDA\COTIZACIONES_2012\UIS_QUIMICA\PR-04605-2012-UIS%20QUIMICA%20-REVISADA%20-06092012.xls"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F:\2011\APU\APU%20%20Floridablanca.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Users\Pavilion%20User\Google%20Drive\Metrocali\Proyectos\Terminal%20Guadalupe\Presupuesto%20consultoria%20T.%20Guadalupe%20F.M.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Users\Silvia\Downloads\Analisis%20de%20Precios%20Unitarios%20ASTRID.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Dropbox/SAGUT/SAGUT%202018.2%20Pruebas%20Mac%20Toshiba/PROGRAMA/BASE%20DE%20DATOS%20PARA%20PRESUPUESTO.xlsm"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TRONCAL%2010\PRESUPUESTO\RECIBIDA\PRESUPUESTO\An&#225;lisis%20de%20precios%20unitarios\Datos%20b&#225;sic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A0838\nuevos%20tdr\01_TRABAJO\IDU_202\PRESUPUESTOS\ABRIL_18\Ppto%20de%20Obra%20INARE-IDU-202-05%20-%20Tramo%20Cra-15-19%20-Separador-%20v.16-04-07.xls" TargetMode="External"/></Relationships>
</file>

<file path=xl/externalLinks/_rels/externalLink12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d.docs.live.net/Familia%20Monsalvo%20Diaz/Equipo%20Anterior/Rossana/IDU%2050.19/An&#225;lisis%20de%20precios%20unitario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Documents%20and%20Settings\ccastrod\Escritorio\PLANTILLAS\EJEMPLOS%20APUS\META\APUS_META_2013-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Centauro\datos\Trab\Codensa-RSA\Densidades%20de%20carga\Cargabilidad%20econ&#243;mica5.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HUMBERTO%20MEJIA\AppData\Local\Microsoft\Windows\Temporary%20Internet%20Files\Low\Content.IE5\1T0TI5V0\Cofinanciacion\FICHAS%20Y%20FORMATOS\UNITARIOS%20GENERAL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Users\mac\Documents\amv\presupuestos%20para%20atenci&#243;n%20de%20emergencias%20por%20ola%20invernal%202010%20y%202011\PRESUPUESTOS%20EMERGENCIAS%20OFICIAL%20BARBOSA%20CISNEROS%20PTO%20BERRIO%20JULIO%2027%20201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20120211\PATIOS%20EN%20EL%20LILI\PROPUESTA%20PATIOS%20EN%20EL%20LILI%20MAYO30-12%20NORMA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OBRAS%20PUBLICAS%202006\ACUEDUCTOS\OTROS%20ACUEDUCTOS\PROYECTO%20SANTIAGO%20POBRE\Archivos%201\CAROLINA\OBRAS%202001\VIA%20AEROPUERTO\PRESP.VIA%20AEROPUERT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Comercial\DATOS\MAQUINARIA\7-mantenimientos\control%20de%20Mt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1.xml.rels><?xml version="1.0" encoding="UTF-8" standalone="yes"?>
<Relationships xmlns="http://schemas.openxmlformats.org/package/2006/relationships"><Relationship Id="rId1" Type="http://schemas.microsoft.com/office/2006/relationships/xlExternalLinkPath/xlPathMissing" Target="Hoja%20de%20c&#225;lculo%20en%20Modulos%20de%20Acceso.dwg"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D\Users\usuario\Downloads\apus%20febrero%202012%20BOYACA%20(1)\apus%20febrero%20de%202012%20-%20GRUPO%201.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Documents%20and%20Settings\MANUEL%20RICARDO%20GOMEZ\I.D.U\KM%205%20V&#237;a%20la%20Calera\PROCESO%20PRECONTRACUTUAL\presupuestos\Construcci&#243;n\EJEMPLOS\Copia%20de%20PRESUPUESTO%20PUENTE%20TRANSVERSAL%2045%20-%20V.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Servidor\f\C.701%20DISE&#209;OS%20IDU%20GRUPO%20G\09%20Productos%20de%20la%20Consultor&#237;a\701_SIN_ANALISIS_PRECIOS_UNITARIOS%20en%20proceso\APU_GRUPO_G-Bas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Asistente1\datos%202002\Datos%202002\EQUIPO\tarifas%20200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Servidor\DATOS%20(F)\Documents%20and%20Settings\Administrador\Mis%20documentos\Mis%20archivos%20recibidos\APUS%20JUNIO%2015-0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Archivos\compartido\PRESUPUESTO%20BASE%20COLEGIOS%20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5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E:\Documents%20and%20Settings\cmcarden1\Mis%20documentos\MARIA%20CAROLINA\PRESUPUESTO\CONSTRUCCI&#211;N\CALI%20TUNA%20BAJA\1.%20PRESUPUESTO%20CALI%20TUNA%20BAJA%20FINAL.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Fsandoval\sectsa\Sectsa\Estfin.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NTPRINCIPAL\Licitaciones\Licitaciones%202000\05-2000%20IDU%20LP%20GPTN%20002-2000\Anexo2PU%20y%20AIU-%20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5\VILLA%20SAGRARIO%20NEGR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G:\Users\jhonatanmauricio\Downloads\F:\VILLA%20TAKOA\Presupuesto\APUS%20VILLA%20TAKO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Users\USUARIO\Downloads\apus%20febrero%202012%20BOYACA%20(1)\apus%20febrero%20de%202012%20-%20GRUPO%201.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291F1CFA\PRESP.VIA%20AEROPUERT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FORMATO%20APU.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Escritorio\PP\PP%20no%20usados\1&#186;%20de%20Mayo%20con%2049C.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E:\Users\Ing.%20Oscar\Downloads\MATRIZ%20PARA%20EL%20CALCULO%20DEL%20AIU%202009.xls" TargetMode="External"/></Relationships>
</file>

<file path=xl/externalLinks/_rels/externalLink172.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05%20HOJA%20CALCULO%20ESTANDARIZADO\PRESUPUESTO%20DEL%20POLIDEPORTIVO%20COMPLETO.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Laboratorio\c\Datos\Vias%20Del%20Cesar\Laboratorio\Base\GradacBase.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H:\Publico\yagarzon\Copia%20de%20Base%20de%20datos%20Proveedores%20rev%20%201%20setp%2011%2006%20JGB.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WINDOWS\TEMP\VILLA%20SAGRARIO%20NEGRAS%208.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E\SISTEMAS%20%20RED%20CONTRAINCENDIOS%20DEF%20NORMA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E\PRESUPUESTOS%20VARIOS\presupuesto%20y%20especificaciones%20PAO\01%20Presupuesto\GP-485%20-%20PAO%20V49.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D\Users\mangaritab\Downloads\PRESUPUESTOS%2017%20-%2010%20-%202013\21-PRESUPUESTO%20EL%20CARMEN%20-%20YARIMA\Gepa\PRECIOS%20INVIAS\apus%20febrero%20de%202012%20-%20GRUPO%203.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I:\AFE\Mining\Admin\Template%20Models\Blank%2027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Documents%20and%20Settings\IPSE\Escritorio\PNUD\FIP\Cantidades\Prelect.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2EB3E6F3\RELACI~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D43BC99F\Presupuesto%20DIQUES%20T-202C-D.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692A724B\precios_La%20Mata_Bosconia_enviado%20a%20FRAFUENT.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Auxmedicion\c\Datos%202002\Oferta%20AIA\APU-Vuelta.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Users\LILIAN~1\AppData\Local\Temp\Rar$DIa0.034\AMV%20COR%20G2%20No%203444\COMPARTIR\COTIZACIONES%202010\ADM%20VIAL%2003%20-%20CORDOBA\ESTADO%20DE%20RED\2103mar%2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D\Users\mauricio\AppData\Local\Microsoft\Windows\Temporary%20Internet%20Files\Content.Outlook\9WWLI378\PRESUPUESTOYUNITARIOS_CENTROCONVENCIONES%20(2).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NTPRINCIPAL\Licitaciones\WINDOWS\TEMP\CotizaJorgeMu&#241;oz.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E:\Users\natalia.cardenas\Desktop\PROYECTOS\metroplus\Entrega%20Final%20con%20Corr.%20Sept21-2015\Calle%2012%20sur\Tabla_conpes_3714.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21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E:\ACPINCIVIL\DABEIBA\APU%202012\Estructura%20APU%202012%20ANTIOQUIA%20(version%20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E:\temp\OBRA%206205\APU%20Y%20PRESUPUESTO%202012-2014%20BARBOSA%20-%20CISNEROS%20Final.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Users\natalia.cardenas\Desktop\PROYECTO%20AV%20POBLADO%20METROPLUS\00PRESUPUESTO%20AV%20EL%20POBLADO\PPOS%20ENTREGADOS%20X%20HECTOR%20A%20METROPLUS\NVBRE27-14\A\unitario.XLW"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Servidorsma\761\PRODUCTOS\E&amp;D\P127\Informes\Presupuestos\P127-PO-GE-002%20V1%20EN%20PROCESO.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F:\entrega%20presupuesto%20Vag&#243;n%20-Javier%20Navarro\VAGON%20PRESUPUESTOS\Presupuesto%20solo%20vag&#243;n\V0.4%20VAG\PRESUPUESTO%20VAG&#211;N%20V0.4.xlsm"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d.docs.live.net/CARLOS/0-COPIA%20USB%20A%201-2-2012/DISE&#209;OS%20PAVIMENTOS/FLORIDABLANCA/PRESUPUESTOS/FATIMA/CORREOS/13-APU&#180;s%20ambientales%20y%20forestales/APU%20PLANTACI&#211;N.xls" TargetMode="External"/></Relationships>
</file>

<file path=xl/externalLinks/_rels/externalLink2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E:\Users\natalia.cardenas\Desktop\Documents%20and%20Settings\Henri.Escobar.ELCONDOR\Configuraci&#243;n%20local\Archivos%20temporales%20de%20Internet\Content.IE5\QQEWOC06\disco2\DATOS\LABORATORIO\Pavimento\N&#250;cleo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Administrador\datos\datos\Laboratorio\BaseA2\briqquetas.xls" TargetMode="External"/></Relationships>
</file>

<file path=xl/externalLinks/_rels/externalLink22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E:\Users\JorgeF\Documents\amv%20grupo%203%20boyaca%202009\PRECIOS%20UNITARIOS\corregidos\2011\LICITACIONES%20AGOSTO%202011\apus%20boyaca%20VIA%20chiquinquira%20-%20TUNJA.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E:\PROYECTOS\METRO%20CALI%20S.A\BASE%20PRESUPUESTO\APU%20BASE%20DATOS\APU%202018\APU%20DATOS-2018.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Rcardona\pipiral\Mediacanoa%20Cartago\Oferta\Formato%20AIU%20Oferta.xls" TargetMode="External"/></Relationships>
</file>

<file path=xl/externalLinks/_rels/externalLink233.xml.rels><?xml version="1.0" encoding="UTF-8" standalone="yes"?>
<Relationships xmlns="http://schemas.openxmlformats.org/package/2006/relationships"><Relationship Id="rId1" Type="http://schemas.microsoft.com/office/2006/relationships/xlExternalLinkPath/xlPathMissing" Target="SIMULACI&#211;NEDIFICIO.ok.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E:\Documents%20and%20Settings\Usuario\Mis%20documentos\AMVDIADCOL\ANALIS%20DE%20PRECIOS%20UNITARIOS%20-%202011%20TERRITORIAL%20ANTIOQUA\Estructura%20APU%202012%20ANTIOQUIA%20(version%20definitiva).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E:\50%20Vivienda\RNC%20Carvajal\para%20quemar\dvd\lo%20del%206\ROBERT\Via%20Jiguales\Analisis%20precios%20Gobernacion%202006.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ARCHIVO\PORTAL%202\CALCS%20PORTAL%202.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4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Lcopc2421\correo\PLANOBRASING.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NTPRINCIPAL\Licitaciones\LICITACIONES%202000\61-2000Explotaci&#243;nHidroel&#233;ctrica%20la%20Miel\AnalisisUnitarios\TARIFAS%20MIELfeb27-2001.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3\SAN%20BASILIO%20NEGRAS.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https://gensarsas-my.sharepoint.com/0096%20VIA%20ROZO%20LOURIDO/PRESUPUESTO%20v/PRESUPUESTO%20VILLA%20LENNIS.xlsm"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C:\Dt1\c\Datos%202002\Planeaci&#243;n2002\ArboletesPlan2002.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E:\Users\natalia.cardenas\Desktop\WINNT\Profiles\mvelezs\Configuraci&#243;n%20local\Archivos%20temporales%20de%20Internet\OLK295\ConsolidadoSubcircuito1.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E:\Dropbox\PROYECTOS%20GGAD%20Y%20GAD\0-PROYECTOS\23-PR-GAD-13%20PUENTES%20PEATON\05-Estudios%20y%20Dise&#241;os\6-%20Presupuesto\2016-01-27%20Preliminar\0-Popay&#225;n\5-Antonio%20Nari&#241;o\PUNITARIOS%20PARA%20241201%202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C:\Users\Felipe%20Cardona\Desktop\SAGUT%202021.2\Presupuestos\V1.%20PRESUPUESTO%20ANDALUCIA.xlsb"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Presupuesto_750%20_Baja_Suelo%20AB%20actualizado%202015%20con%20ICCP.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E:\Users\natalia.cardenas\Desktop\PROYECTO%20AV%20POBLADO%20METROPLUS\00PRESUPUESTO%20AV%20EL%20POBLADO\PPOS%20ENTREGADOS%20X%20HECTOR%20A%20METROPLUS\NVBRE27-14\AREA\Calle4sur\dise&#241;os\WINDOWS\TEMP\330-001-02%20-%20Etapa%201%20-%20Tipo%20A.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C:\Victor\publico%20vict\WINDOWS\TEMP\AUTOPISTAS%20DEL%20CAFE\CANTIDADES%20DE%20OBRA\RES%20CONSTRUCCION_3.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C:\DISCO%20DE%20TRABAJO\MY%20DOCUMENTS\Programa%20SAGUT\De%20los%20usuarios\FABIO%20SOTO\MUROS%20DAGMA%20RIO%20CALI.xlsm"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E:\Polideportivos%20madrid\Presupuesto%20herramientas%20de%20calculo\MATRIZ%20PARA%20EL%20CALCULO%20DEL%20AIU%202009.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C:\Administracion\c\Datos%20Yolomb&#243;\Actas\Contrato\Yolomb&#243;Plan2002.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 CUADRADO A 14 MIL "/>
      <sheetName val="ANALISIS"/>
      <sheetName val="INSUMOS"/>
      <sheetName val="Hoja1"/>
    </sheetNames>
    <sheetDataSet>
      <sheetData sheetId="0">
        <row r="1">
          <cell r="G1">
            <v>14784915534.4</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AN ANTONIO"/>
      <sheetName val="PRESUPUESTO REST"/>
      <sheetName val="PRESUPUESTO ZARZAL"/>
      <sheetName val="PRESUPUESTO JUAN XXIII"/>
      <sheetName val="RESUMEN"/>
      <sheetName val="P. Oficial formulario P6"/>
      <sheetName val="ANALISIS BUGA"/>
      <sheetName val="ANALISIS YUMBO"/>
      <sheetName val="ANALISIS ZARZAL"/>
      <sheetName val="ANALISIS JUAN XXIII"/>
      <sheetName val="PRESUPUESTO SABANA"/>
    </sheetNames>
    <sheetDataSet>
      <sheetData sheetId="0" refreshError="1"/>
      <sheetData sheetId="1" refreshError="1"/>
      <sheetData sheetId="2" refreshError="1"/>
      <sheetData sheetId="3" refreshError="1"/>
      <sheetData sheetId="4" refreshError="1"/>
      <sheetData sheetId="5" refreshError="1"/>
      <sheetData sheetId="6" refreshError="1">
        <row r="214">
          <cell r="H214">
            <v>2448982.56</v>
          </cell>
        </row>
        <row r="9254">
          <cell r="H9254">
            <v>285.39</v>
          </cell>
        </row>
        <row r="9260">
          <cell r="H9260">
            <v>320.41999999999996</v>
          </cell>
        </row>
        <row r="9264">
          <cell r="H9264">
            <v>0</v>
          </cell>
        </row>
        <row r="9266">
          <cell r="H9266">
            <v>606</v>
          </cell>
        </row>
        <row r="9273">
          <cell r="H9273" t="e">
            <v>#REF!</v>
          </cell>
        </row>
        <row r="9298">
          <cell r="H9298">
            <v>890.6</v>
          </cell>
        </row>
        <row r="9305">
          <cell r="H9305">
            <v>4418.3700000000008</v>
          </cell>
        </row>
        <row r="9309">
          <cell r="H9309">
            <v>0</v>
          </cell>
        </row>
        <row r="9311">
          <cell r="H9311">
            <v>5309</v>
          </cell>
        </row>
        <row r="9318">
          <cell r="H9318" t="e">
            <v>#REF!</v>
          </cell>
        </row>
        <row r="9343">
          <cell r="H9343">
            <v>3824.33</v>
          </cell>
        </row>
        <row r="9349">
          <cell r="H9349">
            <v>26491.21</v>
          </cell>
        </row>
        <row r="9353">
          <cell r="H9353">
            <v>0</v>
          </cell>
        </row>
        <row r="9355">
          <cell r="H9355">
            <v>30316</v>
          </cell>
        </row>
        <row r="9362">
          <cell r="H9362" t="e">
            <v>#REF!</v>
          </cell>
        </row>
        <row r="9387">
          <cell r="H9387">
            <v>602.34</v>
          </cell>
        </row>
        <row r="9395">
          <cell r="H9395">
            <v>6434.1</v>
          </cell>
        </row>
        <row r="9399">
          <cell r="H9399">
            <v>0</v>
          </cell>
        </row>
        <row r="9401">
          <cell r="H9401">
            <v>7036</v>
          </cell>
        </row>
        <row r="9408">
          <cell r="H9408" t="e">
            <v>#REF!</v>
          </cell>
        </row>
        <row r="9433">
          <cell r="H9433">
            <v>37371.33</v>
          </cell>
        </row>
        <row r="9438">
          <cell r="H9438">
            <v>373.71</v>
          </cell>
        </row>
        <row r="9442">
          <cell r="H9442">
            <v>0</v>
          </cell>
        </row>
        <row r="9444">
          <cell r="H9444">
            <v>37745</v>
          </cell>
        </row>
        <row r="9451">
          <cell r="H9451" t="e">
            <v>#REF!</v>
          </cell>
        </row>
        <row r="9524">
          <cell r="H9524">
            <v>50232</v>
          </cell>
        </row>
        <row r="9529">
          <cell r="H9529">
            <v>1979.12</v>
          </cell>
        </row>
        <row r="9537">
          <cell r="H9537">
            <v>26480.77</v>
          </cell>
        </row>
        <row r="9541">
          <cell r="H9541">
            <v>0</v>
          </cell>
        </row>
        <row r="9543">
          <cell r="H9543">
            <v>78692</v>
          </cell>
        </row>
        <row r="9550">
          <cell r="H9550" t="e">
            <v>#REF!</v>
          </cell>
        </row>
        <row r="9576">
          <cell r="H9576">
            <v>91135</v>
          </cell>
        </row>
        <row r="9581">
          <cell r="H9581">
            <v>1529.73</v>
          </cell>
        </row>
        <row r="9589">
          <cell r="H9589">
            <v>30405.919999999998</v>
          </cell>
        </row>
        <row r="9594">
          <cell r="H9594">
            <v>2096.9</v>
          </cell>
        </row>
        <row r="9596">
          <cell r="H9596">
            <v>125168</v>
          </cell>
        </row>
        <row r="9603">
          <cell r="H9603" t="e">
            <v>#REF!</v>
          </cell>
        </row>
        <row r="9628">
          <cell r="H9628">
            <v>11814</v>
          </cell>
        </row>
        <row r="9634">
          <cell r="H9634">
            <v>1061.25</v>
          </cell>
        </row>
        <row r="9639">
          <cell r="H9639">
            <v>10.61</v>
          </cell>
        </row>
        <row r="9643">
          <cell r="H9643">
            <v>0</v>
          </cell>
        </row>
        <row r="9645">
          <cell r="H9645">
            <v>12886</v>
          </cell>
        </row>
        <row r="9652">
          <cell r="H9652" t="e">
            <v>#REF!</v>
          </cell>
        </row>
        <row r="9681">
          <cell r="H9681">
            <v>745140.7</v>
          </cell>
        </row>
        <row r="9686">
          <cell r="H9686">
            <v>326539.23</v>
          </cell>
        </row>
        <row r="9692">
          <cell r="H9692">
            <v>9476.2899999999991</v>
          </cell>
        </row>
        <row r="9696">
          <cell r="H9696">
            <v>0</v>
          </cell>
        </row>
        <row r="9698">
          <cell r="H9698">
            <v>1081156</v>
          </cell>
        </row>
        <row r="9705">
          <cell r="H9705" t="e">
            <v>#REF!</v>
          </cell>
        </row>
        <row r="10041">
          <cell r="H10041">
            <v>927378.2</v>
          </cell>
        </row>
        <row r="10046">
          <cell r="H10046">
            <v>414793.07</v>
          </cell>
        </row>
        <row r="10055">
          <cell r="H10055">
            <v>161473.51</v>
          </cell>
        </row>
        <row r="10059">
          <cell r="H10059">
            <v>0</v>
          </cell>
        </row>
        <row r="10061">
          <cell r="H10061">
            <v>1503645</v>
          </cell>
        </row>
        <row r="10068">
          <cell r="H10068" t="e">
            <v>#REF!</v>
          </cell>
        </row>
        <row r="17457">
          <cell r="H17457">
            <v>100901.72</v>
          </cell>
        </row>
        <row r="17460">
          <cell r="I17460">
            <v>0.8792603335750544</v>
          </cell>
        </row>
        <row r="17463">
          <cell r="H17463">
            <v>25357.24</v>
          </cell>
        </row>
        <row r="17468">
          <cell r="H17468">
            <v>253.57</v>
          </cell>
        </row>
        <row r="17472">
          <cell r="H17472">
            <v>0</v>
          </cell>
        </row>
        <row r="17474">
          <cell r="H17474">
            <v>126513</v>
          </cell>
        </row>
        <row r="17481">
          <cell r="H17481" t="e">
            <v>#REF!</v>
          </cell>
        </row>
        <row r="17509">
          <cell r="H17509">
            <v>68762.59</v>
          </cell>
        </row>
        <row r="17515">
          <cell r="H17515">
            <v>25357.24</v>
          </cell>
        </row>
        <row r="17520">
          <cell r="H17520">
            <v>253.57</v>
          </cell>
        </row>
        <row r="17524">
          <cell r="H17524">
            <v>0</v>
          </cell>
        </row>
        <row r="17526">
          <cell r="H17526">
            <v>94373</v>
          </cell>
        </row>
        <row r="17533">
          <cell r="H17533" t="e">
            <v>#REF!</v>
          </cell>
        </row>
        <row r="17561">
          <cell r="H17561">
            <v>48031.54</v>
          </cell>
        </row>
        <row r="17567">
          <cell r="H17567">
            <v>22631.300000000003</v>
          </cell>
        </row>
        <row r="17572">
          <cell r="H17572">
            <v>226.31</v>
          </cell>
        </row>
        <row r="17576">
          <cell r="H17576">
            <v>0</v>
          </cell>
        </row>
        <row r="17578">
          <cell r="H17578">
            <v>70889</v>
          </cell>
        </row>
        <row r="17585">
          <cell r="H17585" t="e">
            <v>#REF!</v>
          </cell>
        </row>
        <row r="17613">
          <cell r="H17613">
            <v>25639.96</v>
          </cell>
        </row>
        <row r="17619">
          <cell r="H17619">
            <v>10620.39</v>
          </cell>
        </row>
        <row r="17624">
          <cell r="H17624">
            <v>106.2</v>
          </cell>
        </row>
        <row r="17628">
          <cell r="H17628">
            <v>0</v>
          </cell>
        </row>
        <row r="17630">
          <cell r="H17630">
            <v>36367</v>
          </cell>
        </row>
        <row r="17637">
          <cell r="H17637" t="e">
            <v>#REF!</v>
          </cell>
        </row>
        <row r="17664">
          <cell r="H17664">
            <v>214905.68</v>
          </cell>
        </row>
        <row r="17669">
          <cell r="H17669">
            <v>12781.28</v>
          </cell>
        </row>
        <row r="17674">
          <cell r="H17674">
            <v>639.05999999999995</v>
          </cell>
        </row>
        <row r="17678">
          <cell r="H17678">
            <v>0</v>
          </cell>
        </row>
        <row r="17680">
          <cell r="H17680">
            <v>228326</v>
          </cell>
        </row>
        <row r="17687">
          <cell r="H17687" t="e">
            <v>#REF!</v>
          </cell>
        </row>
        <row r="17714">
          <cell r="H17714">
            <v>25121.45</v>
          </cell>
        </row>
        <row r="17719">
          <cell r="H17719">
            <v>11926.81</v>
          </cell>
        </row>
        <row r="17724">
          <cell r="H17724">
            <v>596.34</v>
          </cell>
        </row>
        <row r="17728">
          <cell r="H17728">
            <v>0</v>
          </cell>
        </row>
        <row r="17730">
          <cell r="H17730">
            <v>37645</v>
          </cell>
        </row>
        <row r="17737">
          <cell r="H17737" t="e">
            <v>#REF!</v>
          </cell>
        </row>
        <row r="17764">
          <cell r="H17764">
            <v>16933.919999999998</v>
          </cell>
        </row>
        <row r="17769">
          <cell r="H17769">
            <v>11362.08</v>
          </cell>
        </row>
        <row r="17774">
          <cell r="H17774">
            <v>568.1</v>
          </cell>
        </row>
        <row r="17778">
          <cell r="H17778">
            <v>0</v>
          </cell>
        </row>
        <row r="17780">
          <cell r="H17780">
            <v>28864</v>
          </cell>
        </row>
        <row r="17787">
          <cell r="H17787" t="e">
            <v>#REF!</v>
          </cell>
        </row>
        <row r="17816">
          <cell r="H17816">
            <v>228419.6</v>
          </cell>
        </row>
        <row r="17819">
          <cell r="I17819">
            <v>0.13755158184319122</v>
          </cell>
        </row>
        <row r="17821">
          <cell r="H17821">
            <v>46870.559999999998</v>
          </cell>
        </row>
        <row r="17826">
          <cell r="H17826">
            <v>937.41</v>
          </cell>
        </row>
        <row r="17830">
          <cell r="H17830">
            <v>0</v>
          </cell>
        </row>
        <row r="17832">
          <cell r="H17832">
            <v>276228</v>
          </cell>
        </row>
        <row r="17839">
          <cell r="H17839" t="e">
            <v>#REF!</v>
          </cell>
        </row>
        <row r="17869">
          <cell r="H17869">
            <v>49441.149999999994</v>
          </cell>
        </row>
        <row r="17874">
          <cell r="H17874">
            <v>55406.34</v>
          </cell>
        </row>
        <row r="17879">
          <cell r="H17879">
            <v>554.05999999999995</v>
          </cell>
        </row>
        <row r="17883">
          <cell r="H17883">
            <v>0</v>
          </cell>
        </row>
        <row r="17885">
          <cell r="H17885">
            <v>105402</v>
          </cell>
        </row>
        <row r="17892">
          <cell r="H17892" t="e">
            <v>#REF!</v>
          </cell>
        </row>
        <row r="17921">
          <cell r="H17921">
            <v>26452.59</v>
          </cell>
        </row>
        <row r="17924">
          <cell r="I17924">
            <v>0.14005602240896359</v>
          </cell>
        </row>
        <row r="17926">
          <cell r="H17926">
            <v>23861.97</v>
          </cell>
        </row>
        <row r="17931">
          <cell r="H17931">
            <v>954.47</v>
          </cell>
        </row>
        <row r="17935">
          <cell r="H17935">
            <v>0</v>
          </cell>
        </row>
        <row r="17937">
          <cell r="H17937">
            <v>51269</v>
          </cell>
        </row>
        <row r="17944">
          <cell r="H17944" t="e">
            <v>#REF!</v>
          </cell>
        </row>
        <row r="17973">
          <cell r="H17973">
            <v>24766.799999999999</v>
          </cell>
        </row>
        <row r="17978">
          <cell r="H17978">
            <v>14487.62</v>
          </cell>
        </row>
        <row r="17983">
          <cell r="H17983">
            <v>724.38</v>
          </cell>
        </row>
        <row r="17987">
          <cell r="H17987">
            <v>0</v>
          </cell>
        </row>
        <row r="17989">
          <cell r="H17989">
            <v>39979</v>
          </cell>
        </row>
        <row r="17996">
          <cell r="H17996" t="e">
            <v>#REF!</v>
          </cell>
        </row>
        <row r="18023">
          <cell r="H18023">
            <v>18407.719999999998</v>
          </cell>
        </row>
        <row r="18026">
          <cell r="I18026">
            <v>2.5000000000000001E-2</v>
          </cell>
        </row>
        <row r="18028">
          <cell r="H18028">
            <v>4259.3599999999997</v>
          </cell>
        </row>
        <row r="18033">
          <cell r="H18033">
            <v>212.96</v>
          </cell>
        </row>
        <row r="18037">
          <cell r="H18037">
            <v>0</v>
          </cell>
        </row>
        <row r="18039">
          <cell r="H18039">
            <v>22880</v>
          </cell>
        </row>
        <row r="18046">
          <cell r="H18046" t="e">
            <v>#REF!</v>
          </cell>
        </row>
        <row r="18073">
          <cell r="H18073">
            <v>5879.7999999999993</v>
          </cell>
        </row>
        <row r="18076">
          <cell r="I18076">
            <v>3.7499999999999999E-2</v>
          </cell>
        </row>
        <row r="18078">
          <cell r="H18078">
            <v>4259.3599999999997</v>
          </cell>
        </row>
        <row r="18083">
          <cell r="H18083">
            <v>212.96</v>
          </cell>
        </row>
        <row r="18087">
          <cell r="H18087">
            <v>0</v>
          </cell>
        </row>
        <row r="18089">
          <cell r="H18089">
            <v>10352</v>
          </cell>
        </row>
        <row r="18096">
          <cell r="H18096" t="e">
            <v>#REF!</v>
          </cell>
        </row>
        <row r="18123">
          <cell r="H18123">
            <v>42880.72</v>
          </cell>
        </row>
        <row r="18126">
          <cell r="I18126">
            <v>4.8387096774193547E-2</v>
          </cell>
        </row>
        <row r="18128">
          <cell r="H18128">
            <v>5495.95</v>
          </cell>
        </row>
        <row r="18132">
          <cell r="H18132">
            <v>0</v>
          </cell>
        </row>
        <row r="18134">
          <cell r="H18134">
            <v>48377</v>
          </cell>
        </row>
        <row r="18141">
          <cell r="H18141" t="e">
            <v>#REF!</v>
          </cell>
        </row>
        <row r="18166">
          <cell r="H18166">
            <v>18856</v>
          </cell>
        </row>
        <row r="18170">
          <cell r="H18170">
            <v>0</v>
          </cell>
        </row>
        <row r="18172">
          <cell r="H18172">
            <v>18856</v>
          </cell>
        </row>
        <row r="18179">
          <cell r="H18179" t="e">
            <v>#REF!</v>
          </cell>
        </row>
        <row r="18205">
          <cell r="H18205">
            <v>69727.14</v>
          </cell>
        </row>
        <row r="18208">
          <cell r="I18208">
            <v>0.3</v>
          </cell>
        </row>
        <row r="18210">
          <cell r="H18210">
            <v>11473</v>
          </cell>
        </row>
        <row r="18216">
          <cell r="H18216">
            <v>10302.379999999999</v>
          </cell>
        </row>
        <row r="18220">
          <cell r="H18220">
            <v>0</v>
          </cell>
        </row>
        <row r="18222">
          <cell r="H18222">
            <v>91503</v>
          </cell>
        </row>
        <row r="18229">
          <cell r="H18229" t="e">
            <v>#REF!</v>
          </cell>
        </row>
        <row r="18254">
          <cell r="H18254">
            <v>37371.33</v>
          </cell>
        </row>
        <row r="18259">
          <cell r="H18259">
            <v>373.71</v>
          </cell>
        </row>
        <row r="18263">
          <cell r="H18263">
            <v>0</v>
          </cell>
        </row>
        <row r="18265">
          <cell r="H18265">
            <v>37745</v>
          </cell>
        </row>
        <row r="18272">
          <cell r="H18272" t="e">
            <v>#REF!</v>
          </cell>
        </row>
      </sheetData>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 Oficial formulario"/>
      <sheetName val="PRESUPUESTO"/>
      <sheetName val="ANALISIS"/>
      <sheetName val="INSUMOS"/>
      <sheetName val="RESUMEN "/>
      <sheetName val="VERSALLES"/>
    </sheetNames>
    <sheetDataSet>
      <sheetData sheetId="0"/>
      <sheetData sheetId="1">
        <row r="260">
          <cell r="G260">
            <v>2100840336</v>
          </cell>
        </row>
        <row r="288">
          <cell r="G288">
            <v>2100840336</v>
          </cell>
        </row>
        <row r="289">
          <cell r="F289">
            <v>0.3</v>
          </cell>
        </row>
        <row r="290">
          <cell r="F290">
            <v>0</v>
          </cell>
        </row>
        <row r="291">
          <cell r="F291">
            <v>0.06</v>
          </cell>
        </row>
        <row r="293">
          <cell r="F293">
            <v>0</v>
          </cell>
        </row>
      </sheetData>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SABAN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Lineas"/>
      <sheetName val="Listado"/>
      <sheetName val="Facturacion M&amp;E Marzo"/>
      <sheetName val="Disponibilidad"/>
      <sheetName val="Utilizacion"/>
      <sheetName val="DISTRITOS"/>
      <sheetName val="Anexo 1"/>
      <sheetName val="Anexo 2"/>
      <sheetName val="Anexo 3"/>
      <sheetName val="Anexo 4"/>
      <sheetName val="RESUMEN MES MARZO"/>
      <sheetName val="Lista"/>
      <sheetName val="Hoja6"/>
      <sheetName val="DATBAND"/>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Dosificaciones y lista"/>
      <sheetName val="Planilla"/>
      <sheetName val="Datos"/>
      <sheetName val="M.O"/>
      <sheetName val="Act_2"/>
      <sheetName val="PRESUPUESTO_LICITACIÓN_SRN_0012"/>
      <sheetName val="Facturacion_M&amp;E_Marzo2"/>
      <sheetName val="RESUMEN_MES_MARZO2"/>
      <sheetName val="Anexo_12"/>
      <sheetName val="Anexo_22"/>
      <sheetName val="Anexo_32"/>
      <sheetName val="Anexo_42"/>
      <sheetName val="Act_3"/>
      <sheetName val="PRESUPUESTO_LICITACIÓN_SRN_0013"/>
      <sheetName val="Facturacion_M&amp;E_Marzo3"/>
      <sheetName val="RESUMEN_MES_MARZO3"/>
      <sheetName val="Anexo_13"/>
      <sheetName val="Anexo_23"/>
      <sheetName val="Anexo_33"/>
      <sheetName val="Anexo_4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M_O_"/>
      <sheetName val="56-_MÉNSULA_(1)"/>
      <sheetName val="56-CUNETAS_T1_(1)"/>
      <sheetName val="56__CAJA_K105+570_(2)"/>
      <sheetName val="56__CAJA_K105+841_(2)"/>
      <sheetName val="Act_6"/>
      <sheetName val="PRESUPUESTO_LICITACIÓN_SRN_0016"/>
      <sheetName val="Facturacion_M&amp;E_Marzo6"/>
      <sheetName val="RESUMEN_MES_MARZO6"/>
      <sheetName val="Anexo_16"/>
      <sheetName val="Anexo_26"/>
      <sheetName val="Anexo_36"/>
      <sheetName val="Anexo_46"/>
      <sheetName val="M_O_1"/>
      <sheetName val="Precios_1"/>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Precios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Precios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s>
    <sheetDataSet>
      <sheetData sheetId="0" refreshError="1">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B99">
            <v>0.03</v>
          </cell>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ow r="10">
          <cell r="M10">
            <v>1302940.7487084535</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ow r="6">
          <cell r="D6" t="str">
            <v>Base tratada con asfalto (BTA)</v>
          </cell>
        </row>
      </sheetData>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ow r="6">
          <cell r="D6">
            <v>43666</v>
          </cell>
        </row>
      </sheetData>
      <sheetData sheetId="59">
        <row r="10">
          <cell r="M10">
            <v>1302940.7487084535</v>
          </cell>
        </row>
      </sheetData>
      <sheetData sheetId="60">
        <row r="6">
          <cell r="D6">
            <v>43666</v>
          </cell>
        </row>
      </sheetData>
      <sheetData sheetId="61">
        <row r="10">
          <cell r="M10">
            <v>1302940.7487084535</v>
          </cell>
        </row>
      </sheetData>
      <sheetData sheetId="62">
        <row r="6">
          <cell r="D6">
            <v>43666</v>
          </cell>
        </row>
      </sheetData>
      <sheetData sheetId="63">
        <row r="10">
          <cell r="M10">
            <v>1302940.7487084535</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10">
          <cell r="M10">
            <v>1302940.7487084535</v>
          </cell>
        </row>
      </sheetData>
      <sheetData sheetId="89">
        <row r="10">
          <cell r="M10">
            <v>1302940.7487084535</v>
          </cell>
        </row>
      </sheetData>
      <sheetData sheetId="90">
        <row r="10">
          <cell r="M10">
            <v>1302940.7487084535</v>
          </cell>
        </row>
      </sheetData>
      <sheetData sheetId="91">
        <row r="10">
          <cell r="M10">
            <v>1302940.7487084535</v>
          </cell>
        </row>
      </sheetData>
      <sheetData sheetId="92"/>
      <sheetData sheetId="93"/>
      <sheetData sheetId="94"/>
      <sheetData sheetId="95"/>
      <sheetData sheetId="96"/>
      <sheetData sheetId="97"/>
      <sheetData sheetId="98"/>
      <sheetData sheetId="99"/>
      <sheetData sheetId="100"/>
      <sheetData sheetId="101">
        <row r="10">
          <cell r="M10">
            <v>1302940.7487084535</v>
          </cell>
        </row>
      </sheetData>
      <sheetData sheetId="102">
        <row r="10">
          <cell r="M10">
            <v>1302940.7487084535</v>
          </cell>
        </row>
      </sheetData>
      <sheetData sheetId="103">
        <row r="10">
          <cell r="M10">
            <v>1302940.7487084535</v>
          </cell>
        </row>
      </sheetData>
      <sheetData sheetId="104">
        <row r="10">
          <cell r="M10">
            <v>1302940.7487084535</v>
          </cell>
        </row>
      </sheetData>
      <sheetData sheetId="105"/>
      <sheetData sheetId="106"/>
      <sheetData sheetId="107"/>
      <sheetData sheetId="108"/>
      <sheetData sheetId="109"/>
      <sheetData sheetId="110"/>
      <sheetData sheetId="111"/>
      <sheetData sheetId="112"/>
      <sheetData sheetId="113"/>
      <sheetData sheetId="114"/>
      <sheetData sheetId="115">
        <row r="10">
          <cell r="M10">
            <v>1302940.7487084535</v>
          </cell>
        </row>
      </sheetData>
      <sheetData sheetId="116">
        <row r="10">
          <cell r="M10">
            <v>1302940.7487084535</v>
          </cell>
        </row>
      </sheetData>
      <sheetData sheetId="117">
        <row r="10">
          <cell r="M10">
            <v>1302940.7487084535</v>
          </cell>
        </row>
      </sheetData>
      <sheetData sheetId="118">
        <row r="10">
          <cell r="M10">
            <v>1302940.7487084535</v>
          </cell>
        </row>
      </sheetData>
      <sheetData sheetId="119">
        <row r="6">
          <cell r="D6">
            <v>0</v>
          </cell>
        </row>
      </sheetData>
      <sheetData sheetId="120"/>
      <sheetData sheetId="121">
        <row r="6">
          <cell r="D6">
            <v>0</v>
          </cell>
        </row>
      </sheetData>
      <sheetData sheetId="122"/>
      <sheetData sheetId="123">
        <row r="6">
          <cell r="D6">
            <v>0</v>
          </cell>
        </row>
      </sheetData>
      <sheetData sheetId="124"/>
      <sheetData sheetId="125"/>
      <sheetData sheetId="126"/>
      <sheetData sheetId="127"/>
      <sheetData sheetId="128"/>
      <sheetData sheetId="129">
        <row r="10">
          <cell r="M10">
            <v>1302940.7487084535</v>
          </cell>
        </row>
      </sheetData>
      <sheetData sheetId="130">
        <row r="10">
          <cell r="M10">
            <v>1302940.7487084535</v>
          </cell>
        </row>
      </sheetData>
      <sheetData sheetId="131">
        <row r="10">
          <cell r="M10">
            <v>1302940.7487084535</v>
          </cell>
        </row>
      </sheetData>
      <sheetData sheetId="132">
        <row r="10">
          <cell r="M10">
            <v>1302940.7487084535</v>
          </cell>
        </row>
      </sheetData>
      <sheetData sheetId="133"/>
      <sheetData sheetId="134"/>
      <sheetData sheetId="135"/>
      <sheetData sheetId="136"/>
      <sheetData sheetId="137"/>
      <sheetData sheetId="138"/>
      <sheetData sheetId="139"/>
      <sheetData sheetId="140"/>
      <sheetData sheetId="141"/>
      <sheetData sheetId="142"/>
      <sheetData sheetId="143">
        <row r="10">
          <cell r="M10">
            <v>1302940.7487084535</v>
          </cell>
        </row>
      </sheetData>
      <sheetData sheetId="144">
        <row r="10">
          <cell r="M10">
            <v>1302940.7487084535</v>
          </cell>
        </row>
      </sheetData>
      <sheetData sheetId="145">
        <row r="10">
          <cell r="M10">
            <v>1302940.7487084535</v>
          </cell>
        </row>
      </sheetData>
      <sheetData sheetId="146">
        <row r="10">
          <cell r="M10">
            <v>1302940.7487084535</v>
          </cell>
        </row>
      </sheetData>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ow r="6">
          <cell r="D6">
            <v>0</v>
          </cell>
        </row>
      </sheetData>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6">
          <cell r="D6">
            <v>0</v>
          </cell>
        </row>
      </sheetData>
      <sheetData sheetId="265"/>
      <sheetData sheetId="266"/>
      <sheetData sheetId="267"/>
      <sheetData sheetId="268"/>
      <sheetData sheetId="269"/>
      <sheetData sheetId="270"/>
      <sheetData sheetId="271"/>
      <sheetData sheetId="272"/>
      <sheetData sheetId="273"/>
      <sheetData sheetId="274">
        <row r="10">
          <cell r="M10">
            <v>1302940.7487084535</v>
          </cell>
        </row>
      </sheetData>
      <sheetData sheetId="275">
        <row r="10">
          <cell r="M10">
            <v>1302940.7487084535</v>
          </cell>
        </row>
      </sheetData>
      <sheetData sheetId="276">
        <row r="10">
          <cell r="M10">
            <v>1302940.7487084535</v>
          </cell>
        </row>
      </sheetData>
      <sheetData sheetId="277">
        <row r="10">
          <cell r="M10">
            <v>1302940.7487084535</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6">
          <cell r="D6">
            <v>0</v>
          </cell>
        </row>
      </sheetData>
      <sheetData sheetId="301"/>
      <sheetData sheetId="302"/>
      <sheetData sheetId="303"/>
      <sheetData sheetId="304"/>
      <sheetData sheetId="305"/>
      <sheetData sheetId="306"/>
      <sheetData sheetId="307" refreshError="1"/>
      <sheetData sheetId="30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PRESUPUESTO"/>
      <sheetName val="ANALISIS"/>
      <sheetName val="INSUMOS"/>
      <sheetName val="1. MC. GENERALES"/>
      <sheetName val="2. MC. NUEVAS TENDENCIAS"/>
      <sheetName val="3. MC. MODULO SERVICIOS"/>
      <sheetName val="4. MC. CANCHA CUBIERTA"/>
      <sheetName val="5. MC. CANCHA MULTIPLE"/>
      <sheetName val="6. MC. PISTA"/>
      <sheetName val="7. MC. BIOS"/>
      <sheetName val="8. MC. PERGOLA"/>
      <sheetName val="9. MC. CANCHA GRAMA"/>
      <sheetName val="10. MC. GRADERIAS"/>
      <sheetName val="11. MC. SALON"/>
      <sheetName val="12. MC. CANCHA SINTETICA"/>
      <sheetName val="13.MC CANCHA DEMARCACION"/>
      <sheetName val="14. MC URBANISMO"/>
      <sheetName val="15. MC. PORTERIA"/>
      <sheetName val="16. MC. CERRAMIENTO"/>
      <sheetName val="17. MC. PARQUEADERO"/>
      <sheetName val="18. SISTEMA DE RIEGO"/>
      <sheetName val="19. HIDRAULICO"/>
      <sheetName val="20. PLUVIAL"/>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A"/>
      <sheetName val="PD"/>
      <sheetName val="2500psi"/>
      <sheetName val="3000psi"/>
      <sheetName val="fi"/>
      <sheetName val="1.2"/>
      <sheetName val="1,3"/>
      <sheetName val="1,4"/>
      <sheetName val="1,5"/>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1.Coordenadas"/>
      <sheetName val="0."/>
      <sheetName val="ENE"/>
      <sheetName val="FEB"/>
      <sheetName val="MAR"/>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CALC. CANT."/>
      <sheetName val="APU Obra"/>
      <sheetName val="Preacta N°5"/>
      <sheetName val="resumen carcel x 16.7%"/>
      <sheetName val="resumen carcel "/>
      <sheetName val="resumen carcel con baño x 16.7%"/>
      <sheetName val="resumen carcel con baño"/>
      <sheetName val="Unitario "/>
      <sheetName val="Auxiliares "/>
      <sheetName val="Análisis de cuadrilla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JORNALES y EQUIPO"/>
      <sheetName val="PR PARQUE"/>
      <sheetName val="2.3"/>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anexo 4"/>
      <sheetName val="1,0 M. DE OBRA"/>
      <sheetName val="2,0 MAT"/>
      <sheetName val="MEM. CANT."/>
      <sheetName val="Conc fc 280 "/>
      <sheetName val="Acero refuerzo "/>
      <sheetName val="Conc fc 350"/>
      <sheetName val="ACERO TENSIONAMIENTO"/>
      <sheetName val="Conc f c 210"/>
      <sheetName val="BARANDAmetalica"/>
      <sheetName val="APOY NEOPRENOS"/>
      <sheetName val="SIKADUR"/>
      <sheetName val="Exc Conglom"/>
      <sheetName val="Relle. Mater Sitio"/>
      <sheetName val="RELLENO EXTRUC."/>
      <sheetName val="MAT FILTR"/>
      <sheetName val="JUNT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Unitarios"/>
      <sheetName val="ListaUnit"/>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Users\JoseGabriel\Downloads\Ví"/>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FACTOR PRESTACIONAL 2008"/>
      <sheetName val="SALARIO CELADOR 2008"/>
      <sheetName val="TARIFAS DIARIO OFICIAL 2008"/>
      <sheetName val="COSTOS OFICINA"/>
      <sheetName val="COSTOS CAMPAMENTO"/>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3 ACTA COMPROMISO"/>
      <sheetName val="APu1"/>
      <sheetName val="APu2"/>
      <sheetName val="APu3"/>
      <sheetName val="APu4"/>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SP.GENERALES"/>
      <sheetName val="ESP. ELECTRIC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DESPIECE REDES"/>
      <sheetName val="4.1 EBAC"/>
      <sheetName val="4.2 IMPULSION"/>
      <sheetName val="4.3 CONDUCCION"/>
      <sheetName val="4.4 TANQUES"/>
      <sheetName val="4.6 REDES"/>
      <sheetName val="4.7 RESUMEN"/>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STRSUMM0"/>
      <sheetName val="$ Directo"/>
      <sheetName val="mat&amp;sub"/>
      <sheetName val="indir"/>
      <sheetName val="gene"/>
      <sheetName val="tot"/>
      <sheetName val="prog "/>
      <sheetName val="pres_comp"/>
      <sheetName val="civ_1"/>
      <sheetName val="kp_civ1"/>
      <sheetName val="KP"/>
      <sheetName val="civpl1"/>
      <sheetName val="7417stiA"/>
      <sheetName val="ETAPA 50 SMMLV"/>
      <sheetName val="Capacidad M3"/>
      <sheetName val="SOL"/>
      <sheetName val="Soporte Cantidades"/>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7">
          <cell r="B7" t="str">
            <v>FIRMA CONSTRUCTORA</v>
          </cell>
        </row>
      </sheetData>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refreshError="1"/>
      <sheetData sheetId="783" refreshError="1"/>
      <sheetData sheetId="784"/>
      <sheetData sheetId="785" refreshError="1"/>
      <sheetData sheetId="786" refreshError="1"/>
      <sheetData sheetId="787" refreshError="1"/>
      <sheetData sheetId="788" refreshError="1"/>
      <sheetData sheetId="789"/>
      <sheetData sheetId="790" refreshError="1"/>
      <sheetData sheetId="791" refreshError="1"/>
      <sheetData sheetId="792"/>
      <sheetData sheetId="793"/>
      <sheetData sheetId="794" refreshError="1"/>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sheetData sheetId="1527"/>
      <sheetData sheetId="1528"/>
      <sheetData sheetId="1529"/>
      <sheetData sheetId="1530"/>
      <sheetData sheetId="153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sheetData sheetId="1789"/>
      <sheetData sheetId="1790"/>
      <sheetData sheetId="1791"/>
      <sheetData sheetId="1792"/>
      <sheetData sheetId="1793"/>
      <sheetData sheetId="1794"/>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refreshError="1"/>
      <sheetData sheetId="2490"/>
      <sheetData sheetId="2491" refreshError="1"/>
      <sheetData sheetId="2492"/>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refreshError="1"/>
      <sheetData sheetId="2702"/>
      <sheetData sheetId="2703"/>
      <sheetData sheetId="2704" refreshError="1"/>
      <sheetData sheetId="2705" refreshError="1"/>
      <sheetData sheetId="2706" refreshError="1"/>
      <sheetData sheetId="2707" refreshError="1"/>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sheetData sheetId="2755"/>
      <sheetData sheetId="2756"/>
      <sheetData sheetId="2757"/>
      <sheetData sheetId="2758"/>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refreshError="1"/>
      <sheetData sheetId="2795" refreshError="1"/>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refreshError="1"/>
      <sheetData sheetId="2871" refreshError="1"/>
      <sheetData sheetId="2872"/>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sheetData sheetId="2977"/>
      <sheetData sheetId="2978" refreshError="1"/>
      <sheetData sheetId="2979" refreshError="1"/>
      <sheetData sheetId="2980"/>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sheetData sheetId="3020"/>
      <sheetData sheetId="3021"/>
      <sheetData sheetId="3022"/>
      <sheetData sheetId="3023"/>
      <sheetData sheetId="3024"/>
      <sheetData sheetId="3025"/>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sheetData sheetId="3044"/>
      <sheetData sheetId="3045" refreshError="1"/>
      <sheetData sheetId="3046"/>
      <sheetData sheetId="3047" refreshError="1"/>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refreshError="1"/>
      <sheetData sheetId="3063" refreshError="1"/>
      <sheetData sheetId="3064"/>
      <sheetData sheetId="3065"/>
      <sheetData sheetId="3066"/>
      <sheetData sheetId="3067"/>
      <sheetData sheetId="3068"/>
      <sheetData sheetId="3069"/>
      <sheetData sheetId="3070"/>
      <sheetData sheetId="307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sheetData sheetId="3112"/>
      <sheetData sheetId="3113"/>
      <sheetData sheetId="3114"/>
      <sheetData sheetId="3115"/>
      <sheetData sheetId="3116"/>
      <sheetData sheetId="3117"/>
      <sheetData sheetId="3118"/>
      <sheetData sheetId="3119" refreshError="1"/>
      <sheetData sheetId="3120" refreshError="1"/>
      <sheetData sheetId="3121"/>
      <sheetData sheetId="3122" refreshError="1"/>
      <sheetData sheetId="3123" refreshError="1"/>
      <sheetData sheetId="3124" refreshError="1"/>
      <sheetData sheetId="3125"/>
      <sheetData sheetId="3126" refreshError="1"/>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sheetData sheetId="3235"/>
      <sheetData sheetId="3236" refreshError="1"/>
      <sheetData sheetId="3237" refreshError="1"/>
      <sheetData sheetId="3238"/>
      <sheetData sheetId="3239"/>
      <sheetData sheetId="3240"/>
      <sheetData sheetId="3241"/>
      <sheetData sheetId="3242"/>
      <sheetData sheetId="3243"/>
      <sheetData sheetId="3244"/>
      <sheetData sheetId="3245"/>
      <sheetData sheetId="3246"/>
      <sheetData sheetId="3247"/>
      <sheetData sheetId="3248"/>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sheetData sheetId="3415"/>
      <sheetData sheetId="3416" refreshError="1"/>
      <sheetData sheetId="3417"/>
      <sheetData sheetId="3418" refreshError="1"/>
      <sheetData sheetId="3419"/>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sheetData sheetId="3459"/>
      <sheetData sheetId="3460"/>
      <sheetData sheetId="3461"/>
      <sheetData sheetId="3462"/>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sheetData sheetId="3479"/>
      <sheetData sheetId="3480"/>
      <sheetData sheetId="3481" refreshError="1"/>
      <sheetData sheetId="3482"/>
      <sheetData sheetId="3483"/>
      <sheetData sheetId="3484"/>
      <sheetData sheetId="3485"/>
      <sheetData sheetId="3486"/>
      <sheetData sheetId="3487"/>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sheetData sheetId="3523"/>
      <sheetData sheetId="3524"/>
      <sheetData sheetId="3525" refreshError="1"/>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refreshError="1"/>
      <sheetData sheetId="3597" refreshError="1"/>
      <sheetData sheetId="3598"/>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sheetData sheetId="3634"/>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sheetData sheetId="3704" refreshError="1"/>
      <sheetData sheetId="3705" refreshError="1"/>
      <sheetData sheetId="3706"/>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sheetData sheetId="3746"/>
      <sheetData sheetId="3747"/>
      <sheetData sheetId="3748"/>
      <sheetData sheetId="3749"/>
      <sheetData sheetId="3750"/>
      <sheetData sheetId="3751"/>
      <sheetData sheetId="3752"/>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refreshError="1"/>
      <sheetData sheetId="3789" refreshError="1"/>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sheetData sheetId="3910"/>
      <sheetData sheetId="3911"/>
      <sheetData sheetId="3912"/>
      <sheetData sheetId="3913" refreshError="1"/>
      <sheetData sheetId="3914" refreshError="1"/>
      <sheetData sheetId="3915" refreshError="1"/>
      <sheetData sheetId="3916" refreshError="1"/>
      <sheetData sheetId="3917"/>
      <sheetData sheetId="3918" refreshError="1"/>
      <sheetData sheetId="3919" refreshError="1"/>
      <sheetData sheetId="3920" refreshError="1"/>
      <sheetData sheetId="3921" refreshError="1"/>
      <sheetData sheetId="3922"/>
      <sheetData sheetId="3923" refreshError="1"/>
      <sheetData sheetId="3924" refreshError="1"/>
      <sheetData sheetId="3925"/>
      <sheetData sheetId="3926"/>
      <sheetData sheetId="3927" refreshError="1"/>
      <sheetData sheetId="3928"/>
      <sheetData sheetId="3929" refreshError="1"/>
      <sheetData sheetId="3930" refreshError="1"/>
      <sheetData sheetId="3931"/>
      <sheetData sheetId="3932" refreshError="1"/>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refreshError="1"/>
      <sheetData sheetId="3947"/>
      <sheetData sheetId="3948"/>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sheetData sheetId="3991"/>
      <sheetData sheetId="3992"/>
      <sheetData sheetId="3993"/>
      <sheetData sheetId="3994"/>
      <sheetData sheetId="3995" refreshError="1"/>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refreshError="1"/>
      <sheetData sheetId="4013"/>
      <sheetData sheetId="4014"/>
      <sheetData sheetId="4015"/>
      <sheetData sheetId="4016"/>
      <sheetData sheetId="4017"/>
      <sheetData sheetId="4018"/>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refreshError="1"/>
      <sheetData sheetId="4028"/>
      <sheetData sheetId="4029" refreshError="1"/>
      <sheetData sheetId="4030"/>
      <sheetData sheetId="4031"/>
      <sheetData sheetId="4032"/>
      <sheetData sheetId="4033"/>
      <sheetData sheetId="4034"/>
      <sheetData sheetId="4035"/>
      <sheetData sheetId="4036"/>
      <sheetData sheetId="4037"/>
      <sheetData sheetId="4038"/>
      <sheetData sheetId="4039"/>
      <sheetData sheetId="4040" refreshError="1"/>
      <sheetData sheetId="4041"/>
      <sheetData sheetId="4042"/>
      <sheetData sheetId="4043"/>
      <sheetData sheetId="4044"/>
      <sheetData sheetId="4045" refreshError="1"/>
      <sheetData sheetId="4046" refreshError="1"/>
      <sheetData sheetId="4047" refreshError="1"/>
      <sheetData sheetId="4048"/>
      <sheetData sheetId="4049" refreshError="1"/>
      <sheetData sheetId="4050" refreshError="1"/>
      <sheetData sheetId="4051"/>
      <sheetData sheetId="4052"/>
      <sheetData sheetId="4053" refreshError="1"/>
      <sheetData sheetId="4054" refreshError="1"/>
      <sheetData sheetId="4055"/>
      <sheetData sheetId="4056" refreshError="1"/>
      <sheetData sheetId="4057" refreshError="1"/>
      <sheetData sheetId="4058"/>
      <sheetData sheetId="4059"/>
      <sheetData sheetId="4060"/>
      <sheetData sheetId="4061"/>
      <sheetData sheetId="4062"/>
      <sheetData sheetId="4063"/>
      <sheetData sheetId="4064"/>
      <sheetData sheetId="4065"/>
      <sheetData sheetId="4066"/>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sheetData sheetId="4094"/>
      <sheetData sheetId="4095"/>
      <sheetData sheetId="4096"/>
      <sheetData sheetId="4097"/>
      <sheetData sheetId="4098"/>
      <sheetData sheetId="4099"/>
      <sheetData sheetId="4100"/>
      <sheetData sheetId="410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refreshError="1"/>
      <sheetData sheetId="4133"/>
      <sheetData sheetId="4134" refreshError="1"/>
      <sheetData sheetId="4135" refreshError="1"/>
      <sheetData sheetId="4136"/>
      <sheetData sheetId="4137"/>
      <sheetData sheetId="4138"/>
      <sheetData sheetId="4139"/>
      <sheetData sheetId="4140"/>
      <sheetData sheetId="4141"/>
      <sheetData sheetId="4142"/>
      <sheetData sheetId="4143"/>
      <sheetData sheetId="4144"/>
      <sheetData sheetId="4145"/>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sheetData sheetId="4310"/>
      <sheetData sheetId="4311"/>
      <sheetData sheetId="4312"/>
      <sheetData sheetId="4313"/>
      <sheetData sheetId="4314" refreshError="1"/>
      <sheetData sheetId="4315" refreshError="1"/>
      <sheetData sheetId="4316" refreshError="1"/>
      <sheetData sheetId="4317" refreshError="1"/>
      <sheetData sheetId="4318"/>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sheetData sheetId="4552"/>
      <sheetData sheetId="4553"/>
      <sheetData sheetId="4554"/>
      <sheetData sheetId="4555" refreshError="1"/>
      <sheetData sheetId="4556" refreshError="1"/>
      <sheetData sheetId="4557" refreshError="1"/>
      <sheetData sheetId="4558" refreshError="1"/>
      <sheetData sheetId="4559" refreshError="1"/>
      <sheetData sheetId="4560" refreshError="1"/>
      <sheetData sheetId="4561"/>
      <sheetData sheetId="4562" refreshError="1"/>
      <sheetData sheetId="4563"/>
      <sheetData sheetId="4564" refreshError="1"/>
      <sheetData sheetId="4565"/>
      <sheetData sheetId="4566"/>
      <sheetData sheetId="4567"/>
      <sheetData sheetId="4568"/>
      <sheetData sheetId="4569"/>
      <sheetData sheetId="4570"/>
      <sheetData sheetId="4571"/>
      <sheetData sheetId="4572"/>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sheetData sheetId="4584" refreshError="1"/>
      <sheetData sheetId="4585" refreshError="1"/>
      <sheetData sheetId="4586"/>
      <sheetData sheetId="4587" refreshError="1"/>
      <sheetData sheetId="4588"/>
      <sheetData sheetId="4589"/>
      <sheetData sheetId="4590"/>
      <sheetData sheetId="4591"/>
      <sheetData sheetId="4592"/>
      <sheetData sheetId="4593"/>
      <sheetData sheetId="4594" refreshError="1"/>
      <sheetData sheetId="4595"/>
      <sheetData sheetId="4596" refreshError="1"/>
      <sheetData sheetId="4597"/>
      <sheetData sheetId="4598" refreshError="1"/>
      <sheetData sheetId="4599" refreshError="1"/>
      <sheetData sheetId="4600" refreshError="1"/>
      <sheetData sheetId="4601"/>
      <sheetData sheetId="4602"/>
      <sheetData sheetId="4603"/>
      <sheetData sheetId="4604"/>
      <sheetData sheetId="4605"/>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sheetData sheetId="4652"/>
      <sheetData sheetId="4653"/>
      <sheetData sheetId="4654"/>
      <sheetData sheetId="4655"/>
      <sheetData sheetId="4656"/>
      <sheetData sheetId="4657"/>
      <sheetData sheetId="4658"/>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sheetData sheetId="4677" refreshError="1"/>
      <sheetData sheetId="4678" refreshError="1"/>
      <sheetData sheetId="4679" refreshError="1"/>
      <sheetData sheetId="4680" refreshError="1"/>
      <sheetData sheetId="4681" refreshError="1"/>
      <sheetData sheetId="4682"/>
      <sheetData sheetId="4683"/>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refreshError="1"/>
      <sheetData sheetId="4720" refreshError="1"/>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refreshError="1"/>
      <sheetData sheetId="474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sheetData sheetId="4821"/>
      <sheetData sheetId="4822"/>
      <sheetData sheetId="4823"/>
      <sheetData sheetId="4824"/>
      <sheetData sheetId="4825"/>
      <sheetData sheetId="4826"/>
      <sheetData sheetId="4827"/>
      <sheetData sheetId="4828"/>
      <sheetData sheetId="4829"/>
      <sheetData sheetId="4830" refreshError="1"/>
      <sheetData sheetId="4831"/>
      <sheetData sheetId="4832" refreshError="1"/>
      <sheetData sheetId="4833"/>
      <sheetData sheetId="4834" refreshError="1"/>
      <sheetData sheetId="4835" refreshError="1"/>
      <sheetData sheetId="4836" refreshError="1"/>
      <sheetData sheetId="4837" refreshError="1"/>
      <sheetData sheetId="4838"/>
      <sheetData sheetId="4839"/>
      <sheetData sheetId="4840"/>
      <sheetData sheetId="4841"/>
      <sheetData sheetId="4842"/>
      <sheetData sheetId="4843" refreshError="1"/>
      <sheetData sheetId="4844" refreshError="1"/>
      <sheetData sheetId="4845" refreshError="1"/>
      <sheetData sheetId="4846" refreshError="1"/>
      <sheetData sheetId="4847"/>
      <sheetData sheetId="4848" refreshError="1"/>
      <sheetData sheetId="4849" refreshError="1"/>
      <sheetData sheetId="4850" refreshError="1"/>
      <sheetData sheetId="4851"/>
      <sheetData sheetId="4852"/>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refreshError="1"/>
      <sheetData sheetId="4910"/>
      <sheetData sheetId="4911" refreshError="1"/>
      <sheetData sheetId="4912"/>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sheetData sheetId="4928"/>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sheetData sheetId="4940"/>
      <sheetData sheetId="4941"/>
      <sheetData sheetId="4942"/>
      <sheetData sheetId="4943"/>
      <sheetData sheetId="4944"/>
      <sheetData sheetId="4945"/>
      <sheetData sheetId="4946"/>
      <sheetData sheetId="4947"/>
      <sheetData sheetId="4948"/>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sheetData sheetId="4986"/>
      <sheetData sheetId="4987"/>
      <sheetData sheetId="4988"/>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sheetData sheetId="5052"/>
      <sheetData sheetId="5053"/>
      <sheetData sheetId="5054" refreshError="1"/>
      <sheetData sheetId="5055" refreshError="1"/>
      <sheetData sheetId="5056" refreshError="1"/>
      <sheetData sheetId="5057" refreshError="1"/>
      <sheetData sheetId="5058"/>
      <sheetData sheetId="5059"/>
      <sheetData sheetId="5060"/>
      <sheetData sheetId="5061"/>
      <sheetData sheetId="5062"/>
      <sheetData sheetId="5063"/>
      <sheetData sheetId="5064"/>
      <sheetData sheetId="5065"/>
      <sheetData sheetId="5066"/>
      <sheetData sheetId="5067" refreshError="1"/>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sheetData sheetId="5254" refreshError="1"/>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refreshError="1"/>
      <sheetData sheetId="5568" refreshError="1"/>
      <sheetData sheetId="5569" refreshError="1"/>
      <sheetData sheetId="5570" refreshError="1"/>
      <sheetData sheetId="5571" refreshError="1"/>
      <sheetData sheetId="5572"/>
      <sheetData sheetId="5573"/>
      <sheetData sheetId="5574"/>
      <sheetData sheetId="5575"/>
      <sheetData sheetId="5576"/>
      <sheetData sheetId="5577"/>
      <sheetData sheetId="5578"/>
      <sheetData sheetId="5579"/>
      <sheetData sheetId="5580"/>
      <sheetData sheetId="5581"/>
      <sheetData sheetId="5582" refreshError="1"/>
      <sheetData sheetId="5583" refreshError="1"/>
      <sheetData sheetId="5584"/>
      <sheetData sheetId="5585"/>
      <sheetData sheetId="5586"/>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sheetData sheetId="5634"/>
      <sheetData sheetId="5635"/>
      <sheetData sheetId="5636"/>
      <sheetData sheetId="5637"/>
      <sheetData sheetId="5638"/>
      <sheetData sheetId="5639"/>
      <sheetData sheetId="5640"/>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sheetData sheetId="5668" refreshError="1"/>
      <sheetData sheetId="5669" refreshError="1"/>
      <sheetData sheetId="5670" refreshError="1"/>
      <sheetData sheetId="5671" refreshError="1"/>
      <sheetData sheetId="5672"/>
      <sheetData sheetId="5673" refreshError="1"/>
      <sheetData sheetId="5674" refreshError="1"/>
      <sheetData sheetId="5675" refreshError="1"/>
      <sheetData sheetId="5676" refreshError="1"/>
      <sheetData sheetId="5677" refreshError="1"/>
      <sheetData sheetId="5678" refreshError="1"/>
      <sheetData sheetId="5679"/>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sheetData sheetId="5689"/>
      <sheetData sheetId="5690"/>
      <sheetData sheetId="5691"/>
      <sheetData sheetId="5692"/>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refreshError="1"/>
      <sheetData sheetId="5917"/>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refreshError="1"/>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refreshError="1"/>
      <sheetData sheetId="5959"/>
      <sheetData sheetId="5960"/>
      <sheetData sheetId="5961"/>
      <sheetData sheetId="5962"/>
      <sheetData sheetId="5963"/>
      <sheetData sheetId="5964"/>
      <sheetData sheetId="5965"/>
      <sheetData sheetId="5966"/>
      <sheetData sheetId="5967" refreshError="1"/>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sheetData sheetId="6599"/>
      <sheetData sheetId="6600" refreshError="1"/>
      <sheetData sheetId="6601" refreshError="1"/>
      <sheetData sheetId="6602" refreshError="1"/>
      <sheetData sheetId="6603" refreshError="1"/>
      <sheetData sheetId="6604" refreshError="1"/>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sheetData sheetId="6827" refreshError="1"/>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sheetData sheetId="6874" refreshError="1"/>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refreshError="1"/>
      <sheetData sheetId="6937" refreshError="1"/>
      <sheetData sheetId="6938" refreshError="1"/>
      <sheetData sheetId="6939" refreshError="1"/>
      <sheetData sheetId="6940" refreshError="1"/>
      <sheetData sheetId="6941"/>
      <sheetData sheetId="6942"/>
      <sheetData sheetId="6943"/>
      <sheetData sheetId="6944" refreshError="1"/>
      <sheetData sheetId="6945" refreshError="1"/>
      <sheetData sheetId="6946" refreshError="1"/>
      <sheetData sheetId="6947" refreshError="1"/>
      <sheetData sheetId="6948"/>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sheetData sheetId="6968" refreshError="1"/>
      <sheetData sheetId="6969"/>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refreshError="1"/>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refreshError="1"/>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refreshError="1"/>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sheetData sheetId="8869"/>
      <sheetData sheetId="8870"/>
      <sheetData sheetId="8871"/>
      <sheetData sheetId="8872"/>
      <sheetData sheetId="8873" refreshError="1"/>
      <sheetData sheetId="8874" refreshError="1"/>
      <sheetData sheetId="8875" refreshError="1"/>
      <sheetData sheetId="8876" refreshError="1"/>
      <sheetData sheetId="8877" refreshError="1"/>
      <sheetData sheetId="8878"/>
      <sheetData sheetId="8879"/>
      <sheetData sheetId="8880"/>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sheetData sheetId="8973"/>
      <sheetData sheetId="8974"/>
      <sheetData sheetId="8975"/>
      <sheetData sheetId="8976"/>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sheetData sheetId="9312"/>
      <sheetData sheetId="9313"/>
      <sheetData sheetId="9314"/>
      <sheetData sheetId="9315" refreshError="1"/>
      <sheetData sheetId="9316"/>
      <sheetData sheetId="9317"/>
      <sheetData sheetId="9318"/>
      <sheetData sheetId="9319"/>
      <sheetData sheetId="9320"/>
      <sheetData sheetId="932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sheetData sheetId="9349"/>
      <sheetData sheetId="9350"/>
      <sheetData sheetId="9351"/>
      <sheetData sheetId="9352"/>
      <sheetData sheetId="9353" refreshError="1"/>
      <sheetData sheetId="9354" refreshError="1"/>
      <sheetData sheetId="9355"/>
      <sheetData sheetId="9356"/>
      <sheetData sheetId="9357"/>
      <sheetData sheetId="9358"/>
      <sheetData sheetId="9359"/>
      <sheetData sheetId="9360"/>
      <sheetData sheetId="9361"/>
      <sheetData sheetId="9362" refreshError="1"/>
      <sheetData sheetId="9363" refreshError="1"/>
      <sheetData sheetId="9364" refreshError="1"/>
      <sheetData sheetId="9365" refreshError="1"/>
      <sheetData sheetId="9366" refreshError="1"/>
      <sheetData sheetId="9367" refreshError="1"/>
      <sheetData sheetId="9368"/>
      <sheetData sheetId="9369"/>
      <sheetData sheetId="9370"/>
      <sheetData sheetId="9371"/>
      <sheetData sheetId="9372"/>
      <sheetData sheetId="9373"/>
      <sheetData sheetId="9374"/>
      <sheetData sheetId="9375"/>
      <sheetData sheetId="9376" refreshError="1"/>
      <sheetData sheetId="9377" refreshError="1"/>
      <sheetData sheetId="9378" refreshError="1"/>
      <sheetData sheetId="9379" refreshError="1"/>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refreshError="1"/>
      <sheetData sheetId="9465" refreshError="1"/>
      <sheetData sheetId="9466" refreshError="1"/>
      <sheetData sheetId="9467" refreshError="1"/>
      <sheetData sheetId="9468" refreshError="1"/>
      <sheetData sheetId="9469" refreshError="1"/>
      <sheetData sheetId="9470" refreshError="1"/>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sheetData sheetId="9521" refreshError="1"/>
      <sheetData sheetId="9522" refreshError="1"/>
      <sheetData sheetId="9523" refreshError="1"/>
      <sheetData sheetId="9524" refreshError="1"/>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refreshError="1"/>
      <sheetData sheetId="9808"/>
      <sheetData sheetId="9809" refreshError="1"/>
      <sheetData sheetId="9810"/>
      <sheetData sheetId="9811" refreshError="1"/>
      <sheetData sheetId="9812" refreshError="1"/>
      <sheetData sheetId="9813" refreshError="1"/>
      <sheetData sheetId="9814"/>
      <sheetData sheetId="9815"/>
      <sheetData sheetId="9816"/>
      <sheetData sheetId="9817"/>
      <sheetData sheetId="9818"/>
      <sheetData sheetId="9819" refreshError="1"/>
      <sheetData sheetId="9820" refreshError="1"/>
      <sheetData sheetId="9821"/>
      <sheetData sheetId="9822" refreshError="1"/>
      <sheetData sheetId="9823" refreshError="1"/>
      <sheetData sheetId="9824" refreshError="1"/>
      <sheetData sheetId="9825" refreshError="1"/>
      <sheetData sheetId="9826" refreshError="1"/>
      <sheetData sheetId="9827" refreshError="1"/>
      <sheetData sheetId="9828" refreshError="1"/>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refreshError="1"/>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refreshError="1"/>
      <sheetData sheetId="10372"/>
      <sheetData sheetId="10373"/>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refreshError="1"/>
      <sheetData sheetId="10398" refreshError="1"/>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refreshError="1"/>
      <sheetData sheetId="10778" refreshError="1"/>
      <sheetData sheetId="10779" refreshError="1"/>
      <sheetData sheetId="10780" refreshError="1"/>
      <sheetData sheetId="10781" refreshError="1"/>
      <sheetData sheetId="10782"/>
      <sheetData sheetId="10783" refreshError="1"/>
      <sheetData sheetId="10784"/>
      <sheetData sheetId="10785"/>
      <sheetData sheetId="10786"/>
      <sheetData sheetId="10787"/>
      <sheetData sheetId="10788"/>
      <sheetData sheetId="10789"/>
      <sheetData sheetId="10790" refreshError="1"/>
      <sheetData sheetId="10791" refreshError="1"/>
      <sheetData sheetId="10792" refreshError="1"/>
      <sheetData sheetId="10793"/>
      <sheetData sheetId="10794" refreshError="1"/>
      <sheetData sheetId="10795"/>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sheetData sheetId="10821" refreshError="1"/>
      <sheetData sheetId="10822" refreshError="1"/>
      <sheetData sheetId="10823" refreshError="1"/>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refreshError="1"/>
      <sheetData sheetId="10852" refreshError="1"/>
      <sheetData sheetId="10853"/>
      <sheetData sheetId="10854"/>
      <sheetData sheetId="10855"/>
      <sheetData sheetId="10856"/>
      <sheetData sheetId="10857"/>
      <sheetData sheetId="10858"/>
      <sheetData sheetId="10859" refreshError="1"/>
      <sheetData sheetId="10860" refreshError="1"/>
      <sheetData sheetId="10861" refreshError="1"/>
      <sheetData sheetId="10862"/>
      <sheetData sheetId="10863" refreshError="1"/>
      <sheetData sheetId="10864"/>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sheetData sheetId="10889" refreshError="1"/>
      <sheetData sheetId="10890" refreshError="1"/>
      <sheetData sheetId="10891" refreshError="1"/>
      <sheetData sheetId="10892"/>
      <sheetData sheetId="10893"/>
      <sheetData sheetId="10894"/>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refreshError="1"/>
      <sheetData sheetId="10973"/>
      <sheetData sheetId="10974"/>
      <sheetData sheetId="10975"/>
      <sheetData sheetId="10976"/>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refreshError="1"/>
      <sheetData sheetId="11014" refreshError="1"/>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refreshError="1"/>
      <sheetData sheetId="11152" refreshError="1"/>
      <sheetData sheetId="11153" refreshError="1"/>
      <sheetData sheetId="11154" refreshError="1"/>
      <sheetData sheetId="11155" refreshError="1"/>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sheetData sheetId="11495"/>
      <sheetData sheetId="11496"/>
      <sheetData sheetId="11497"/>
      <sheetData sheetId="11498"/>
      <sheetData sheetId="11499"/>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sheetData sheetId="11806"/>
      <sheetData sheetId="11807"/>
      <sheetData sheetId="11808" refreshError="1"/>
      <sheetData sheetId="11809" refreshError="1"/>
      <sheetData sheetId="11810" refreshError="1"/>
      <sheetData sheetId="11811" refreshError="1"/>
      <sheetData sheetId="11812" refreshError="1"/>
      <sheetData sheetId="11813" refreshError="1"/>
      <sheetData sheetId="11814"/>
      <sheetData sheetId="11815" refreshError="1"/>
      <sheetData sheetId="11816"/>
      <sheetData sheetId="11817"/>
      <sheetData sheetId="11818"/>
      <sheetData sheetId="11819"/>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sheetData sheetId="11830" refreshError="1"/>
      <sheetData sheetId="11831" refreshError="1"/>
      <sheetData sheetId="11832" refreshError="1"/>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refreshError="1"/>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refreshError="1"/>
      <sheetData sheetId="11875" refreshError="1"/>
      <sheetData sheetId="11876" refreshError="1"/>
      <sheetData sheetId="11877"/>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sheetData sheetId="11988"/>
      <sheetData sheetId="11989"/>
      <sheetData sheetId="11990"/>
      <sheetData sheetId="11991" refreshError="1"/>
      <sheetData sheetId="11992" refreshError="1"/>
      <sheetData sheetId="11993" refreshError="1"/>
      <sheetData sheetId="11994"/>
      <sheetData sheetId="11995"/>
      <sheetData sheetId="11996"/>
      <sheetData sheetId="11997" refreshError="1"/>
      <sheetData sheetId="11998" refreshError="1"/>
      <sheetData sheetId="11999" refreshError="1"/>
      <sheetData sheetId="12000"/>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sheetData sheetId="12009"/>
      <sheetData sheetId="12010"/>
      <sheetData sheetId="12011"/>
      <sheetData sheetId="12012"/>
      <sheetData sheetId="12013"/>
      <sheetData sheetId="12014" refreshError="1"/>
      <sheetData sheetId="12015"/>
      <sheetData sheetId="12016" refreshError="1"/>
      <sheetData sheetId="12017"/>
      <sheetData sheetId="12018"/>
      <sheetData sheetId="12019"/>
      <sheetData sheetId="12020"/>
      <sheetData sheetId="12021"/>
      <sheetData sheetId="12022"/>
      <sheetData sheetId="12023"/>
      <sheetData sheetId="12024"/>
      <sheetData sheetId="12025" refreshError="1"/>
      <sheetData sheetId="12026"/>
      <sheetData sheetId="12027" refreshError="1"/>
      <sheetData sheetId="12028" refreshError="1"/>
      <sheetData sheetId="12029" refreshError="1"/>
      <sheetData sheetId="12030"/>
      <sheetData sheetId="12031"/>
      <sheetData sheetId="12032"/>
      <sheetData sheetId="12033" refreshError="1"/>
      <sheetData sheetId="12034" refreshError="1"/>
      <sheetData sheetId="12035" refreshError="1"/>
      <sheetData sheetId="12036"/>
      <sheetData sheetId="12037"/>
      <sheetData sheetId="12038"/>
      <sheetData sheetId="12039"/>
      <sheetData sheetId="12040"/>
      <sheetData sheetId="12041"/>
      <sheetData sheetId="12042"/>
      <sheetData sheetId="12043"/>
      <sheetData sheetId="12044" refreshError="1"/>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A"/>
      <sheetName val="PD"/>
      <sheetName val="2500psi"/>
      <sheetName val="3000psi"/>
      <sheetName val="fi"/>
      <sheetName val="1.2"/>
      <sheetName val="1,3"/>
      <sheetName val="1,4"/>
      <sheetName val="1,5"/>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1.Coordenadas"/>
      <sheetName val="0."/>
      <sheetName val="ENE"/>
      <sheetName val="FEB"/>
      <sheetName val="MAR"/>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CALC. CANT."/>
      <sheetName val="APU Obra"/>
      <sheetName val="Preacta N°5"/>
      <sheetName val="resumen carcel x 16.7%"/>
      <sheetName val="resumen carcel "/>
      <sheetName val="resumen carcel con baño x 16.7%"/>
      <sheetName val="resumen carcel con baño"/>
      <sheetName val="Unitario "/>
      <sheetName val="Auxiliares "/>
      <sheetName val="Análisis de cuadrilla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JORNALES y EQUIPO"/>
      <sheetName val="PR PARQUE"/>
      <sheetName val="2.3"/>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anexo 4"/>
      <sheetName val="1,0 M. DE OBRA"/>
      <sheetName val="2,0 MAT"/>
      <sheetName val="MEM. CANT."/>
      <sheetName val="Conc fc 280 "/>
      <sheetName val="Acero refuerzo "/>
      <sheetName val="Conc fc 350"/>
      <sheetName val="ACERO TENSIONAMIENTO"/>
      <sheetName val="Conc f c 210"/>
      <sheetName val="BARANDAmetalica"/>
      <sheetName val="APOY NEOPRENOS"/>
      <sheetName val="SIKADUR"/>
      <sheetName val="Exc Conglom"/>
      <sheetName val="Relle. Mater Sitio"/>
      <sheetName val="RELLENO EXTRUC."/>
      <sheetName val="MAT FILTR"/>
      <sheetName val="JUNT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Unitarios"/>
      <sheetName val="ListaUnit"/>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Users\JoseGabriel\Downloads\Ví"/>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FACTOR PRESTACIONAL 2008"/>
      <sheetName val="SALARIO CELADOR 2008"/>
      <sheetName val="TARIFAS DIARIO OFICIAL 2008"/>
      <sheetName val="COSTOS OFICINA"/>
      <sheetName val="COSTOS CAMPAMENTO"/>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3 ACTA COMPROMISO"/>
      <sheetName val="APu1"/>
      <sheetName val="APu2"/>
      <sheetName val="APu3"/>
      <sheetName val="APu4"/>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SP.GENERALES"/>
      <sheetName val="ESP. ELECTRIC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DESPIECE REDES"/>
      <sheetName val="4.1 EBAC"/>
      <sheetName val="4.2 IMPULSION"/>
      <sheetName val="4.3 CONDUCCION"/>
      <sheetName val="4.4 TANQUES"/>
      <sheetName val="4.6 REDES"/>
      <sheetName val="4.7 RESUMEN"/>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STRSUMM0"/>
      <sheetName val="$ Directo"/>
      <sheetName val="mat&amp;sub"/>
      <sheetName val="indir"/>
      <sheetName val="gene"/>
      <sheetName val="tot"/>
      <sheetName val="prog "/>
      <sheetName val="pres_comp"/>
      <sheetName val="civ_1"/>
      <sheetName val="kp_civ1"/>
      <sheetName val="KP"/>
      <sheetName val="civpl1"/>
      <sheetName val="7417stiA"/>
      <sheetName val="ETAPA 50 SMMLV"/>
      <sheetName val="Capacidad M3"/>
      <sheetName val="SOL"/>
      <sheetName val="Soporte Cantidades"/>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1. MC. GENERALES"/>
      <sheetName val="2. MC. NUEVAS TENDENCIAS"/>
      <sheetName val="3. MC. MODULO SERVICIOS"/>
      <sheetName val="4. MC. CANCHA CUBIERTA"/>
      <sheetName val="5. MC. CANCHA MULTIPLE"/>
      <sheetName val="6. MC. PISTA"/>
      <sheetName val="7. MC. BIOS"/>
      <sheetName val="8. MC. PERGOLA"/>
      <sheetName val="9. MC. CANCHA GRAMA"/>
      <sheetName val="10. MC. GRADERIAS"/>
      <sheetName val="11. MC. SALON"/>
      <sheetName val="12. MC. CANCHA SINTETICA"/>
      <sheetName val="13.MC CANCHA DEMARCACION"/>
      <sheetName val="14. MC URBANISMO"/>
      <sheetName val="15. MC. PORTERIA"/>
      <sheetName val="16. MC. CERRAMIENTO"/>
      <sheetName val="17. MC. PARQUEADERO"/>
      <sheetName val="18. SISTEMA DE RIEGO"/>
      <sheetName val="19. HIDRAULICO"/>
      <sheetName val="20. PLUV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row r="1">
          <cell r="A1" t="str">
            <v>ADMINISTRACION</v>
          </cell>
        </row>
      </sheetData>
      <sheetData sheetId="74"/>
      <sheetData sheetId="75" refreshError="1"/>
      <sheetData sheetId="76" refreshError="1"/>
      <sheetData sheetId="77" refreshError="1"/>
      <sheetData sheetId="78" refreshError="1"/>
      <sheetData sheetId="79">
        <row r="6">
          <cell r="A6" t="str">
            <v>CO-A1</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row r="2">
          <cell r="A2" t="str">
            <v>ACTA No</v>
          </cell>
        </row>
      </sheetData>
      <sheetData sheetId="461"/>
      <sheetData sheetId="462"/>
      <sheetData sheetId="463"/>
      <sheetData sheetId="464"/>
      <sheetData sheetId="465"/>
      <sheetData sheetId="466"/>
      <sheetData sheetId="467"/>
      <sheetData sheetId="468"/>
      <sheetData sheetId="469"/>
      <sheetData sheetId="470"/>
      <sheetData sheetId="471">
        <row r="1">
          <cell r="A1" t="str">
            <v>ABRAZADERA DE SALIDA TIPO 1</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row r="5">
          <cell r="A5" t="str">
            <v>Desperdicio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row r="1">
          <cell r="A1" t="str">
            <v>INSTITUTO NACIONAL DE VIAS</v>
          </cell>
        </row>
      </sheetData>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ow r="5">
          <cell r="E5" t="str">
            <v>CANTIDAD</v>
          </cell>
        </row>
      </sheetData>
      <sheetData sheetId="585" refreshError="1"/>
      <sheetData sheetId="586">
        <row r="5">
          <cell r="E5" t="str">
            <v>CANTIDAD</v>
          </cell>
        </row>
      </sheetData>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ow r="168">
          <cell r="D168">
            <v>0.16</v>
          </cell>
        </row>
      </sheetData>
      <sheetData sheetId="620">
        <row r="1">
          <cell r="A1" t="str">
            <v>INSTITUTO NACIONAL DE VIAS</v>
          </cell>
        </row>
      </sheetData>
      <sheetData sheetId="621">
        <row r="7">
          <cell r="B7">
            <v>1</v>
          </cell>
        </row>
      </sheetData>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ow r="1">
          <cell r="A1" t="str">
            <v>ITEM</v>
          </cell>
        </row>
      </sheetData>
      <sheetData sheetId="659">
        <row r="1">
          <cell r="A1" t="str">
            <v>EQUIPO</v>
          </cell>
        </row>
      </sheetData>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sheetData sheetId="689"/>
      <sheetData sheetId="690"/>
      <sheetData sheetId="691"/>
      <sheetData sheetId="692"/>
      <sheetData sheetId="693">
        <row r="1">
          <cell r="A1" t="str">
            <v>INSTITUTO NACIONAL DE VIAS</v>
          </cell>
        </row>
      </sheetData>
      <sheetData sheetId="694">
        <row r="5">
          <cell r="E5" t="str">
            <v>CANTIDAD</v>
          </cell>
        </row>
      </sheetData>
      <sheetData sheetId="695">
        <row r="5">
          <cell r="E5" t="str">
            <v>CANTIDAD</v>
          </cell>
        </row>
      </sheetData>
      <sheetData sheetId="696">
        <row r="5">
          <cell r="E5" t="str">
            <v>CANTIDAD</v>
          </cell>
        </row>
      </sheetData>
      <sheetData sheetId="697">
        <row r="5">
          <cell r="E5" t="str">
            <v>CANTIDAD</v>
          </cell>
        </row>
      </sheetData>
      <sheetData sheetId="698">
        <row r="5">
          <cell r="E5" t="str">
            <v>CANTIDAD</v>
          </cell>
        </row>
      </sheetData>
      <sheetData sheetId="699">
        <row r="5">
          <cell r="E5" t="str">
            <v>CANTIDAD</v>
          </cell>
        </row>
      </sheetData>
      <sheetData sheetId="700">
        <row r="5">
          <cell r="E5" t="str">
            <v>CANTIDAD</v>
          </cell>
        </row>
      </sheetData>
      <sheetData sheetId="701"/>
      <sheetData sheetId="702"/>
      <sheetData sheetId="703"/>
      <sheetData sheetId="704"/>
      <sheetData sheetId="705"/>
      <sheetData sheetId="706"/>
      <sheetData sheetId="707"/>
      <sheetData sheetId="708"/>
      <sheetData sheetId="709"/>
      <sheetData sheetId="710">
        <row r="1">
          <cell r="A1" t="str">
            <v>INSTITUTO NACIONAL DE VIAS</v>
          </cell>
        </row>
      </sheetData>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1">
          <cell r="A1" t="str">
            <v>ITEM</v>
          </cell>
        </row>
      </sheetData>
      <sheetData sheetId="751">
        <row r="1">
          <cell r="A1" t="str">
            <v>EQUIPO</v>
          </cell>
        </row>
      </sheetData>
      <sheetData sheetId="752"/>
      <sheetData sheetId="753">
        <row r="1">
          <cell r="A1" t="str">
            <v>ABRAZADERA DE SALIDA TIPO 1</v>
          </cell>
        </row>
      </sheetData>
      <sheetData sheetId="754"/>
      <sheetData sheetId="755">
        <row r="7">
          <cell r="B7" t="str">
            <v>FIRMA CONSTRUCTORA</v>
          </cell>
        </row>
      </sheetData>
      <sheetData sheetId="756"/>
      <sheetData sheetId="757">
        <row r="1">
          <cell r="A1" t="str">
            <v>INSTITUTO NACIONAL DE VIAS</v>
          </cell>
        </row>
      </sheetData>
      <sheetData sheetId="758">
        <row r="33">
          <cell r="C33">
            <v>0.77967625899280601</v>
          </cell>
        </row>
      </sheetData>
      <sheetData sheetId="759">
        <row r="1">
          <cell r="A1" t="str">
            <v>ITEM</v>
          </cell>
        </row>
      </sheetData>
      <sheetData sheetId="760">
        <row r="1">
          <cell r="A1" t="str">
            <v>EQUIPO</v>
          </cell>
        </row>
      </sheetData>
      <sheetData sheetId="761" refreshError="1"/>
      <sheetData sheetId="762" refreshError="1"/>
      <sheetData sheetId="763">
        <row r="52">
          <cell r="H52">
            <v>117768</v>
          </cell>
        </row>
      </sheetData>
      <sheetData sheetId="764" refreshError="1"/>
      <sheetData sheetId="765" refreshError="1"/>
      <sheetData sheetId="766" refreshError="1"/>
      <sheetData sheetId="767" refreshError="1"/>
      <sheetData sheetId="768"/>
      <sheetData sheetId="769" refreshError="1"/>
      <sheetData sheetId="770" refreshError="1"/>
      <sheetData sheetId="771">
        <row r="1">
          <cell r="A1" t="str">
            <v>ADMINISTRACION</v>
          </cell>
        </row>
      </sheetData>
      <sheetData sheetId="772">
        <row r="1">
          <cell r="A1" t="str">
            <v>EQUIPO</v>
          </cell>
        </row>
      </sheetData>
      <sheetData sheetId="773" refreshError="1"/>
      <sheetData sheetId="774"/>
      <sheetData sheetId="775"/>
      <sheetData sheetId="776"/>
      <sheetData sheetId="777">
        <row r="5">
          <cell r="E5" t="str">
            <v>CANTIDAD</v>
          </cell>
        </row>
      </sheetData>
      <sheetData sheetId="778">
        <row r="5">
          <cell r="E5" t="str">
            <v>CANTIDAD</v>
          </cell>
        </row>
      </sheetData>
      <sheetData sheetId="779"/>
      <sheetData sheetId="780"/>
      <sheetData sheetId="781"/>
      <sheetData sheetId="782"/>
      <sheetData sheetId="783"/>
      <sheetData sheetId="784">
        <row r="33">
          <cell r="C33">
            <v>0.77967625899280601</v>
          </cell>
        </row>
      </sheetData>
      <sheetData sheetId="785">
        <row r="1">
          <cell r="A1" t="str">
            <v>ABRAZADERA DE SALIDA TIPO 1</v>
          </cell>
        </row>
      </sheetData>
      <sheetData sheetId="786"/>
      <sheetData sheetId="787"/>
      <sheetData sheetId="788"/>
      <sheetData sheetId="789"/>
      <sheetData sheetId="790"/>
      <sheetData sheetId="791"/>
      <sheetData sheetId="792">
        <row r="1">
          <cell r="B1" t="str">
            <v>CTO-102-2002</v>
          </cell>
        </row>
      </sheetData>
      <sheetData sheetId="793"/>
      <sheetData sheetId="794"/>
      <sheetData sheetId="795"/>
      <sheetData sheetId="796">
        <row r="50">
          <cell r="H50">
            <v>971</v>
          </cell>
        </row>
      </sheetData>
      <sheetData sheetId="797">
        <row r="50">
          <cell r="H50">
            <v>1192</v>
          </cell>
        </row>
      </sheetData>
      <sheetData sheetId="798"/>
      <sheetData sheetId="799">
        <row r="168">
          <cell r="D168">
            <v>10046</v>
          </cell>
        </row>
      </sheetData>
      <sheetData sheetId="800">
        <row r="51">
          <cell r="D51">
            <v>698</v>
          </cell>
        </row>
      </sheetData>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row r="52">
          <cell r="H52">
            <v>117768</v>
          </cell>
        </row>
      </sheetData>
      <sheetData sheetId="823"/>
      <sheetData sheetId="824"/>
      <sheetData sheetId="825">
        <row r="52">
          <cell r="H52">
            <v>117768</v>
          </cell>
        </row>
      </sheetData>
      <sheetData sheetId="826"/>
      <sheetData sheetId="827"/>
      <sheetData sheetId="828">
        <row r="33">
          <cell r="C33">
            <v>0.77967625899280601</v>
          </cell>
        </row>
      </sheetData>
      <sheetData sheetId="829"/>
      <sheetData sheetId="830">
        <row r="33">
          <cell r="C33">
            <v>0.77967625899280601</v>
          </cell>
        </row>
      </sheetData>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row r="1">
          <cell r="A1" t="str">
            <v>INSTITUTO NACIONAL DE VIAS</v>
          </cell>
        </row>
      </sheetData>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8">
          <cell r="A8">
            <v>2.1</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row r="1">
          <cell r="A1" t="str">
            <v>LISTADO DE INSUMOS GENERAL</v>
          </cell>
        </row>
      </sheetData>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sheetData sheetId="2764"/>
      <sheetData sheetId="2765">
        <row r="1">
          <cell r="A1" t="str">
            <v>ITEM</v>
          </cell>
        </row>
      </sheetData>
      <sheetData sheetId="2766">
        <row r="1">
          <cell r="A1" t="str">
            <v>EQUIPO</v>
          </cell>
        </row>
      </sheetData>
      <sheetData sheetId="2767">
        <row r="1">
          <cell r="A1" t="str">
            <v>ADMINISTRACION</v>
          </cell>
        </row>
      </sheetData>
      <sheetData sheetId="2768"/>
      <sheetData sheetId="2769"/>
      <sheetData sheetId="2770"/>
      <sheetData sheetId="2771"/>
      <sheetData sheetId="2772"/>
      <sheetData sheetId="2773" refreshError="1"/>
      <sheetData sheetId="2774" refreshError="1"/>
      <sheetData sheetId="2775"/>
      <sheetData sheetId="2776"/>
      <sheetData sheetId="2777">
        <row r="1">
          <cell r="A1" t="str">
            <v>ITEM</v>
          </cell>
        </row>
      </sheetData>
      <sheetData sheetId="2778">
        <row r="1">
          <cell r="A1" t="str">
            <v>EQUIPO</v>
          </cell>
        </row>
      </sheetData>
      <sheetData sheetId="2779">
        <row r="1">
          <cell r="A1" t="str">
            <v>ADMINISTRACION</v>
          </cell>
        </row>
      </sheetData>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refreshError="1"/>
      <sheetData sheetId="2850" refreshError="1"/>
      <sheetData sheetId="285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sheetData sheetId="2956"/>
      <sheetData sheetId="2957" refreshError="1"/>
      <sheetData sheetId="2958" refreshError="1"/>
      <sheetData sheetId="2959"/>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sheetData sheetId="2970"/>
      <sheetData sheetId="2971"/>
      <sheetData sheetId="2972"/>
      <sheetData sheetId="2973"/>
      <sheetData sheetId="2974"/>
      <sheetData sheetId="2975"/>
      <sheetData sheetId="2976"/>
      <sheetData sheetId="2977"/>
      <sheetData sheetId="2978">
        <row r="1">
          <cell r="A1" t="str">
            <v>ITEM</v>
          </cell>
        </row>
      </sheetData>
      <sheetData sheetId="2979">
        <row r="1">
          <cell r="A1" t="str">
            <v>EQUIPO</v>
          </cell>
        </row>
      </sheetData>
      <sheetData sheetId="2980">
        <row r="1">
          <cell r="A1" t="str">
            <v>ADMINISTRACION</v>
          </cell>
        </row>
      </sheetData>
      <sheetData sheetId="2981"/>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ow r="1">
          <cell r="A1" t="str">
            <v>EQUIPO</v>
          </cell>
        </row>
      </sheetData>
      <sheetData sheetId="2999">
        <row r="1">
          <cell r="A1" t="str">
            <v>ADMINISTRACION</v>
          </cell>
        </row>
      </sheetData>
      <sheetData sheetId="3000">
        <row r="1">
          <cell r="A1" t="str">
            <v>INSTITUTO NACIONAL DE VIAS</v>
          </cell>
        </row>
      </sheetData>
      <sheetData sheetId="3001"/>
      <sheetData sheetId="3002"/>
      <sheetData sheetId="3003"/>
      <sheetData sheetId="3004"/>
      <sheetData sheetId="3005"/>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sheetData sheetId="3023"/>
      <sheetData sheetId="3024" refreshError="1"/>
      <sheetData sheetId="3025"/>
      <sheetData sheetId="3026" refreshError="1"/>
      <sheetData sheetId="3027">
        <row r="1">
          <cell r="A1" t="str">
            <v>EQUIPO</v>
          </cell>
        </row>
      </sheetData>
      <sheetData sheetId="3028">
        <row r="1">
          <cell r="A1" t="str">
            <v>ADMINISTRACION</v>
          </cell>
        </row>
      </sheetData>
      <sheetData sheetId="3029"/>
      <sheetData sheetId="3030"/>
      <sheetData sheetId="3031"/>
      <sheetData sheetId="3032"/>
      <sheetData sheetId="3033">
        <row r="5">
          <cell r="E5" t="str">
            <v>CANTIDAD</v>
          </cell>
        </row>
      </sheetData>
      <sheetData sheetId="3034">
        <row r="5">
          <cell r="E5" t="str">
            <v>CANTIDAD</v>
          </cell>
        </row>
      </sheetData>
      <sheetData sheetId="3035">
        <row r="5">
          <cell r="E5" t="str">
            <v>CANTIDAD</v>
          </cell>
        </row>
      </sheetData>
      <sheetData sheetId="3036">
        <row r="5">
          <cell r="E5" t="str">
            <v>CANTIDAD</v>
          </cell>
        </row>
      </sheetData>
      <sheetData sheetId="3037">
        <row r="1">
          <cell r="A1" t="str">
            <v>ITEM</v>
          </cell>
        </row>
      </sheetData>
      <sheetData sheetId="3038">
        <row r="1">
          <cell r="A1" t="str">
            <v>EQUIPO</v>
          </cell>
        </row>
      </sheetData>
      <sheetData sheetId="3039">
        <row r="1">
          <cell r="A1" t="str">
            <v>ADMINISTRACION</v>
          </cell>
        </row>
      </sheetData>
      <sheetData sheetId="3040">
        <row r="1">
          <cell r="A1" t="str">
            <v>INSTITUTO NACIONAL DE VIAS</v>
          </cell>
        </row>
      </sheetData>
      <sheetData sheetId="3041" refreshError="1"/>
      <sheetData sheetId="3042" refreshError="1"/>
      <sheetData sheetId="3043"/>
      <sheetData sheetId="3044"/>
      <sheetData sheetId="3045"/>
      <sheetData sheetId="3046"/>
      <sheetData sheetId="3047"/>
      <sheetData sheetId="3048"/>
      <sheetData sheetId="3049"/>
      <sheetData sheetId="3050">
        <row r="1">
          <cell r="A1" t="str">
            <v>INSTITUTO NACIONAL DE VIAS</v>
          </cell>
        </row>
      </sheetData>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sheetData sheetId="3091"/>
      <sheetData sheetId="3092"/>
      <sheetData sheetId="3093"/>
      <sheetData sheetId="3094"/>
      <sheetData sheetId="3095"/>
      <sheetData sheetId="3096"/>
      <sheetData sheetId="3097"/>
      <sheetData sheetId="3098" refreshError="1"/>
      <sheetData sheetId="3099" refreshError="1"/>
      <sheetData sheetId="3100"/>
      <sheetData sheetId="3101" refreshError="1"/>
      <sheetData sheetId="3102" refreshError="1"/>
      <sheetData sheetId="3103" refreshError="1"/>
      <sheetData sheetId="3104"/>
      <sheetData sheetId="3105" refreshError="1"/>
      <sheetData sheetId="3106"/>
      <sheetData sheetId="3107"/>
      <sheetData sheetId="3108"/>
      <sheetData sheetId="3109"/>
      <sheetData sheetId="3110">
        <row r="1">
          <cell r="C1">
            <v>0.2</v>
          </cell>
        </row>
      </sheetData>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row r="8">
          <cell r="A8">
            <v>2.1</v>
          </cell>
        </row>
      </sheetData>
      <sheetData sheetId="3125">
        <row r="8">
          <cell r="A8">
            <v>3.1</v>
          </cell>
        </row>
      </sheetData>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row r="2">
          <cell r="A2" t="str">
            <v>ACTA No</v>
          </cell>
        </row>
      </sheetData>
      <sheetData sheetId="3141"/>
      <sheetData sheetId="3142"/>
      <sheetData sheetId="3143"/>
      <sheetData sheetId="3144"/>
      <sheetData sheetId="3145"/>
      <sheetData sheetId="3146"/>
      <sheetData sheetId="3147"/>
      <sheetData sheetId="3148">
        <row r="1">
          <cell r="A1" t="str">
            <v>INSTITUTO NACIONAL DE VIAS</v>
          </cell>
        </row>
      </sheetData>
      <sheetData sheetId="3149"/>
      <sheetData sheetId="3150"/>
      <sheetData sheetId="3151"/>
      <sheetData sheetId="3152"/>
      <sheetData sheetId="3153"/>
      <sheetData sheetId="3154"/>
      <sheetData sheetId="3155"/>
      <sheetData sheetId="3156"/>
      <sheetData sheetId="3157"/>
      <sheetData sheetId="3158">
        <row r="1">
          <cell r="A1" t="str">
            <v>Name</v>
          </cell>
        </row>
      </sheetData>
      <sheetData sheetId="3159"/>
      <sheetData sheetId="3160"/>
      <sheetData sheetId="3161"/>
      <sheetData sheetId="3162"/>
      <sheetData sheetId="3163">
        <row r="1">
          <cell r="A1" t="str">
            <v>ITEM</v>
          </cell>
        </row>
      </sheetData>
      <sheetData sheetId="3164">
        <row r="1">
          <cell r="A1" t="str">
            <v>EQUIPO</v>
          </cell>
        </row>
      </sheetData>
      <sheetData sheetId="3165">
        <row r="1">
          <cell r="A1" t="str">
            <v>ADMINISTRACION</v>
          </cell>
        </row>
      </sheetData>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sheetData sheetId="3213"/>
      <sheetData sheetId="3214"/>
      <sheetData sheetId="3215" refreshError="1"/>
      <sheetData sheetId="3216" refreshError="1"/>
      <sheetData sheetId="3217"/>
      <sheetData sheetId="3218"/>
      <sheetData sheetId="3219"/>
      <sheetData sheetId="3220"/>
      <sheetData sheetId="3221"/>
      <sheetData sheetId="3222"/>
      <sheetData sheetId="3223"/>
      <sheetData sheetId="3224"/>
      <sheetData sheetId="3225"/>
      <sheetData sheetId="3226"/>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sheetData sheetId="3237">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ow r="16">
          <cell r="A16" t="str">
            <v>ABONO 10-30-10</v>
          </cell>
        </row>
      </sheetData>
      <sheetData sheetId="3289">
        <row r="3">
          <cell r="A3">
            <v>1</v>
          </cell>
        </row>
      </sheetData>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ow r="1">
          <cell r="C1">
            <v>0.2</v>
          </cell>
        </row>
      </sheetData>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ow r="3">
          <cell r="A3">
            <v>1</v>
          </cell>
        </row>
      </sheetData>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ow r="1">
          <cell r="A1" t="str">
            <v>ITEM</v>
          </cell>
        </row>
      </sheetData>
      <sheetData sheetId="3394">
        <row r="1">
          <cell r="A1" t="str">
            <v>EQUIPO</v>
          </cell>
        </row>
      </sheetData>
      <sheetData sheetId="3395" refreshError="1"/>
      <sheetData sheetId="3396"/>
      <sheetData sheetId="3397" refreshError="1"/>
      <sheetData sheetId="3398">
        <row r="3">
          <cell r="A3">
            <v>1</v>
          </cell>
        </row>
      </sheetData>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sheetData sheetId="3409"/>
      <sheetData sheetId="3410"/>
      <sheetData sheetId="3411"/>
      <sheetData sheetId="3412">
        <row r="1">
          <cell r="C1">
            <v>0.2</v>
          </cell>
        </row>
      </sheetData>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sheetData sheetId="3458"/>
      <sheetData sheetId="3459"/>
      <sheetData sheetId="3460" refreshError="1"/>
      <sheetData sheetId="3461"/>
      <sheetData sheetId="3462"/>
      <sheetData sheetId="3463"/>
      <sheetData sheetId="3464"/>
      <sheetData sheetId="3465"/>
      <sheetData sheetId="3466"/>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sheetData sheetId="3502">
        <row r="1">
          <cell r="A1" t="str">
            <v>ITEM</v>
          </cell>
        </row>
      </sheetData>
      <sheetData sheetId="3503">
        <row r="1">
          <cell r="A1" t="str">
            <v>ITEM</v>
          </cell>
        </row>
      </sheetData>
      <sheetData sheetId="3504" refreshError="1"/>
      <sheetData sheetId="3505">
        <row r="1">
          <cell r="A1" t="str">
            <v>ADMINISTRACION</v>
          </cell>
        </row>
      </sheetData>
      <sheetData sheetId="3506"/>
      <sheetData sheetId="3507"/>
      <sheetData sheetId="3508"/>
      <sheetData sheetId="3509"/>
      <sheetData sheetId="3510">
        <row r="1">
          <cell r="A1" t="str">
            <v>ITEM</v>
          </cell>
        </row>
      </sheetData>
      <sheetData sheetId="3511">
        <row r="1">
          <cell r="A1" t="str">
            <v>EQUIPO</v>
          </cell>
        </row>
      </sheetData>
      <sheetData sheetId="3512">
        <row r="1">
          <cell r="A1" t="str">
            <v>ADMINISTRACION</v>
          </cell>
        </row>
      </sheetData>
      <sheetData sheetId="3513"/>
      <sheetData sheetId="3514">
        <row r="1">
          <cell r="A1" t="str">
            <v>ITEM</v>
          </cell>
        </row>
      </sheetData>
      <sheetData sheetId="3515">
        <row r="1">
          <cell r="A1" t="str">
            <v>EQUIPO</v>
          </cell>
        </row>
      </sheetData>
      <sheetData sheetId="3516">
        <row r="1">
          <cell r="A1" t="str">
            <v>ADMINISTRACION</v>
          </cell>
        </row>
      </sheetData>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row r="1">
          <cell r="A1" t="str">
            <v>ITEM</v>
          </cell>
        </row>
      </sheetData>
      <sheetData sheetId="3538">
        <row r="1">
          <cell r="A1" t="str">
            <v>EQUIPO</v>
          </cell>
        </row>
      </sheetData>
      <sheetData sheetId="3539">
        <row r="1">
          <cell r="A1" t="str">
            <v>ADMINISTRACION</v>
          </cell>
        </row>
      </sheetData>
      <sheetData sheetId="3540"/>
      <sheetData sheetId="3541"/>
      <sheetData sheetId="3542"/>
      <sheetData sheetId="3543"/>
      <sheetData sheetId="3544">
        <row r="1">
          <cell r="A1" t="str">
            <v>ITEM</v>
          </cell>
        </row>
      </sheetData>
      <sheetData sheetId="3545">
        <row r="1">
          <cell r="A1" t="str">
            <v>EQUIPO</v>
          </cell>
        </row>
      </sheetData>
      <sheetData sheetId="3546">
        <row r="1">
          <cell r="A1" t="str">
            <v>ADMINISTRACION</v>
          </cell>
        </row>
      </sheetData>
      <sheetData sheetId="3547"/>
      <sheetData sheetId="3548"/>
      <sheetData sheetId="3549">
        <row r="1">
          <cell r="A1" t="str">
            <v>ITEM</v>
          </cell>
        </row>
      </sheetData>
      <sheetData sheetId="3550">
        <row r="1">
          <cell r="A1" t="str">
            <v>EQUIPO</v>
          </cell>
        </row>
      </sheetData>
      <sheetData sheetId="3551">
        <row r="1">
          <cell r="A1" t="str">
            <v>ADMINISTRACION</v>
          </cell>
        </row>
      </sheetData>
      <sheetData sheetId="3552"/>
      <sheetData sheetId="3553"/>
      <sheetData sheetId="3554"/>
      <sheetData sheetId="3555"/>
      <sheetData sheetId="3556"/>
      <sheetData sheetId="3557">
        <row r="1">
          <cell r="A1" t="str">
            <v>Name</v>
          </cell>
        </row>
      </sheetData>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ow r="1">
          <cell r="A1" t="str">
            <v>ADMINISTRACION</v>
          </cell>
        </row>
      </sheetData>
      <sheetData sheetId="3575" refreshError="1"/>
      <sheetData sheetId="3576" refreshError="1"/>
      <sheetData sheetId="3577">
        <row r="1">
          <cell r="A1" t="str">
            <v>ITEM</v>
          </cell>
        </row>
      </sheetData>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sheetData sheetId="3613"/>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sheetData sheetId="3682"/>
      <sheetData sheetId="3683" refreshError="1"/>
      <sheetData sheetId="3684" refreshError="1"/>
      <sheetData sheetId="3685">
        <row r="1">
          <cell r="A1" t="str">
            <v>INSTITUTO NACIONAL DE VIAS</v>
          </cell>
        </row>
      </sheetData>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ow r="1">
          <cell r="A1" t="str">
            <v>INSTITUTO NACIONAL DE VIAS</v>
          </cell>
        </row>
      </sheetData>
      <sheetData sheetId="3725"/>
      <sheetData sheetId="3726"/>
      <sheetData sheetId="3727"/>
      <sheetData sheetId="3728"/>
      <sheetData sheetId="3729"/>
      <sheetData sheetId="3730"/>
      <sheetData sheetId="373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row r="1">
          <cell r="A1" t="str">
            <v>INSTITUTO NACIONAL DE VIAS</v>
          </cell>
        </row>
      </sheetData>
      <sheetData sheetId="3766"/>
      <sheetData sheetId="3767" refreshError="1"/>
      <sheetData sheetId="3768" refreshError="1"/>
      <sheetData sheetId="3769">
        <row r="2">
          <cell r="A2" t="str">
            <v>ACTA No</v>
          </cell>
        </row>
      </sheetData>
      <sheetData sheetId="3770"/>
      <sheetData sheetId="3771"/>
      <sheetData sheetId="3772"/>
      <sheetData sheetId="3773"/>
      <sheetData sheetId="3774"/>
      <sheetData sheetId="3775"/>
      <sheetData sheetId="3776"/>
      <sheetData sheetId="3777">
        <row r="1">
          <cell r="A1" t="str">
            <v>Name</v>
          </cell>
        </row>
      </sheetData>
      <sheetData sheetId="3778"/>
      <sheetData sheetId="3779"/>
      <sheetData sheetId="3780"/>
      <sheetData sheetId="3781"/>
      <sheetData sheetId="3782"/>
      <sheetData sheetId="3783"/>
      <sheetData sheetId="3784"/>
      <sheetData sheetId="3785"/>
      <sheetData sheetId="3786"/>
      <sheetData sheetId="3787">
        <row r="1">
          <cell r="A1" t="str">
            <v>Name</v>
          </cell>
        </row>
      </sheetData>
      <sheetData sheetId="3788"/>
      <sheetData sheetId="3789"/>
      <sheetData sheetId="3790"/>
      <sheetData sheetId="3791"/>
      <sheetData sheetId="3792"/>
      <sheetData sheetId="3793"/>
      <sheetData sheetId="3794"/>
      <sheetData sheetId="3795">
        <row r="1">
          <cell r="A1" t="str">
            <v>INSTITUTO NACIONAL DE VIAS</v>
          </cell>
        </row>
      </sheetData>
      <sheetData sheetId="3796">
        <row r="1">
          <cell r="A1" t="str">
            <v>INSTITUTO NACIONAL DE VIAS</v>
          </cell>
        </row>
      </sheetData>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sheetData sheetId="3846"/>
      <sheetData sheetId="3847"/>
      <sheetData sheetId="3848"/>
      <sheetData sheetId="3849">
        <row r="1">
          <cell r="A1" t="str">
            <v>ITEM</v>
          </cell>
        </row>
      </sheetData>
      <sheetData sheetId="3850">
        <row r="1">
          <cell r="A1" t="str">
            <v>EQUIPO</v>
          </cell>
        </row>
      </sheetData>
      <sheetData sheetId="3851">
        <row r="1">
          <cell r="A1" t="str">
            <v>ADMINISTRACION</v>
          </cell>
        </row>
      </sheetData>
      <sheetData sheetId="3852"/>
      <sheetData sheetId="3853"/>
      <sheetData sheetId="3854"/>
      <sheetData sheetId="3855"/>
      <sheetData sheetId="3856"/>
      <sheetData sheetId="3857"/>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refreshError="1"/>
      <sheetData sheetId="3907"/>
      <sheetData sheetId="3908" refreshError="1"/>
      <sheetData sheetId="3909" refreshError="1"/>
      <sheetData sheetId="3910"/>
      <sheetData sheetId="3911" refreshError="1"/>
      <sheetData sheetId="391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913"/>
      <sheetData sheetId="3914"/>
      <sheetData sheetId="3915">
        <row r="2">
          <cell r="A2" t="str">
            <v>HOSPITAL HERNANDO MONCALEANO PERDOMO ETAPA 1</v>
          </cell>
        </row>
      </sheetData>
      <sheetData sheetId="3916"/>
      <sheetData sheetId="3917">
        <row r="2">
          <cell r="A2" t="str">
            <v>HOSPITAL HERNANDO MONCALEANO PERDOMO ETAPA 2 A</v>
          </cell>
        </row>
      </sheetData>
      <sheetData sheetId="3918">
        <row r="2">
          <cell r="A2" t="str">
            <v>HOSPITAL HERNANDO MONCALEANO PERDOMO ETAPA 2B</v>
          </cell>
        </row>
      </sheetData>
      <sheetData sheetId="3919"/>
      <sheetData sheetId="3920"/>
      <sheetData sheetId="3921"/>
      <sheetData sheetId="3922"/>
      <sheetData sheetId="3923"/>
      <sheetData sheetId="3924"/>
      <sheetData sheetId="3925" refreshError="1"/>
      <sheetData sheetId="3926"/>
      <sheetData sheetId="3927"/>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sheetData sheetId="3969"/>
      <sheetData sheetId="3970">
        <row r="6">
          <cell r="A6" t="str">
            <v>CO-A1</v>
          </cell>
        </row>
      </sheetData>
      <sheetData sheetId="3971"/>
      <sheetData sheetId="3972">
        <row r="6">
          <cell r="A6" t="str">
            <v>CO-A1</v>
          </cell>
        </row>
      </sheetData>
      <sheetData sheetId="3973"/>
      <sheetData sheetId="3974" refreshError="1"/>
      <sheetData sheetId="3975"/>
      <sheetData sheetId="3976">
        <row r="4">
          <cell r="E4" t="str">
            <v>GUPCO</v>
          </cell>
        </row>
      </sheetData>
      <sheetData sheetId="3977"/>
      <sheetData sheetId="3978">
        <row r="4">
          <cell r="E4" t="str">
            <v>GUPCO</v>
          </cell>
        </row>
      </sheetData>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sheetData sheetId="3993"/>
      <sheetData sheetId="3994"/>
      <sheetData sheetId="3995"/>
      <sheetData sheetId="3996"/>
      <sheetData sheetId="3997"/>
      <sheetData sheetId="3998" refreshError="1"/>
      <sheetData sheetId="3999" refreshError="1"/>
      <sheetData sheetId="4000" refreshError="1"/>
      <sheetData sheetId="4001" refreshError="1"/>
      <sheetData sheetId="4002" refreshError="1"/>
      <sheetData sheetId="4003" refreshError="1"/>
      <sheetData sheetId="4004" refreshError="1"/>
      <sheetData sheetId="4005">
        <row r="2">
          <cell r="A2" t="str">
            <v>(ºF)</v>
          </cell>
        </row>
      </sheetData>
      <sheetData sheetId="4006" refreshError="1"/>
      <sheetData sheetId="4007"/>
      <sheetData sheetId="4008" refreshError="1"/>
      <sheetData sheetId="4009"/>
      <sheetData sheetId="4010"/>
      <sheetData sheetId="4011"/>
      <sheetData sheetId="4012"/>
      <sheetData sheetId="4013"/>
      <sheetData sheetId="4014"/>
      <sheetData sheetId="4015"/>
      <sheetData sheetId="4016"/>
      <sheetData sheetId="4017"/>
      <sheetData sheetId="4018"/>
      <sheetData sheetId="4019" refreshError="1"/>
      <sheetData sheetId="4020"/>
      <sheetData sheetId="4021"/>
      <sheetData sheetId="4022"/>
      <sheetData sheetId="4023"/>
      <sheetData sheetId="4024" refreshError="1"/>
      <sheetData sheetId="4025" refreshError="1"/>
      <sheetData sheetId="4026" refreshError="1"/>
      <sheetData sheetId="4027"/>
      <sheetData sheetId="4028" refreshError="1"/>
      <sheetData sheetId="4029" refreshError="1"/>
      <sheetData sheetId="4030"/>
      <sheetData sheetId="4031"/>
      <sheetData sheetId="4032" refreshError="1"/>
      <sheetData sheetId="4033" refreshError="1"/>
      <sheetData sheetId="4034"/>
      <sheetData sheetId="4035" refreshError="1"/>
      <sheetData sheetId="4036" refreshError="1"/>
      <sheetData sheetId="4037"/>
      <sheetData sheetId="4038"/>
      <sheetData sheetId="4039"/>
      <sheetData sheetId="4040"/>
      <sheetData sheetId="4041"/>
      <sheetData sheetId="4042"/>
      <sheetData sheetId="4043"/>
      <sheetData sheetId="4044"/>
      <sheetData sheetId="4045"/>
      <sheetData sheetId="4046"/>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ow r="4">
          <cell r="B4">
            <v>39886</v>
          </cell>
        </row>
      </sheetData>
      <sheetData sheetId="4073"/>
      <sheetData sheetId="4074"/>
      <sheetData sheetId="4075"/>
      <sheetData sheetId="407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4077"/>
      <sheetData sheetId="4078"/>
      <sheetData sheetId="4079"/>
      <sheetData sheetId="4080"/>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sheetData sheetId="4092">
        <row r="1">
          <cell r="A1" t="str">
            <v>ITEM</v>
          </cell>
        </row>
      </sheetData>
      <sheetData sheetId="4093">
        <row r="1">
          <cell r="A1" t="str">
            <v>EQUIPO</v>
          </cell>
        </row>
      </sheetData>
      <sheetData sheetId="4094">
        <row r="1">
          <cell r="A1" t="str">
            <v>ADMINISTRACION</v>
          </cell>
        </row>
      </sheetData>
      <sheetData sheetId="4095"/>
      <sheetData sheetId="4096"/>
      <sheetData sheetId="4097"/>
      <sheetData sheetId="4098"/>
      <sheetData sheetId="4099"/>
      <sheetData sheetId="4100"/>
      <sheetData sheetId="4101"/>
      <sheetData sheetId="4102"/>
      <sheetData sheetId="4103"/>
      <sheetData sheetId="4104"/>
      <sheetData sheetId="4105"/>
      <sheetData sheetId="4106">
        <row r="4">
          <cell r="A4">
            <v>0</v>
          </cell>
        </row>
      </sheetData>
      <sheetData sheetId="4107"/>
      <sheetData sheetId="4108">
        <row r="3">
          <cell r="A3">
            <v>5.0999999999999996</v>
          </cell>
        </row>
      </sheetData>
      <sheetData sheetId="4109"/>
      <sheetData sheetId="4110">
        <row r="3">
          <cell r="A3">
            <v>5.0999999999999996</v>
          </cell>
        </row>
      </sheetData>
      <sheetData sheetId="4111" refreshError="1"/>
      <sheetData sheetId="4112"/>
      <sheetData sheetId="4113" refreshError="1"/>
      <sheetData sheetId="4114" refreshError="1"/>
      <sheetData sheetId="4115">
        <row r="1">
          <cell r="A1" t="str">
            <v>ADMINISTRACION</v>
          </cell>
        </row>
      </sheetData>
      <sheetData sheetId="4116"/>
      <sheetData sheetId="4117"/>
      <sheetData sheetId="4118"/>
      <sheetData sheetId="4119"/>
      <sheetData sheetId="4120"/>
      <sheetData sheetId="4121"/>
      <sheetData sheetId="4122"/>
      <sheetData sheetId="4123"/>
      <sheetData sheetId="4124"/>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ow r="2">
          <cell r="A2" t="str">
            <v>(ºF)</v>
          </cell>
        </row>
      </sheetData>
      <sheetData sheetId="4169"/>
      <sheetData sheetId="4170">
        <row r="2">
          <cell r="A2" t="str">
            <v>(ºF)</v>
          </cell>
        </row>
      </sheetData>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ow r="2">
          <cell r="A2" t="str">
            <v>HOSPITAL HERNANDO MONCALEANO PERDOMO ETAPA 1</v>
          </cell>
        </row>
      </sheetData>
      <sheetData sheetId="4210"/>
      <sheetData sheetId="4211">
        <row r="2">
          <cell r="A2" t="str">
            <v>HOSPITAL HERNANDO MONCALEANO PERDOMO ETAPA 2 A</v>
          </cell>
        </row>
      </sheetData>
      <sheetData sheetId="4212">
        <row r="2">
          <cell r="A2" t="str">
            <v>HOSPITAL HERNANDO MONCALEANO PERDOMO ETAPA 2B</v>
          </cell>
        </row>
      </sheetData>
      <sheetData sheetId="4213"/>
      <sheetData sheetId="4214"/>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ow r="8">
          <cell r="D8" t="str">
            <v>M3</v>
          </cell>
        </row>
      </sheetData>
      <sheetData sheetId="4289"/>
      <sheetData sheetId="4290"/>
      <sheetData sheetId="4291"/>
      <sheetData sheetId="4292"/>
      <sheetData sheetId="4293" refreshError="1"/>
      <sheetData sheetId="4294" refreshError="1"/>
      <sheetData sheetId="4295" refreshError="1"/>
      <sheetData sheetId="4296" refreshError="1"/>
      <sheetData sheetId="4297"/>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ow r="4">
          <cell r="E4" t="str">
            <v>GUPCO</v>
          </cell>
        </row>
      </sheetData>
      <sheetData sheetId="4531"/>
      <sheetData sheetId="4532"/>
      <sheetData sheetId="4533"/>
      <sheetData sheetId="4534" refreshError="1"/>
      <sheetData sheetId="4535" refreshError="1"/>
      <sheetData sheetId="4536" refreshError="1"/>
      <sheetData sheetId="4537" refreshError="1"/>
      <sheetData sheetId="4538" refreshError="1"/>
      <sheetData sheetId="4539" refreshError="1"/>
      <sheetData sheetId="4540"/>
      <sheetData sheetId="4541" refreshError="1"/>
      <sheetData sheetId="4542"/>
      <sheetData sheetId="4543" refreshError="1"/>
      <sheetData sheetId="4544"/>
      <sheetData sheetId="4545"/>
      <sheetData sheetId="4546"/>
      <sheetData sheetId="4547"/>
      <sheetData sheetId="4548"/>
      <sheetData sheetId="4549"/>
      <sheetData sheetId="4550"/>
      <sheetData sheetId="455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sheetData sheetId="4563" refreshError="1"/>
      <sheetData sheetId="4564" refreshError="1"/>
      <sheetData sheetId="4565"/>
      <sheetData sheetId="4566" refreshError="1"/>
      <sheetData sheetId="4567"/>
      <sheetData sheetId="4568"/>
      <sheetData sheetId="4569"/>
      <sheetData sheetId="4570"/>
      <sheetData sheetId="4571"/>
      <sheetData sheetId="4572"/>
      <sheetData sheetId="4573" refreshError="1"/>
      <sheetData sheetId="4574"/>
      <sheetData sheetId="4575" refreshError="1"/>
      <sheetData sheetId="4576"/>
      <sheetData sheetId="4577" refreshError="1"/>
      <sheetData sheetId="4578" refreshError="1"/>
      <sheetData sheetId="4579" refreshError="1"/>
      <sheetData sheetId="4580"/>
      <sheetData sheetId="4581"/>
      <sheetData sheetId="4582"/>
      <sheetData sheetId="4583"/>
      <sheetData sheetId="4584"/>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sheetData sheetId="4631"/>
      <sheetData sheetId="4632"/>
      <sheetData sheetId="4633"/>
      <sheetData sheetId="4634"/>
      <sheetData sheetId="4635"/>
      <sheetData sheetId="4636"/>
      <sheetData sheetId="4637"/>
      <sheetData sheetId="4638" refreshError="1"/>
      <sheetData sheetId="4639" refreshError="1"/>
      <sheetData sheetId="4640" refreshError="1"/>
      <sheetData sheetId="4641" refreshError="1"/>
      <sheetData sheetId="4642" refreshError="1"/>
      <sheetData sheetId="4643" refreshError="1"/>
      <sheetData sheetId="4644" refreshError="1"/>
      <sheetData sheetId="4645"/>
      <sheetData sheetId="4646"/>
      <sheetData sheetId="4647"/>
      <sheetData sheetId="4648"/>
      <sheetData sheetId="4649"/>
      <sheetData sheetId="4650"/>
      <sheetData sheetId="4651"/>
      <sheetData sheetId="4652"/>
      <sheetData sheetId="4653"/>
      <sheetData sheetId="4654"/>
      <sheetData sheetId="4655"/>
      <sheetData sheetId="4656" refreshError="1"/>
      <sheetData sheetId="4657" refreshError="1"/>
      <sheetData sheetId="4658" refreshError="1"/>
      <sheetData sheetId="4659" refreshError="1"/>
      <sheetData sheetId="4660" refreshError="1"/>
      <sheetData sheetId="4661"/>
      <sheetData sheetId="4662"/>
      <sheetData sheetId="4663" refreshError="1"/>
      <sheetData sheetId="4664"/>
      <sheetData sheetId="4665">
        <row r="4">
          <cell r="B4">
            <v>39886</v>
          </cell>
        </row>
      </sheetData>
      <sheetData sheetId="4666"/>
      <sheetData sheetId="4667"/>
      <sheetData sheetId="4668"/>
      <sheetData sheetId="4669"/>
      <sheetData sheetId="4670"/>
      <sheetData sheetId="4671"/>
      <sheetData sheetId="4672">
        <row r="4">
          <cell r="B4">
            <v>39886</v>
          </cell>
        </row>
      </sheetData>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refreshError="1"/>
      <sheetData sheetId="4699" refreshError="1"/>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refreshError="1"/>
      <sheetData sheetId="4720"/>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sheetData sheetId="4800"/>
      <sheetData sheetId="4801"/>
      <sheetData sheetId="4802"/>
      <sheetData sheetId="4803">
        <row r="4">
          <cell r="E4" t="str">
            <v>GUPCO</v>
          </cell>
        </row>
      </sheetData>
      <sheetData sheetId="4804"/>
      <sheetData sheetId="4805"/>
      <sheetData sheetId="4806"/>
      <sheetData sheetId="4807"/>
      <sheetData sheetId="4808"/>
      <sheetData sheetId="4809" refreshError="1"/>
      <sheetData sheetId="4810"/>
      <sheetData sheetId="4811" refreshError="1"/>
      <sheetData sheetId="4812"/>
      <sheetData sheetId="4813" refreshError="1"/>
      <sheetData sheetId="4814" refreshError="1"/>
      <sheetData sheetId="4815" refreshError="1"/>
      <sheetData sheetId="4816" refreshError="1"/>
      <sheetData sheetId="4817"/>
      <sheetData sheetId="4818"/>
      <sheetData sheetId="4819"/>
      <sheetData sheetId="4820"/>
      <sheetData sheetId="4821"/>
      <sheetData sheetId="4822" refreshError="1"/>
      <sheetData sheetId="4823" refreshError="1"/>
      <sheetData sheetId="4824" refreshError="1"/>
      <sheetData sheetId="4825" refreshError="1"/>
      <sheetData sheetId="4826"/>
      <sheetData sheetId="4827" refreshError="1"/>
      <sheetData sheetId="4828" refreshError="1"/>
      <sheetData sheetId="4829" refreshError="1"/>
      <sheetData sheetId="4830"/>
      <sheetData sheetId="483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refreshError="1"/>
      <sheetData sheetId="4887"/>
      <sheetData sheetId="4888"/>
      <sheetData sheetId="4889" refreshError="1"/>
      <sheetData sheetId="4890"/>
      <sheetData sheetId="4891" refreshError="1"/>
      <sheetData sheetId="4892"/>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sheetData sheetId="4920"/>
      <sheetData sheetId="4921"/>
      <sheetData sheetId="4922"/>
      <sheetData sheetId="4923"/>
      <sheetData sheetId="4924"/>
      <sheetData sheetId="4925"/>
      <sheetData sheetId="4926"/>
      <sheetData sheetId="4927"/>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sheetData sheetId="4965">
        <row r="6">
          <cell r="AB6">
            <v>40179</v>
          </cell>
        </row>
      </sheetData>
      <sheetData sheetId="4966"/>
      <sheetData sheetId="4967"/>
      <sheetData sheetId="4968"/>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sheetData sheetId="5033"/>
      <sheetData sheetId="5034" refreshError="1"/>
      <sheetData sheetId="5035" refreshError="1"/>
      <sheetData sheetId="5036" refreshError="1"/>
      <sheetData sheetId="5037" refreshError="1"/>
      <sheetData sheetId="5038"/>
      <sheetData sheetId="5039"/>
      <sheetData sheetId="5040"/>
      <sheetData sheetId="5041"/>
      <sheetData sheetId="5042"/>
      <sheetData sheetId="5043"/>
      <sheetData sheetId="5044"/>
      <sheetData sheetId="5045"/>
      <sheetData sheetId="5046"/>
      <sheetData sheetId="5047" refreshError="1"/>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ow r="15">
          <cell r="B15" t="str">
            <v>ROSY ARTEAGA ORTEGA</v>
          </cell>
        </row>
      </sheetData>
      <sheetData sheetId="5178">
        <row r="15">
          <cell r="B15" t="str">
            <v>ROSY ARTEAGA ORTEGA</v>
          </cell>
        </row>
      </sheetData>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sheetData sheetId="5234" refreshError="1"/>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sheetData sheetId="5295"/>
      <sheetData sheetId="5296"/>
      <sheetData sheetId="5297"/>
      <sheetData sheetId="5298"/>
      <sheetData sheetId="5299">
        <row r="5">
          <cell r="E5" t="str">
            <v>CANTIDAD</v>
          </cell>
        </row>
      </sheetData>
      <sheetData sheetId="5300">
        <row r="5">
          <cell r="E5" t="str">
            <v>CANTIDAD</v>
          </cell>
        </row>
      </sheetData>
      <sheetData sheetId="5301">
        <row r="5">
          <cell r="E5" t="str">
            <v>CANTIDAD</v>
          </cell>
        </row>
      </sheetData>
      <sheetData sheetId="5302">
        <row r="5">
          <cell r="E5" t="str">
            <v>CANTIDAD</v>
          </cell>
        </row>
      </sheetData>
      <sheetData sheetId="5303">
        <row r="5">
          <cell r="E5" t="str">
            <v>CANTIDAD</v>
          </cell>
        </row>
      </sheetData>
      <sheetData sheetId="5304">
        <row r="5">
          <cell r="E5" t="str">
            <v>CANTIDAD</v>
          </cell>
        </row>
      </sheetData>
      <sheetData sheetId="5305">
        <row r="5">
          <cell r="E5" t="str">
            <v>CANTIDAD</v>
          </cell>
        </row>
      </sheetData>
      <sheetData sheetId="5306">
        <row r="5">
          <cell r="E5" t="str">
            <v>CANTIDAD</v>
          </cell>
        </row>
      </sheetData>
      <sheetData sheetId="5307">
        <row r="5">
          <cell r="E5" t="str">
            <v>CANTIDAD</v>
          </cell>
        </row>
      </sheetData>
      <sheetData sheetId="5308">
        <row r="5">
          <cell r="E5" t="str">
            <v>CANTIDAD</v>
          </cell>
        </row>
      </sheetData>
      <sheetData sheetId="5309">
        <row r="5">
          <cell r="E5" t="str">
            <v>CANTIDAD</v>
          </cell>
        </row>
      </sheetData>
      <sheetData sheetId="5310">
        <row r="5">
          <cell r="E5" t="str">
            <v>CANTIDAD</v>
          </cell>
        </row>
      </sheetData>
      <sheetData sheetId="5311">
        <row r="5">
          <cell r="E5" t="str">
            <v>CANTIDAD</v>
          </cell>
        </row>
      </sheetData>
      <sheetData sheetId="5312">
        <row r="5">
          <cell r="E5" t="str">
            <v>CANTIDAD</v>
          </cell>
        </row>
      </sheetData>
      <sheetData sheetId="5313">
        <row r="5">
          <cell r="E5" t="str">
            <v>CANTIDAD</v>
          </cell>
        </row>
      </sheetData>
      <sheetData sheetId="5314">
        <row r="5">
          <cell r="E5" t="str">
            <v>CANTIDAD</v>
          </cell>
        </row>
      </sheetData>
      <sheetData sheetId="5315"/>
      <sheetData sheetId="5316"/>
      <sheetData sheetId="5317"/>
      <sheetData sheetId="5318"/>
      <sheetData sheetId="5319"/>
      <sheetData sheetId="5320"/>
      <sheetData sheetId="5321">
        <row r="5">
          <cell r="E5" t="str">
            <v>CANTIDAD</v>
          </cell>
        </row>
      </sheetData>
      <sheetData sheetId="5322">
        <row r="5">
          <cell r="E5" t="str">
            <v>CANTIDAD</v>
          </cell>
        </row>
      </sheetData>
      <sheetData sheetId="5323">
        <row r="5">
          <cell r="E5" t="str">
            <v>CANTIDAD</v>
          </cell>
        </row>
      </sheetData>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row r="1">
          <cell r="A1" t="str">
            <v>INSTITUTO NACIONAL DE VIAS</v>
          </cell>
        </row>
      </sheetData>
      <sheetData sheetId="5340"/>
      <sheetData sheetId="5341"/>
      <sheetData sheetId="5342">
        <row r="18">
          <cell r="C18">
            <v>7000</v>
          </cell>
        </row>
      </sheetData>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row r="1">
          <cell r="A1" t="str">
            <v>INSTITUTO NACIONAL DE VIAS</v>
          </cell>
        </row>
      </sheetData>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row r="1">
          <cell r="A1" t="str">
            <v>EQUIPO</v>
          </cell>
        </row>
      </sheetData>
      <sheetData sheetId="5449">
        <row r="1">
          <cell r="A1" t="str">
            <v>ADMINISTRACION</v>
          </cell>
        </row>
      </sheetData>
      <sheetData sheetId="5450">
        <row r="1">
          <cell r="A1" t="str">
            <v>EQUIPO</v>
          </cell>
        </row>
      </sheetData>
      <sheetData sheetId="5451">
        <row r="1">
          <cell r="A1" t="str">
            <v>ADMINISTRACION</v>
          </cell>
        </row>
      </sheetData>
      <sheetData sheetId="5452">
        <row r="1">
          <cell r="A1" t="str">
            <v>EQUIPO</v>
          </cell>
        </row>
      </sheetData>
      <sheetData sheetId="5453">
        <row r="1">
          <cell r="A1" t="str">
            <v>ADMINISTRACION</v>
          </cell>
        </row>
      </sheetData>
      <sheetData sheetId="5454">
        <row r="1">
          <cell r="A1" t="str">
            <v>EQUIPO</v>
          </cell>
        </row>
      </sheetData>
      <sheetData sheetId="5455">
        <row r="1">
          <cell r="A1" t="str">
            <v>ADMINISTRACION</v>
          </cell>
        </row>
      </sheetData>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row r="1">
          <cell r="A1" t="str">
            <v>ITEM</v>
          </cell>
        </row>
      </sheetData>
      <sheetData sheetId="5493">
        <row r="1">
          <cell r="A1" t="str">
            <v>EQUIPO</v>
          </cell>
        </row>
      </sheetData>
      <sheetData sheetId="5494">
        <row r="1">
          <cell r="A1" t="str">
            <v>ITEM</v>
          </cell>
        </row>
      </sheetData>
      <sheetData sheetId="5495">
        <row r="1">
          <cell r="A1" t="str">
            <v>EQUIPO</v>
          </cell>
        </row>
      </sheetData>
      <sheetData sheetId="5496">
        <row r="1">
          <cell r="A1" t="str">
            <v>ITEM</v>
          </cell>
        </row>
      </sheetData>
      <sheetData sheetId="5497">
        <row r="1">
          <cell r="A1" t="str">
            <v>EQUIPO</v>
          </cell>
        </row>
      </sheetData>
      <sheetData sheetId="5498">
        <row r="1">
          <cell r="A1" t="str">
            <v>ITEM</v>
          </cell>
        </row>
      </sheetData>
      <sheetData sheetId="5499">
        <row r="1">
          <cell r="A1" t="str">
            <v>EQUIPO</v>
          </cell>
        </row>
      </sheetData>
      <sheetData sheetId="5500">
        <row r="1">
          <cell r="A1" t="str">
            <v>ADMINISTRACION</v>
          </cell>
        </row>
      </sheetData>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ow r="16">
          <cell r="A16" t="str">
            <v>ABONO 10-30-10</v>
          </cell>
        </row>
      </sheetData>
      <sheetData sheetId="5542"/>
      <sheetData sheetId="5543">
        <row r="16">
          <cell r="A16" t="str">
            <v>ABONO 10-30-10</v>
          </cell>
        </row>
      </sheetData>
      <sheetData sheetId="5544"/>
      <sheetData sheetId="5545">
        <row r="16">
          <cell r="A16" t="str">
            <v>ABONO 10-30-10</v>
          </cell>
        </row>
      </sheetData>
      <sheetData sheetId="5546"/>
      <sheetData sheetId="5547" refreshError="1"/>
      <sheetData sheetId="5548" refreshError="1"/>
      <sheetData sheetId="5549" refreshError="1"/>
      <sheetData sheetId="5550" refreshError="1"/>
      <sheetData sheetId="5551" refreshError="1"/>
      <sheetData sheetId="5552">
        <row r="6">
          <cell r="A6" t="str">
            <v>TOPÓGRAFO</v>
          </cell>
        </row>
      </sheetData>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ow r="18">
          <cell r="C18">
            <v>7000</v>
          </cell>
        </row>
      </sheetData>
      <sheetData sheetId="5565"/>
      <sheetData sheetId="5566"/>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sheetData sheetId="5614"/>
      <sheetData sheetId="5615"/>
      <sheetData sheetId="5616"/>
      <sheetData sheetId="5617"/>
      <sheetData sheetId="5618">
        <row r="33">
          <cell r="C33">
            <v>0.77967625899280601</v>
          </cell>
        </row>
      </sheetData>
      <sheetData sheetId="5619"/>
      <sheetData sheetId="562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sheetData sheetId="5648" refreshError="1"/>
      <sheetData sheetId="5649" refreshError="1"/>
      <sheetData sheetId="5650" refreshError="1"/>
      <sheetData sheetId="5651" refreshError="1"/>
      <sheetData sheetId="5652"/>
      <sheetData sheetId="5653" refreshError="1"/>
      <sheetData sheetId="5654" refreshError="1"/>
      <sheetData sheetId="5655" refreshError="1"/>
      <sheetData sheetId="5656" refreshError="1"/>
      <sheetData sheetId="5657" refreshError="1"/>
      <sheetData sheetId="5658" refreshError="1"/>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sheetData sheetId="5669"/>
      <sheetData sheetId="5670">
        <row r="1">
          <cell r="A1" t="str">
            <v>EQUIPO</v>
          </cell>
        </row>
      </sheetData>
      <sheetData sheetId="5671">
        <row r="1">
          <cell r="A1" t="str">
            <v>ADMINISTRACION</v>
          </cell>
        </row>
      </sheetData>
      <sheetData sheetId="5672"/>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sheetData sheetId="5835"/>
      <sheetData sheetId="5836"/>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sheetData sheetId="5885"/>
      <sheetData sheetId="5886"/>
      <sheetData sheetId="5887"/>
      <sheetData sheetId="5888"/>
      <sheetData sheetId="5889"/>
      <sheetData sheetId="5890"/>
      <sheetData sheetId="5891">
        <row r="21">
          <cell r="G21" t="b">
            <v>0</v>
          </cell>
        </row>
      </sheetData>
      <sheetData sheetId="5892"/>
      <sheetData sheetId="5893"/>
      <sheetData sheetId="5894">
        <row r="18">
          <cell r="C18">
            <v>7000</v>
          </cell>
        </row>
      </sheetData>
      <sheetData sheetId="5895"/>
      <sheetData sheetId="5896" refreshError="1"/>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refreshError="1"/>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refreshError="1"/>
      <sheetData sheetId="5939"/>
      <sheetData sheetId="5940"/>
      <sheetData sheetId="5941"/>
      <sheetData sheetId="5942"/>
      <sheetData sheetId="5943"/>
      <sheetData sheetId="5944"/>
      <sheetData sheetId="5945"/>
      <sheetData sheetId="5946"/>
      <sheetData sheetId="5947" refreshError="1"/>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sheetData sheetId="6579"/>
      <sheetData sheetId="6580" refreshError="1"/>
      <sheetData sheetId="6581" refreshError="1"/>
      <sheetData sheetId="6582" refreshError="1"/>
      <sheetData sheetId="6583" refreshError="1"/>
      <sheetData sheetId="6584" refreshError="1"/>
      <sheetData sheetId="6585"/>
      <sheetData sheetId="6586"/>
      <sheetData sheetId="6587"/>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sheetData sheetId="6807" refreshError="1"/>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sheetData sheetId="6854" refreshError="1"/>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sheetData sheetId="6903" refreshError="1"/>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refreshError="1"/>
      <sheetData sheetId="6917" refreshError="1"/>
      <sheetData sheetId="6918" refreshError="1"/>
      <sheetData sheetId="6919" refreshError="1"/>
      <sheetData sheetId="6920" refreshError="1"/>
      <sheetData sheetId="6921"/>
      <sheetData sheetId="6922"/>
      <sheetData sheetId="6923"/>
      <sheetData sheetId="6924" refreshError="1"/>
      <sheetData sheetId="6925" refreshError="1"/>
      <sheetData sheetId="6926" refreshError="1"/>
      <sheetData sheetId="6927" refreshError="1"/>
      <sheetData sheetId="6928"/>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sheetData sheetId="6948" refreshError="1"/>
      <sheetData sheetId="6949"/>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ow r="1">
          <cell r="A1" t="str">
            <v>Name</v>
          </cell>
        </row>
      </sheetData>
      <sheetData sheetId="7012"/>
      <sheetData sheetId="7013"/>
      <sheetData sheetId="7014"/>
      <sheetData sheetId="7015"/>
      <sheetData sheetId="7016"/>
      <sheetData sheetId="7017"/>
      <sheetData sheetId="7018"/>
      <sheetData sheetId="7019"/>
      <sheetData sheetId="7020">
        <row r="3">
          <cell r="P3" t="str">
            <v>CONSORCIO CICLOINFRAESCTRUCTURA</v>
          </cell>
        </row>
      </sheetData>
      <sheetData sheetId="7021">
        <row r="4">
          <cell r="B4" t="str">
            <v>A-1.1</v>
          </cell>
        </row>
      </sheetData>
      <sheetData sheetId="7022"/>
      <sheetData sheetId="7023"/>
      <sheetData sheetId="7024"/>
      <sheetData sheetId="7025">
        <row r="4">
          <cell r="F4" t="str">
            <v>INDEPORTES</v>
          </cell>
        </row>
      </sheetData>
      <sheetData sheetId="7026"/>
      <sheetData sheetId="7027"/>
      <sheetData sheetId="7028"/>
      <sheetData sheetId="7029"/>
      <sheetData sheetId="7030"/>
      <sheetData sheetId="7031"/>
      <sheetData sheetId="7032"/>
      <sheetData sheetId="7033" refreshError="1"/>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row r="3">
          <cell r="P3" t="str">
            <v>CONSORCIO CICLOINFRAESCTRUCTURA</v>
          </cell>
        </row>
      </sheetData>
      <sheetData sheetId="7304">
        <row r="4">
          <cell r="B4" t="str">
            <v>A-1.1</v>
          </cell>
        </row>
      </sheetData>
      <sheetData sheetId="7305"/>
      <sheetData sheetId="7306">
        <row r="4">
          <cell r="F4" t="str">
            <v>INDEPORTES</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row r="1">
          <cell r="B1" t="str">
            <v>CTO-102-2002</v>
          </cell>
        </row>
      </sheetData>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refreshError="1"/>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refreshError="1"/>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sheetData sheetId="8850"/>
      <sheetData sheetId="8851"/>
      <sheetData sheetId="8852"/>
      <sheetData sheetId="8853" refreshError="1"/>
      <sheetData sheetId="8854" refreshError="1"/>
      <sheetData sheetId="8855" refreshError="1"/>
      <sheetData sheetId="8856" refreshError="1"/>
      <sheetData sheetId="8857" refreshError="1"/>
      <sheetData sheetId="8858"/>
      <sheetData sheetId="8859"/>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sheetData sheetId="8953"/>
      <sheetData sheetId="8954">
        <row r="14">
          <cell r="D14">
            <v>38504</v>
          </cell>
        </row>
      </sheetData>
      <sheetData sheetId="8955"/>
      <sheetData sheetId="8956">
        <row r="14">
          <cell r="D14">
            <v>38504</v>
          </cell>
        </row>
      </sheetData>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sheetData sheetId="9292"/>
      <sheetData sheetId="9293"/>
      <sheetData sheetId="9294"/>
      <sheetData sheetId="9295" refreshError="1"/>
      <sheetData sheetId="9296"/>
      <sheetData sheetId="9297"/>
      <sheetData sheetId="9298"/>
      <sheetData sheetId="9299"/>
      <sheetData sheetId="9300"/>
      <sheetData sheetId="9301">
        <row r="1">
          <cell r="A1" t="str">
            <v>INSTITUTO NACIONAL DE VIAS</v>
          </cell>
        </row>
      </sheetData>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sheetData sheetId="9329"/>
      <sheetData sheetId="9330"/>
      <sheetData sheetId="9331"/>
      <sheetData sheetId="9332"/>
      <sheetData sheetId="9333" refreshError="1"/>
      <sheetData sheetId="9334" refreshError="1"/>
      <sheetData sheetId="9335"/>
      <sheetData sheetId="9336"/>
      <sheetData sheetId="9337"/>
      <sheetData sheetId="9338"/>
      <sheetData sheetId="9339"/>
      <sheetData sheetId="9340"/>
      <sheetData sheetId="9341"/>
      <sheetData sheetId="9342" refreshError="1"/>
      <sheetData sheetId="9343" refreshError="1"/>
      <sheetData sheetId="9344" refreshError="1"/>
      <sheetData sheetId="9345" refreshError="1"/>
      <sheetData sheetId="9346" refreshError="1"/>
      <sheetData sheetId="9347" refreshError="1"/>
      <sheetData sheetId="9348"/>
      <sheetData sheetId="9349"/>
      <sheetData sheetId="9350"/>
      <sheetData sheetId="9351"/>
      <sheetData sheetId="9352"/>
      <sheetData sheetId="9353"/>
      <sheetData sheetId="9354"/>
      <sheetData sheetId="9355"/>
      <sheetData sheetId="9356" refreshError="1"/>
      <sheetData sheetId="9357" refreshError="1"/>
      <sheetData sheetId="9358" refreshError="1"/>
      <sheetData sheetId="9359" refreshError="1"/>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refreshError="1"/>
      <sheetData sheetId="9445" refreshError="1"/>
      <sheetData sheetId="9446" refreshError="1"/>
      <sheetData sheetId="9447" refreshError="1"/>
      <sheetData sheetId="9448" refreshError="1"/>
      <sheetData sheetId="9449" refreshError="1"/>
      <sheetData sheetId="9450" refreshError="1"/>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sheetData sheetId="9501" refreshError="1"/>
      <sheetData sheetId="9502" refreshError="1"/>
      <sheetData sheetId="9503" refreshError="1"/>
      <sheetData sheetId="9504" refreshError="1"/>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row r="1">
          <cell r="A1" t="str">
            <v>ADMINISTRACION</v>
          </cell>
        </row>
      </sheetData>
      <sheetData sheetId="9587">
        <row r="1">
          <cell r="A1" t="str">
            <v>EQUIPO</v>
          </cell>
        </row>
      </sheetData>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row r="1">
          <cell r="A1" t="str">
            <v>ADMINISTRACION</v>
          </cell>
        </row>
      </sheetData>
      <sheetData sheetId="9631">
        <row r="1">
          <cell r="A1" t="str">
            <v>EQUIPO</v>
          </cell>
        </row>
      </sheetData>
      <sheetData sheetId="9632">
        <row r="1">
          <cell r="A1" t="str">
            <v>ADMINISTRACION</v>
          </cell>
        </row>
      </sheetData>
      <sheetData sheetId="9633">
        <row r="1">
          <cell r="A1" t="str">
            <v>EQUIPO</v>
          </cell>
        </row>
      </sheetData>
      <sheetData sheetId="9634">
        <row r="1">
          <cell r="A1" t="str">
            <v>ITEM</v>
          </cell>
        </row>
      </sheetData>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row r="1">
          <cell r="A1" t="str">
            <v>ADMINISTRACION</v>
          </cell>
        </row>
      </sheetData>
      <sheetData sheetId="9648">
        <row r="1">
          <cell r="A1" t="str">
            <v>EQUIPO</v>
          </cell>
        </row>
      </sheetData>
      <sheetData sheetId="9649">
        <row r="1">
          <cell r="A1" t="str">
            <v>ITEM</v>
          </cell>
        </row>
      </sheetData>
      <sheetData sheetId="9650">
        <row r="1">
          <cell r="A1" t="str">
            <v>EQUIPO</v>
          </cell>
        </row>
      </sheetData>
      <sheetData sheetId="9651">
        <row r="1">
          <cell r="A1" t="str">
            <v>ITEM</v>
          </cell>
        </row>
      </sheetData>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refreshError="1"/>
      <sheetData sheetId="9788"/>
      <sheetData sheetId="9789" refreshError="1"/>
      <sheetData sheetId="9790"/>
      <sheetData sheetId="9791" refreshError="1"/>
      <sheetData sheetId="9792" refreshError="1"/>
      <sheetData sheetId="9793" refreshError="1"/>
      <sheetData sheetId="9794"/>
      <sheetData sheetId="9795">
        <row r="22">
          <cell r="G22" t="str">
            <v>Tarjeta 1</v>
          </cell>
        </row>
      </sheetData>
      <sheetData sheetId="9796"/>
      <sheetData sheetId="9797"/>
      <sheetData sheetId="9798"/>
      <sheetData sheetId="9799" refreshError="1"/>
      <sheetData sheetId="9800" refreshError="1"/>
      <sheetData sheetId="9801"/>
      <sheetData sheetId="9802" refreshError="1"/>
      <sheetData sheetId="9803" refreshError="1"/>
      <sheetData sheetId="9804" refreshError="1"/>
      <sheetData sheetId="9805" refreshError="1"/>
      <sheetData sheetId="9806" refreshError="1"/>
      <sheetData sheetId="9807" refreshError="1"/>
      <sheetData sheetId="9808" refreshError="1"/>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row r="103">
          <cell r="C103" t="str">
            <v>EXP</v>
          </cell>
        </row>
      </sheetData>
      <sheetData sheetId="9970" refreshError="1"/>
      <sheetData sheetId="9971"/>
      <sheetData sheetId="9972">
        <row r="147">
          <cell r="B147" t="str">
            <v>SUB TOTAL OBRAS DE  INSTALACIONES ELÉCTRICAS DE LAS ESTACIONES (Urbanismo)</v>
          </cell>
        </row>
      </sheetData>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refreshError="1"/>
      <sheetData sheetId="10352"/>
      <sheetData sheetId="10353"/>
      <sheetData sheetId="10354" refreshError="1"/>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refreshError="1"/>
      <sheetData sheetId="10378" refreshError="1"/>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refreshError="1"/>
      <sheetData sheetId="10758" refreshError="1"/>
      <sheetData sheetId="10759" refreshError="1"/>
      <sheetData sheetId="10760" refreshError="1"/>
      <sheetData sheetId="10761" refreshError="1"/>
      <sheetData sheetId="10762"/>
      <sheetData sheetId="10763" refreshError="1"/>
      <sheetData sheetId="10764"/>
      <sheetData sheetId="10765"/>
      <sheetData sheetId="10766"/>
      <sheetData sheetId="10767"/>
      <sheetData sheetId="10768"/>
      <sheetData sheetId="10769"/>
      <sheetData sheetId="10770" refreshError="1"/>
      <sheetData sheetId="10771" refreshError="1"/>
      <sheetData sheetId="10772" refreshError="1"/>
      <sheetData sheetId="10773"/>
      <sheetData sheetId="10774" refreshError="1"/>
      <sheetData sheetId="10775"/>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sheetData sheetId="10801" refreshError="1"/>
      <sheetData sheetId="10802" refreshError="1"/>
      <sheetData sheetId="10803" refreshError="1"/>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refreshError="1"/>
      <sheetData sheetId="10832" refreshError="1"/>
      <sheetData sheetId="10833"/>
      <sheetData sheetId="10834"/>
      <sheetData sheetId="10835"/>
      <sheetData sheetId="10836"/>
      <sheetData sheetId="10837"/>
      <sheetData sheetId="10838"/>
      <sheetData sheetId="10839" refreshError="1"/>
      <sheetData sheetId="10840" refreshError="1"/>
      <sheetData sheetId="10841" refreshError="1"/>
      <sheetData sheetId="10842"/>
      <sheetData sheetId="10843" refreshError="1"/>
      <sheetData sheetId="10844"/>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sheetData sheetId="10869" refreshError="1"/>
      <sheetData sheetId="10870" refreshError="1"/>
      <sheetData sheetId="10871" refreshError="1"/>
      <sheetData sheetId="10872"/>
      <sheetData sheetId="10873"/>
      <sheetData sheetId="10874"/>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refreshError="1"/>
      <sheetData sheetId="10953"/>
      <sheetData sheetId="10954"/>
      <sheetData sheetId="10955"/>
      <sheetData sheetId="10956"/>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refreshError="1"/>
      <sheetData sheetId="10994" refreshError="1"/>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sheetData sheetId="11118">
        <row r="52">
          <cell r="B52" t="str">
            <v>ANTICIPO</v>
          </cell>
        </row>
      </sheetData>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refreshError="1"/>
      <sheetData sheetId="11132" refreshError="1"/>
      <sheetData sheetId="11133" refreshError="1"/>
      <sheetData sheetId="11134" refreshError="1"/>
      <sheetData sheetId="11135" refreshError="1"/>
      <sheetData sheetId="11136">
        <row r="1">
          <cell r="A1" t="str">
            <v>ADMINISTRACION</v>
          </cell>
        </row>
      </sheetData>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row r="1">
          <cell r="A1" t="str">
            <v>ITEM</v>
          </cell>
        </row>
      </sheetData>
      <sheetData sheetId="11335">
        <row r="1">
          <cell r="A1" t="str">
            <v>EQUIPO</v>
          </cell>
        </row>
      </sheetData>
      <sheetData sheetId="11336">
        <row r="1">
          <cell r="A1" t="str">
            <v>ADMINISTRACION</v>
          </cell>
        </row>
      </sheetData>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sheetData sheetId="11475"/>
      <sheetData sheetId="11476"/>
      <sheetData sheetId="11477"/>
      <sheetData sheetId="11478"/>
      <sheetData sheetId="11479"/>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ow r="5">
          <cell r="E5" t="str">
            <v>CANTIDAD</v>
          </cell>
        </row>
      </sheetData>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sheetData sheetId="11786"/>
      <sheetData sheetId="11787"/>
      <sheetData sheetId="11788" refreshError="1"/>
      <sheetData sheetId="11789" refreshError="1"/>
      <sheetData sheetId="11790" refreshError="1"/>
      <sheetData sheetId="11791" refreshError="1"/>
      <sheetData sheetId="11792" refreshError="1"/>
      <sheetData sheetId="11793" refreshError="1"/>
      <sheetData sheetId="11794"/>
      <sheetData sheetId="11795" refreshError="1"/>
      <sheetData sheetId="11796">
        <row r="5">
          <cell r="E5" t="str">
            <v>CANTIDAD</v>
          </cell>
        </row>
      </sheetData>
      <sheetData sheetId="11797">
        <row r="5">
          <cell r="E5" t="str">
            <v>CANTIDAD</v>
          </cell>
        </row>
      </sheetData>
      <sheetData sheetId="11798">
        <row r="5">
          <cell r="E5" t="str">
            <v>CANTIDAD</v>
          </cell>
        </row>
      </sheetData>
      <sheetData sheetId="11799">
        <row r="5">
          <cell r="E5" t="str">
            <v>CANTIDAD</v>
          </cell>
        </row>
      </sheetData>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ow r="5">
          <cell r="A5" t="str">
            <v>Desperdicio</v>
          </cell>
        </row>
      </sheetData>
      <sheetData sheetId="11810" refreshError="1"/>
      <sheetData sheetId="11811" refreshError="1"/>
      <sheetData sheetId="11812" refreshError="1"/>
      <sheetData sheetId="11813">
        <row r="7">
          <cell r="B7">
            <v>0.1</v>
          </cell>
        </row>
      </sheetData>
      <sheetData sheetId="11814">
        <row r="7">
          <cell r="B7">
            <v>0.1</v>
          </cell>
        </row>
      </sheetData>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refreshError="1"/>
      <sheetData sheetId="11841"/>
      <sheetData sheetId="11842"/>
      <sheetData sheetId="11843"/>
      <sheetData sheetId="11844"/>
      <sheetData sheetId="11845">
        <row r="1">
          <cell r="A1" t="str">
            <v>INSTITUTO NACIONAL DE VIAS</v>
          </cell>
        </row>
      </sheetData>
      <sheetData sheetId="11846"/>
      <sheetData sheetId="11847"/>
      <sheetData sheetId="11848"/>
      <sheetData sheetId="11849"/>
      <sheetData sheetId="11850"/>
      <sheetData sheetId="11851"/>
      <sheetData sheetId="11852"/>
      <sheetData sheetId="11853">
        <row r="1">
          <cell r="A1" t="str">
            <v>INSTITUTO NACIONAL DE VIAS</v>
          </cell>
        </row>
      </sheetData>
      <sheetData sheetId="11854" refreshError="1"/>
      <sheetData sheetId="11855" refreshError="1"/>
      <sheetData sheetId="11856" refreshError="1"/>
      <sheetData sheetId="11857"/>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sheetData sheetId="11968"/>
      <sheetData sheetId="11969"/>
      <sheetData sheetId="11970"/>
      <sheetData sheetId="11971" refreshError="1"/>
      <sheetData sheetId="11972" refreshError="1"/>
      <sheetData sheetId="11973" refreshError="1"/>
      <sheetData sheetId="11974"/>
      <sheetData sheetId="11975"/>
      <sheetData sheetId="11976"/>
      <sheetData sheetId="11977" refreshError="1"/>
      <sheetData sheetId="11978" refreshError="1"/>
      <sheetData sheetId="11979" refreshError="1"/>
      <sheetData sheetId="11980">
        <row r="1">
          <cell r="D1" t="str">
            <v>Supervendor CODE</v>
          </cell>
        </row>
      </sheetData>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sheetData sheetId="11989">
        <row r="1">
          <cell r="A1" t="str">
            <v>AMAZONAS</v>
          </cell>
        </row>
      </sheetData>
      <sheetData sheetId="11990"/>
      <sheetData sheetId="11991"/>
      <sheetData sheetId="11992"/>
      <sheetData sheetId="11993">
        <row r="15">
          <cell r="B15">
            <v>1</v>
          </cell>
        </row>
      </sheetData>
      <sheetData sheetId="11994" refreshError="1"/>
      <sheetData sheetId="11995"/>
      <sheetData sheetId="11996" refreshError="1"/>
      <sheetData sheetId="11997"/>
      <sheetData sheetId="11998"/>
      <sheetData sheetId="11999"/>
      <sheetData sheetId="12000">
        <row r="1">
          <cell r="D1" t="str">
            <v xml:space="preserve">Supervendor CODE </v>
          </cell>
        </row>
      </sheetData>
      <sheetData sheetId="12001"/>
      <sheetData sheetId="12002">
        <row r="1">
          <cell r="A1" t="str">
            <v>AMAZONAS</v>
          </cell>
        </row>
      </sheetData>
      <sheetData sheetId="12003"/>
      <sheetData sheetId="12004"/>
      <sheetData sheetId="12005" refreshError="1"/>
      <sheetData sheetId="12006"/>
      <sheetData sheetId="12007" refreshError="1"/>
      <sheetData sheetId="12008" refreshError="1"/>
      <sheetData sheetId="12009" refreshError="1"/>
      <sheetData sheetId="12010"/>
      <sheetData sheetId="12011"/>
      <sheetData sheetId="12012">
        <row r="6">
          <cell r="A6" t="str">
            <v>CONTRATISTA:</v>
          </cell>
        </row>
      </sheetData>
      <sheetData sheetId="12013" refreshError="1"/>
      <sheetData sheetId="12014" refreshError="1"/>
      <sheetData sheetId="12015" refreshError="1"/>
      <sheetData sheetId="12016"/>
      <sheetData sheetId="12017"/>
      <sheetData sheetId="12018"/>
      <sheetData sheetId="12019"/>
      <sheetData sheetId="12020"/>
      <sheetData sheetId="12021"/>
      <sheetData sheetId="12022"/>
      <sheetData sheetId="12023"/>
      <sheetData sheetId="12024" refreshError="1"/>
      <sheetData sheetId="12025"/>
      <sheetData sheetId="12026"/>
      <sheetData sheetId="12027"/>
      <sheetData sheetId="12028"/>
      <sheetData sheetId="12029"/>
      <sheetData sheetId="12030"/>
      <sheetData sheetId="12031"/>
      <sheetData sheetId="12032"/>
      <sheetData sheetId="12033"/>
      <sheetData sheetId="12034"/>
      <sheetData sheetId="12035">
        <row r="47">
          <cell r="H47">
            <v>17098.051632633331</v>
          </cell>
        </row>
      </sheetData>
      <sheetData sheetId="12036">
        <row r="47">
          <cell r="H47">
            <v>13407.454219619998</v>
          </cell>
        </row>
      </sheetData>
      <sheetData sheetId="12037">
        <row r="47">
          <cell r="H47">
            <v>13178.048204541665</v>
          </cell>
        </row>
      </sheetData>
      <sheetData sheetId="12038">
        <row r="47">
          <cell r="H47">
            <v>19729.199486104168</v>
          </cell>
        </row>
      </sheetData>
      <sheetData sheetId="12039">
        <row r="47">
          <cell r="H47">
            <v>38405.002915416662</v>
          </cell>
        </row>
      </sheetData>
      <sheetData sheetId="12040">
        <row r="47">
          <cell r="H47">
            <v>41159.979021230996</v>
          </cell>
        </row>
      </sheetData>
      <sheetData sheetId="12041">
        <row r="47">
          <cell r="H47">
            <v>16020</v>
          </cell>
        </row>
      </sheetData>
      <sheetData sheetId="12042">
        <row r="47">
          <cell r="H47">
            <v>11675</v>
          </cell>
        </row>
      </sheetData>
      <sheetData sheetId="12043">
        <row r="47">
          <cell r="H47">
            <v>382683.1643235588</v>
          </cell>
        </row>
      </sheetData>
      <sheetData sheetId="12044">
        <row r="47">
          <cell r="H47">
            <v>27108.482479999999</v>
          </cell>
        </row>
      </sheetData>
      <sheetData sheetId="12045">
        <row r="47">
          <cell r="H47">
            <v>18945.0351992</v>
          </cell>
        </row>
      </sheetData>
      <sheetData sheetId="12046">
        <row r="47">
          <cell r="H47">
            <v>88016.225274879995</v>
          </cell>
        </row>
      </sheetData>
      <sheetData sheetId="12047">
        <row r="47">
          <cell r="H47">
            <v>11296.680928966078</v>
          </cell>
        </row>
      </sheetData>
      <sheetData sheetId="12048">
        <row r="47">
          <cell r="H47">
            <v>19660.483631249997</v>
          </cell>
        </row>
      </sheetData>
      <sheetData sheetId="12049">
        <row r="47">
          <cell r="H47">
            <v>19660.483631249997</v>
          </cell>
        </row>
      </sheetData>
      <sheetData sheetId="12050">
        <row r="47">
          <cell r="H47">
            <v>19660.483631249997</v>
          </cell>
        </row>
      </sheetData>
      <sheetData sheetId="12051">
        <row r="47">
          <cell r="H47">
            <v>39947.116768272004</v>
          </cell>
        </row>
      </sheetData>
      <sheetData sheetId="12052">
        <row r="47">
          <cell r="H47">
            <v>37450.421970255004</v>
          </cell>
        </row>
      </sheetData>
      <sheetData sheetId="12053">
        <row r="47">
          <cell r="H47">
            <v>5631.4338221939006</v>
          </cell>
        </row>
      </sheetData>
      <sheetData sheetId="12054">
        <row r="47">
          <cell r="H47">
            <v>29691.867138751997</v>
          </cell>
        </row>
      </sheetData>
      <sheetData sheetId="12055">
        <row r="47">
          <cell r="H47">
            <v>10601.359883464</v>
          </cell>
        </row>
      </sheetData>
      <sheetData sheetId="12056">
        <row r="47">
          <cell r="H47">
            <v>16440.07876665</v>
          </cell>
        </row>
      </sheetData>
      <sheetData sheetId="12057">
        <row r="47">
          <cell r="H47">
            <v>7502.6541280530009</v>
          </cell>
        </row>
      </sheetData>
      <sheetData sheetId="12058">
        <row r="47">
          <cell r="H47">
            <v>63269.394041350002</v>
          </cell>
        </row>
      </sheetData>
      <sheetData sheetId="12059">
        <row r="47">
          <cell r="H47">
            <v>38708.912732384997</v>
          </cell>
        </row>
      </sheetData>
      <sheetData sheetId="12060">
        <row r="47">
          <cell r="H47">
            <v>30140.654422727453</v>
          </cell>
        </row>
      </sheetData>
      <sheetData sheetId="12061">
        <row r="47">
          <cell r="H47">
            <v>39628.094655192057</v>
          </cell>
        </row>
      </sheetData>
      <sheetData sheetId="12062">
        <row r="47">
          <cell r="H47">
            <v>38729.542446049003</v>
          </cell>
        </row>
      </sheetData>
      <sheetData sheetId="12063">
        <row r="47">
          <cell r="H47">
            <v>7116.936965586</v>
          </cell>
        </row>
      </sheetData>
      <sheetData sheetId="12064">
        <row r="47">
          <cell r="H47">
            <v>9391.2743470000005</v>
          </cell>
        </row>
      </sheetData>
      <sheetData sheetId="12065">
        <row r="47">
          <cell r="H47">
            <v>8500.0189065630984</v>
          </cell>
        </row>
      </sheetData>
      <sheetData sheetId="12066">
        <row r="47">
          <cell r="H47">
            <v>32499.094423904498</v>
          </cell>
        </row>
      </sheetData>
      <sheetData sheetId="12067">
        <row r="47">
          <cell r="H47">
            <v>51817.028777055006</v>
          </cell>
        </row>
      </sheetData>
      <sheetData sheetId="12068">
        <row r="47">
          <cell r="H47">
            <v>55430.1575333</v>
          </cell>
        </row>
      </sheetData>
      <sheetData sheetId="12069">
        <row r="47">
          <cell r="H47">
            <v>25786.003498499998</v>
          </cell>
        </row>
      </sheetData>
      <sheetData sheetId="12070">
        <row r="47">
          <cell r="H47">
            <v>21993.806973733335</v>
          </cell>
        </row>
      </sheetData>
      <sheetData sheetId="12071"/>
      <sheetData sheetId="12072"/>
      <sheetData sheetId="12073"/>
      <sheetData sheetId="12074"/>
      <sheetData sheetId="12075"/>
      <sheetData sheetId="12076"/>
      <sheetData sheetId="12077">
        <row r="47">
          <cell r="H47">
            <v>21941.348275</v>
          </cell>
        </row>
      </sheetData>
      <sheetData sheetId="12078">
        <row r="47">
          <cell r="H47">
            <v>576269.26239999989</v>
          </cell>
        </row>
      </sheetData>
      <sheetData sheetId="12079">
        <row r="48">
          <cell r="H48">
            <v>640370.66537874995</v>
          </cell>
        </row>
      </sheetData>
      <sheetData sheetId="12080">
        <row r="49">
          <cell r="H49">
            <v>83961.133243064003</v>
          </cell>
        </row>
      </sheetData>
      <sheetData sheetId="12081">
        <row r="47">
          <cell r="H47">
            <v>14670.136122054002</v>
          </cell>
        </row>
      </sheetData>
      <sheetData sheetId="12082">
        <row r="47">
          <cell r="H47">
            <v>9078.6352040999991</v>
          </cell>
        </row>
      </sheetData>
      <sheetData sheetId="12083">
        <row r="51">
          <cell r="H51">
            <v>117309.4992738</v>
          </cell>
        </row>
      </sheetData>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 val="Constantes Generales"/>
      <sheetName val="Prestaciones Sociales"/>
      <sheetName val="TORRE DE LUZ"/>
      <sheetName val="Constantes_Generales"/>
      <sheetName val="Prestaciones_Sociales"/>
      <sheetName val="Constantes_Generales1"/>
      <sheetName val="Prestaciones_Sociales1"/>
    </sheetNames>
    <sheetDataSet>
      <sheetData sheetId="0" refreshError="1"/>
      <sheetData sheetId="1"/>
      <sheetData sheetId="2" refreshError="1"/>
      <sheetData sheetId="3" refreshError="1"/>
      <sheetData sheetId="4" refreshError="1"/>
      <sheetData sheetId="5"/>
      <sheetData sheetId="6"/>
      <sheetData sheetId="7"/>
      <sheetData sheetId="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alla"/>
      <sheetName val="Tablas"/>
      <sheetName val="Impedancia Trafo"/>
    </sheetNames>
    <sheetDataSet>
      <sheetData sheetId="0"/>
      <sheetData sheetId="1"/>
      <sheetData sheetId="2"/>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aCCIDENTES_DE_1995_-_1996"/>
      <sheetName val="aCCIDENTES_DE_1995_-_1996_xls"/>
      <sheetName val="\a__aaInformación_GRUPO_4\A_MIn"/>
      <sheetName val="ACTA_DE_MODIFICACION__(2)"/>
      <sheetName val="Formulario N° 4"/>
      <sheetName val="EQUIPO"/>
      <sheetName val="Base Muestras"/>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Escritorio\amv 2011\a  aaInfo"/>
      <sheetName val="\Users\avargase\AppData\Local\M"/>
      <sheetName val="[aCCIDENTES DE 1995 - 1996.xls]"/>
      <sheetName val="Res-Accide-10"/>
      <sheetName val="\Documents and Settings\Pedro "/>
      <sheetName val="\Users\USUARIO\Downloads\a  aaI"/>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LISTADO "/>
      <sheetName val="M.O."/>
      <sheetName val="Tabla CONPES 3714"/>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 val="A. P. U."/>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AT"/>
      <sheetName val="HER"/>
      <sheetName val="PER"/>
      <sheetName val="TRAN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ACTA No.1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STADO VÍA-CRIT.TECNICO"/>
      <sheetName val="_aCCIDENTES_DE_1995___1996_x_14"/>
      <sheetName val="_aCCIDENTES_DE_1995___1996_xl_6"/>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_aCCIDENTES_DE_1995___1996_xl_8"/>
      <sheetName val="_aCCIDENTES_DE_1995___1996_x_13"/>
      <sheetName val="_aCCIDENTES_DE_1995___1996_x_12"/>
      <sheetName val="_aCCIDENTES_DE_1995___1996_x_10"/>
      <sheetName val="_aCCIDENTES_DE_1995___1996_xl_9"/>
      <sheetName val="_aCCIDENTES_DE_1995___1996_x_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ANALISIS RESUMIDOS"/>
      <sheetName val="DUB-823"/>
      <sheetName val="GPI 526"/>
      <sheetName val="SKJ452"/>
      <sheetName val="ITA878"/>
      <sheetName val="AEA-944"/>
      <sheetName val="XXJ617"/>
      <sheetName val="SNG_855"/>
      <sheetName val="VEA 374"/>
      <sheetName val="HFB024"/>
      <sheetName val="PAJ825"/>
      <sheetName val="AC2-AG96"/>
      <sheetName val="INDICE"/>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refreshError="1"/>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sheetData sheetId="291" refreshError="1"/>
      <sheetData sheetId="292"/>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efreshError="1"/>
      <sheetData sheetId="772" refreshError="1"/>
      <sheetData sheetId="773" refreshError="1"/>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refreshError="1"/>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U"/>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datos"/>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 val="Presupuesto_Via_distribuidora"/>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 val="INSUMOS"/>
      <sheetName val="A.P.U."/>
    </sheetNames>
    <sheetDataSet>
      <sheetData sheetId="0" refreshError="1">
        <row r="3">
          <cell r="A3">
            <v>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C17">
            <v>0.40972222222222227</v>
          </cell>
          <cell r="E17">
            <v>5770</v>
          </cell>
          <cell r="F17">
            <v>5800</v>
          </cell>
          <cell r="G17" t="str">
            <v>IZQ.</v>
          </cell>
        </row>
        <row r="18">
          <cell r="A18">
            <v>16</v>
          </cell>
          <cell r="C18">
            <v>0.375</v>
          </cell>
          <cell r="E18">
            <v>5640</v>
          </cell>
          <cell r="F18">
            <v>5920</v>
          </cell>
          <cell r="G18" t="str">
            <v>DER</v>
          </cell>
        </row>
        <row r="19">
          <cell r="A19">
            <v>17</v>
          </cell>
          <cell r="C19">
            <v>0.5</v>
          </cell>
          <cell r="E19">
            <v>5802</v>
          </cell>
          <cell r="F19">
            <v>6155</v>
          </cell>
          <cell r="G19" t="str">
            <v>IZQ.</v>
          </cell>
        </row>
        <row r="20">
          <cell r="A20">
            <v>18</v>
          </cell>
          <cell r="C20">
            <v>0.54861111111111105</v>
          </cell>
          <cell r="E20">
            <v>8590</v>
          </cell>
          <cell r="F20">
            <v>9150</v>
          </cell>
          <cell r="G20" t="str">
            <v>DER</v>
          </cell>
        </row>
        <row r="21">
          <cell r="A21">
            <v>19</v>
          </cell>
          <cell r="C21">
            <v>0.53125</v>
          </cell>
          <cell r="E21">
            <v>8904</v>
          </cell>
          <cell r="F21">
            <v>9490</v>
          </cell>
          <cell r="G21" t="str">
            <v>IZQ.</v>
          </cell>
        </row>
        <row r="22">
          <cell r="A22">
            <v>20</v>
          </cell>
          <cell r="C22">
            <v>0.34166666666666662</v>
          </cell>
          <cell r="E22">
            <v>9510</v>
          </cell>
          <cell r="F22">
            <v>10005</v>
          </cell>
          <cell r="G22" t="str">
            <v>DER</v>
          </cell>
        </row>
        <row r="23">
          <cell r="A23">
            <v>21</v>
          </cell>
          <cell r="C23">
            <v>0.42708333333333331</v>
          </cell>
          <cell r="E23">
            <v>9850</v>
          </cell>
          <cell r="F23">
            <v>10755</v>
          </cell>
          <cell r="G23" t="str">
            <v>IZQ.</v>
          </cell>
        </row>
        <row r="24">
          <cell r="A24">
            <v>22</v>
          </cell>
          <cell r="C24">
            <v>0.34722222222222227</v>
          </cell>
          <cell r="E24">
            <v>10005</v>
          </cell>
          <cell r="F24">
            <v>10520</v>
          </cell>
          <cell r="G24" t="str">
            <v>DER</v>
          </cell>
        </row>
        <row r="25">
          <cell r="A25">
            <v>23</v>
          </cell>
          <cell r="C25">
            <v>0.3611111111111111</v>
          </cell>
          <cell r="E25">
            <v>10755</v>
          </cell>
          <cell r="F25">
            <v>11015</v>
          </cell>
          <cell r="G25" t="str">
            <v>IZQ.</v>
          </cell>
        </row>
        <row r="26">
          <cell r="A26">
            <v>24</v>
          </cell>
          <cell r="C26">
            <v>0.5625</v>
          </cell>
          <cell r="E26">
            <v>11015</v>
          </cell>
          <cell r="F26">
            <v>11385</v>
          </cell>
          <cell r="G26" t="str">
            <v>IZQ.</v>
          </cell>
        </row>
        <row r="27">
          <cell r="A27">
            <v>25</v>
          </cell>
          <cell r="C27">
            <v>0.30902777777777779</v>
          </cell>
          <cell r="E27">
            <v>10890</v>
          </cell>
          <cell r="F27">
            <v>11510</v>
          </cell>
          <cell r="G27" t="str">
            <v>DER</v>
          </cell>
        </row>
        <row r="28">
          <cell r="A28">
            <v>26</v>
          </cell>
          <cell r="C28">
            <v>0.55902777777777779</v>
          </cell>
          <cell r="E28">
            <v>11855</v>
          </cell>
          <cell r="F28">
            <v>12315</v>
          </cell>
          <cell r="G28" t="str">
            <v>DER</v>
          </cell>
        </row>
        <row r="29">
          <cell r="A29">
            <v>27</v>
          </cell>
          <cell r="C29">
            <v>0.4861111111111111</v>
          </cell>
          <cell r="E29">
            <v>11385</v>
          </cell>
          <cell r="F29">
            <v>11730</v>
          </cell>
          <cell r="G29" t="str">
            <v>IZQ.</v>
          </cell>
        </row>
        <row r="30">
          <cell r="A30">
            <v>28</v>
          </cell>
        </row>
        <row r="31">
          <cell r="A31">
            <v>29</v>
          </cell>
        </row>
        <row r="32">
          <cell r="A32">
            <v>30</v>
          </cell>
        </row>
        <row r="33">
          <cell r="A33">
            <v>31</v>
          </cell>
        </row>
        <row r="34">
          <cell r="A34">
            <v>32</v>
          </cell>
        </row>
        <row r="35">
          <cell r="A35">
            <v>33</v>
          </cell>
        </row>
        <row r="36">
          <cell r="A36">
            <v>34</v>
          </cell>
        </row>
        <row r="37">
          <cell r="A37">
            <v>35</v>
          </cell>
        </row>
        <row r="38">
          <cell r="A38">
            <v>36</v>
          </cell>
        </row>
        <row r="39">
          <cell r="A39">
            <v>37</v>
          </cell>
        </row>
        <row r="40">
          <cell r="A40">
            <v>38</v>
          </cell>
        </row>
        <row r="41">
          <cell r="A41">
            <v>39</v>
          </cell>
        </row>
        <row r="42">
          <cell r="A42">
            <v>40</v>
          </cell>
        </row>
        <row r="43">
          <cell r="A43">
            <v>41</v>
          </cell>
        </row>
        <row r="44">
          <cell r="A44">
            <v>42</v>
          </cell>
        </row>
        <row r="45">
          <cell r="A45">
            <v>43</v>
          </cell>
        </row>
        <row r="46">
          <cell r="A46">
            <v>44</v>
          </cell>
        </row>
        <row r="47">
          <cell r="A47">
            <v>45</v>
          </cell>
        </row>
      </sheetData>
      <sheetData sheetId="1" refreshError="1">
        <row r="4">
          <cell r="G4">
            <v>39</v>
          </cell>
        </row>
      </sheetData>
      <sheetData sheetId="2" refreshError="1"/>
      <sheetData sheetId="3" refreshError="1"/>
      <sheetData sheetId="4" refreshError="1">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P2">
            <v>1043.4000000000001</v>
          </cell>
          <cell r="Q2">
            <v>1052.0999999999999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P3">
            <v>700.6</v>
          </cell>
          <cell r="Q3">
            <v>709.5</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P4">
            <v>799.4</v>
          </cell>
          <cell r="Q4">
            <v>807.5</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P5">
            <v>712.4</v>
          </cell>
          <cell r="Q5">
            <v>719.6</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P6">
            <v>819.8</v>
          </cell>
          <cell r="Q6">
            <v>827.5</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P7">
            <v>674.1</v>
          </cell>
          <cell r="Q7">
            <v>684.2</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P8">
            <v>986.6</v>
          </cell>
          <cell r="Q8">
            <v>995.3</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P9">
            <v>1037.4000000000001</v>
          </cell>
          <cell r="Q9">
            <v>1046.7</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P10">
            <v>1008.3</v>
          </cell>
          <cell r="Q10">
            <v>1016.8</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P11">
            <v>984.3</v>
          </cell>
          <cell r="Q11">
            <v>993.3</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P12">
            <v>816.9</v>
          </cell>
          <cell r="Q12">
            <v>824.9</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P13">
            <v>837.6</v>
          </cell>
          <cell r="Q13">
            <v>847</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P14">
            <v>1151.7</v>
          </cell>
          <cell r="Q14">
            <v>1164.2</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P15">
            <v>803</v>
          </cell>
          <cell r="Q15">
            <v>813.2</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P16">
            <v>1078.4000000000001</v>
          </cell>
          <cell r="Q16">
            <v>1087.5999999999999</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P17">
            <v>870.1</v>
          </cell>
          <cell r="Q17">
            <v>878.5</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P18">
            <v>1310.0999999999999</v>
          </cell>
          <cell r="Q18">
            <v>1324.4</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P19">
            <v>913.2</v>
          </cell>
          <cell r="Q19">
            <v>919.9</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P20">
            <v>965.9</v>
          </cell>
          <cell r="Q20">
            <v>973.2</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P21">
            <v>973.3</v>
          </cell>
          <cell r="Q21">
            <v>981.7</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P22">
            <v>778.2</v>
          </cell>
          <cell r="Q22">
            <v>784.5</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P23">
            <v>953.9</v>
          </cell>
          <cell r="Q23">
            <v>961.1</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P24">
            <v>926.2</v>
          </cell>
          <cell r="Q24">
            <v>933.9</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P25">
            <v>873.6</v>
          </cell>
          <cell r="Q25">
            <v>880.6</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P26">
            <v>926.9</v>
          </cell>
          <cell r="Q26">
            <v>934.4</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P27">
            <v>951.5</v>
          </cell>
          <cell r="Q27">
            <v>959</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P28">
            <v>887.7</v>
          </cell>
          <cell r="Q28">
            <v>897</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P29">
            <v>1096.9000000000001</v>
          </cell>
          <cell r="Q29">
            <v>1105.0999999999999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P30">
            <v>1122.7</v>
          </cell>
          <cell r="Q30">
            <v>1131.3</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P31">
            <v>900.6</v>
          </cell>
          <cell r="Q31">
            <v>910.3</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P32">
            <v>849.2</v>
          </cell>
          <cell r="Q32">
            <v>857.4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P33">
            <v>1096.8</v>
          </cell>
          <cell r="Q33">
            <v>1105.4000000000001</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P34">
            <v>941.2</v>
          </cell>
          <cell r="Q34">
            <v>948.5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P35">
            <v>810</v>
          </cell>
          <cell r="Q35">
            <v>822.4</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P36">
            <v>814</v>
          </cell>
          <cell r="Q36">
            <v>821.7</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P37">
            <v>835.2</v>
          </cell>
          <cell r="Q37">
            <v>842.9</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P38">
            <v>833</v>
          </cell>
          <cell r="Q38">
            <v>840.7</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P39">
            <v>699.9</v>
          </cell>
          <cell r="Q39">
            <v>709.7</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P40">
            <v>792.4</v>
          </cell>
          <cell r="Q40">
            <v>802.5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P41">
            <v>842.5</v>
          </cell>
          <cell r="Q41">
            <v>852</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P42">
            <v>1118.2</v>
          </cell>
          <cell r="Q42">
            <v>1129.5999999999999</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P43">
            <v>1050.7</v>
          </cell>
          <cell r="Q43">
            <v>1064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P44">
            <v>898.8</v>
          </cell>
          <cell r="Q44">
            <v>906.9</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P45">
            <v>854.3</v>
          </cell>
          <cell r="Q45">
            <v>864.2</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P46">
            <v>1009.1</v>
          </cell>
          <cell r="Q46">
            <v>1018.1</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P47">
            <v>981.9</v>
          </cell>
          <cell r="Q47">
            <v>991.9</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P48">
            <v>1178.5999999999999</v>
          </cell>
          <cell r="Q48">
            <v>1186.0999999999999</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P49">
            <v>1035.2</v>
          </cell>
          <cell r="Q49">
            <v>1044.3</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P50">
            <v>939.1</v>
          </cell>
          <cell r="Q50">
            <v>948.1</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P51">
            <v>1220</v>
          </cell>
          <cell r="Q51">
            <v>1227.8</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P52">
            <v>998.1</v>
          </cell>
          <cell r="Q52">
            <v>1007.1</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P53">
            <v>1313.5</v>
          </cell>
          <cell r="Q53">
            <v>1321.7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P54">
            <v>1069</v>
          </cell>
          <cell r="Q54">
            <v>1075.4000000000001</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P55">
            <v>1053</v>
          </cell>
          <cell r="Q55">
            <v>1059.7</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P56">
            <v>1025.8</v>
          </cell>
          <cell r="Q56">
            <v>1031.5999999999999</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P57">
            <v>922.8</v>
          </cell>
          <cell r="Q57">
            <v>930</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P58">
            <v>889.4</v>
          </cell>
          <cell r="Q58">
            <v>903</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P59">
            <v>1003.2</v>
          </cell>
          <cell r="Q59">
            <v>1011.2</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P60">
            <v>927.5</v>
          </cell>
          <cell r="Q60">
            <v>934.8</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P61">
            <v>934</v>
          </cell>
          <cell r="Q61">
            <v>942.4</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P62">
            <v>1268.0999999999999</v>
          </cell>
          <cell r="Q62">
            <v>1277.9000000000001</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P63">
            <v>1163.5</v>
          </cell>
          <cell r="Q63">
            <v>1173</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P64">
            <v>1029.5</v>
          </cell>
          <cell r="Q64">
            <v>1038.2</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P65">
            <v>976.5</v>
          </cell>
          <cell r="Q65">
            <v>982.3</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P66">
            <v>1136.7</v>
          </cell>
          <cell r="Q66">
            <v>1145.0999999999999</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P67">
            <v>1283.5</v>
          </cell>
          <cell r="Q67">
            <v>1290.9000000000001</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P68">
            <v>1169.5</v>
          </cell>
          <cell r="Q68">
            <v>1175</v>
          </cell>
        </row>
        <row r="69">
          <cell r="A69">
            <v>69</v>
          </cell>
          <cell r="B69">
            <v>37034</v>
          </cell>
          <cell r="C69">
            <v>5</v>
          </cell>
          <cell r="E69">
            <v>0.65972222222222221</v>
          </cell>
          <cell r="G69">
            <v>156</v>
          </cell>
          <cell r="H69">
            <v>8664</v>
          </cell>
          <cell r="J69">
            <v>8590</v>
          </cell>
          <cell r="K69">
            <v>8670</v>
          </cell>
          <cell r="L69" t="str">
            <v>IZQ.</v>
          </cell>
          <cell r="M69">
            <v>135</v>
          </cell>
          <cell r="N69">
            <v>25</v>
          </cell>
          <cell r="P69">
            <v>915.5</v>
          </cell>
          <cell r="Q69">
            <v>921.7</v>
          </cell>
        </row>
        <row r="70">
          <cell r="A70">
            <v>70</v>
          </cell>
          <cell r="B70">
            <v>37034</v>
          </cell>
          <cell r="C70">
            <v>7</v>
          </cell>
          <cell r="E70">
            <v>0.70833333333333337</v>
          </cell>
          <cell r="G70">
            <v>152</v>
          </cell>
          <cell r="H70">
            <v>8784</v>
          </cell>
          <cell r="J70">
            <v>8770</v>
          </cell>
          <cell r="K70">
            <v>8860</v>
          </cell>
          <cell r="L70" t="str">
            <v>IZQ.</v>
          </cell>
          <cell r="M70">
            <v>128</v>
          </cell>
          <cell r="N70">
            <v>25</v>
          </cell>
          <cell r="P70">
            <v>1100.4000000000001</v>
          </cell>
          <cell r="Q70">
            <v>1108</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P71">
            <v>1126</v>
          </cell>
          <cell r="Q71">
            <v>1136.2</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P72">
            <v>1013.9</v>
          </cell>
          <cell r="Q72">
            <v>1021</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P73">
            <v>1150</v>
          </cell>
          <cell r="Q73">
            <v>1158.7</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P74">
            <v>1032.3</v>
          </cell>
          <cell r="Q74">
            <v>1040.9000000000001</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P75">
            <v>1029.4000000000001</v>
          </cell>
          <cell r="Q75">
            <v>1037</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P76">
            <v>938</v>
          </cell>
          <cell r="Q76">
            <v>946.2</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P77">
            <v>1051.8</v>
          </cell>
          <cell r="Q77">
            <v>1060.5999999999999</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P78">
            <v>1027.4000000000001</v>
          </cell>
          <cell r="Q78">
            <v>1037.7</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P79">
            <v>1138.5999999999999</v>
          </cell>
          <cell r="Q79">
            <v>1148.3</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P80">
            <v>1072.4000000000001</v>
          </cell>
          <cell r="Q80">
            <v>1080.0999999999999</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P81">
            <v>1048.2</v>
          </cell>
          <cell r="Q81">
            <v>1054.4000000000001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P82">
            <v>1005.1</v>
          </cell>
          <cell r="Q82">
            <v>1012.2</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P83">
            <v>900.2</v>
          </cell>
          <cell r="Q83">
            <v>909.9</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P84">
            <v>996.7</v>
          </cell>
          <cell r="Q84">
            <v>1003.3</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P85">
            <v>794.3</v>
          </cell>
          <cell r="Q85">
            <v>803.3</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P86">
            <v>1045.7</v>
          </cell>
          <cell r="Q86">
            <v>1053.0999999999999</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P87">
            <v>945.2</v>
          </cell>
          <cell r="Q87">
            <v>953.5</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P88">
            <v>943.2</v>
          </cell>
          <cell r="Q88">
            <v>950.4</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P89">
            <v>866.1</v>
          </cell>
          <cell r="Q89">
            <v>872.9</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P90">
            <v>978.6</v>
          </cell>
          <cell r="Q90">
            <v>987.7</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P91">
            <v>1012.6</v>
          </cell>
          <cell r="Q91">
            <v>1022.5</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P92">
            <v>1046.3</v>
          </cell>
          <cell r="Q92">
            <v>1057.8</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P93">
            <v>1001.1</v>
          </cell>
          <cell r="Q93">
            <v>1010.9</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P94">
            <v>1130.5</v>
          </cell>
          <cell r="Q94">
            <v>1140.4000000000001</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P95">
            <v>1081.7</v>
          </cell>
          <cell r="Q95">
            <v>1092.2</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P96">
            <v>992.6</v>
          </cell>
          <cell r="Q96">
            <v>1002</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P97">
            <v>1139.9000000000001</v>
          </cell>
          <cell r="Q97">
            <v>1149.0999999999999</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P98">
            <v>1053.5999999999999</v>
          </cell>
          <cell r="Q98">
            <v>1062.0999999999999</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P99">
            <v>1055.8</v>
          </cell>
          <cell r="Q99">
            <v>1064.5</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P100">
            <v>1204.9000000000001</v>
          </cell>
          <cell r="Q100">
            <v>1215.3</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P101">
            <v>1090.2</v>
          </cell>
          <cell r="Q101">
            <v>1104.8</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P102">
            <v>1154.8</v>
          </cell>
          <cell r="Q102">
            <v>1170.7</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P103">
            <v>787</v>
          </cell>
          <cell r="Q103">
            <v>796.4</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P104">
            <v>1052.5999999999999</v>
          </cell>
          <cell r="Q104">
            <v>1064.0999999999999</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P105">
            <v>1286.4000000000001</v>
          </cell>
          <cell r="Q105">
            <v>1298.9000000000001</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P106">
            <v>1044.3</v>
          </cell>
          <cell r="Q106">
            <v>1055.7</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P107">
            <v>1179.8</v>
          </cell>
          <cell r="Q107">
            <v>1190.9000000000001</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P108">
            <v>919.3</v>
          </cell>
          <cell r="Q108">
            <v>929.8</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P109">
            <v>923.6</v>
          </cell>
          <cell r="Q109">
            <v>933.3</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P110">
            <v>1034.5</v>
          </cell>
          <cell r="Q110">
            <v>1045</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P111">
            <v>1020.3</v>
          </cell>
          <cell r="Q111">
            <v>1030.5999999999999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P112">
            <v>1009.6</v>
          </cell>
          <cell r="Q112">
            <v>1020.6</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P113">
            <v>982.7</v>
          </cell>
          <cell r="Q113">
            <v>992.7</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P114">
            <v>824</v>
          </cell>
          <cell r="Q114">
            <v>833.2</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P115">
            <v>895</v>
          </cell>
          <cell r="Q115">
            <v>904.8</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P116">
            <v>945</v>
          </cell>
          <cell r="Q116">
            <v>952.3</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P117">
            <v>1007.7</v>
          </cell>
          <cell r="Q117">
            <v>1017.6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P118">
            <v>854.3</v>
          </cell>
          <cell r="Q118">
            <v>860.5</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P119">
            <v>987.5</v>
          </cell>
          <cell r="Q119">
            <v>996.6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P120">
            <v>874.4</v>
          </cell>
          <cell r="Q120">
            <v>880.8</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P121">
            <v>1211.0999999999999</v>
          </cell>
          <cell r="Q121">
            <v>1220.7</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P122">
            <v>937</v>
          </cell>
          <cell r="Q122">
            <v>944.3</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P123">
            <v>1073</v>
          </cell>
          <cell r="Q123">
            <v>1080.8</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P124">
            <v>1019.9</v>
          </cell>
          <cell r="Q124">
            <v>1027.3</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P125">
            <v>969.7</v>
          </cell>
          <cell r="Q125">
            <v>977.4</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P126">
            <v>863.6</v>
          </cell>
          <cell r="Q126">
            <v>870.4</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P127">
            <v>930.5</v>
          </cell>
          <cell r="Q127">
            <v>938</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P128">
            <v>956.2</v>
          </cell>
          <cell r="Q128">
            <v>964.2</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P129">
            <v>1075.5999999999999</v>
          </cell>
          <cell r="Q129">
            <v>1083.8</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P130">
            <v>960.6</v>
          </cell>
          <cell r="Q130">
            <v>968.4</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P131">
            <v>922.9</v>
          </cell>
          <cell r="Q131">
            <v>931.2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P132">
            <v>1024.5</v>
          </cell>
          <cell r="Q132">
            <v>1032.7</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P133">
            <v>949.1</v>
          </cell>
          <cell r="Q133">
            <v>956.2</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P134">
            <v>1012.8</v>
          </cell>
          <cell r="Q134">
            <v>1021</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P135">
            <v>888</v>
          </cell>
          <cell r="Q135">
            <v>896.4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P136">
            <v>935.4</v>
          </cell>
          <cell r="Q136">
            <v>943.6</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P137">
            <v>908.4</v>
          </cell>
          <cell r="Q137">
            <v>916.8</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P138">
            <v>846.8</v>
          </cell>
          <cell r="Q138">
            <v>856.2</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P139">
            <v>962.1</v>
          </cell>
          <cell r="Q139">
            <v>975.8</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P140">
            <v>1054.9000000000001</v>
          </cell>
          <cell r="Q140">
            <v>1065.0999999999999</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P141">
            <v>1049.0999999999999</v>
          </cell>
          <cell r="Q141">
            <v>1060.9000000000001</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P142">
            <v>746.5</v>
          </cell>
          <cell r="Q142">
            <v>756.8</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P143">
            <v>880.5</v>
          </cell>
          <cell r="Q143">
            <v>890.8</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P144">
            <v>950.6</v>
          </cell>
          <cell r="Q144">
            <v>961.3</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P145">
            <v>867.1</v>
          </cell>
          <cell r="Q145">
            <v>881</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P146">
            <v>867.3</v>
          </cell>
          <cell r="Q146">
            <v>883</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P147">
            <v>1636.9</v>
          </cell>
          <cell r="Q147">
            <v>1649.2</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P148">
            <v>975.2</v>
          </cell>
          <cell r="Q148">
            <v>983.7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P149">
            <v>1070.5</v>
          </cell>
          <cell r="Q149">
            <v>1078.4000000000001</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P150">
            <v>832.3</v>
          </cell>
          <cell r="Q150">
            <v>838.5</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P151">
            <v>902.2</v>
          </cell>
          <cell r="Q151">
            <v>908.5</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P152">
            <v>1054.8</v>
          </cell>
          <cell r="Q152">
            <v>1063.2</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P153">
            <v>920.2</v>
          </cell>
          <cell r="Q153">
            <v>927.9</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P154">
            <v>959.2</v>
          </cell>
          <cell r="Q154">
            <v>966.7</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P155">
            <v>1083</v>
          </cell>
          <cell r="Q155">
            <v>1091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P156">
            <v>1049</v>
          </cell>
          <cell r="Q156">
            <v>1055.9000000000001</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P157">
            <v>1148</v>
          </cell>
          <cell r="Q157">
            <v>1155.4000000000001</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P158">
            <v>910.5</v>
          </cell>
          <cell r="Q158">
            <v>918.4</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P159">
            <v>977.5</v>
          </cell>
          <cell r="Q159">
            <v>984.4</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P160">
            <v>1138.5</v>
          </cell>
          <cell r="Q160">
            <v>1145.5</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P161">
            <v>975.3</v>
          </cell>
          <cell r="Q161">
            <v>981.8</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P162">
            <v>1107.0999999999999</v>
          </cell>
          <cell r="Q162">
            <v>1114.2</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P163">
            <v>991.7</v>
          </cell>
          <cell r="Q163">
            <v>998.7</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P164">
            <v>1186.5</v>
          </cell>
          <cell r="Q164">
            <v>1195.5</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P165">
            <v>899</v>
          </cell>
          <cell r="Q165">
            <v>905.5</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P166">
            <v>1051.8</v>
          </cell>
          <cell r="Q166">
            <v>1058.5999999999999</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P167">
            <v>991</v>
          </cell>
          <cell r="Q167">
            <v>998.7</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P168">
            <v>899.6</v>
          </cell>
          <cell r="Q168">
            <v>906.7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P169">
            <v>1108.5999999999999</v>
          </cell>
          <cell r="Q169">
            <v>1115.8</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P170">
            <v>1018.1</v>
          </cell>
          <cell r="Q170">
            <v>1025.4000000000001</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P171">
            <v>892</v>
          </cell>
          <cell r="Q171">
            <v>899.3</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P172">
            <v>960.5</v>
          </cell>
          <cell r="Q172">
            <v>968</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P173">
            <v>1102</v>
          </cell>
          <cell r="Q173">
            <v>1110.4000000000001</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P174">
            <v>951.5</v>
          </cell>
          <cell r="Q174">
            <v>959.8</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P175">
            <v>1019.5</v>
          </cell>
          <cell r="Q175">
            <v>1026.7</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P176">
            <v>892.7</v>
          </cell>
          <cell r="Q176">
            <v>899.6</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P177">
            <v>1279</v>
          </cell>
          <cell r="Q177">
            <v>1289.5999999999999</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P178">
            <v>1126.0999999999999</v>
          </cell>
          <cell r="Q178">
            <v>1132.8</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P179">
            <v>1021.2</v>
          </cell>
          <cell r="Q179">
            <v>1029.9000000000001</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P180">
            <v>1061.2</v>
          </cell>
          <cell r="Q180">
            <v>1068.4000000000001</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P181">
            <v>1110.9000000000001</v>
          </cell>
          <cell r="Q181">
            <v>1119</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P182">
            <v>1063.4000000000001</v>
          </cell>
          <cell r="Q182">
            <v>1070.0999999999999</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P183">
            <v>1160.7</v>
          </cell>
          <cell r="Q183">
            <v>1169.2</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P184">
            <v>1307</v>
          </cell>
          <cell r="Q184">
            <v>1313.6</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P185">
            <v>1049.5</v>
          </cell>
          <cell r="Q185">
            <v>1056.2</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P186">
            <v>1144.0999999999999</v>
          </cell>
          <cell r="Q186">
            <v>1150.9000000000001</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P187">
            <v>1084.4000000000001</v>
          </cell>
          <cell r="Q187">
            <v>1090.8</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P188">
            <v>1157.7</v>
          </cell>
          <cell r="Q188">
            <v>1164.9000000000001</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P189">
            <v>1171.3</v>
          </cell>
          <cell r="Q189">
            <v>1177.5999999999999</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P190">
            <v>969</v>
          </cell>
          <cell r="Q190">
            <v>975.4</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P191">
            <v>980.7</v>
          </cell>
          <cell r="Q191">
            <v>987.4</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P192">
            <v>989.8</v>
          </cell>
          <cell r="Q192">
            <v>996.8</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P193">
            <v>869.9</v>
          </cell>
          <cell r="Q193">
            <v>875.2</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P194">
            <v>939.5</v>
          </cell>
          <cell r="Q194">
            <v>946.6</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P195">
            <v>1073.5999999999999</v>
          </cell>
          <cell r="Q195">
            <v>1081.3</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P196">
            <v>921.2</v>
          </cell>
          <cell r="Q196">
            <v>928.5</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P197">
            <v>981.2</v>
          </cell>
          <cell r="Q197">
            <v>988.5</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P198">
            <v>1074.5</v>
          </cell>
          <cell r="Q198">
            <v>1082.2</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P199">
            <v>950.2</v>
          </cell>
          <cell r="Q199">
            <v>958.6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P200">
            <v>1014.8</v>
          </cell>
          <cell r="Q200">
            <v>1022.4</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P201">
            <v>908.7</v>
          </cell>
          <cell r="Q201">
            <v>915.8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P202">
            <v>861.6</v>
          </cell>
          <cell r="Q202">
            <v>868.7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P203">
            <v>999.7</v>
          </cell>
          <cell r="Q203">
            <v>1006.5</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P204">
            <v>846.8</v>
          </cell>
          <cell r="Q204">
            <v>853.1</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P205">
            <v>961.9</v>
          </cell>
          <cell r="Q205">
            <v>970.5</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P206">
            <v>1020.8</v>
          </cell>
          <cell r="Q206">
            <v>1027.5999999999999</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P207">
            <v>1064.4000000000001</v>
          </cell>
          <cell r="Q207">
            <v>1071.5999999999999</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P208">
            <v>936.2</v>
          </cell>
          <cell r="Q208">
            <v>942.7</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P209">
            <v>868.2</v>
          </cell>
          <cell r="Q209">
            <v>876.9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P210">
            <v>860.2</v>
          </cell>
          <cell r="Q210">
            <v>868.5</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P211">
            <v>869.7</v>
          </cell>
          <cell r="Q211">
            <v>878.9</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P212">
            <v>810.4</v>
          </cell>
          <cell r="Q212">
            <v>819.4</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P213">
            <v>842.6</v>
          </cell>
          <cell r="Q213">
            <v>850.1</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P214">
            <v>957.3</v>
          </cell>
          <cell r="Q214">
            <v>965.9</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P215">
            <v>977</v>
          </cell>
          <cell r="Q215">
            <v>985.5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P216">
            <v>986</v>
          </cell>
          <cell r="Q216">
            <v>994.3</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P217">
            <v>989.7</v>
          </cell>
          <cell r="Q217">
            <v>998.2</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P218">
            <v>942</v>
          </cell>
          <cell r="Q218">
            <v>949.8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efreshError="1">
        <row r="5">
          <cell r="I5">
            <v>216</v>
          </cell>
        </row>
        <row r="14">
          <cell r="D14">
            <v>51</v>
          </cell>
        </row>
      </sheetData>
      <sheetData sheetId="6" refreshError="1"/>
      <sheetData sheetId="7" refreshError="1">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efreshError="1">
        <row r="6">
          <cell r="G6">
            <v>32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DATBAND"/>
      <sheetName val="DAT NUC"/>
      <sheetName val="DATOS"/>
      <sheetName val="Nucleos"/>
      <sheetName val="Proc0009m"/>
      <sheetName val="Proc 0009h"/>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CONT_ADI"/>
      <sheetName val="Datos"/>
      <sheetName val="aCCIDENTES%20DE%201995%20-%2019"/>
      <sheetName val="items"/>
      <sheetName val="ACTA DE MODIFICACION  (2)"/>
      <sheetName val="#¡REF"/>
      <sheetName val="Informe"/>
      <sheetName val="Seguim-16"/>
      <sheetName val="otros"/>
      <sheetName val="PRESUPUESTO"/>
      <sheetName val="HISTORICOS FUEL OIL EXP"/>
      <sheetName val="PR 1"/>
      <sheetName val="\a  aaInformación GRUPO 4\A MIn"/>
      <sheetName val="INDICMICROEMP"/>
      <sheetName val="MATERIALES"/>
      <sheetName val="Datos Básicos"/>
      <sheetName val="SALARIOS"/>
      <sheetName val="Informacion"/>
      <sheetName val="SUB APU"/>
      <sheetName val="INV"/>
      <sheetName val="AASHTO"/>
      <sheetName val="PESOS"/>
      <sheetName val="[aCCIDENTES DE 1995 - 1996.xls]"/>
      <sheetName val="Res-Accide-10"/>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RESUPUESTO Y APUS 608-MONIQUIR"/>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CANTIDADES"/>
      <sheetName val="1.1 RA2-026"/>
      <sheetName val="1.2 tub galv 3&quot;"/>
      <sheetName val="1.3 CANALIZACIÓN 2x3&quot;"/>
      <sheetName val="1.4 canalizacion 1x3&quot;"/>
      <sheetName val="1.5 RS3-003"/>
      <sheetName val="1.6 caja de piso telecom"/>
      <sheetName val=" 1.7 BAJANTE 2&quot;"/>
      <sheetName val="1.8canalizacion pvc 2x2"/>
      <sheetName val="2.1 gabinete trifa"/>
      <sheetName val="2.2 gabinete ml"/>
      <sheetName val=" 2.3 TABLERO 3F-5H 24C "/>
      <sheetName val="2.4 Tablero 3F-5H 24 ctos"/>
      <sheetName val="2.5 TABLERO 2F-4H 4C"/>
      <sheetName val="2.6 Tablero 3F-5H 18ctos"/>
      <sheetName val="2.7 Tablero 3F-5H 30ctos"/>
      <sheetName val="2.8 tablero 1f-5h 8cto"/>
      <sheetName val="2.9 1X20-1X30A"/>
      <sheetName val="2.10 2X50A"/>
      <sheetName val="2.11 3X20A "/>
      <sheetName val="2.12 3X100A  "/>
      <sheetName val="2.13 2X30A   "/>
      <sheetName val="3.1 3No2+1No2+1No2 "/>
      <sheetName val="3.2 2No.10+1No.10+1No.10"/>
      <sheetName val=" 3.3 3No.6+1No.8+No.8"/>
      <sheetName val="3.4 3No.6+1No.6+1No6"/>
      <sheetName val="3.5 1No10+1No10+1No10"/>
      <sheetName val="3.6 6No2-0+2No1-0"/>
      <sheetName val="3.7 3No8+1No8+1No8(2)"/>
      <sheetName val="3.8 3No2-0+1No1-0 (2)"/>
      <sheetName val="3.9 cable No 6 Cu desnudo"/>
      <sheetName val="3.10 cable No 8 Cu desnudo"/>
      <sheetName val="3.11 Cable 3x12"/>
      <sheetName val="3.12 Cable 5x8"/>
      <sheetName val="3.13 Cable 4x10"/>
      <sheetName val="3.14 Cable 4x12"/>
      <sheetName val=" 4.1 Bandeja 0,40x0,054"/>
      <sheetName val="4.2 Bandeja 0,30x0,054"/>
      <sheetName val="4.3 bandeja 0,20x0,054"/>
      <sheetName val="4.4 bandeja 0,10x0,054"/>
      <sheetName val="4.5 ducto metalico 12x5"/>
      <sheetName val="4.6 T EMT 3l4&quot;"/>
      <sheetName val=" 5.1 SALIDA toma"/>
      <sheetName val=" 5.2 SALIDA GFCI"/>
      <sheetName val="5.3 salida toma regulado"/>
      <sheetName val="5.4 SALIDA 240V"/>
      <sheetName val="6.1 S1"/>
      <sheetName val="6.2 2S1"/>
      <sheetName val=" 6.3 Salida ilum"/>
      <sheetName val="6.4 salida interruptor escala"/>
      <sheetName val="6.5 salida para sensor"/>
      <sheetName val="7.1 Luminaria hermetica 40w"/>
      <sheetName val="7.2 Luminaria hermetica 24w"/>
      <sheetName val="7.3 luminaria led 60x60"/>
      <sheetName val="7.4 Luminaria led bala 12w"/>
      <sheetName val="7.5 Luminaria led bala 18w "/>
      <sheetName val="7.6 Luminaria tipo tortuga"/>
      <sheetName val=" 7.7 Luminaria emergencia"/>
      <sheetName val="8.1Rack 42UR"/>
      <sheetName val="8.2 salida voz o datos 6A"/>
      <sheetName val="8.3 Pac cord 3m"/>
      <sheetName val="8.4 pach panel 24"/>
      <sheetName val="8.5 pach cord 6A"/>
      <sheetName val="8.6 cable UTP 6A"/>
      <sheetName val="8.7 puntos de red"/>
      <sheetName val="9.1 punta"/>
      <sheetName val="9.2 cable AL 10"/>
      <sheetName val="9.3 conector bimetalico"/>
      <sheetName val="9.4 caja de paso 30x30"/>
      <sheetName val="9.5 aviso de peligro"/>
      <sheetName val="9.6 tuberia gal 3-4"/>
      <sheetName val="9.7 cable Cu desnudo 1-0"/>
      <sheetName val="9.8 varilla copperweld"/>
      <sheetName val="9.9 salodadura exotermica"/>
      <sheetName val="9.10 medida de puesta a tierra"/>
      <sheetName val="9.11 caja intemperie 15x20x10"/>
      <sheetName val="10.1 CAJA 4x4"/>
      <sheetName val="10.2 CAJA 12x12x5"/>
      <sheetName val="10.3 sensor de presencia"/>
      <sheetName val="10.4 30 kVAUPS"/>
      <sheetName val="10.5 UPS 3 kva"/>
      <sheetName val="10.6 sensor de movimiento"/>
      <sheetName val="10.7 salida hmdi"/>
      <sheetName val="10.8 certificacio retie"/>
      <sheetName val="Acero de 60.000psi"/>
      <sheetName val="Concreto de 2000 psi"/>
      <sheetName val="Equipo"/>
      <sheetName val="Material"/>
      <sheetName val="M.Obra"/>
      <sheetName val="Tran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 sheetId="3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PRESUPUEST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Informacion"/>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Tabla Salarios"/>
      <sheetName val="AJIZAL 3335"/>
      <sheetName val="SABANETA 3335"/>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AJIZAL 3335"/>
      <sheetName val="SABANETA 3335"/>
    </sheetNames>
    <definedNames>
      <definedName name="absc"/>
    </definedNames>
    <sheetDataSet>
      <sheetData sheetId="0" refreshError="1"/>
      <sheetData sheetId="1" refreshError="1"/>
      <sheetData sheetId="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 val="AIU"/>
      <sheetName val="VentaMes"/>
      <sheetName val="ForPago"/>
      <sheetName val="PryFinc"/>
      <sheetName val="APO"/>
      <sheetName val="Tecnicos"/>
      <sheetName val="Datos"/>
      <sheetName val="Cuadrillas"/>
      <sheetName val="Jornal"/>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row r="8">
          <cell r="G8">
            <v>32500000.417525001</v>
          </cell>
        </row>
      </sheetData>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CDItem"/>
      <sheetName val="Acc Ago-Sep.xls"/>
      <sheetName val="INSUMO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 val="Presupuesto Tramo 3"/>
    </sheetNames>
    <sheetDataSet>
      <sheetData sheetId="0"/>
      <sheetData sheetId="1">
        <row r="5">
          <cell r="B5">
            <v>3007</v>
          </cell>
        </row>
      </sheetData>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aCCIDENTES DE 1995 - 1996.xls"/>
      <sheetName val="BASES"/>
      <sheetName val="CDItem"/>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BDatosRisa"/>
      <sheetName val="A.P.U. (2)"/>
      <sheetName val="A.I.U."/>
      <sheetName val="Indices"/>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 sheetId="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MATERIALES"/>
      <sheetName val="ACARREO"/>
      <sheetName val="CUADBASI"/>
    </sheetNames>
    <sheetDataSet>
      <sheetData sheetId="0" refreshError="1">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efreshError="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efreshError="1">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3" refreshError="1">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4" refreshError="1">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resupuesto"/>
      <sheetName val="APUS"/>
      <sheetName val="REFEREN"/>
      <sheetName val="Hoja1"/>
    </sheetNames>
    <sheetDataSet>
      <sheetData sheetId="0"/>
      <sheetData sheetId="1"/>
      <sheetData sheetId="2"/>
      <sheetData sheetId="3">
        <row r="3">
          <cell r="C3" t="str">
            <v>SUMINISTRO E INSTALACIÓN DEL SISTEMA DE AIRE ACONDICIONADO DEL EDIFICIO DE LABORATORIOS DE LA ESCUELA DE INGENIERÍA MECÁNICA DE LA UNIVERSIDAD INDUSTRIAL DE SANTANDER</v>
          </cell>
        </row>
        <row r="12">
          <cell r="C12">
            <v>135000</v>
          </cell>
        </row>
        <row r="14">
          <cell r="C14">
            <v>50000</v>
          </cell>
        </row>
        <row r="15">
          <cell r="C15">
            <v>1.05</v>
          </cell>
        </row>
      </sheetData>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sheetName val="F.Prestacional J"/>
      <sheetName val="INSUM CLASIF"/>
      <sheetName val="CRONOGRAMA"/>
      <sheetName val="CRONOGRAMA CAP"/>
      <sheetName val="RENDIMIENTOS"/>
      <sheetName val="FORMATOS"/>
      <sheetName val="Datos1"/>
      <sheetName val="Peso Acero"/>
      <sheetName val="MCC Estructura"/>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SUMARIO"/>
      <sheetName val="PRODUCCION"/>
      <sheetName val="Prod. x Nivel"/>
      <sheetName val="CRONOG."/>
      <sheetName val="CIVILES"/>
      <sheetName val="BASE DATOS"/>
      <sheetName val="MI"/>
      <sheetName val="General"/>
      <sheetName val="Par_Dise"/>
      <sheetName val="Prod__x_Nivel"/>
      <sheetName val="CRONOG_"/>
      <sheetName val="BASE_DATOS"/>
      <sheetName val="CALC PROD MENSUAL"/>
      <sheetName val="Prod__x_Nivel1"/>
      <sheetName val="CRONOG_1"/>
      <sheetName val="BASE_DATOS1"/>
      <sheetName val="Prod__x_Nivel2"/>
      <sheetName val="CRONOG_2"/>
      <sheetName val="BASE_DATOS2"/>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_Dise"/>
      <sheetName val="RICS NUEVA HOJA DIARIA"/>
      <sheetName val="RICS_NUEVA_HOJA_DIARIA"/>
      <sheetName val="RICS_NUEVA_HOJA_DIARIA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P1"/>
      <sheetName val="SUMARIO"/>
      <sheetName val="PRODUCCION"/>
      <sheetName val="Prod. x Nivel"/>
      <sheetName val="CRONOG."/>
      <sheetName val="CIVILES"/>
      <sheetName val="BD-831"/>
      <sheetName val="ANEXO"/>
      <sheetName val="BD100_45_P1"/>
      <sheetName val="BD100-45"/>
      <sheetName val="EQUIPOS"/>
      <sheetName val="Prod__x_Nivel"/>
      <sheetName val="CRONOG_"/>
      <sheetName val="Prod__x_Nivel1"/>
      <sheetName val="CRONOG_1"/>
      <sheetName val="Prod__x_Nivel2"/>
      <sheetName val="CRONOG_2"/>
    </sheetNames>
    <sheetDataSet>
      <sheetData sheetId="0" refreshError="1"/>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NO DE OBRA"/>
      <sheetName val="Materiales"/>
      <sheetName val="DAT EQUIP"/>
      <sheetName val="RESUMEN GRAL"/>
    </sheetNames>
    <sheetDataSet>
      <sheetData sheetId="0" refreshError="1"/>
      <sheetData sheetId="1" refreshError="1"/>
      <sheetData sheetId="2" refreshError="1"/>
      <sheetData sheetId="3" refreshError="1"/>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BD100-45"/>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 val="BD100-45-P1"/>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 PROD MENSUAL"/>
      <sheetName val="AYUDA"/>
      <sheetName val="CAL PRODUC"/>
      <sheetName val="ListEquipos"/>
      <sheetName val="ESTADO RED"/>
      <sheetName val="CARRETERAS"/>
      <sheetName val="GENERALIDADES "/>
      <sheetName val="TARIFAS 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cidencias"/>
      <sheetName val="INSUMOS"/>
      <sheetName val="RENDIMIENTOS"/>
      <sheetName val="CostosAdmin"/>
      <sheetName val="F.Prestacional"/>
      <sheetName val="F.Prestacional J"/>
      <sheetName val="INSUM CLASIF"/>
      <sheetName val="CRONOGRAMA"/>
      <sheetName val="COSTOS"/>
      <sheetName val="SEGUIMIENTO"/>
      <sheetName val="CONTROL"/>
      <sheetName val="PlantillaSeguim"/>
      <sheetName val="PlantillaSeguimCost"/>
      <sheetName val="Datos1_NoEliminar"/>
      <sheetName val="FORMATO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ow r="10">
          <cell r="BN10">
            <v>42898</v>
          </cell>
        </row>
        <row r="11">
          <cell r="BN11">
            <v>43047</v>
          </cell>
        </row>
        <row r="193">
          <cell r="H193">
            <v>1299651433</v>
          </cell>
        </row>
      </sheetData>
      <sheetData sheetId="11" refreshError="1"/>
      <sheetData sheetId="12">
        <row r="27">
          <cell r="P27">
            <v>42380</v>
          </cell>
          <cell r="Q27">
            <v>42381</v>
          </cell>
          <cell r="R27">
            <v>42382</v>
          </cell>
          <cell r="S27">
            <v>42383</v>
          </cell>
          <cell r="T27">
            <v>42384</v>
          </cell>
          <cell r="U27">
            <v>42385</v>
          </cell>
          <cell r="V27">
            <v>42386</v>
          </cell>
          <cell r="W27">
            <v>42387</v>
          </cell>
          <cell r="X27">
            <v>42388</v>
          </cell>
          <cell r="Y27">
            <v>42389</v>
          </cell>
          <cell r="Z27">
            <v>42390</v>
          </cell>
          <cell r="AA27">
            <v>42391</v>
          </cell>
          <cell r="AB27">
            <v>42392</v>
          </cell>
          <cell r="AC27">
            <v>42393</v>
          </cell>
          <cell r="AD27">
            <v>42394</v>
          </cell>
          <cell r="AE27">
            <v>42395</v>
          </cell>
          <cell r="AF27">
            <v>42396</v>
          </cell>
          <cell r="AG27">
            <v>42397</v>
          </cell>
          <cell r="AH27">
            <v>42398</v>
          </cell>
          <cell r="AI27">
            <v>42399</v>
          </cell>
          <cell r="AJ27">
            <v>42400</v>
          </cell>
          <cell r="AK27">
            <v>42401</v>
          </cell>
          <cell r="AL27">
            <v>42402</v>
          </cell>
          <cell r="AM27">
            <v>42403</v>
          </cell>
          <cell r="AN27">
            <v>42404</v>
          </cell>
          <cell r="AO27">
            <v>42405</v>
          </cell>
          <cell r="AP27">
            <v>42406</v>
          </cell>
          <cell r="AQ27">
            <v>42407</v>
          </cell>
          <cell r="AR27">
            <v>42408</v>
          </cell>
          <cell r="AS27">
            <v>42409</v>
          </cell>
          <cell r="AT27">
            <v>42410</v>
          </cell>
          <cell r="AU27">
            <v>42411</v>
          </cell>
          <cell r="AV27">
            <v>42412</v>
          </cell>
          <cell r="AW27">
            <v>42413</v>
          </cell>
          <cell r="AX27">
            <v>42414</v>
          </cell>
          <cell r="AY27">
            <v>42415</v>
          </cell>
          <cell r="AZ27">
            <v>42416</v>
          </cell>
          <cell r="BA27">
            <v>42417</v>
          </cell>
          <cell r="BB27">
            <v>42418</v>
          </cell>
          <cell r="BC27">
            <v>42419</v>
          </cell>
          <cell r="BD27">
            <v>42420</v>
          </cell>
          <cell r="BE27">
            <v>42421</v>
          </cell>
          <cell r="BF27">
            <v>42422</v>
          </cell>
          <cell r="BG27">
            <v>42423</v>
          </cell>
          <cell r="BH27">
            <v>42424</v>
          </cell>
          <cell r="BI27">
            <v>42425</v>
          </cell>
          <cell r="BJ27">
            <v>42426</v>
          </cell>
          <cell r="BK27">
            <v>42427</v>
          </cell>
          <cell r="BL27">
            <v>42428</v>
          </cell>
          <cell r="BM27">
            <v>42429</v>
          </cell>
          <cell r="BN27">
            <v>42430</v>
          </cell>
          <cell r="BO27">
            <v>42431</v>
          </cell>
          <cell r="BP27">
            <v>42432</v>
          </cell>
          <cell r="BQ27">
            <v>42433</v>
          </cell>
          <cell r="BR27">
            <v>42434</v>
          </cell>
          <cell r="BS27">
            <v>42435</v>
          </cell>
          <cell r="BT27">
            <v>42436</v>
          </cell>
          <cell r="BU27">
            <v>42437</v>
          </cell>
          <cell r="BV27">
            <v>42438</v>
          </cell>
          <cell r="BW27">
            <v>42439</v>
          </cell>
          <cell r="BX27">
            <v>42440</v>
          </cell>
          <cell r="BY27">
            <v>42441</v>
          </cell>
          <cell r="BZ27">
            <v>42442</v>
          </cell>
          <cell r="CA27">
            <v>42443</v>
          </cell>
          <cell r="CB27">
            <v>42444</v>
          </cell>
          <cell r="CC27">
            <v>42445</v>
          </cell>
          <cell r="CD27">
            <v>42446</v>
          </cell>
          <cell r="CE27">
            <v>42447</v>
          </cell>
          <cell r="CF27">
            <v>42448</v>
          </cell>
          <cell r="CG27">
            <v>42449</v>
          </cell>
          <cell r="CH27">
            <v>42450</v>
          </cell>
          <cell r="CI27">
            <v>42451</v>
          </cell>
          <cell r="CJ27">
            <v>42452</v>
          </cell>
          <cell r="CK27">
            <v>42453</v>
          </cell>
          <cell r="CL27">
            <v>42454</v>
          </cell>
          <cell r="CM27">
            <v>42455</v>
          </cell>
          <cell r="CN27">
            <v>42456</v>
          </cell>
          <cell r="CO27">
            <v>42457</v>
          </cell>
          <cell r="CP27">
            <v>42458</v>
          </cell>
          <cell r="CQ27">
            <v>42459</v>
          </cell>
          <cell r="CR27">
            <v>42460</v>
          </cell>
          <cell r="CS27">
            <v>42461</v>
          </cell>
          <cell r="CT27">
            <v>42462</v>
          </cell>
          <cell r="CU27">
            <v>42463</v>
          </cell>
          <cell r="CV27">
            <v>42464</v>
          </cell>
          <cell r="CW27">
            <v>42465</v>
          </cell>
          <cell r="CX27">
            <v>42466</v>
          </cell>
          <cell r="CY27">
            <v>42467</v>
          </cell>
          <cell r="CZ27">
            <v>42468</v>
          </cell>
          <cell r="DA27">
            <v>42469</v>
          </cell>
          <cell r="DB27">
            <v>42470</v>
          </cell>
          <cell r="DC27">
            <v>42471</v>
          </cell>
          <cell r="DD27">
            <v>42472</v>
          </cell>
          <cell r="DE27">
            <v>42473</v>
          </cell>
          <cell r="DF27">
            <v>42474</v>
          </cell>
          <cell r="DG27">
            <v>42475</v>
          </cell>
          <cell r="DH27">
            <v>42476</v>
          </cell>
          <cell r="DI27">
            <v>42477</v>
          </cell>
          <cell r="DJ27">
            <v>42478</v>
          </cell>
          <cell r="DK27">
            <v>42479</v>
          </cell>
          <cell r="DL27">
            <v>42480</v>
          </cell>
          <cell r="DM27">
            <v>42481</v>
          </cell>
          <cell r="DN27">
            <v>42482</v>
          </cell>
          <cell r="DO27">
            <v>42483</v>
          </cell>
          <cell r="DP27">
            <v>42484</v>
          </cell>
          <cell r="DQ27">
            <v>42485</v>
          </cell>
          <cell r="DR27">
            <v>42486</v>
          </cell>
          <cell r="DS27">
            <v>42487</v>
          </cell>
          <cell r="DT27">
            <v>42488</v>
          </cell>
          <cell r="DU27">
            <v>42489</v>
          </cell>
          <cell r="DV27">
            <v>42490</v>
          </cell>
          <cell r="DW27">
            <v>42491</v>
          </cell>
          <cell r="DX27">
            <v>42492</v>
          </cell>
          <cell r="DY27">
            <v>42493</v>
          </cell>
          <cell r="DZ27">
            <v>42494</v>
          </cell>
          <cell r="EA27">
            <v>42495</v>
          </cell>
          <cell r="EB27">
            <v>42496</v>
          </cell>
          <cell r="EC27">
            <v>42497</v>
          </cell>
          <cell r="ED27">
            <v>42498</v>
          </cell>
          <cell r="EE27">
            <v>42499</v>
          </cell>
          <cell r="EF27">
            <v>42500</v>
          </cell>
          <cell r="EG27">
            <v>42501</v>
          </cell>
          <cell r="EH27">
            <v>42502</v>
          </cell>
          <cell r="EI27">
            <v>42503</v>
          </cell>
          <cell r="EJ27">
            <v>42504</v>
          </cell>
          <cell r="EK27">
            <v>42505</v>
          </cell>
          <cell r="EL27">
            <v>42506</v>
          </cell>
          <cell r="EM27">
            <v>42507</v>
          </cell>
          <cell r="EN27">
            <v>42508</v>
          </cell>
          <cell r="EO27">
            <v>42509</v>
          </cell>
          <cell r="EP27">
            <v>42510</v>
          </cell>
          <cell r="EQ27">
            <v>42511</v>
          </cell>
          <cell r="ER27">
            <v>42512</v>
          </cell>
          <cell r="ES27">
            <v>42513</v>
          </cell>
          <cell r="ET27">
            <v>42514</v>
          </cell>
          <cell r="EU27">
            <v>42515</v>
          </cell>
          <cell r="EV27">
            <v>42516</v>
          </cell>
          <cell r="EW27">
            <v>42517</v>
          </cell>
          <cell r="EX27">
            <v>42518</v>
          </cell>
          <cell r="EY27">
            <v>42519</v>
          </cell>
          <cell r="EZ27">
            <v>42520</v>
          </cell>
          <cell r="FA27">
            <v>42521</v>
          </cell>
          <cell r="FB27">
            <v>42522</v>
          </cell>
          <cell r="FC27">
            <v>42523</v>
          </cell>
          <cell r="FD27">
            <v>42524</v>
          </cell>
          <cell r="FE27">
            <v>42525</v>
          </cell>
          <cell r="FF27">
            <v>42526</v>
          </cell>
          <cell r="FG27">
            <v>42527</v>
          </cell>
          <cell r="FH27">
            <v>42528</v>
          </cell>
          <cell r="FI27">
            <v>42529</v>
          </cell>
          <cell r="FJ27">
            <v>42530</v>
          </cell>
          <cell r="FK27">
            <v>42531</v>
          </cell>
          <cell r="FL27">
            <v>42532</v>
          </cell>
          <cell r="FM27">
            <v>42533</v>
          </cell>
          <cell r="FN27">
            <v>42534</v>
          </cell>
          <cell r="FO27">
            <v>42535</v>
          </cell>
          <cell r="FP27">
            <v>42536</v>
          </cell>
          <cell r="FQ27">
            <v>42537</v>
          </cell>
          <cell r="FR27">
            <v>42538</v>
          </cell>
          <cell r="FS27">
            <v>42539</v>
          </cell>
          <cell r="FT27">
            <v>42540</v>
          </cell>
          <cell r="FU27">
            <v>42541</v>
          </cell>
          <cell r="FV27">
            <v>42542</v>
          </cell>
          <cell r="FW27">
            <v>42543</v>
          </cell>
          <cell r="FX27">
            <v>42544</v>
          </cell>
          <cell r="FY27">
            <v>42545</v>
          </cell>
          <cell r="FZ27">
            <v>42546</v>
          </cell>
          <cell r="GA27">
            <v>42547</v>
          </cell>
          <cell r="GB27">
            <v>42548</v>
          </cell>
          <cell r="GC27">
            <v>42549</v>
          </cell>
          <cell r="GD27">
            <v>42550</v>
          </cell>
          <cell r="GE27">
            <v>42551</v>
          </cell>
          <cell r="GF27">
            <v>42552</v>
          </cell>
          <cell r="GG27">
            <v>42553</v>
          </cell>
          <cell r="GH27">
            <v>42554</v>
          </cell>
          <cell r="GI27">
            <v>42555</v>
          </cell>
          <cell r="GJ27">
            <v>42556</v>
          </cell>
          <cell r="GK27">
            <v>42557</v>
          </cell>
          <cell r="GL27">
            <v>42558</v>
          </cell>
          <cell r="GM27">
            <v>42559</v>
          </cell>
          <cell r="GN27">
            <v>42560</v>
          </cell>
          <cell r="GO27">
            <v>42561</v>
          </cell>
          <cell r="GP27">
            <v>42562</v>
          </cell>
          <cell r="GQ27">
            <v>42563</v>
          </cell>
          <cell r="GR27">
            <v>42564</v>
          </cell>
          <cell r="GS27">
            <v>42565</v>
          </cell>
          <cell r="GT27">
            <v>42566</v>
          </cell>
          <cell r="GU27">
            <v>42567</v>
          </cell>
          <cell r="GV27">
            <v>42568</v>
          </cell>
          <cell r="GW27">
            <v>42569</v>
          </cell>
          <cell r="GX27">
            <v>42570</v>
          </cell>
          <cell r="GY27">
            <v>42571</v>
          </cell>
          <cell r="GZ27">
            <v>42572</v>
          </cell>
          <cell r="HA27">
            <v>42573</v>
          </cell>
          <cell r="HB27">
            <v>42574</v>
          </cell>
          <cell r="HC27">
            <v>42575</v>
          </cell>
          <cell r="HD27">
            <v>42576</v>
          </cell>
          <cell r="HE27">
            <v>42577</v>
          </cell>
          <cell r="HF27">
            <v>42578</v>
          </cell>
          <cell r="HG27">
            <v>42579</v>
          </cell>
          <cell r="HH27">
            <v>42580</v>
          </cell>
          <cell r="HI27">
            <v>42581</v>
          </cell>
          <cell r="HJ27">
            <v>42582</v>
          </cell>
          <cell r="HK27">
            <v>42583</v>
          </cell>
          <cell r="HL27">
            <v>42584</v>
          </cell>
          <cell r="HM27">
            <v>42585</v>
          </cell>
          <cell r="HN27">
            <v>42586</v>
          </cell>
          <cell r="HO27">
            <v>42587</v>
          </cell>
          <cell r="HP27">
            <v>42588</v>
          </cell>
          <cell r="HQ27">
            <v>42589</v>
          </cell>
          <cell r="HR27">
            <v>42590</v>
          </cell>
          <cell r="HS27">
            <v>42591</v>
          </cell>
          <cell r="HT27">
            <v>42592</v>
          </cell>
          <cell r="HU27">
            <v>42593</v>
          </cell>
          <cell r="HV27">
            <v>42594</v>
          </cell>
          <cell r="HW27">
            <v>42595</v>
          </cell>
          <cell r="HX27">
            <v>42596</v>
          </cell>
          <cell r="HY27">
            <v>42597</v>
          </cell>
          <cell r="HZ27">
            <v>42598</v>
          </cell>
          <cell r="IA27">
            <v>42599</v>
          </cell>
          <cell r="IB27">
            <v>42600</v>
          </cell>
          <cell r="IC27">
            <v>42601</v>
          </cell>
          <cell r="ID27">
            <v>42602</v>
          </cell>
          <cell r="IE27">
            <v>42603</v>
          </cell>
          <cell r="IF27">
            <v>42604</v>
          </cell>
          <cell r="IG27">
            <v>42605</v>
          </cell>
          <cell r="IH27">
            <v>42606</v>
          </cell>
          <cell r="II27">
            <v>42607</v>
          </cell>
          <cell r="IJ27">
            <v>42608</v>
          </cell>
          <cell r="IK27">
            <v>42609</v>
          </cell>
          <cell r="IL27">
            <v>42610</v>
          </cell>
          <cell r="IM27">
            <v>42611</v>
          </cell>
          <cell r="IN27">
            <v>42612</v>
          </cell>
          <cell r="IO27">
            <v>42613</v>
          </cell>
          <cell r="IP27">
            <v>42614</v>
          </cell>
          <cell r="IQ27">
            <v>42615</v>
          </cell>
          <cell r="IR27">
            <v>42616</v>
          </cell>
          <cell r="IS27">
            <v>42617</v>
          </cell>
          <cell r="IT27">
            <v>42618</v>
          </cell>
          <cell r="IU27">
            <v>42619</v>
          </cell>
          <cell r="IV27">
            <v>42620</v>
          </cell>
          <cell r="IW27">
            <v>42621</v>
          </cell>
          <cell r="IX27">
            <v>42622</v>
          </cell>
          <cell r="IY27">
            <v>42623</v>
          </cell>
          <cell r="IZ27">
            <v>42624</v>
          </cell>
          <cell r="JA27">
            <v>42625</v>
          </cell>
          <cell r="JB27">
            <v>42626</v>
          </cell>
          <cell r="JC27">
            <v>42627</v>
          </cell>
          <cell r="JD27">
            <v>42628</v>
          </cell>
          <cell r="JE27">
            <v>42629</v>
          </cell>
          <cell r="JF27">
            <v>42630</v>
          </cell>
          <cell r="JG27">
            <v>42631</v>
          </cell>
          <cell r="JH27">
            <v>42632</v>
          </cell>
          <cell r="JI27">
            <v>42633</v>
          </cell>
          <cell r="JJ27">
            <v>42634</v>
          </cell>
          <cell r="JK27">
            <v>42635</v>
          </cell>
          <cell r="JL27">
            <v>42636</v>
          </cell>
          <cell r="JM27">
            <v>42637</v>
          </cell>
          <cell r="JN27">
            <v>42638</v>
          </cell>
          <cell r="JO27">
            <v>42639</v>
          </cell>
          <cell r="JP27">
            <v>42640</v>
          </cell>
          <cell r="JQ27">
            <v>42641</v>
          </cell>
          <cell r="JR27">
            <v>42642</v>
          </cell>
          <cell r="JS27">
            <v>42643</v>
          </cell>
          <cell r="JT27">
            <v>42644</v>
          </cell>
          <cell r="JU27">
            <v>42645</v>
          </cell>
          <cell r="JV27">
            <v>42646</v>
          </cell>
          <cell r="JW27">
            <v>42647</v>
          </cell>
          <cell r="JX27">
            <v>42648</v>
          </cell>
          <cell r="JY27">
            <v>42649</v>
          </cell>
          <cell r="JZ27">
            <v>42650</v>
          </cell>
          <cell r="KA27">
            <v>42651</v>
          </cell>
          <cell r="KB27">
            <v>42652</v>
          </cell>
          <cell r="KC27">
            <v>42653</v>
          </cell>
          <cell r="KD27">
            <v>42654</v>
          </cell>
          <cell r="KE27">
            <v>42655</v>
          </cell>
          <cell r="KF27">
            <v>42656</v>
          </cell>
          <cell r="KG27">
            <v>42657</v>
          </cell>
          <cell r="KH27">
            <v>42658</v>
          </cell>
          <cell r="KI27">
            <v>42659</v>
          </cell>
          <cell r="KJ27">
            <v>42660</v>
          </cell>
          <cell r="KK27">
            <v>42661</v>
          </cell>
          <cell r="KL27">
            <v>42662</v>
          </cell>
          <cell r="KM27">
            <v>42663</v>
          </cell>
          <cell r="KN27">
            <v>42664</v>
          </cell>
          <cell r="KO27">
            <v>42665</v>
          </cell>
          <cell r="KP27">
            <v>42666</v>
          </cell>
          <cell r="KQ27">
            <v>42667</v>
          </cell>
          <cell r="KR27">
            <v>42668</v>
          </cell>
          <cell r="KS27">
            <v>42669</v>
          </cell>
          <cell r="KT27">
            <v>42670</v>
          </cell>
          <cell r="KU27">
            <v>42671</v>
          </cell>
          <cell r="KV27">
            <v>42672</v>
          </cell>
          <cell r="KW27">
            <v>42673</v>
          </cell>
          <cell r="KX27">
            <v>42674</v>
          </cell>
          <cell r="KY27">
            <v>42675</v>
          </cell>
          <cell r="KZ27">
            <v>42676</v>
          </cell>
          <cell r="LA27">
            <v>42677</v>
          </cell>
          <cell r="LB27">
            <v>42678</v>
          </cell>
          <cell r="LC27">
            <v>42679</v>
          </cell>
          <cell r="LD27">
            <v>42680</v>
          </cell>
          <cell r="LE27">
            <v>42681</v>
          </cell>
          <cell r="LF27">
            <v>42682</v>
          </cell>
          <cell r="LG27">
            <v>42683</v>
          </cell>
          <cell r="LH27">
            <v>42684</v>
          </cell>
          <cell r="LI27">
            <v>42685</v>
          </cell>
          <cell r="LJ27">
            <v>42686</v>
          </cell>
          <cell r="LK27">
            <v>42687</v>
          </cell>
          <cell r="LL27">
            <v>42688</v>
          </cell>
          <cell r="LM27">
            <v>42689</v>
          </cell>
          <cell r="LN27">
            <v>42690</v>
          </cell>
          <cell r="LO27">
            <v>42691</v>
          </cell>
          <cell r="LP27">
            <v>42692</v>
          </cell>
          <cell r="LQ27">
            <v>42693</v>
          </cell>
          <cell r="LR27">
            <v>42694</v>
          </cell>
          <cell r="LS27">
            <v>42695</v>
          </cell>
          <cell r="LT27">
            <v>42696</v>
          </cell>
          <cell r="LU27">
            <v>42697</v>
          </cell>
          <cell r="LV27">
            <v>42698</v>
          </cell>
          <cell r="LW27">
            <v>42699</v>
          </cell>
          <cell r="LX27">
            <v>42700</v>
          </cell>
          <cell r="LY27">
            <v>42701</v>
          </cell>
          <cell r="LZ27">
            <v>42702</v>
          </cell>
          <cell r="MA27">
            <v>42703</v>
          </cell>
          <cell r="MB27">
            <v>42704</v>
          </cell>
          <cell r="MC27">
            <v>42705</v>
          </cell>
          <cell r="MD27">
            <v>42706</v>
          </cell>
          <cell r="ME27">
            <v>42707</v>
          </cell>
          <cell r="MF27">
            <v>42708</v>
          </cell>
          <cell r="MG27">
            <v>42709</v>
          </cell>
          <cell r="MH27">
            <v>42710</v>
          </cell>
          <cell r="MI27">
            <v>42711</v>
          </cell>
          <cell r="MJ27">
            <v>42712</v>
          </cell>
          <cell r="MK27">
            <v>42713</v>
          </cell>
          <cell r="ML27">
            <v>42714</v>
          </cell>
          <cell r="MM27">
            <v>42715</v>
          </cell>
          <cell r="MN27">
            <v>42716</v>
          </cell>
          <cell r="MO27">
            <v>42717</v>
          </cell>
          <cell r="MP27">
            <v>42718</v>
          </cell>
          <cell r="MQ27">
            <v>42719</v>
          </cell>
          <cell r="MR27">
            <v>42720</v>
          </cell>
          <cell r="MS27">
            <v>42721</v>
          </cell>
          <cell r="MT27">
            <v>42722</v>
          </cell>
          <cell r="MU27">
            <v>42723</v>
          </cell>
          <cell r="MV27">
            <v>42724</v>
          </cell>
          <cell r="MW27">
            <v>42725</v>
          </cell>
          <cell r="MX27">
            <v>42726</v>
          </cell>
          <cell r="MY27">
            <v>42727</v>
          </cell>
          <cell r="MZ27">
            <v>42728</v>
          </cell>
          <cell r="NA27">
            <v>42729</v>
          </cell>
          <cell r="NB27">
            <v>42730</v>
          </cell>
          <cell r="NC27">
            <v>42731</v>
          </cell>
          <cell r="ND27">
            <v>42732</v>
          </cell>
          <cell r="NE27">
            <v>42733</v>
          </cell>
          <cell r="NF27">
            <v>42734</v>
          </cell>
          <cell r="NG27">
            <v>42735</v>
          </cell>
          <cell r="NH27">
            <v>42736</v>
          </cell>
          <cell r="NI27">
            <v>42737</v>
          </cell>
          <cell r="NJ27">
            <v>42738</v>
          </cell>
          <cell r="NK27">
            <v>42739</v>
          </cell>
          <cell r="NL27">
            <v>42740</v>
          </cell>
          <cell r="NM27">
            <v>42741</v>
          </cell>
          <cell r="NN27">
            <v>42742</v>
          </cell>
          <cell r="NO27">
            <v>42743</v>
          </cell>
          <cell r="NP27">
            <v>42744</v>
          </cell>
          <cell r="NQ27">
            <v>42745</v>
          </cell>
          <cell r="NR27">
            <v>42746</v>
          </cell>
          <cell r="NS27">
            <v>42747</v>
          </cell>
          <cell r="NT27">
            <v>42748</v>
          </cell>
          <cell r="NU27">
            <v>42749</v>
          </cell>
          <cell r="NV27">
            <v>42750</v>
          </cell>
          <cell r="NW27">
            <v>42751</v>
          </cell>
          <cell r="NX27">
            <v>42752</v>
          </cell>
          <cell r="NY27">
            <v>42753</v>
          </cell>
          <cell r="NZ27">
            <v>42754</v>
          </cell>
          <cell r="OA27">
            <v>42755</v>
          </cell>
          <cell r="OB27">
            <v>42756</v>
          </cell>
          <cell r="OC27">
            <v>42757</v>
          </cell>
          <cell r="OD27">
            <v>42758</v>
          </cell>
          <cell r="OE27">
            <v>42759</v>
          </cell>
          <cell r="OF27">
            <v>42760</v>
          </cell>
          <cell r="OG27">
            <v>42761</v>
          </cell>
          <cell r="OH27">
            <v>42762</v>
          </cell>
          <cell r="OI27">
            <v>42763</v>
          </cell>
          <cell r="OJ27">
            <v>42764</v>
          </cell>
          <cell r="OK27">
            <v>42765</v>
          </cell>
          <cell r="OL27">
            <v>42766</v>
          </cell>
          <cell r="OM27">
            <v>42767</v>
          </cell>
          <cell r="ON27">
            <v>42768</v>
          </cell>
          <cell r="OO27">
            <v>42769</v>
          </cell>
          <cell r="OP27">
            <v>42770</v>
          </cell>
          <cell r="OQ27">
            <v>42771</v>
          </cell>
          <cell r="OR27">
            <v>42772</v>
          </cell>
          <cell r="OS27">
            <v>42773</v>
          </cell>
          <cell r="OT27">
            <v>42774</v>
          </cell>
          <cell r="OU27">
            <v>42775</v>
          </cell>
          <cell r="OV27">
            <v>42776</v>
          </cell>
          <cell r="OW27">
            <v>42777</v>
          </cell>
          <cell r="OX27">
            <v>42778</v>
          </cell>
          <cell r="OY27">
            <v>42779</v>
          </cell>
          <cell r="OZ27">
            <v>42780</v>
          </cell>
          <cell r="PA27">
            <v>42781</v>
          </cell>
          <cell r="PB27">
            <v>42782</v>
          </cell>
          <cell r="PC27">
            <v>42783</v>
          </cell>
          <cell r="PD27">
            <v>42784</v>
          </cell>
          <cell r="PE27">
            <v>42785</v>
          </cell>
          <cell r="PF27">
            <v>42786</v>
          </cell>
          <cell r="PG27">
            <v>42787</v>
          </cell>
          <cell r="PH27">
            <v>42788</v>
          </cell>
          <cell r="PI27">
            <v>42789</v>
          </cell>
          <cell r="PJ27">
            <v>42790</v>
          </cell>
          <cell r="PK27">
            <v>42791</v>
          </cell>
          <cell r="PL27">
            <v>42792</v>
          </cell>
          <cell r="PM27">
            <v>42793</v>
          </cell>
          <cell r="PN27">
            <v>42794</v>
          </cell>
          <cell r="PO27">
            <v>42795</v>
          </cell>
          <cell r="PP27">
            <v>42796</v>
          </cell>
          <cell r="PQ27">
            <v>42797</v>
          </cell>
          <cell r="PR27">
            <v>42798</v>
          </cell>
          <cell r="PS27">
            <v>42799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39">
          <cell r="P39">
            <v>0</v>
          </cell>
          <cell r="W39">
            <v>0</v>
          </cell>
          <cell r="AD39">
            <v>0</v>
          </cell>
          <cell r="AK39">
            <v>0</v>
          </cell>
          <cell r="AR39">
            <v>0</v>
          </cell>
          <cell r="AY39">
            <v>0</v>
          </cell>
          <cell r="BF39">
            <v>0</v>
          </cell>
          <cell r="BM39">
            <v>0</v>
          </cell>
          <cell r="BT39">
            <v>0</v>
          </cell>
          <cell r="CA39">
            <v>0</v>
          </cell>
          <cell r="CH39">
            <v>0</v>
          </cell>
          <cell r="CO39">
            <v>0</v>
          </cell>
          <cell r="CV39">
            <v>0</v>
          </cell>
          <cell r="DC39">
            <v>0</v>
          </cell>
          <cell r="DJ39">
            <v>0</v>
          </cell>
          <cell r="DQ39">
            <v>0</v>
          </cell>
          <cell r="DX39">
            <v>0</v>
          </cell>
          <cell r="EE39">
            <v>0</v>
          </cell>
          <cell r="EL39">
            <v>0</v>
          </cell>
          <cell r="ES39">
            <v>0</v>
          </cell>
          <cell r="EZ39">
            <v>0</v>
          </cell>
          <cell r="FG39">
            <v>0</v>
          </cell>
          <cell r="FN39">
            <v>0</v>
          </cell>
          <cell r="FU39">
            <v>0</v>
          </cell>
          <cell r="GB39">
            <v>0</v>
          </cell>
          <cell r="GI39">
            <v>0</v>
          </cell>
          <cell r="GP39">
            <v>0</v>
          </cell>
          <cell r="GW39">
            <v>0</v>
          </cell>
          <cell r="HD39">
            <v>0</v>
          </cell>
          <cell r="HK39">
            <v>0</v>
          </cell>
          <cell r="HR39">
            <v>0</v>
          </cell>
          <cell r="HY39">
            <v>0</v>
          </cell>
          <cell r="IF39">
            <v>0</v>
          </cell>
          <cell r="IM39">
            <v>0</v>
          </cell>
          <cell r="IT39">
            <v>0</v>
          </cell>
          <cell r="JA39">
            <v>0</v>
          </cell>
          <cell r="JH39">
            <v>0</v>
          </cell>
          <cell r="JO39">
            <v>0</v>
          </cell>
          <cell r="JV39">
            <v>0</v>
          </cell>
          <cell r="KC39">
            <v>0</v>
          </cell>
          <cell r="KJ39">
            <v>0</v>
          </cell>
          <cell r="KQ39">
            <v>0</v>
          </cell>
          <cell r="KX39">
            <v>0</v>
          </cell>
          <cell r="LE39">
            <v>0</v>
          </cell>
          <cell r="LL39">
            <v>0</v>
          </cell>
          <cell r="LS39">
            <v>0</v>
          </cell>
          <cell r="LZ39">
            <v>0</v>
          </cell>
          <cell r="MG39">
            <v>0</v>
          </cell>
          <cell r="MN39">
            <v>0</v>
          </cell>
          <cell r="MU39">
            <v>0</v>
          </cell>
          <cell r="NB39">
            <v>0</v>
          </cell>
          <cell r="NI39">
            <v>0</v>
          </cell>
          <cell r="NP39">
            <v>0</v>
          </cell>
          <cell r="NW39">
            <v>0</v>
          </cell>
          <cell r="OD39">
            <v>0</v>
          </cell>
          <cell r="OK39">
            <v>0</v>
          </cell>
          <cell r="OR39">
            <v>0</v>
          </cell>
          <cell r="OY39">
            <v>0</v>
          </cell>
          <cell r="PF39">
            <v>0</v>
          </cell>
          <cell r="PM39">
            <v>0</v>
          </cell>
        </row>
        <row r="41">
          <cell r="P41">
            <v>0</v>
          </cell>
          <cell r="W41">
            <v>0</v>
          </cell>
          <cell r="AD41">
            <v>0</v>
          </cell>
          <cell r="AK41">
            <v>0</v>
          </cell>
          <cell r="AR41">
            <v>0</v>
          </cell>
          <cell r="AY41">
            <v>0</v>
          </cell>
          <cell r="BF41">
            <v>0</v>
          </cell>
          <cell r="BM41">
            <v>0</v>
          </cell>
          <cell r="BT41">
            <v>0</v>
          </cell>
          <cell r="CA41">
            <v>0</v>
          </cell>
          <cell r="CH41">
            <v>0</v>
          </cell>
          <cell r="CO41">
            <v>0</v>
          </cell>
          <cell r="CV41">
            <v>0</v>
          </cell>
          <cell r="DC41">
            <v>0</v>
          </cell>
          <cell r="DJ41">
            <v>0</v>
          </cell>
          <cell r="DQ41">
            <v>0</v>
          </cell>
          <cell r="DX41">
            <v>0</v>
          </cell>
          <cell r="EE41">
            <v>0</v>
          </cell>
          <cell r="EL41">
            <v>0</v>
          </cell>
          <cell r="ES41">
            <v>0</v>
          </cell>
          <cell r="EZ41">
            <v>0</v>
          </cell>
          <cell r="FG41">
            <v>0</v>
          </cell>
          <cell r="FN41">
            <v>0</v>
          </cell>
          <cell r="FU41">
            <v>0</v>
          </cell>
          <cell r="GB41">
            <v>0</v>
          </cell>
          <cell r="GI41">
            <v>0</v>
          </cell>
          <cell r="GP41">
            <v>0</v>
          </cell>
          <cell r="GW41">
            <v>0</v>
          </cell>
          <cell r="HD41">
            <v>0</v>
          </cell>
          <cell r="HK41">
            <v>0</v>
          </cell>
          <cell r="HR41">
            <v>0</v>
          </cell>
          <cell r="HY41">
            <v>0</v>
          </cell>
          <cell r="IF41">
            <v>0</v>
          </cell>
          <cell r="IM41">
            <v>0</v>
          </cell>
          <cell r="IT41">
            <v>0</v>
          </cell>
          <cell r="JA41">
            <v>0</v>
          </cell>
          <cell r="JH41">
            <v>0</v>
          </cell>
          <cell r="JO41">
            <v>0</v>
          </cell>
          <cell r="JV41">
            <v>0</v>
          </cell>
          <cell r="KC41">
            <v>0</v>
          </cell>
          <cell r="KJ41">
            <v>0</v>
          </cell>
          <cell r="KQ41">
            <v>0</v>
          </cell>
          <cell r="KX41">
            <v>0</v>
          </cell>
          <cell r="LE41">
            <v>0</v>
          </cell>
          <cell r="LL41">
            <v>0</v>
          </cell>
          <cell r="LS41">
            <v>0</v>
          </cell>
          <cell r="LZ41">
            <v>0</v>
          </cell>
          <cell r="MG41">
            <v>0</v>
          </cell>
          <cell r="MN41">
            <v>0</v>
          </cell>
          <cell r="MU41">
            <v>0</v>
          </cell>
          <cell r="NB41">
            <v>0</v>
          </cell>
          <cell r="NI41">
            <v>0</v>
          </cell>
          <cell r="NP41">
            <v>0</v>
          </cell>
          <cell r="NW41">
            <v>0</v>
          </cell>
          <cell r="OD41">
            <v>0</v>
          </cell>
          <cell r="OK41">
            <v>0</v>
          </cell>
          <cell r="OR41">
            <v>0</v>
          </cell>
          <cell r="OY41">
            <v>0</v>
          </cell>
          <cell r="PF41">
            <v>0</v>
          </cell>
          <cell r="PM41">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6">
          <cell r="P46">
            <v>0</v>
          </cell>
          <cell r="W46">
            <v>0</v>
          </cell>
          <cell r="AD46">
            <v>0</v>
          </cell>
          <cell r="AK46">
            <v>0</v>
          </cell>
          <cell r="AR46">
            <v>0</v>
          </cell>
          <cell r="AY46">
            <v>0</v>
          </cell>
          <cell r="BF46">
            <v>0</v>
          </cell>
          <cell r="BM46">
            <v>0</v>
          </cell>
          <cell r="BT46">
            <v>0</v>
          </cell>
          <cell r="CA46">
            <v>0</v>
          </cell>
          <cell r="CH46">
            <v>0</v>
          </cell>
          <cell r="CO46">
            <v>0</v>
          </cell>
          <cell r="CV46">
            <v>0</v>
          </cell>
          <cell r="DC46">
            <v>0</v>
          </cell>
        </row>
        <row r="47">
          <cell r="P47">
            <v>0</v>
          </cell>
          <cell r="W47">
            <v>0</v>
          </cell>
          <cell r="AD47">
            <v>0</v>
          </cell>
          <cell r="AK47">
            <v>0</v>
          </cell>
          <cell r="AR47">
            <v>0</v>
          </cell>
          <cell r="AY47">
            <v>0</v>
          </cell>
          <cell r="BF47">
            <v>0</v>
          </cell>
          <cell r="BM47">
            <v>0</v>
          </cell>
          <cell r="BT47">
            <v>0</v>
          </cell>
          <cell r="CA47">
            <v>0</v>
          </cell>
          <cell r="CH47">
            <v>0</v>
          </cell>
          <cell r="CO47">
            <v>0</v>
          </cell>
          <cell r="CV47">
            <v>0</v>
          </cell>
          <cell r="DC47">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cell r="DJ50">
            <v>0</v>
          </cell>
          <cell r="DQ50">
            <v>0</v>
          </cell>
          <cell r="DX50">
            <v>0</v>
          </cell>
          <cell r="EE50">
            <v>0</v>
          </cell>
          <cell r="EL50">
            <v>0</v>
          </cell>
          <cell r="ES50">
            <v>0</v>
          </cell>
          <cell r="EZ50">
            <v>0</v>
          </cell>
          <cell r="FG50">
            <v>0</v>
          </cell>
          <cell r="FN50">
            <v>0</v>
          </cell>
          <cell r="FU50">
            <v>0</v>
          </cell>
          <cell r="GB50">
            <v>0</v>
          </cell>
          <cell r="GI50">
            <v>0</v>
          </cell>
          <cell r="GP50">
            <v>0</v>
          </cell>
          <cell r="GW50">
            <v>0</v>
          </cell>
          <cell r="HD50">
            <v>0</v>
          </cell>
          <cell r="HK50">
            <v>0</v>
          </cell>
          <cell r="HR50">
            <v>0</v>
          </cell>
          <cell r="HY50">
            <v>0</v>
          </cell>
          <cell r="IF50">
            <v>0</v>
          </cell>
          <cell r="IM50">
            <v>0</v>
          </cell>
          <cell r="IT50">
            <v>0</v>
          </cell>
          <cell r="JA50">
            <v>0</v>
          </cell>
          <cell r="JH50">
            <v>0</v>
          </cell>
          <cell r="JO50">
            <v>0</v>
          </cell>
          <cell r="JV50">
            <v>0</v>
          </cell>
          <cell r="KC50">
            <v>0</v>
          </cell>
          <cell r="KJ50">
            <v>0</v>
          </cell>
          <cell r="KQ50">
            <v>0</v>
          </cell>
          <cell r="KX50">
            <v>0</v>
          </cell>
          <cell r="LE50">
            <v>0</v>
          </cell>
          <cell r="LL50">
            <v>0</v>
          </cell>
          <cell r="LS50">
            <v>0</v>
          </cell>
          <cell r="LZ50">
            <v>0</v>
          </cell>
          <cell r="MG50">
            <v>0</v>
          </cell>
          <cell r="MN50">
            <v>0</v>
          </cell>
          <cell r="MU50">
            <v>0</v>
          </cell>
          <cell r="NB50">
            <v>0</v>
          </cell>
          <cell r="NI50">
            <v>0</v>
          </cell>
          <cell r="NP50">
            <v>0</v>
          </cell>
          <cell r="NW50">
            <v>0</v>
          </cell>
          <cell r="OD50">
            <v>0</v>
          </cell>
          <cell r="OK50">
            <v>0</v>
          </cell>
          <cell r="OR50">
            <v>0</v>
          </cell>
          <cell r="OY50">
            <v>0</v>
          </cell>
          <cell r="PF50">
            <v>0</v>
          </cell>
          <cell r="PM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W53">
            <v>0</v>
          </cell>
          <cell r="AD53">
            <v>0</v>
          </cell>
          <cell r="AK53">
            <v>0</v>
          </cell>
          <cell r="AR53">
            <v>0</v>
          </cell>
          <cell r="AY53">
            <v>0</v>
          </cell>
          <cell r="BF53">
            <v>0</v>
          </cell>
          <cell r="BM53">
            <v>0</v>
          </cell>
          <cell r="BT53">
            <v>0</v>
          </cell>
          <cell r="CA53">
            <v>0</v>
          </cell>
          <cell r="CH53">
            <v>0</v>
          </cell>
          <cell r="CO53">
            <v>0</v>
          </cell>
          <cell r="CV53">
            <v>0</v>
          </cell>
          <cell r="DC53">
            <v>0</v>
          </cell>
          <cell r="DJ53">
            <v>0</v>
          </cell>
          <cell r="DQ53">
            <v>0</v>
          </cell>
          <cell r="DX53">
            <v>0</v>
          </cell>
          <cell r="EE53">
            <v>0</v>
          </cell>
          <cell r="EL53">
            <v>0</v>
          </cell>
          <cell r="ES53">
            <v>0</v>
          </cell>
          <cell r="EZ53">
            <v>0</v>
          </cell>
          <cell r="FG53">
            <v>0</v>
          </cell>
          <cell r="FN53">
            <v>0</v>
          </cell>
          <cell r="FU53">
            <v>0</v>
          </cell>
          <cell r="GB53">
            <v>0</v>
          </cell>
          <cell r="GI53">
            <v>0</v>
          </cell>
          <cell r="GP53">
            <v>0</v>
          </cell>
          <cell r="GW53">
            <v>0</v>
          </cell>
          <cell r="HD53">
            <v>0</v>
          </cell>
          <cell r="HK53">
            <v>0</v>
          </cell>
          <cell r="HR53">
            <v>0</v>
          </cell>
          <cell r="HY53">
            <v>0</v>
          </cell>
          <cell r="IF53">
            <v>0</v>
          </cell>
          <cell r="IM53">
            <v>0</v>
          </cell>
          <cell r="IT53">
            <v>0</v>
          </cell>
          <cell r="JA53">
            <v>0</v>
          </cell>
          <cell r="JH53">
            <v>0</v>
          </cell>
          <cell r="JO53">
            <v>0</v>
          </cell>
          <cell r="JV53">
            <v>0</v>
          </cell>
          <cell r="KC53">
            <v>0</v>
          </cell>
          <cell r="KJ53">
            <v>0</v>
          </cell>
          <cell r="KQ53">
            <v>0</v>
          </cell>
          <cell r="KX53">
            <v>0</v>
          </cell>
          <cell r="LE53">
            <v>0</v>
          </cell>
          <cell r="LL53">
            <v>0</v>
          </cell>
          <cell r="LS53">
            <v>0</v>
          </cell>
          <cell r="LZ53">
            <v>0</v>
          </cell>
          <cell r="MG53">
            <v>0</v>
          </cell>
          <cell r="MN53">
            <v>0</v>
          </cell>
          <cell r="MU53">
            <v>0</v>
          </cell>
          <cell r="NB53">
            <v>0</v>
          </cell>
          <cell r="NI53">
            <v>0</v>
          </cell>
          <cell r="NP53">
            <v>0</v>
          </cell>
          <cell r="NW53">
            <v>0</v>
          </cell>
          <cell r="OD53">
            <v>0</v>
          </cell>
          <cell r="OK53">
            <v>0</v>
          </cell>
          <cell r="OR53">
            <v>0</v>
          </cell>
          <cell r="OY53">
            <v>0</v>
          </cell>
          <cell r="PF53">
            <v>0</v>
          </cell>
          <cell r="PM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P55">
            <v>0</v>
          </cell>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sheetData>
      <sheetData sheetId="13" refreshError="1"/>
      <sheetData sheetId="14" refreshError="1"/>
      <sheetData sheetId="15" refreshError="1"/>
      <sheetData sheetId="16" refreshError="1"/>
      <sheetData sheetId="1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 val="EQUIPO"/>
      <sheetName val="MANO DE OBRA"/>
      <sheetName val="Materiales"/>
      <sheetName val="DAT EQUIP"/>
      <sheetName val="RESUMEN GRAL"/>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2" refreshError="1"/>
      <sheetData sheetId="13" refreshError="1"/>
      <sheetData sheetId="14" refreshError="1"/>
      <sheetData sheetId="15" refreshError="1"/>
      <sheetData sheetId="1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 PROD MENSUAL"/>
      <sheetName val="presen CCC"/>
      <sheetName val="DATOS ENTRADA"/>
      <sheetName val="CAL PRODUC"/>
      <sheetName val="Glencore 1mill- PITAB"/>
      <sheetName val="Glencore 4mill- PITAB"/>
      <sheetName val="Glencore 10mill-PITAB"/>
      <sheetName val="Glencore total-PITAB 365"/>
      <sheetName val="Glencore total-PITAB 365 alter"/>
      <sheetName val="Glencore total-PITAB O&amp;K90"/>
      <sheetName val="Form5 _Pág_ 1"/>
      <sheetName val="Form5 _Pág_ 2"/>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04605-2012"/>
      <sheetName val="NUEVAS_CANTIDADES"/>
      <sheetName val="UNITARIO "/>
      <sheetName val="VALORES"/>
      <sheetName val="  SUPERVISION "/>
      <sheetName val="tableros y acometidas "/>
      <sheetName val="VALVULAS "/>
      <sheetName val="conductos "/>
      <sheetName val="EXPANSION DIRECTA -UPB "/>
      <sheetName val="tABLY ACO- MO "/>
      <sheetName val="manejadoras-UPB "/>
      <sheetName val="EQUIPOS CASETTE-UPB "/>
      <sheetName val="BOMBAS-UPB"/>
      <sheetName val="ENFRIADOR-UPB "/>
      <sheetName val="REJILLAS Y DIFUSORES "/>
      <sheetName val="VALVULAS  tres vias "/>
      <sheetName val="AISLAMIENTO "/>
      <sheetName val="TUBERIA AGUA"/>
      <sheetName val="VENTILADORES -UPB"/>
      <sheetName val="cap13 val agua c  "/>
      <sheetName val="CAP 9 VAL "/>
      <sheetName val="capitulo equipos"/>
      <sheetName val="INGENIERIA "/>
      <sheetName val="SALARIOS "/>
      <sheetName val="UNITARIO_"/>
    </sheetNames>
    <sheetDataSet>
      <sheetData sheetId="0" refreshError="1"/>
      <sheetData sheetId="1" refreshError="1"/>
      <sheetData sheetId="2" refreshError="1"/>
      <sheetData sheetId="3" refreshError="1">
        <row r="13">
          <cell r="C13">
            <v>0.16</v>
          </cell>
        </row>
        <row r="19">
          <cell r="C19">
            <v>1.02</v>
          </cell>
        </row>
        <row r="41">
          <cell r="C41">
            <v>110000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CALC PROD MENS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pansiones"/>
      <sheetName val="Analisis Precios Unitarios"/>
      <sheetName val="Materiales"/>
      <sheetName val="Costos"/>
      <sheetName val="Resumen"/>
      <sheetName val="315a"/>
      <sheetName val="274b"/>
      <sheetName val="147c"/>
      <sheetName val="442d"/>
      <sheetName val="447e"/>
      <sheetName val="448f"/>
      <sheetName val="443g"/>
      <sheetName val="427h"/>
      <sheetName val="192i"/>
      <sheetName val="146j"/>
      <sheetName val="444k"/>
      <sheetName val="446l"/>
      <sheetName val="445m"/>
      <sheetName val="365n"/>
      <sheetName val="450o"/>
      <sheetName val="337p"/>
      <sheetName val="449q"/>
      <sheetName val="315Ar"/>
      <sheetName val="250s"/>
      <sheetName val="381t"/>
      <sheetName val="460u"/>
      <sheetName val="451v"/>
      <sheetName val="363x"/>
      <sheetName val="452y"/>
      <sheetName val="396aa"/>
      <sheetName val="461ab"/>
      <sheetName val="305(2a)"/>
      <sheetName val="332(4a)"/>
      <sheetName val="371(6a)"/>
      <sheetName val="372(7a)"/>
      <sheetName val="373(8a)"/>
      <sheetName val="419(9a)"/>
      <sheetName val="381(11a)"/>
      <sheetName val="12a"/>
      <sheetName val="385(13a)"/>
      <sheetName val="386(14a) "/>
      <sheetName val="388(15a)"/>
      <sheetName val="390(16a)"/>
      <sheetName val="393(17a)"/>
      <sheetName val="19a"/>
      <sheetName val="416(20a)"/>
      <sheetName val="403(21a)"/>
      <sheetName val="404(22a)"/>
      <sheetName val="412(24a)"/>
      <sheetName val="414(25a)"/>
      <sheetName val="26a"/>
      <sheetName val="28a"/>
      <sheetName val="29a"/>
      <sheetName val="430(30a)"/>
      <sheetName val="422(31a)"/>
      <sheetName val="32a"/>
      <sheetName val="34a"/>
      <sheetName val="36a"/>
      <sheetName val="435(37a)"/>
      <sheetName val="438(39)a"/>
      <sheetName val="40a"/>
      <sheetName val="1"/>
      <sheetName val="2"/>
      <sheetName val="3"/>
      <sheetName val="4"/>
      <sheetName val="7"/>
      <sheetName val="8"/>
      <sheetName val="9"/>
      <sheetName val="11"/>
      <sheetName val="12"/>
      <sheetName val="13"/>
      <sheetName val="14"/>
      <sheetName val="16"/>
      <sheetName val="16A"/>
      <sheetName val="17"/>
      <sheetName val="18"/>
      <sheetName val="19"/>
      <sheetName val="20"/>
      <sheetName val="20A"/>
      <sheetName val="20B"/>
      <sheetName val="20C"/>
      <sheetName val="20D"/>
      <sheetName val="20E"/>
      <sheetName val="21"/>
      <sheetName val="22"/>
      <sheetName val="23"/>
      <sheetName val="24"/>
      <sheetName val="25"/>
      <sheetName val="26"/>
      <sheetName val="28"/>
      <sheetName val="29"/>
      <sheetName val="30"/>
      <sheetName val="31"/>
      <sheetName val="32"/>
      <sheetName val="33"/>
      <sheetName val="34"/>
      <sheetName val="35"/>
      <sheetName val="36"/>
      <sheetName val="38"/>
      <sheetName val="40"/>
      <sheetName val="41"/>
      <sheetName val="42"/>
      <sheetName val="43"/>
      <sheetName val="44"/>
      <sheetName val="45"/>
      <sheetName val="46"/>
      <sheetName val="47"/>
      <sheetName val="48"/>
      <sheetName val="49"/>
      <sheetName val="50"/>
      <sheetName val="51"/>
      <sheetName val="53"/>
      <sheetName val="54"/>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1A"/>
      <sheetName val="82"/>
      <sheetName val="83"/>
      <sheetName val="84"/>
      <sheetName val="85"/>
      <sheetName val="86"/>
      <sheetName val="87"/>
      <sheetName val="88"/>
      <sheetName val="89n"/>
      <sheetName val="89"/>
      <sheetName val="90"/>
      <sheetName val="91"/>
      <sheetName val="92"/>
      <sheetName val="93"/>
      <sheetName val="94"/>
      <sheetName val="95"/>
      <sheetName val="96"/>
      <sheetName val="97"/>
      <sheetName val="98"/>
      <sheetName val="99"/>
      <sheetName val="100"/>
      <sheetName val="101"/>
      <sheetName val="102"/>
      <sheetName val="103"/>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6A"/>
      <sheetName val="126B"/>
      <sheetName val="127"/>
      <sheetName val="128"/>
      <sheetName val="130"/>
      <sheetName val="131"/>
      <sheetName val="132"/>
      <sheetName val="133"/>
      <sheetName val="134"/>
      <sheetName val="135"/>
      <sheetName val="136"/>
      <sheetName val="137"/>
      <sheetName val="138"/>
      <sheetName val="139"/>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2A"/>
      <sheetName val="163"/>
      <sheetName val="164"/>
      <sheetName val="165-VILLABEL"/>
      <sheetName val="166"/>
      <sheetName val="167"/>
      <sheetName val="168"/>
      <sheetName val="169"/>
      <sheetName val="170"/>
      <sheetName val="171"/>
      <sheetName val="172-PARQUE LINEAL"/>
      <sheetName val="173-PANORAMA"/>
      <sheetName val="174"/>
      <sheetName val="175"/>
      <sheetName val="176"/>
      <sheetName val="177"/>
      <sheetName val="178"/>
      <sheetName val="Hoja160"/>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n"/>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6N"/>
      <sheetName val="255"/>
      <sheetName val="256"/>
      <sheetName val="257"/>
      <sheetName val="258"/>
      <sheetName val="259"/>
      <sheetName val="260"/>
      <sheetName val="261"/>
      <sheetName val="262"/>
      <sheetName val="263"/>
      <sheetName val="264"/>
      <sheetName val="267N"/>
      <sheetName val="265"/>
      <sheetName val="266"/>
      <sheetName val="267"/>
      <sheetName val="268"/>
      <sheetName val="269"/>
      <sheetName val="270"/>
      <sheetName val="271"/>
      <sheetName val="271S"/>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7N"/>
      <sheetName val="293"/>
      <sheetName val="294"/>
      <sheetName val="295"/>
      <sheetName val="296"/>
      <sheetName val="297"/>
      <sheetName val="298"/>
      <sheetName val="299"/>
      <sheetName val="300"/>
      <sheetName val="301"/>
      <sheetName val="302"/>
      <sheetName val="303"/>
      <sheetName val="304"/>
      <sheetName val="305"/>
      <sheetName val="306"/>
      <sheetName val="308N"/>
      <sheetName val="307"/>
      <sheetName val="314N"/>
      <sheetName val="308"/>
      <sheetName val="309"/>
      <sheetName val="310"/>
      <sheetName val="317N"/>
      <sheetName val="318N"/>
      <sheetName val="311"/>
      <sheetName val="312"/>
      <sheetName val="313"/>
      <sheetName val="323N"/>
      <sheetName val="324N"/>
      <sheetName val="314"/>
      <sheetName val="326N"/>
      <sheetName val="315"/>
      <sheetName val="316"/>
      <sheetName val="317"/>
      <sheetName val="330N"/>
      <sheetName val="318"/>
      <sheetName val="319"/>
      <sheetName val="320"/>
      <sheetName val="321"/>
      <sheetName val="335N"/>
      <sheetName val="336N"/>
      <sheetName val="322"/>
      <sheetName val="323"/>
      <sheetName val="324"/>
      <sheetName val="325"/>
      <sheetName val="326"/>
      <sheetName val="327"/>
      <sheetName val="339N"/>
      <sheetName val="328"/>
      <sheetName val="329"/>
      <sheetName val="332"/>
      <sheetName val="334"/>
      <sheetName val="336"/>
      <sheetName val="337"/>
      <sheetName val="338"/>
      <sheetName val="339"/>
      <sheetName val="340"/>
      <sheetName val="341"/>
      <sheetName val="343"/>
      <sheetName val="344N"/>
      <sheetName val="345"/>
      <sheetName val="346"/>
      <sheetName val="347"/>
      <sheetName val="348"/>
      <sheetName val="349"/>
      <sheetName val="350"/>
      <sheetName val="351"/>
      <sheetName val="352"/>
      <sheetName val="353"/>
      <sheetName val="354"/>
      <sheetName val="355"/>
      <sheetName val="356"/>
      <sheetName val="357"/>
      <sheetName val="358"/>
      <sheetName val="359"/>
      <sheetName val="360-PARQUE PRINCIPAL"/>
      <sheetName val="361"/>
      <sheetName val="362"/>
      <sheetName val="363"/>
      <sheetName val="365"/>
      <sheetName val="366"/>
      <sheetName val="367"/>
      <sheetName val="363 2"/>
      <sheetName val="424"/>
      <sheetName val="presupuesto"/>
      <sheetName val="presupuesto (2)"/>
      <sheetName val="presupuesto (3)"/>
      <sheetName val="369 Salu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General"/>
      <sheetName val="Personal"/>
      <sheetName val="Directos"/>
      <sheetName val="Costos Personal (Base)"/>
      <sheetName val="Costos Directos (Base)"/>
      <sheetName val="F.M."/>
      <sheetName val="Presup_Costos_Personal"/>
      <sheetName val="Presup_Costos_Directos"/>
      <sheetName val="Presup_Costos_(Resum)"/>
      <sheetName val="Resumen_General"/>
      <sheetName val="CALC PROD MENSUAL"/>
    </sheetNames>
    <sheetDataSet>
      <sheetData sheetId="0" refreshError="1"/>
      <sheetData sheetId="1">
        <row r="5">
          <cell r="A5">
            <v>1</v>
          </cell>
        </row>
        <row r="6">
          <cell r="A6">
            <v>2</v>
          </cell>
        </row>
        <row r="7">
          <cell r="A7">
            <v>3</v>
          </cell>
        </row>
        <row r="8">
          <cell r="A8">
            <v>4</v>
          </cell>
        </row>
        <row r="9">
          <cell r="A9">
            <v>5</v>
          </cell>
        </row>
        <row r="10">
          <cell r="A10">
            <v>6</v>
          </cell>
        </row>
        <row r="11">
          <cell r="A11">
            <v>7</v>
          </cell>
        </row>
        <row r="12">
          <cell r="A12">
            <v>8</v>
          </cell>
        </row>
      </sheetData>
      <sheetData sheetId="2" refreshError="1"/>
      <sheetData sheetId="3">
        <row r="6">
          <cell r="B6" t="str">
            <v>PERSONAL PROFESIONAL</v>
          </cell>
        </row>
      </sheetData>
      <sheetData sheetId="4">
        <row r="7">
          <cell r="B7" t="str">
            <v>Alquiler de Vehiculo (Campero, Pick-Up, Camioneta, Camión o Similar Min 2000cc, Modelo 2007 en adelante)</v>
          </cell>
        </row>
        <row r="8">
          <cell r="B8" t="str">
            <v>Equipo Completo de Topografia (Estacion Total-Nivel Automatico)</v>
          </cell>
        </row>
        <row r="9">
          <cell r="B9" t="str">
            <v>Equipo Completo de Laboratorio y Campo - Control de Calidad de Procesos y Materiales</v>
          </cell>
        </row>
        <row r="10">
          <cell r="B10" t="str">
            <v>Alquiler Equipo de Computo (Con Software y banda ancha min velocidad 1000kbs)</v>
          </cell>
        </row>
        <row r="11">
          <cell r="B11" t="str">
            <v>Reproduccion de documentos (Informes, Fotocopias, Heliografias, Fotos, Etc) Planos (Plotter)</v>
          </cell>
        </row>
        <row r="12">
          <cell r="B12" t="str">
            <v>Archivos Filmicos Profesionales-Editados (30mm). Incluye tomas punto fijo(Cámara fotográfica de 7 mega píxeles recargable, con trípode), Cámara de video. Mín. (3ccd) que grabe en cinta digital (mini dv)</v>
          </cell>
        </row>
        <row r="13">
          <cell r="B13" t="str">
            <v>Alquiler equipo GPS submetrico doble frecuencia</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VALORES"/>
    </sheetNames>
    <sheetDataSet>
      <sheetData sheetId="0" refreshError="1"/>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FACTOR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Personal"/>
      <sheetName val="Costos Directos (Base)"/>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efreshError="1"/>
      <sheetData sheetId="1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A. P. U."/>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Insum"/>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Datos"/>
      <sheetName val="precios-básicos2002"/>
      <sheetName val="ITEM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refreshError="1"/>
      <sheetData sheetId="1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Ppto completo"/>
      <sheetName val="apu"/>
      <sheetName val="Auxiliares"/>
      <sheetName val="CO Teatro"/>
      <sheetName val="Insum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 val="Insumos"/>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Bandera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Distanc"/>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 val="COSTEO TOTAL OBRA"/>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 sheetId="26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MATER"/>
      <sheetName val="APU BLOQUEmayo30"/>
      <sheetName val="APU BLOQUE recons"/>
      <sheetName val="APU URB"/>
      <sheetName val="APU URB mayo30"/>
      <sheetName val="List. Materiales"/>
      <sheetName val="List. Mano de Obra"/>
      <sheetName val="List. Equipo"/>
      <sheetName val="MED"/>
      <sheetName val="Hoja2"/>
      <sheetName val="Hoja3"/>
      <sheetName val="Hoja5"/>
      <sheetName val="Hoja1"/>
      <sheetName val="APANTALLA"/>
      <sheetName val="Hoja4"/>
      <sheetName val="Hoja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PRESP.VIA AEROPUERTO"/>
      <sheetName val="RANGOS SALARIOS"/>
      <sheetName val="FM"/>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to Equipos"/>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CANTIDADES ACCESOS"/>
      <sheetName val="CANTIDADES MIRADOR 3D"/>
      <sheetName val="Hoja de cálculo en Modulos de A"/>
    </sheetNames>
    <definedNames>
      <definedName name="DEFLEXION_GG"/>
    </definedNames>
    <sheetDataSet>
      <sheetData sheetId="0" refreshError="1"/>
      <sheetData sheetId="1" refreshError="1"/>
      <sheetData sheetId="2" refreshError="1"/>
      <sheetData sheetId="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ALT"/>
      <sheetName val="equipos1"/>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ITEMS"/>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GRAL"/>
      <sheetName val="P&amp;G"/>
    </sheetNames>
    <sheetDataSet>
      <sheetData sheetId="0" refreshError="1"/>
      <sheetData sheetId="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DICO"/>
      <sheetName val="Ejec"/>
      <sheetName val="Hoja1"/>
      <sheetName val="AIU-IDU_"/>
      <sheetName val="1_AL_8"/>
      <sheetName val="EQALT"/>
      <sheetName val="Base Datos"/>
      <sheetName val="HORARIO"/>
      <sheetName val="ABREV"/>
      <sheetName val="AIU-IDU_1"/>
      <sheetName val="1_AL_81"/>
      <sheetName val="Base_Datos"/>
      <sheetName val="AIU-IDU_2"/>
      <sheetName val="1_AL_82"/>
      <sheetName val="Base_Datos1"/>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 val="APU"/>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anexo2"/>
    </sheetNames>
    <sheetDataSet>
      <sheetData sheetId="0" refreshError="1"/>
      <sheetData sheetId="1" refreshError="1"/>
      <sheetData sheetId="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63">
          <cell r="A63" t="str">
            <v>ACERO DE PERFORACION</v>
          </cell>
          <cell r="C63" t="str">
            <v>GBL</v>
          </cell>
          <cell r="D63">
            <v>50</v>
          </cell>
        </row>
        <row r="64">
          <cell r="A64" t="str">
            <v>ACERO DE REFUERZO GRADO 60</v>
          </cell>
          <cell r="C64" t="str">
            <v>KG</v>
          </cell>
          <cell r="D64">
            <v>750</v>
          </cell>
        </row>
        <row r="65">
          <cell r="A65" t="str">
            <v>ACERO FY= 2400 KG/CM2</v>
          </cell>
          <cell r="C65" t="str">
            <v>KG</v>
          </cell>
          <cell r="D65">
            <v>869.99999999999989</v>
          </cell>
        </row>
        <row r="66">
          <cell r="A66" t="str">
            <v>ACERO FY=4200 KG/CM2</v>
          </cell>
          <cell r="C66" t="str">
            <v>KG</v>
          </cell>
          <cell r="D66">
            <v>1037.5</v>
          </cell>
        </row>
        <row r="67">
          <cell r="A67" t="str">
            <v>ACPM</v>
          </cell>
          <cell r="C67" t="str">
            <v>GAL.</v>
          </cell>
          <cell r="D67">
            <v>1100</v>
          </cell>
        </row>
        <row r="68">
          <cell r="A68" t="str">
            <v>ADHESIVO EPOXICO</v>
          </cell>
          <cell r="C68" t="str">
            <v>KG.</v>
          </cell>
          <cell r="D68">
            <v>750</v>
          </cell>
        </row>
        <row r="69">
          <cell r="A69" t="str">
            <v>AGREGADOS</v>
          </cell>
          <cell r="C69" t="str">
            <v>M3</v>
          </cell>
          <cell r="D69">
            <v>13000</v>
          </cell>
        </row>
        <row r="70">
          <cell r="A70" t="str">
            <v>AGUA</v>
          </cell>
          <cell r="C70" t="str">
            <v>LT</v>
          </cell>
          <cell r="D70">
            <v>5</v>
          </cell>
        </row>
        <row r="71">
          <cell r="A71" t="str">
            <v>ALAMBRE DE PUAS</v>
          </cell>
          <cell r="C71" t="str">
            <v>ML</v>
          </cell>
          <cell r="D71">
            <v>130</v>
          </cell>
        </row>
        <row r="72">
          <cell r="A72" t="str">
            <v>ALAMBRE GALV.</v>
          </cell>
          <cell r="C72" t="str">
            <v>KG</v>
          </cell>
          <cell r="D72">
            <v>1100</v>
          </cell>
        </row>
        <row r="73">
          <cell r="A73" t="str">
            <v>ALAMBRE NEGRO</v>
          </cell>
          <cell r="C73" t="str">
            <v>KG</v>
          </cell>
          <cell r="D73">
            <v>1000</v>
          </cell>
        </row>
        <row r="74">
          <cell r="A74" t="str">
            <v>ANGULO DE 4X4X3/8</v>
          </cell>
          <cell r="C74" t="str">
            <v>ML</v>
          </cell>
          <cell r="D74">
            <v>9405</v>
          </cell>
        </row>
        <row r="75">
          <cell r="A75" t="str">
            <v>ARBOLES</v>
          </cell>
          <cell r="C75" t="str">
            <v>UN</v>
          </cell>
          <cell r="D75">
            <v>5000</v>
          </cell>
        </row>
        <row r="76">
          <cell r="A76" t="str">
            <v>ARBUSTOS</v>
          </cell>
          <cell r="C76" t="str">
            <v>UN</v>
          </cell>
          <cell r="D76">
            <v>2000</v>
          </cell>
        </row>
        <row r="77">
          <cell r="A77" t="str">
            <v>ARENA</v>
          </cell>
          <cell r="C77" t="str">
            <v>M3</v>
          </cell>
          <cell r="D77">
            <v>25000</v>
          </cell>
        </row>
        <row r="78">
          <cell r="A78" t="str">
            <v>ASFALTO SOLIDO</v>
          </cell>
          <cell r="C78" t="str">
            <v>KG.</v>
          </cell>
          <cell r="D78">
            <v>158</v>
          </cell>
        </row>
        <row r="79">
          <cell r="A79" t="str">
            <v>BARANDAS</v>
          </cell>
          <cell r="C79" t="str">
            <v>ML</v>
          </cell>
          <cell r="D79">
            <v>66060.232000000004</v>
          </cell>
        </row>
        <row r="80">
          <cell r="A80" t="str">
            <v>BASE</v>
          </cell>
          <cell r="C80" t="str">
            <v>M3</v>
          </cell>
          <cell r="D80">
            <v>12000</v>
          </cell>
        </row>
        <row r="81">
          <cell r="A81" t="str">
            <v>BASES</v>
          </cell>
          <cell r="C81" t="str">
            <v>M3</v>
          </cell>
          <cell r="D81">
            <v>18000</v>
          </cell>
        </row>
        <row r="82">
          <cell r="A82" t="str">
            <v>CABLE DE 1/2</v>
          </cell>
          <cell r="C82" t="str">
            <v>ML</v>
          </cell>
          <cell r="D82">
            <v>1200</v>
          </cell>
        </row>
        <row r="83">
          <cell r="A83" t="str">
            <v>CAMPAMENTOS</v>
          </cell>
          <cell r="C83" t="str">
            <v>M2</v>
          </cell>
          <cell r="D83">
            <v>10000</v>
          </cell>
        </row>
        <row r="84">
          <cell r="A84" t="str">
            <v>CEMENTO</v>
          </cell>
          <cell r="C84" t="str">
            <v>KG</v>
          </cell>
          <cell r="D84">
            <v>360</v>
          </cell>
        </row>
        <row r="85">
          <cell r="A85" t="str">
            <v>CESPEDON</v>
          </cell>
          <cell r="C85" t="str">
            <v>M2</v>
          </cell>
          <cell r="D85">
            <v>1000</v>
          </cell>
        </row>
        <row r="86">
          <cell r="A86" t="str">
            <v>COJINES DE NEOPRENO</v>
          </cell>
          <cell r="C86" t="str">
            <v>UN.</v>
          </cell>
          <cell r="D86">
            <v>48972.399999999994</v>
          </cell>
        </row>
        <row r="87">
          <cell r="A87" t="str">
            <v>CONCRETO ASFALTICO</v>
          </cell>
          <cell r="C87" t="str">
            <v>M3</v>
          </cell>
          <cell r="D87">
            <v>119000</v>
          </cell>
        </row>
        <row r="88">
          <cell r="A88" t="str">
            <v>TERRAPLEN</v>
          </cell>
          <cell r="C88" t="str">
            <v>M3</v>
          </cell>
          <cell r="D88">
            <v>9000</v>
          </cell>
        </row>
        <row r="93">
          <cell r="A93" t="str">
            <v>DEFENSAS METALICAS</v>
          </cell>
          <cell r="C93" t="str">
            <v>ML</v>
          </cell>
          <cell r="D93">
            <v>35000</v>
          </cell>
        </row>
        <row r="94">
          <cell r="A94" t="str">
            <v>DINAMITA</v>
          </cell>
          <cell r="C94" t="str">
            <v>UN</v>
          </cell>
          <cell r="D94">
            <v>10000</v>
          </cell>
        </row>
        <row r="95">
          <cell r="A95" t="str">
            <v>EMULSION ASFALTICA</v>
          </cell>
          <cell r="C95" t="str">
            <v>KG</v>
          </cell>
          <cell r="D95">
            <v>553.25</v>
          </cell>
        </row>
        <row r="96">
          <cell r="A96" t="str">
            <v>ENTIBADOS</v>
          </cell>
          <cell r="C96" t="str">
            <v>GBL.</v>
          </cell>
          <cell r="D96">
            <v>2000</v>
          </cell>
        </row>
        <row r="97">
          <cell r="A97" t="str">
            <v>ESFERAS REFLECTIVAS</v>
          </cell>
          <cell r="C97" t="str">
            <v>LB</v>
          </cell>
          <cell r="D97">
            <v>1148.3999999999999</v>
          </cell>
        </row>
        <row r="98">
          <cell r="A98" t="str">
            <v>EXPLOSIVOS</v>
          </cell>
          <cell r="C98" t="str">
            <v>KG.</v>
          </cell>
          <cell r="D98">
            <v>3330</v>
          </cell>
        </row>
        <row r="99">
          <cell r="A99" t="str">
            <v>FORMALETA</v>
          </cell>
          <cell r="C99" t="str">
            <v>M2</v>
          </cell>
          <cell r="D99">
            <v>10000</v>
          </cell>
        </row>
        <row r="100">
          <cell r="A100" t="str">
            <v>FUEL OIL</v>
          </cell>
          <cell r="C100" t="str">
            <v>GAL.</v>
          </cell>
          <cell r="D100">
            <v>700</v>
          </cell>
        </row>
        <row r="101">
          <cell r="A101" t="str">
            <v>GALVANIZACION</v>
          </cell>
          <cell r="C101" t="str">
            <v>KG</v>
          </cell>
          <cell r="D101">
            <v>771.56</v>
          </cell>
        </row>
        <row r="102">
          <cell r="A102" t="str">
            <v>GEOTEXTIL</v>
          </cell>
          <cell r="C102" t="str">
            <v>M2</v>
          </cell>
          <cell r="D102">
            <v>1250</v>
          </cell>
        </row>
        <row r="103">
          <cell r="A103" t="str">
            <v>GRAVILLA</v>
          </cell>
          <cell r="C103" t="str">
            <v>M3</v>
          </cell>
          <cell r="D103">
            <v>35000</v>
          </cell>
        </row>
        <row r="104">
          <cell r="A104" t="str">
            <v>LINEAS DE DEMARCACION</v>
          </cell>
          <cell r="C104" t="str">
            <v>ML</v>
          </cell>
          <cell r="D104">
            <v>800</v>
          </cell>
        </row>
        <row r="105">
          <cell r="A105" t="str">
            <v>MALLA DE GALLINERO</v>
          </cell>
          <cell r="C105" t="str">
            <v>M2</v>
          </cell>
          <cell r="D105">
            <v>341</v>
          </cell>
        </row>
        <row r="106">
          <cell r="A106" t="str">
            <v>MALLA ELECTROSOLDADA</v>
          </cell>
          <cell r="C106" t="str">
            <v>KG</v>
          </cell>
          <cell r="D106">
            <v>1000</v>
          </cell>
        </row>
        <row r="107">
          <cell r="A107" t="str">
            <v>MALLA ELECTROSOLDADA M 084</v>
          </cell>
          <cell r="C107" t="str">
            <v>KG.</v>
          </cell>
          <cell r="D107">
            <v>739.15151515151513</v>
          </cell>
        </row>
        <row r="108">
          <cell r="A108" t="str">
            <v>MALLA ELECTROSOLDADA M 154</v>
          </cell>
          <cell r="C108" t="str">
            <v>KG.</v>
          </cell>
          <cell r="D108">
            <v>739.79679144385022</v>
          </cell>
        </row>
        <row r="109">
          <cell r="A109" t="str">
            <v>MALLA PARA GAVIONES</v>
          </cell>
          <cell r="C109" t="str">
            <v>UND</v>
          </cell>
          <cell r="D109">
            <v>29999.999999999996</v>
          </cell>
        </row>
        <row r="110">
          <cell r="A110" t="str">
            <v>MATERIAL DE TERRAPLEN</v>
          </cell>
          <cell r="C110" t="str">
            <v>M3</v>
          </cell>
          <cell r="D110">
            <v>6500</v>
          </cell>
        </row>
        <row r="111">
          <cell r="A111" t="str">
            <v>MATERIAL FILTRANTE</v>
          </cell>
          <cell r="C111" t="str">
            <v>M3</v>
          </cell>
          <cell r="D111">
            <v>20700</v>
          </cell>
        </row>
        <row r="112">
          <cell r="A112" t="str">
            <v>MATERIAL PARA LLENO DE ESTRUCTURAS</v>
          </cell>
          <cell r="C112" t="str">
            <v>M3</v>
          </cell>
          <cell r="D112">
            <v>18000</v>
          </cell>
        </row>
        <row r="113">
          <cell r="A113" t="str">
            <v>MATERIAL DE TERRAPLEN-REGALIA</v>
          </cell>
          <cell r="C113" t="str">
            <v>M3</v>
          </cell>
          <cell r="D113">
            <v>1652.17</v>
          </cell>
        </row>
        <row r="114">
          <cell r="A114" t="str">
            <v>MC-70</v>
          </cell>
          <cell r="C114" t="str">
            <v>LT</v>
          </cell>
          <cell r="D114">
            <v>1000</v>
          </cell>
        </row>
        <row r="115">
          <cell r="A115" t="str">
            <v>MEDIOS DE IGNICION</v>
          </cell>
          <cell r="C115" t="str">
            <v>GBL</v>
          </cell>
          <cell r="D115">
            <v>50</v>
          </cell>
        </row>
        <row r="116">
          <cell r="A116" t="str">
            <v>MEZCLA DENSA EN CALIENTE - BASE ASFALTICA</v>
          </cell>
          <cell r="C116" t="str">
            <v>M3</v>
          </cell>
          <cell r="D116">
            <v>129919.99999999999</v>
          </cell>
        </row>
        <row r="117">
          <cell r="A117" t="str">
            <v>MEZCLA DENSA EN CALIENTE - RODADURA</v>
          </cell>
          <cell r="C117" t="str">
            <v>M3</v>
          </cell>
          <cell r="D117">
            <v>125279.99999999999</v>
          </cell>
        </row>
        <row r="118">
          <cell r="A118" t="str">
            <v>MORTERO DE PEGA</v>
          </cell>
          <cell r="C118" t="str">
            <v>LT</v>
          </cell>
          <cell r="D118">
            <v>120</v>
          </cell>
        </row>
        <row r="119">
          <cell r="A119" t="str">
            <v>PIEDRA</v>
          </cell>
          <cell r="C119" t="str">
            <v>M3</v>
          </cell>
          <cell r="D119">
            <v>15000</v>
          </cell>
        </row>
        <row r="120">
          <cell r="A120" t="str">
            <v>PINTURA</v>
          </cell>
          <cell r="C120" t="str">
            <v>GAL</v>
          </cell>
          <cell r="D120">
            <v>23200</v>
          </cell>
        </row>
        <row r="121">
          <cell r="A121" t="str">
            <v>POSTE</v>
          </cell>
          <cell r="C121" t="str">
            <v>UND</v>
          </cell>
          <cell r="D121">
            <v>3500</v>
          </cell>
        </row>
        <row r="122">
          <cell r="A122" t="str">
            <v>POSTES  DE REFERENCIA</v>
          </cell>
          <cell r="C122" t="str">
            <v>UN</v>
          </cell>
          <cell r="D122">
            <v>10000</v>
          </cell>
        </row>
        <row r="123">
          <cell r="A123" t="str">
            <v>POSTES KILOMETRAJE 1,50 MTS</v>
          </cell>
          <cell r="C123" t="str">
            <v>UN</v>
          </cell>
          <cell r="D123">
            <v>42000</v>
          </cell>
        </row>
        <row r="124">
          <cell r="A124" t="str">
            <v>POSTES KILOMETRAJE 1,80 MTS</v>
          </cell>
          <cell r="C124" t="str">
            <v>UN</v>
          </cell>
          <cell r="D124">
            <v>46460</v>
          </cell>
        </row>
        <row r="125">
          <cell r="A125" t="str">
            <v>POSTES PARA DEFENSAS METALICAS</v>
          </cell>
          <cell r="C125" t="str">
            <v>UN</v>
          </cell>
          <cell r="D125">
            <v>31225.8</v>
          </cell>
        </row>
        <row r="126">
          <cell r="A126" t="str">
            <v>PUNTAS</v>
          </cell>
          <cell r="C126" t="str">
            <v>UN</v>
          </cell>
          <cell r="D126">
            <v>9200</v>
          </cell>
        </row>
        <row r="127">
          <cell r="A127" t="str">
            <v>REGALIA</v>
          </cell>
          <cell r="C127" t="str">
            <v>GBL</v>
          </cell>
          <cell r="D127">
            <v>500</v>
          </cell>
        </row>
        <row r="128">
          <cell r="A128" t="str">
            <v>REJILLAS</v>
          </cell>
          <cell r="C128" t="str">
            <v>UN</v>
          </cell>
          <cell r="D128">
            <v>20000</v>
          </cell>
        </row>
        <row r="129">
          <cell r="A129" t="str">
            <v>RELLENO TIPO II</v>
          </cell>
          <cell r="C129" t="str">
            <v>UN</v>
          </cell>
          <cell r="D129">
            <v>12000</v>
          </cell>
        </row>
        <row r="130">
          <cell r="A130" t="str">
            <v>RELLENO TIPO III</v>
          </cell>
          <cell r="C130" t="str">
            <v>M3</v>
          </cell>
          <cell r="D130">
            <v>10000</v>
          </cell>
        </row>
        <row r="131">
          <cell r="A131" t="str">
            <v>RIEGO DE LIGA</v>
          </cell>
          <cell r="C131" t="str">
            <v>GAL</v>
          </cell>
          <cell r="D131">
            <v>500</v>
          </cell>
        </row>
        <row r="132">
          <cell r="A132" t="str">
            <v>SEÑALES DELINEADOEAS DE RUTA</v>
          </cell>
          <cell r="C132" t="str">
            <v>UN</v>
          </cell>
          <cell r="D132">
            <v>30000</v>
          </cell>
        </row>
        <row r="133">
          <cell r="A133" t="str">
            <v>SEÑALES PREVENTIVAS, REGLAMENTARIAS</v>
          </cell>
          <cell r="C133" t="str">
            <v>UN</v>
          </cell>
          <cell r="D133">
            <v>64586.299999999996</v>
          </cell>
        </row>
        <row r="134">
          <cell r="A134" t="str">
            <v>SENALES VERTICALES</v>
          </cell>
          <cell r="C134" t="str">
            <v>UN</v>
          </cell>
          <cell r="D134">
            <v>69600</v>
          </cell>
        </row>
        <row r="135">
          <cell r="A135" t="str">
            <v>SOLDADURA</v>
          </cell>
          <cell r="C135" t="str">
            <v>KG.</v>
          </cell>
          <cell r="D135">
            <v>2900</v>
          </cell>
        </row>
        <row r="136">
          <cell r="A136" t="str">
            <v>SUBBASE</v>
          </cell>
          <cell r="C136" t="str">
            <v>M3</v>
          </cell>
          <cell r="D136">
            <v>12000</v>
          </cell>
        </row>
        <row r="137">
          <cell r="A137" t="str">
            <v>TACHAS REFLECTIVAS</v>
          </cell>
          <cell r="C137" t="str">
            <v>UN.</v>
          </cell>
          <cell r="D137">
            <v>4500</v>
          </cell>
        </row>
        <row r="138">
          <cell r="A138" t="str">
            <v>TERMINALES PARA DEFENSAS METALICAS</v>
          </cell>
          <cell r="C138" t="str">
            <v>UN</v>
          </cell>
          <cell r="D138">
            <v>21102.199999999997</v>
          </cell>
        </row>
        <row r="139">
          <cell r="A139" t="str">
            <v>TIERRA NEGRA</v>
          </cell>
          <cell r="C139" t="str">
            <v>M3</v>
          </cell>
          <cell r="D139">
            <v>8000</v>
          </cell>
        </row>
        <row r="140">
          <cell r="A140" t="str">
            <v>TUBERIA CONCRETO REFORZADO D = 0,90 m</v>
          </cell>
          <cell r="C140" t="str">
            <v>ML</v>
          </cell>
          <cell r="D140">
            <v>125000</v>
          </cell>
        </row>
        <row r="141">
          <cell r="A141" t="str">
            <v>TUBERIA EN CONCRETO REFORZADO DE 36"</v>
          </cell>
          <cell r="C141" t="str">
            <v>UN</v>
          </cell>
          <cell r="D141">
            <v>137500</v>
          </cell>
        </row>
        <row r="142">
          <cell r="A142" t="str">
            <v>TUBERIA DE 4</v>
          </cell>
          <cell r="C142" t="str">
            <v>ML.</v>
          </cell>
          <cell r="D142">
            <v>6000</v>
          </cell>
        </row>
        <row r="143">
          <cell r="A143" t="str">
            <v>TUBERIA DE CONCRETO D = 0,60 m</v>
          </cell>
          <cell r="C143" t="str">
            <v>ML</v>
          </cell>
          <cell r="D143">
            <v>45000</v>
          </cell>
        </row>
        <row r="144">
          <cell r="A144" t="str">
            <v>TUBERIA METALICA  D 1.2 M</v>
          </cell>
          <cell r="C144" t="str">
            <v>ML</v>
          </cell>
          <cell r="D144">
            <v>300000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y Materiales"/>
      <sheetName val="Formulario base"/>
      <sheetName val=""/>
      <sheetName val="FORMATO APU"/>
      <sheetName val="Equipo"/>
      <sheetName val="materiales"/>
      <sheetName val="otros"/>
    </sheetNames>
    <sheetDataSet>
      <sheetData sheetId="0" refreshError="1">
        <row r="2">
          <cell r="I2">
            <v>900</v>
          </cell>
        </row>
        <row r="3">
          <cell r="C3" t="str">
            <v>Cargador de llantas JD-510 (Pajarita)</v>
          </cell>
        </row>
        <row r="4">
          <cell r="C4" t="str">
            <v>Compresores de Aire Portátil</v>
          </cell>
        </row>
        <row r="5">
          <cell r="C5" t="str">
            <v>Martillos neumático 60 lb</v>
          </cell>
        </row>
        <row r="6">
          <cell r="C6" t="str">
            <v>Compactador manual (Rana)</v>
          </cell>
        </row>
        <row r="7">
          <cell r="C7" t="str">
            <v>Derretidora de Asfalto</v>
          </cell>
        </row>
        <row r="8">
          <cell r="C8" t="str">
            <v>Ruteadora</v>
          </cell>
        </row>
        <row r="9">
          <cell r="C9" t="str">
            <v>Furgón</v>
          </cell>
        </row>
        <row r="10">
          <cell r="C10" t="str">
            <v>Cortadora de pavimento de concreto hidráulico</v>
          </cell>
        </row>
        <row r="11">
          <cell r="C11" t="str">
            <v>Vibrador de concreto</v>
          </cell>
        </row>
        <row r="12">
          <cell r="C12" t="str">
            <v>Regla vibratoria</v>
          </cell>
        </row>
        <row r="13">
          <cell r="C13" t="str">
            <v>Aspersor manual</v>
          </cell>
        </row>
        <row r="14">
          <cell r="C14" t="str">
            <v>Carrotanque de agua de 1000 Galones</v>
          </cell>
        </row>
        <row r="15">
          <cell r="C15" t="str">
            <v>Compactador tipo Dynapac CA-15 o equivalente</v>
          </cell>
        </row>
        <row r="16">
          <cell r="C16" t="str">
            <v>Motoniveladora CAT-112 F o equivalente</v>
          </cell>
        </row>
        <row r="17">
          <cell r="C17" t="str">
            <v>Carrotanque irrigador de asfalto</v>
          </cell>
        </row>
        <row r="18">
          <cell r="C18" t="str">
            <v>Fresadora de pavimento</v>
          </cell>
        </row>
        <row r="19">
          <cell r="C19" t="str">
            <v>Compactador Benitin o similar</v>
          </cell>
        </row>
        <row r="20">
          <cell r="C20" t="str">
            <v>Terminadora de asfalto</v>
          </cell>
        </row>
        <row r="21">
          <cell r="C21" t="str">
            <v>Compactador vibratorio de 10 Ton</v>
          </cell>
        </row>
        <row r="22">
          <cell r="C22" t="str">
            <v>Compactador neumático</v>
          </cell>
        </row>
        <row r="23">
          <cell r="C23" t="str">
            <v>Minicargador Bobcat</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INSUMOS"/>
    </sheetNames>
    <sheetDataSet>
      <sheetData sheetId="0"/>
      <sheetData sheetId="1"/>
      <sheetData sheetId="2"/>
      <sheetData sheetId="3"/>
      <sheetData sheetId="4"/>
      <sheetData sheetId="5"/>
      <sheetData sheetId="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Equipo"/>
      <sheetName val="materiales"/>
      <sheetName val="otro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es"/>
      <sheetName val="otros"/>
      <sheetName val="basicos"/>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Equipo y Materiale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La Secreta"/>
      <sheetName val="Cronograma"/>
      <sheetName val="xxxx"/>
      <sheetName val="Presupuesto_Via_distribuidora"/>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 sheetId="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zop71t1"/>
      <sheetName val="SGX"/>
    </sheetNames>
    <sheetDataSet>
      <sheetData sheetId="0" refreshError="1"/>
      <sheetData sheetId="1" refreshError="1"/>
      <sheetData sheetId="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_de_sociedad"/>
      <sheetName val="Grupos de actividades"/>
      <sheetName val="Subgrupo_1"/>
      <sheetName val="Puntos_Exp"/>
      <sheetName val="Proyectos"/>
      <sheetName val="Hoja1"/>
      <sheetName val="DATOS REFERENCIA"/>
      <sheetName val="BASE PROVEEDORES INSUMOS"/>
      <sheetName val="Estadistica evaluación"/>
      <sheetName val="Resumen Base de Ofertas"/>
      <sheetName val="Foto"/>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GENERAL"/>
      <sheetName val="APUS"/>
      <sheetName val="BLOQUE A (2)"/>
      <sheetName val="BLOQUE B (2)"/>
      <sheetName val="BLOQUE C (2)"/>
      <sheetName val="BLOQUE D (2)"/>
      <sheetName val="BLOQUE E (2)"/>
      <sheetName val="BLOQUE A"/>
      <sheetName val="BLOQUE B"/>
      <sheetName val="BLOQUE C"/>
      <sheetName val="BLOQUE D"/>
      <sheetName val="BLOQUE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2">
          <cell r="H2" t="str">
            <v>VR. TOTAL</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row>
        <row r="2">
          <cell r="B2" t="str">
            <v>ITEM</v>
          </cell>
          <cell r="C2" t="str">
            <v>DESCRIPCIÓN</v>
          </cell>
          <cell r="D2" t="str">
            <v>UN</v>
          </cell>
          <cell r="E2" t="str">
            <v>CANT</v>
          </cell>
          <cell r="F2" t="str">
            <v>VR. UNIT</v>
          </cell>
          <cell r="G2" t="str">
            <v>VR. TOTAL</v>
          </cell>
        </row>
        <row r="3">
          <cell r="B3">
            <v>1</v>
          </cell>
          <cell r="C3" t="str">
            <v>EDIFICIO BIENESTAR</v>
          </cell>
        </row>
        <row r="4">
          <cell r="A4" t="str">
            <v>15-01</v>
          </cell>
          <cell r="B4" t="str">
            <v>1.01</v>
          </cell>
          <cell r="C4" t="str">
            <v>ELECTRICAS</v>
          </cell>
        </row>
        <row r="5">
          <cell r="A5" t="str">
            <v>15-01-010</v>
          </cell>
          <cell r="B5" t="str">
            <v>1.01.01</v>
          </cell>
          <cell r="C5" t="str">
            <v>Salida eléctrica para lampara anti humedad ALP-2X54-T5-policarbonato. Incluye tubería EMT, accesorios, alambre según cuadro de cargas y notas en planos, soldadura PVC, caja, no incluye luminaria</v>
          </cell>
          <cell r="D5" t="str">
            <v>UN</v>
          </cell>
          <cell r="E5">
            <v>2</v>
          </cell>
          <cell r="F5">
            <v>77355.791936571855</v>
          </cell>
          <cell r="G5">
            <v>154711.58387314371</v>
          </cell>
        </row>
        <row r="6">
          <cell r="A6" t="str">
            <v>15-01-020</v>
          </cell>
          <cell r="B6" t="str">
            <v>1.01.02</v>
          </cell>
          <cell r="C6" t="str">
            <v>Salida eléctrica para lampara pocket 30X120-2X54-T5 acrilico opal. Incluye tubería EMT, accesorios, alambre según cuadro de cargas y notas en planos, soldadura EMT, caja, no incluye luminaria</v>
          </cell>
          <cell r="D6" t="str">
            <v>UN</v>
          </cell>
          <cell r="E6">
            <v>13</v>
          </cell>
          <cell r="F6">
            <v>77355.791936571855</v>
          </cell>
          <cell r="G6">
            <v>1005625.2951754341</v>
          </cell>
        </row>
        <row r="7">
          <cell r="A7" t="str">
            <v>15-01-030</v>
          </cell>
          <cell r="B7" t="str">
            <v>1.01.03</v>
          </cell>
          <cell r="C7" t="str">
            <v>Salida eléctrica para lampara industrial vertical 2X32W. Incluye tubería EMT, accesorios, alambre según cuadro de cargas y notas en planos, soldadura EMT, caja, no incluye luminaria</v>
          </cell>
          <cell r="D7" t="str">
            <v>UN</v>
          </cell>
          <cell r="E7">
            <v>10</v>
          </cell>
          <cell r="F7">
            <v>77355.791936571855</v>
          </cell>
          <cell r="G7">
            <v>773557.9193657185</v>
          </cell>
        </row>
        <row r="8">
          <cell r="A8" t="str">
            <v>15-01-040</v>
          </cell>
          <cell r="B8" t="str">
            <v>1.01.04</v>
          </cell>
          <cell r="C8" t="str">
            <v>Salida eléctrica para lampara de sobreponer de 30X120-2X54-T5-16C-rejilla semiespecular. Incluye tubería EMT, accesorios, alambre según cuadro de cargas y notas en planos, soldadura EMT, caja, no incluye luminaria</v>
          </cell>
          <cell r="D8" t="str">
            <v>UN</v>
          </cell>
          <cell r="E8">
            <v>43</v>
          </cell>
          <cell r="F8">
            <v>77355.791936571855</v>
          </cell>
          <cell r="G8">
            <v>3326299.0532725896</v>
          </cell>
        </row>
        <row r="9">
          <cell r="A9" t="str">
            <v>15-01-050</v>
          </cell>
          <cell r="B9" t="str">
            <v>1.01.05</v>
          </cell>
          <cell r="C9" t="str">
            <v>Salida eléctrica para lampara cilinder 2X26 / ELECT / UNIV / BAJITO. Incluye tubería EMT, accesorios, alambre según cuadro de cargas y notas en planos, soldadura EMT, caja, no incluye luminaria</v>
          </cell>
          <cell r="D9" t="str">
            <v>UN</v>
          </cell>
          <cell r="E9">
            <v>5</v>
          </cell>
          <cell r="F9">
            <v>77355.791936571855</v>
          </cell>
          <cell r="G9">
            <v>386778.95968285925</v>
          </cell>
        </row>
        <row r="10">
          <cell r="A10" t="str">
            <v>15-01-060</v>
          </cell>
          <cell r="B10" t="str">
            <v>1.01.06</v>
          </cell>
          <cell r="C10" t="str">
            <v>Salida eléctrica para lampara plafon de loza. Incluye tubería EMT, accesorios, alambre según cuadro de cargas y notas en planos, soldadura EMT, caja, no incluye luminaria</v>
          </cell>
          <cell r="D10" t="str">
            <v>UN</v>
          </cell>
          <cell r="E10">
            <v>2</v>
          </cell>
          <cell r="F10">
            <v>77057.091936571844</v>
          </cell>
          <cell r="G10">
            <v>154114.18387314369</v>
          </cell>
        </row>
        <row r="11">
          <cell r="A11" t="str">
            <v>15-01-070</v>
          </cell>
          <cell r="B11" t="str">
            <v>1.01.07</v>
          </cell>
          <cell r="C11" t="str">
            <v>Salida eléctrica para lampara de emergencia. Incluye tubería EMT, accesorios, alambre según cuadro de cargas y notas en planos, soldadura EMT, caja, no incluye luminaria</v>
          </cell>
          <cell r="D11" t="str">
            <v>UN</v>
          </cell>
          <cell r="E11">
            <v>7</v>
          </cell>
          <cell r="F11">
            <v>77355.791936571855</v>
          </cell>
          <cell r="G11">
            <v>541490.54355600302</v>
          </cell>
        </row>
        <row r="12">
          <cell r="A12" t="str">
            <v>15-01-080</v>
          </cell>
          <cell r="B12" t="str">
            <v>1.01.08</v>
          </cell>
          <cell r="C12" t="str">
            <v>Salida eléctrica para toma doble p / t. Incluye tubería EMT, accesorios, alambre según cuadro de cargas y notas en planos, soldadura EMT, caja y aparato.</v>
          </cell>
          <cell r="D12" t="str">
            <v>UN</v>
          </cell>
          <cell r="E12">
            <v>31</v>
          </cell>
          <cell r="F12">
            <v>77355.791936571855</v>
          </cell>
          <cell r="G12">
            <v>2398029.5500337277</v>
          </cell>
        </row>
        <row r="13">
          <cell r="A13" t="str">
            <v>15-01-090</v>
          </cell>
          <cell r="B13" t="str">
            <v>1.01.09</v>
          </cell>
          <cell r="C13" t="str">
            <v>Salida eléctrica para toma trifilar, Incluye tubería EMT, accesorios, alambre según cuadro de cargas y notas en planos, soldadura EMT, caja y aparato.</v>
          </cell>
          <cell r="D13" t="str">
            <v>UN</v>
          </cell>
          <cell r="E13">
            <v>1</v>
          </cell>
          <cell r="F13">
            <v>83628.491936571852</v>
          </cell>
          <cell r="G13">
            <v>83628.491936571852</v>
          </cell>
        </row>
        <row r="14">
          <cell r="A14" t="str">
            <v>15-01-100</v>
          </cell>
          <cell r="B14" t="str">
            <v>1.01.10</v>
          </cell>
          <cell r="C14" t="str">
            <v>Salida eléctrica para toma pata trabada. Incluye tubería EMT, accesorios, alambre según cuadro de cargas y notas en planos, soldadura EMT, caja y aparato.</v>
          </cell>
          <cell r="D14" t="str">
            <v>UN</v>
          </cell>
          <cell r="E14">
            <v>3</v>
          </cell>
          <cell r="F14">
            <v>80641.491936571852</v>
          </cell>
          <cell r="G14">
            <v>241924.47580971557</v>
          </cell>
        </row>
        <row r="15">
          <cell r="A15" t="str">
            <v>15-01-110</v>
          </cell>
          <cell r="B15" t="str">
            <v>1.01.11</v>
          </cell>
          <cell r="C15" t="str">
            <v>Salida eléctrica para toma GFCI. Incluye tubería EMT, accesorios, alambre según cuadro de cargas y notas en planos, soldadura EMT, caja y aparato.</v>
          </cell>
          <cell r="D15" t="str">
            <v>UN</v>
          </cell>
          <cell r="E15">
            <v>1</v>
          </cell>
          <cell r="F15">
            <v>103103.73193657187</v>
          </cell>
          <cell r="G15">
            <v>103103.73193657187</v>
          </cell>
        </row>
        <row r="16">
          <cell r="A16" t="str">
            <v>15-01-120</v>
          </cell>
          <cell r="B16" t="str">
            <v>1.01.12</v>
          </cell>
          <cell r="C16" t="str">
            <v>Salida eléctrica para toma doble p / t tierra aislada color naranja. Incluye tubería EMT, accesorios, alambre según cuadro de cargas y notas en planos, soldadura EMT, caja y aparato.</v>
          </cell>
          <cell r="D16" t="str">
            <v>UN</v>
          </cell>
          <cell r="E16">
            <v>6</v>
          </cell>
          <cell r="F16">
            <v>89005.091936571844</v>
          </cell>
          <cell r="G16">
            <v>534030.551619431</v>
          </cell>
        </row>
        <row r="17">
          <cell r="A17" t="str">
            <v>15-01-130</v>
          </cell>
          <cell r="B17" t="str">
            <v>1.01.13</v>
          </cell>
          <cell r="C17" t="str">
            <v>Salida eléctrica para interruptor sencillo. Incluye tubería EMT, accesorios, alambre según cuadro de cargas y notas en planos, soldadura EMT, caja y aparato.</v>
          </cell>
          <cell r="D17" t="str">
            <v>UN</v>
          </cell>
          <cell r="E17">
            <v>19</v>
          </cell>
          <cell r="F17">
            <v>80044.091936571844</v>
          </cell>
          <cell r="G17">
            <v>1520837.746794865</v>
          </cell>
        </row>
        <row r="18">
          <cell r="A18" t="str">
            <v>15-01-140</v>
          </cell>
          <cell r="B18" t="str">
            <v>1.01.14</v>
          </cell>
          <cell r="C18" t="str">
            <v>Salida eléctrica para interruptor doble. Incluye tubería EMT, accesorios, alambre según cuadro de cargas y notas en planos, soldadura EMT, caja y aparato.</v>
          </cell>
          <cell r="D18" t="str">
            <v>UN</v>
          </cell>
          <cell r="E18">
            <v>1</v>
          </cell>
          <cell r="F18">
            <v>84225.891936571861</v>
          </cell>
          <cell r="G18">
            <v>84225.891936571861</v>
          </cell>
        </row>
        <row r="19">
          <cell r="A19" t="str">
            <v>15-01-150</v>
          </cell>
          <cell r="B19" t="str">
            <v>1.01.15</v>
          </cell>
          <cell r="C19" t="str">
            <v>Tablero 3F, 18 ctos, 120 / 240V con puerta marca tercol o similar. Incluye marcación para la identificación clara de los circuitos.</v>
          </cell>
          <cell r="D19" t="str">
            <v>UN</v>
          </cell>
          <cell r="E19">
            <v>1</v>
          </cell>
          <cell r="F19">
            <v>353973.03144809918</v>
          </cell>
          <cell r="G19">
            <v>353973.03144809918</v>
          </cell>
        </row>
        <row r="20">
          <cell r="A20" t="str">
            <v>15-01-160</v>
          </cell>
          <cell r="B20" t="str">
            <v>1.01.16</v>
          </cell>
          <cell r="C20" t="str">
            <v>Tablero 3F, 12 ctos, 120 / 240V con puerta marca tercol o similar. Incluye marcación para la identificación clara de los circuitos.</v>
          </cell>
          <cell r="D20" t="str">
            <v>UN</v>
          </cell>
          <cell r="E20">
            <v>1</v>
          </cell>
          <cell r="F20">
            <v>299843.86282789108</v>
          </cell>
          <cell r="G20">
            <v>299843.86282789108</v>
          </cell>
        </row>
        <row r="21">
          <cell r="A21" t="str">
            <v>15-01-170</v>
          </cell>
          <cell r="B21" t="str">
            <v>1.01.17</v>
          </cell>
          <cell r="C21" t="str">
            <v>Tablero 2F, 4 ctos, 120 / 240V con puerta marca tercol o similar. Incluye marcación para la identificación clara de los circuitos.</v>
          </cell>
          <cell r="D21" t="str">
            <v>UN</v>
          </cell>
          <cell r="E21">
            <v>1</v>
          </cell>
          <cell r="F21">
            <v>60713.849977177691</v>
          </cell>
          <cell r="G21">
            <v>60713.849977177691</v>
          </cell>
        </row>
        <row r="22">
          <cell r="A22" t="str">
            <v>15-01-180</v>
          </cell>
          <cell r="B22" t="str">
            <v>1.01.18</v>
          </cell>
          <cell r="C22" t="str">
            <v>Breaker enchufable 1x20A, 10kA.</v>
          </cell>
          <cell r="D22" t="str">
            <v>UN</v>
          </cell>
          <cell r="E22">
            <v>18</v>
          </cell>
          <cell r="F22">
            <v>15177.166718939894</v>
          </cell>
          <cell r="G22">
            <v>273189.00094091811</v>
          </cell>
        </row>
        <row r="23">
          <cell r="A23" t="str">
            <v>15-01-190</v>
          </cell>
          <cell r="B23" t="str">
            <v>1.01.19</v>
          </cell>
          <cell r="C23" t="str">
            <v>Breaker enchufable 2x30A, 10kA</v>
          </cell>
          <cell r="D23" t="str">
            <v>UN</v>
          </cell>
          <cell r="E23">
            <v>4</v>
          </cell>
          <cell r="F23">
            <v>33843.855843587415</v>
          </cell>
          <cell r="G23">
            <v>135375.42337434966</v>
          </cell>
        </row>
        <row r="24">
          <cell r="A24" t="str">
            <v>15-01-200</v>
          </cell>
          <cell r="B24" t="str">
            <v>1.01.20</v>
          </cell>
          <cell r="C24" t="str">
            <v>Alimentadores en 3#12 para circuitos</v>
          </cell>
          <cell r="D24" t="str">
            <v>M</v>
          </cell>
          <cell r="E24">
            <v>1000</v>
          </cell>
          <cell r="F24">
            <v>5815.2689872264027</v>
          </cell>
          <cell r="G24">
            <v>5815268.9872264024</v>
          </cell>
        </row>
        <row r="25">
          <cell r="A25" t="str">
            <v>15-01-210</v>
          </cell>
          <cell r="B25" t="str">
            <v>1.01.21</v>
          </cell>
          <cell r="C25" t="str">
            <v xml:space="preserve">Acometida en 3#8+2#10 en cable THHN Cu </v>
          </cell>
          <cell r="D25" t="str">
            <v>M</v>
          </cell>
          <cell r="E25">
            <v>18</v>
          </cell>
          <cell r="F25">
            <v>14964.537198546075</v>
          </cell>
          <cell r="G25">
            <v>269361.66957382933</v>
          </cell>
        </row>
        <row r="26">
          <cell r="A26" t="str">
            <v>15-01-220</v>
          </cell>
          <cell r="B26" t="str">
            <v>1.01.22</v>
          </cell>
          <cell r="C26" t="str">
            <v>Tuberia EMT de 1'', , incluye accesorios y elementos de fijación</v>
          </cell>
          <cell r="D26" t="str">
            <v>M</v>
          </cell>
          <cell r="E26">
            <v>13</v>
          </cell>
          <cell r="F26">
            <v>19193.92865615245</v>
          </cell>
          <cell r="G26">
            <v>249521.07252998184</v>
          </cell>
        </row>
        <row r="27">
          <cell r="E27" t="str">
            <v>SUBTOTAL ELECTRICAS</v>
          </cell>
          <cell r="G27">
            <v>18765604.876765002</v>
          </cell>
        </row>
        <row r="29">
          <cell r="A29" t="str">
            <v>15-02</v>
          </cell>
          <cell r="B29">
            <v>1.02</v>
          </cell>
          <cell r="C29" t="str">
            <v>TELECOMUNICACIONES</v>
          </cell>
        </row>
        <row r="30">
          <cell r="A30" t="str">
            <v>15-02-010</v>
          </cell>
          <cell r="B30" t="str">
            <v>1.02.01</v>
          </cell>
          <cell r="C30" t="str">
            <v>Salida para toma de datos sencillo. Incluye tubería EMT, accesorios EMT , caja y face plate doble y jacks.</v>
          </cell>
          <cell r="D30" t="str">
            <v>UN</v>
          </cell>
          <cell r="E30">
            <v>1</v>
          </cell>
          <cell r="F30">
            <v>67911.180549096985</v>
          </cell>
          <cell r="G30">
            <v>67911.180549096985</v>
          </cell>
        </row>
        <row r="31">
          <cell r="A31" t="str">
            <v>15-02-020</v>
          </cell>
          <cell r="B31" t="str">
            <v>1.02.02</v>
          </cell>
          <cell r="C31" t="str">
            <v>Salida para toma de voz y datos doble. Incluye tubería EMT, accesorios EMT, caja y face plate doble y jacks.</v>
          </cell>
          <cell r="D31" t="str">
            <v>UN</v>
          </cell>
          <cell r="E31">
            <v>5</v>
          </cell>
          <cell r="F31">
            <v>75318.940549096995</v>
          </cell>
          <cell r="G31">
            <v>376594.702745485</v>
          </cell>
        </row>
        <row r="32">
          <cell r="A32" t="str">
            <v>15-02-030</v>
          </cell>
          <cell r="B32" t="str">
            <v>1.02.03</v>
          </cell>
          <cell r="C32" t="str">
            <v>Salida para toma de access point. Incluye tubería EMT, accesorios, EMT, caja y face plate doble y jacks.</v>
          </cell>
          <cell r="D32" t="str">
            <v>UN</v>
          </cell>
          <cell r="E32">
            <v>2</v>
          </cell>
          <cell r="F32">
            <v>75318.940549096995</v>
          </cell>
          <cell r="G32">
            <v>150637.88109819399</v>
          </cell>
        </row>
        <row r="33">
          <cell r="A33" t="str">
            <v>15-02-040</v>
          </cell>
          <cell r="B33" t="str">
            <v>1.02.04</v>
          </cell>
          <cell r="C33" t="str">
            <v>Suministro Transporte e instalación de Patch panel 24 puertos, CAT 6 o 6A, para voz y datos</v>
          </cell>
          <cell r="D33" t="str">
            <v>UN</v>
          </cell>
          <cell r="E33">
            <v>1</v>
          </cell>
          <cell r="F33">
            <v>412547.32198546076</v>
          </cell>
          <cell r="G33">
            <v>412547.32198546076</v>
          </cell>
        </row>
        <row r="34">
          <cell r="A34" t="str">
            <v>15-02-050</v>
          </cell>
          <cell r="B34" t="str">
            <v>1.02.05</v>
          </cell>
          <cell r="C34" t="str">
            <v xml:space="preserve">Patch cord 3 FT, cat 6 o 6A </v>
          </cell>
          <cell r="D34" t="str">
            <v>UN</v>
          </cell>
          <cell r="E34">
            <v>12</v>
          </cell>
          <cell r="F34">
            <v>17844.386538031853</v>
          </cell>
          <cell r="G34">
            <v>214132.63845638224</v>
          </cell>
        </row>
        <row r="35">
          <cell r="A35" t="str">
            <v>15-02-060</v>
          </cell>
          <cell r="B35" t="str">
            <v>1.02.06</v>
          </cell>
          <cell r="C35" t="str">
            <v>Canastilla tipo malla de 15 x 15 para telco</v>
          </cell>
          <cell r="D35" t="str">
            <v>M</v>
          </cell>
          <cell r="E35">
            <v>20</v>
          </cell>
          <cell r="F35">
            <v>46241.614628853771</v>
          </cell>
          <cell r="G35">
            <v>924832.29257707542</v>
          </cell>
        </row>
        <row r="36">
          <cell r="A36" t="str">
            <v>15-02-070</v>
          </cell>
          <cell r="B36" t="str">
            <v>1.02.07</v>
          </cell>
          <cell r="C36" t="str">
            <v>Suministro,transporte de Rack de piso 1.20 abierto de incluye bandejas y multitoma supresor de trasientes.</v>
          </cell>
          <cell r="D36" t="str">
            <v>UN</v>
          </cell>
          <cell r="E36">
            <v>1</v>
          </cell>
          <cell r="F36">
            <v>1691736.9703598104</v>
          </cell>
          <cell r="G36">
            <v>1691736.9703598104</v>
          </cell>
        </row>
        <row r="37">
          <cell r="A37" t="str">
            <v>15-02-080</v>
          </cell>
          <cell r="B37" t="str">
            <v>1.02.08</v>
          </cell>
          <cell r="C37" t="str">
            <v>Suministro e instalación de Organizador Horizontal de Cables para Rack, 1U rack</v>
          </cell>
          <cell r="D37" t="str">
            <v>UN</v>
          </cell>
          <cell r="E37">
            <v>1</v>
          </cell>
          <cell r="F37">
            <v>110043.46087434964</v>
          </cell>
          <cell r="G37">
            <v>110043.46087434964</v>
          </cell>
        </row>
        <row r="38">
          <cell r="A38" t="str">
            <v>15-02-090</v>
          </cell>
          <cell r="B38" t="str">
            <v>1.02.09</v>
          </cell>
          <cell r="C38" t="str">
            <v>Suministro e instalación de Organizador Verticales de Cables para Rack, 1U rack</v>
          </cell>
          <cell r="D38" t="str">
            <v>UN</v>
          </cell>
          <cell r="E38">
            <v>1</v>
          </cell>
          <cell r="F38">
            <v>87722.854797960754</v>
          </cell>
          <cell r="G38">
            <v>87722.854797960754</v>
          </cell>
        </row>
        <row r="39">
          <cell r="A39" t="str">
            <v>15-02-100</v>
          </cell>
          <cell r="B39" t="str">
            <v>1.02.10</v>
          </cell>
          <cell r="C39" t="str">
            <v>Suministro transporte e instalación de Cable UTP CAT 6 o 6A,100 ohmios 4pares 24 AWG.</v>
          </cell>
          <cell r="D39" t="str">
            <v>M</v>
          </cell>
          <cell r="E39">
            <v>164</v>
          </cell>
          <cell r="F39">
            <v>3736.0758909397045</v>
          </cell>
          <cell r="G39">
            <v>612716.44611411158</v>
          </cell>
        </row>
        <row r="40">
          <cell r="A40" t="str">
            <v>15-02-110</v>
          </cell>
          <cell r="B40" t="str">
            <v>1.02.11</v>
          </cell>
          <cell r="C40" t="str">
            <v>Marcaciones puntos voz y datos</v>
          </cell>
          <cell r="D40" t="str">
            <v>UN</v>
          </cell>
          <cell r="E40">
            <v>6</v>
          </cell>
          <cell r="F40">
            <v>3240.2442007740428</v>
          </cell>
          <cell r="G40">
            <v>19441.465204644257</v>
          </cell>
        </row>
        <row r="41">
          <cell r="A41" t="str">
            <v>15-02-120</v>
          </cell>
          <cell r="B41" t="str">
            <v>1.02.12</v>
          </cell>
          <cell r="C41" t="str">
            <v>Certificación puntos de voz y datos</v>
          </cell>
          <cell r="D41" t="str">
            <v>UN</v>
          </cell>
          <cell r="E41">
            <v>6</v>
          </cell>
          <cell r="F41">
            <v>15063.910503638801</v>
          </cell>
          <cell r="G41">
            <v>90383.463021832809</v>
          </cell>
        </row>
        <row r="42">
          <cell r="F42" t="str">
            <v>SUBTOTAL TELECOMUNICACIONES</v>
          </cell>
          <cell r="G42">
            <v>4758700.6777844029</v>
          </cell>
        </row>
        <row r="43">
          <cell r="F43" t="str">
            <v>SUBTOTAL DESCRIPCIÓN</v>
          </cell>
          <cell r="G43">
            <v>23524305.554549403</v>
          </cell>
        </row>
        <row r="45">
          <cell r="B45">
            <v>2</v>
          </cell>
          <cell r="C45" t="str">
            <v xml:space="preserve">EDIFICIO INDUSTRIAS LIVIANAS </v>
          </cell>
        </row>
        <row r="46">
          <cell r="A46" t="str">
            <v>15-01</v>
          </cell>
          <cell r="B46" t="str">
            <v>2.01</v>
          </cell>
          <cell r="C46" t="str">
            <v>ELECTRICAS</v>
          </cell>
        </row>
        <row r="47">
          <cell r="A47" t="str">
            <v>15-01-230</v>
          </cell>
          <cell r="B47" t="str">
            <v>2.01.01</v>
          </cell>
          <cell r="C47" t="str">
            <v>Salida eléctrica para lampara anti humedad ALP-2X28-T5-policarbonato. Incluye tubería EMT, accesorios, alambre según cuadro de cargas y notas en planos, soldadura PVC, caja, no incluye luminaria</v>
          </cell>
          <cell r="D47" t="str">
            <v>UN</v>
          </cell>
          <cell r="E47">
            <v>25</v>
          </cell>
          <cell r="F47">
            <v>77355.791936571855</v>
          </cell>
          <cell r="G47">
            <v>1933894.7984142965</v>
          </cell>
        </row>
        <row r="48">
          <cell r="A48" t="str">
            <v>15-01-240</v>
          </cell>
          <cell r="B48" t="str">
            <v>2.01.02</v>
          </cell>
          <cell r="C48" t="str">
            <v>Salida eléctrica para lampara de sobreponer de 30X120-2X28-T5-16C-rejilla semiespecular.Incluye tubería EMT, accesorios, alambre según cuadro de cargas y notas en planos, soldadura EMT, caja, no incluye luminaria</v>
          </cell>
          <cell r="D48" t="str">
            <v>UN</v>
          </cell>
          <cell r="E48">
            <v>80</v>
          </cell>
          <cell r="F48">
            <v>77355.791936571855</v>
          </cell>
          <cell r="G48">
            <v>6188463.354925748</v>
          </cell>
        </row>
        <row r="49">
          <cell r="A49" t="str">
            <v>15-01-250</v>
          </cell>
          <cell r="B49" t="str">
            <v>2.01.03</v>
          </cell>
          <cell r="C49" t="str">
            <v>Salida eléctrica para lampara bañadora pared 2X28-30X120-INC. Incluye tubería EMT, accesorios, alambre según cuadro de cargas y notas en planos, soldadura EMT, caja, no incluye luminaria</v>
          </cell>
          <cell r="D49" t="str">
            <v>UN</v>
          </cell>
          <cell r="E49">
            <v>12</v>
          </cell>
          <cell r="F49">
            <v>77355.791936571855</v>
          </cell>
          <cell r="G49">
            <v>928269.50323886226</v>
          </cell>
        </row>
        <row r="50">
          <cell r="A50" t="str">
            <v>15-01-050</v>
          </cell>
          <cell r="B50" t="str">
            <v>2.01.04</v>
          </cell>
          <cell r="C50" t="str">
            <v>Salida eléctrica para lampara cilinder 2X26 / ELECT / UNIV / BAJITO. Incluye tubería EMT, accesorios, alambre según cuadro de cargas y notas en planos, soldadura EMT, caja, no incluye luminaria</v>
          </cell>
          <cell r="D50" t="str">
            <v>UN</v>
          </cell>
          <cell r="E50">
            <v>18</v>
          </cell>
          <cell r="F50">
            <v>77355.791936571855</v>
          </cell>
          <cell r="G50">
            <v>1392404.2548582933</v>
          </cell>
        </row>
        <row r="51">
          <cell r="A51" t="str">
            <v>15-01-030</v>
          </cell>
          <cell r="B51" t="str">
            <v>2.01.05</v>
          </cell>
          <cell r="C51" t="str">
            <v>Salida eléctrica para lampara industrial vertical 2X32W. Incluye tubería EMT, accesorios, alambre según cuadro de cargas y notas en planos, soldadura EMT, caja, no incluye luminaria</v>
          </cell>
          <cell r="D51" t="str">
            <v>UN</v>
          </cell>
          <cell r="E51">
            <v>9</v>
          </cell>
          <cell r="F51">
            <v>77355.791936571855</v>
          </cell>
          <cell r="G51">
            <v>696202.12742914667</v>
          </cell>
        </row>
        <row r="52">
          <cell r="A52" t="str">
            <v>15-01-260</v>
          </cell>
          <cell r="B52" t="str">
            <v>2.01.06</v>
          </cell>
          <cell r="C52" t="str">
            <v>Salida eléctrica para lampara easy ALUM-2X54-238-PANTALLA (Tipo 1)* (0.930). Incluye tubería EMT, accesorios, alambre según cuadro de cargas y notas en planos, soldadura EMT, caja, no incluye luminaria</v>
          </cell>
          <cell r="D52" t="str">
            <v>UN</v>
          </cell>
          <cell r="E52">
            <v>13</v>
          </cell>
          <cell r="F52">
            <v>77355.791936571855</v>
          </cell>
          <cell r="G52">
            <v>1005625.2951754341</v>
          </cell>
        </row>
        <row r="53">
          <cell r="A53" t="str">
            <v>15-01-270</v>
          </cell>
          <cell r="B53" t="str">
            <v>2.01.07</v>
          </cell>
          <cell r="C53" t="str">
            <v>Salida eléctrica para lampara easy ALUM-1X54-119-PANTALLA. Incluye tubería EMT, accesorios, alambre según cuadro de cargas y notas en planos, soldadura EMT, caja, no incluye luminaria</v>
          </cell>
          <cell r="D53" t="str">
            <v>UN</v>
          </cell>
          <cell r="E53">
            <v>26</v>
          </cell>
          <cell r="F53">
            <v>77355.791936571855</v>
          </cell>
          <cell r="G53">
            <v>2011250.5903508682</v>
          </cell>
        </row>
        <row r="54">
          <cell r="A54" t="str">
            <v>15-01-070</v>
          </cell>
          <cell r="B54" t="str">
            <v>2.01.08</v>
          </cell>
          <cell r="C54" t="str">
            <v>Salida eléctrica para lampara de emergencia. Incluye tubería EMT, accesorios, alambre según cuadro de cargas y notas en planos, soldadura EMT, caja, no incluye luminaria</v>
          </cell>
          <cell r="D54" t="str">
            <v>UN</v>
          </cell>
          <cell r="E54">
            <v>6</v>
          </cell>
          <cell r="F54">
            <v>77355.791936571855</v>
          </cell>
          <cell r="G54">
            <v>464134.75161943113</v>
          </cell>
        </row>
        <row r="55">
          <cell r="A55" t="str">
            <v>15-01-080</v>
          </cell>
          <cell r="B55" t="str">
            <v>2.01.09</v>
          </cell>
          <cell r="C55" t="str">
            <v>Salida eléctrica para toma doble p / t. Incluye tubería EMT, accesorios, alambre según cuadro de cargas y notas en planos, soldadura EMT, caja y aparato.</v>
          </cell>
          <cell r="D55" t="str">
            <v>UN</v>
          </cell>
          <cell r="E55">
            <v>129</v>
          </cell>
          <cell r="F55">
            <v>77355.791936571855</v>
          </cell>
          <cell r="G55">
            <v>9978897.1598177701</v>
          </cell>
        </row>
        <row r="56">
          <cell r="A56" t="str">
            <v>15-01-100</v>
          </cell>
          <cell r="B56" t="str">
            <v>2.01.10</v>
          </cell>
          <cell r="C56" t="str">
            <v>Salida eléctrica para toma pata trabada. Incluye tubería EMT, accesorios, alambre según cuadro de cargas y notas en planos, soldadura EMT, caja y aparato.</v>
          </cell>
          <cell r="D56" t="str">
            <v>UN</v>
          </cell>
          <cell r="E56">
            <v>13</v>
          </cell>
          <cell r="F56">
            <v>80641.491936571852</v>
          </cell>
          <cell r="G56">
            <v>1048339.3951754341</v>
          </cell>
        </row>
        <row r="57">
          <cell r="A57" t="str">
            <v>15-01-120</v>
          </cell>
          <cell r="B57" t="str">
            <v>2.01.11</v>
          </cell>
          <cell r="C57" t="str">
            <v>Salida eléctrica para toma doble p / t tierra aislada color naranja. Incluye tubería EMT, accesorios, alambre según cuadro de cargas y notas en planos, soldadura EMT, caja y aparato.</v>
          </cell>
          <cell r="D57" t="str">
            <v>UN</v>
          </cell>
          <cell r="E57">
            <v>87</v>
          </cell>
          <cell r="F57">
            <v>89005.091936571844</v>
          </cell>
          <cell r="G57">
            <v>7743442.9984817505</v>
          </cell>
        </row>
        <row r="58">
          <cell r="A58" t="str">
            <v>15-01-130</v>
          </cell>
          <cell r="B58" t="str">
            <v>2.01.12</v>
          </cell>
          <cell r="C58" t="str">
            <v>Salida eléctrica para interruptor sencillo. Incluye tubería EMT, accesorios, alambre según cuadro de cargas y notas en planos, soldadura EMT, caja y aparato.</v>
          </cell>
          <cell r="D58" t="str">
            <v>UN</v>
          </cell>
          <cell r="E58">
            <v>14</v>
          </cell>
          <cell r="F58">
            <v>80044.091936571844</v>
          </cell>
          <cell r="G58">
            <v>1120617.2871120058</v>
          </cell>
        </row>
        <row r="59">
          <cell r="A59" t="str">
            <v>15-01-140</v>
          </cell>
          <cell r="B59" t="str">
            <v>2.01.13</v>
          </cell>
          <cell r="C59" t="str">
            <v>Salida eléctrica para interruptor doble. Incluye tubería EMT, accesorios, alambre según cuadro de cargas y notas en planos, soldadura EMT, caja y aparato.</v>
          </cell>
          <cell r="D59" t="str">
            <v>UN</v>
          </cell>
          <cell r="E59">
            <v>8</v>
          </cell>
          <cell r="F59">
            <v>84225.891936571861</v>
          </cell>
          <cell r="G59">
            <v>673807.13549257489</v>
          </cell>
        </row>
        <row r="60">
          <cell r="A60" t="str">
            <v>15-01-280</v>
          </cell>
          <cell r="B60" t="str">
            <v>2.01.14</v>
          </cell>
          <cell r="C60" t="str">
            <v>Tablero 3F, 36 ctos, 120 / 240V con puerta marca tercol o similar. Incluye marcación para la identificación clara de los circuitos.</v>
          </cell>
          <cell r="D60" t="str">
            <v>UN</v>
          </cell>
          <cell r="E60">
            <v>2</v>
          </cell>
          <cell r="F60">
            <v>634611.62625466811</v>
          </cell>
          <cell r="G60">
            <v>1269223.2525093362</v>
          </cell>
        </row>
        <row r="61">
          <cell r="A61" t="str">
            <v>15-01-150</v>
          </cell>
          <cell r="B61" t="str">
            <v>2.01.15</v>
          </cell>
          <cell r="C61" t="str">
            <v>Tablero 3F, 18 ctos, 120 / 240V con puerta marca tercol o similar. Incluye marcación para la identificación clara de los circuitos.</v>
          </cell>
          <cell r="D61" t="str">
            <v>UN</v>
          </cell>
          <cell r="E61">
            <v>1</v>
          </cell>
          <cell r="F61">
            <v>353973.03144809918</v>
          </cell>
          <cell r="G61">
            <v>353973.03144809918</v>
          </cell>
        </row>
        <row r="62">
          <cell r="A62" t="str">
            <v>15-01-180</v>
          </cell>
          <cell r="B62" t="str">
            <v>2.01.16</v>
          </cell>
          <cell r="C62" t="str">
            <v>Breaker enchufable 1x20A, 10kA.</v>
          </cell>
          <cell r="D62" t="str">
            <v>UN</v>
          </cell>
          <cell r="E62">
            <v>40</v>
          </cell>
          <cell r="F62">
            <v>15177.166718939894</v>
          </cell>
          <cell r="G62">
            <v>607086.66875759582</v>
          </cell>
        </row>
        <row r="63">
          <cell r="A63" t="str">
            <v>15-01-290</v>
          </cell>
          <cell r="B63" t="str">
            <v>2.01.17</v>
          </cell>
          <cell r="C63" t="str">
            <v>Breaker enchufable 2x20A, 10kA</v>
          </cell>
          <cell r="D63" t="str">
            <v>UN</v>
          </cell>
          <cell r="E63">
            <v>24</v>
          </cell>
          <cell r="F63">
            <v>28108.81584358741</v>
          </cell>
          <cell r="G63">
            <v>674611.58024609787</v>
          </cell>
        </row>
        <row r="64">
          <cell r="A64" t="str">
            <v>15-01-190</v>
          </cell>
          <cell r="B64" t="str">
            <v>2.01.18</v>
          </cell>
          <cell r="C64" t="str">
            <v>Breaker enchufable 2x30A, 10kA</v>
          </cell>
          <cell r="D64" t="str">
            <v>UN</v>
          </cell>
          <cell r="E64">
            <v>2</v>
          </cell>
          <cell r="F64">
            <v>33843.855843587415</v>
          </cell>
          <cell r="G64">
            <v>67687.711687174829</v>
          </cell>
        </row>
        <row r="65">
          <cell r="A65" t="str">
            <v>15-01-300</v>
          </cell>
          <cell r="B65" t="str">
            <v>2.01.19</v>
          </cell>
          <cell r="C65" t="str">
            <v>Breaker enchufable 3x30A, 10kA</v>
          </cell>
          <cell r="D65" t="str">
            <v>UN</v>
          </cell>
          <cell r="E65">
            <v>1</v>
          </cell>
          <cell r="F65">
            <v>60207.423580588278</v>
          </cell>
          <cell r="G65">
            <v>60207.423580588278</v>
          </cell>
        </row>
        <row r="66">
          <cell r="A66" t="str">
            <v>15-01-310</v>
          </cell>
          <cell r="B66" t="str">
            <v>2.01.20</v>
          </cell>
          <cell r="C66" t="str">
            <v>Breaker enchufable 3x70A, 10kA</v>
          </cell>
          <cell r="D66" t="str">
            <v>UN</v>
          </cell>
          <cell r="E66">
            <v>1</v>
          </cell>
          <cell r="F66">
            <v>158481.66099273038</v>
          </cell>
          <cell r="G66">
            <v>158481.66099273038</v>
          </cell>
        </row>
        <row r="67">
          <cell r="A67" t="str">
            <v>15-01-320</v>
          </cell>
          <cell r="B67" t="str">
            <v>2.01.21</v>
          </cell>
          <cell r="C67" t="str">
            <v>Ducto Metalico galvanizado de 20x8. Incluye elementos de fijación(sopote mensula, varilla roscada, tuercas arandela y perno expansivo)</v>
          </cell>
          <cell r="D67" t="str">
            <v>M</v>
          </cell>
          <cell r="E67">
            <v>78</v>
          </cell>
          <cell r="F67">
            <v>113981.54377828594</v>
          </cell>
          <cell r="G67">
            <v>8890560.4147063028</v>
          </cell>
        </row>
        <row r="68">
          <cell r="A68" t="str">
            <v>15-01-330</v>
          </cell>
          <cell r="B68" t="str">
            <v>2.01.22</v>
          </cell>
          <cell r="C68" t="str">
            <v>Ducto Metalico galvanizado de 10x8. Incluye elementos de fijación(sopote mensula, varilla roscada, tuercas arandela y perno expansivo)</v>
          </cell>
          <cell r="D68" t="str">
            <v>M</v>
          </cell>
          <cell r="E68">
            <v>22.05</v>
          </cell>
          <cell r="F68">
            <v>86175.066476629319</v>
          </cell>
          <cell r="G68">
            <v>1900160.2158096766</v>
          </cell>
        </row>
        <row r="69">
          <cell r="A69" t="str">
            <v>15-01-200</v>
          </cell>
          <cell r="B69" t="str">
            <v>2.01.23</v>
          </cell>
          <cell r="C69" t="str">
            <v>Alimentadores en 3#12 para circuitos</v>
          </cell>
          <cell r="D69" t="str">
            <v>M</v>
          </cell>
          <cell r="E69">
            <v>3200</v>
          </cell>
          <cell r="F69">
            <v>5815.2689872264027</v>
          </cell>
          <cell r="G69">
            <v>18608860.759124488</v>
          </cell>
        </row>
        <row r="70">
          <cell r="A70" t="str">
            <v>15-01-340</v>
          </cell>
          <cell r="B70" t="str">
            <v>2.01.24</v>
          </cell>
          <cell r="C70" t="str">
            <v xml:space="preserve">Acometida en 3#4+1#6+1#10 en cable THHN Cu </v>
          </cell>
          <cell r="D70" t="str">
            <v>M</v>
          </cell>
          <cell r="E70">
            <v>6</v>
          </cell>
          <cell r="F70">
            <v>32422.928163758817</v>
          </cell>
          <cell r="G70">
            <v>194537.56898255291</v>
          </cell>
        </row>
        <row r="71">
          <cell r="A71" t="str">
            <v>15-01-210</v>
          </cell>
          <cell r="B71" t="str">
            <v>2.01.25</v>
          </cell>
          <cell r="C71" t="str">
            <v xml:space="preserve">Acometida en 3#8+2#10 en cable THHN Cu </v>
          </cell>
          <cell r="D71" t="str">
            <v>M</v>
          </cell>
          <cell r="E71">
            <v>8</v>
          </cell>
          <cell r="F71">
            <v>15097.292754101631</v>
          </cell>
          <cell r="G71">
            <v>120778.34203281305</v>
          </cell>
        </row>
        <row r="72">
          <cell r="E72" t="str">
            <v>SUBTOTAL ELECTRICAS</v>
          </cell>
          <cell r="G72">
            <v>68091517.28196907</v>
          </cell>
        </row>
        <row r="74">
          <cell r="A74" t="str">
            <v>15-02</v>
          </cell>
          <cell r="B74">
            <v>2.02</v>
          </cell>
          <cell r="C74" t="str">
            <v>TELECOMUNICACIONES</v>
          </cell>
        </row>
        <row r="75">
          <cell r="A75" t="str">
            <v>15-02-130</v>
          </cell>
          <cell r="B75" t="str">
            <v>2.02.01</v>
          </cell>
          <cell r="C75" t="str">
            <v>Salida para toma de datos sencillo. Incluye tubería EMT, accesorios, soldadura EMT , caja y face plate doble y jacks.</v>
          </cell>
          <cell r="D75" t="str">
            <v>UN</v>
          </cell>
          <cell r="E75">
            <v>80</v>
          </cell>
          <cell r="F75">
            <v>67911.180549096985</v>
          </cell>
          <cell r="G75">
            <v>5432894.4439277593</v>
          </cell>
        </row>
        <row r="76">
          <cell r="A76" t="str">
            <v>15-02-140</v>
          </cell>
          <cell r="B76" t="str">
            <v>2.02.02</v>
          </cell>
          <cell r="C76" t="str">
            <v>Salida para toma de voz y datos doble. Incluye tubería EMT, accesorios, soldadura EMT, caja y face plate doble y jacks.</v>
          </cell>
          <cell r="D76" t="str">
            <v>UN</v>
          </cell>
          <cell r="E76">
            <v>6</v>
          </cell>
          <cell r="F76">
            <v>75318.940549096995</v>
          </cell>
          <cell r="G76">
            <v>451913.64329458197</v>
          </cell>
        </row>
        <row r="77">
          <cell r="A77" t="str">
            <v>15-02-150</v>
          </cell>
          <cell r="B77" t="str">
            <v>2.02.03</v>
          </cell>
          <cell r="C77" t="str">
            <v>Salida para toma de access point. Incluye tubería EMT, accesorios, soldadura EMT, caja y face plate doble y jacks.</v>
          </cell>
          <cell r="D77" t="str">
            <v>UN</v>
          </cell>
          <cell r="E77">
            <v>7</v>
          </cell>
          <cell r="F77">
            <v>75318.940549096995</v>
          </cell>
          <cell r="G77">
            <v>527232.58384367893</v>
          </cell>
        </row>
        <row r="78">
          <cell r="A78" t="str">
            <v>15-02-040</v>
          </cell>
          <cell r="B78" t="str">
            <v>2.02.04</v>
          </cell>
          <cell r="C78" t="str">
            <v>Suministro Transporte e instalación de Patch panel 24 puertos, CAT 6 o 6A, para voz y datos</v>
          </cell>
          <cell r="D78" t="str">
            <v>UN</v>
          </cell>
          <cell r="E78">
            <v>4</v>
          </cell>
          <cell r="F78">
            <v>412547.32198546076</v>
          </cell>
          <cell r="G78">
            <v>1650189.287941843</v>
          </cell>
        </row>
        <row r="79">
          <cell r="A79" t="str">
            <v>15-02-050</v>
          </cell>
          <cell r="B79" t="str">
            <v>2.02.05</v>
          </cell>
          <cell r="C79" t="str">
            <v xml:space="preserve">Patch cord 3 FT, cat 6 o 6A </v>
          </cell>
          <cell r="D79" t="str">
            <v>UN</v>
          </cell>
          <cell r="E79">
            <v>186</v>
          </cell>
          <cell r="F79">
            <v>17844.386538031853</v>
          </cell>
          <cell r="G79">
            <v>3319055.8960739248</v>
          </cell>
        </row>
        <row r="80">
          <cell r="A80" t="str">
            <v>15-02-160</v>
          </cell>
          <cell r="B80" t="str">
            <v>2.02.06</v>
          </cell>
          <cell r="C80" t="str">
            <v>Canaleta metalica de 12X50 con división</v>
          </cell>
          <cell r="D80" t="str">
            <v>M</v>
          </cell>
          <cell r="E80">
            <v>98</v>
          </cell>
          <cell r="F80">
            <v>41895.879464952595</v>
          </cell>
          <cell r="G80">
            <v>4105796.1875653542</v>
          </cell>
        </row>
        <row r="81">
          <cell r="A81" t="str">
            <v>15-02-170</v>
          </cell>
          <cell r="B81" t="str">
            <v>2.02.07</v>
          </cell>
          <cell r="C81" t="str">
            <v>Canastilla tipo malla de 30 x 5 para telco</v>
          </cell>
          <cell r="D81" t="str">
            <v>M</v>
          </cell>
          <cell r="E81">
            <v>73</v>
          </cell>
          <cell r="F81">
            <v>49933.001524609783</v>
          </cell>
          <cell r="G81">
            <v>3645109.111296514</v>
          </cell>
        </row>
        <row r="82">
          <cell r="A82" t="str">
            <v>15-02-180</v>
          </cell>
          <cell r="B82" t="str">
            <v>2.02.08</v>
          </cell>
          <cell r="C82" t="str">
            <v>Suministro,transporte de Rack de piso 2.10 abierto de 42 U incluye 4 bandejas, multitoma supresor de trasientes.</v>
          </cell>
          <cell r="D82" t="str">
            <v>UN</v>
          </cell>
          <cell r="E82">
            <v>1</v>
          </cell>
          <cell r="F82">
            <v>1691736.9703598104</v>
          </cell>
          <cell r="G82">
            <v>1691736.9703598104</v>
          </cell>
        </row>
        <row r="83">
          <cell r="A83" t="str">
            <v>15-02-080</v>
          </cell>
          <cell r="B83" t="str">
            <v>2.02.09</v>
          </cell>
          <cell r="C83" t="str">
            <v>Suministro e instalación de Organizador Horizontal de Cables para Rack, 1U rack</v>
          </cell>
          <cell r="D83" t="str">
            <v>UN</v>
          </cell>
          <cell r="E83">
            <v>2</v>
          </cell>
          <cell r="F83">
            <v>110043.46087434964</v>
          </cell>
          <cell r="G83">
            <v>220086.92174869927</v>
          </cell>
        </row>
        <row r="84">
          <cell r="A84" t="str">
            <v>15-02-090</v>
          </cell>
          <cell r="B84" t="str">
            <v>2.02.10</v>
          </cell>
          <cell r="C84" t="str">
            <v>Suministro e instalación de Organizador Verticales de Cables para Rack, 1U rack</v>
          </cell>
          <cell r="D84" t="str">
            <v>UN</v>
          </cell>
          <cell r="E84">
            <v>2</v>
          </cell>
          <cell r="F84">
            <v>87722.854797960754</v>
          </cell>
          <cell r="G84">
            <v>175445.70959592151</v>
          </cell>
        </row>
        <row r="85">
          <cell r="A85" t="str">
            <v>15-02-100</v>
          </cell>
          <cell r="B85" t="str">
            <v>2.02.11</v>
          </cell>
          <cell r="C85" t="str">
            <v>Suministro transporte e instalación de Cable UTP CAT 6 o 6A,100 ohmios 4pares 24 AWG.</v>
          </cell>
          <cell r="D85" t="str">
            <v>M</v>
          </cell>
          <cell r="E85">
            <v>6519</v>
          </cell>
          <cell r="F85">
            <v>3736.0758909397045</v>
          </cell>
          <cell r="G85">
            <v>24355478.733035933</v>
          </cell>
        </row>
        <row r="86">
          <cell r="A86" t="str">
            <v>15-02-110</v>
          </cell>
          <cell r="B86" t="str">
            <v>2.02.12</v>
          </cell>
          <cell r="C86" t="str">
            <v>Marcaciones puntos voz y datos</v>
          </cell>
          <cell r="D86" t="str">
            <v>UN</v>
          </cell>
          <cell r="E86">
            <v>86</v>
          </cell>
          <cell r="F86">
            <v>3240.2442007740428</v>
          </cell>
          <cell r="G86">
            <v>278661.00126656768</v>
          </cell>
        </row>
        <row r="87">
          <cell r="A87" t="str">
            <v>15-02-120</v>
          </cell>
          <cell r="B87" t="str">
            <v>2.02.13</v>
          </cell>
          <cell r="C87" t="str">
            <v>Certificación puntos de voz y datos</v>
          </cell>
          <cell r="D87" t="str">
            <v>UN</v>
          </cell>
          <cell r="E87">
            <v>86</v>
          </cell>
          <cell r="F87">
            <v>15063.910503638801</v>
          </cell>
          <cell r="G87">
            <v>1295496.3033129368</v>
          </cell>
        </row>
        <row r="88">
          <cell r="A88" t="str">
            <v>15-02-190</v>
          </cell>
          <cell r="B88" t="str">
            <v>2.02.14</v>
          </cell>
          <cell r="C88" t="str">
            <v>Bandeja tipo malla 30x5. Incluye elementos de fijación(sopote mensula, varilla roscada, tuercas arandela y perno expansivo)</v>
          </cell>
          <cell r="D88" t="str">
            <v>M</v>
          </cell>
          <cell r="E88">
            <v>72</v>
          </cell>
          <cell r="F88">
            <v>49933.001524609783</v>
          </cell>
          <cell r="G88">
            <v>3595176.1097719045</v>
          </cell>
        </row>
        <row r="89">
          <cell r="A89" t="str">
            <v>15-02-200</v>
          </cell>
          <cell r="B89" t="str">
            <v>2.02.15</v>
          </cell>
          <cell r="C89" t="str">
            <v>Canaleta metalica 10x 5 blanca con division . Incluye elementos de fijación(sopote mensula, varilla roscada, tuercas arandela y perno expansivo)</v>
          </cell>
          <cell r="D89" t="str">
            <v>M</v>
          </cell>
          <cell r="E89">
            <v>65</v>
          </cell>
          <cell r="F89">
            <v>43150.419464952596</v>
          </cell>
          <cell r="G89">
            <v>2804777.2652219189</v>
          </cell>
        </row>
        <row r="90">
          <cell r="F90" t="str">
            <v>SUBTOTAL TELECOMUNICACIONES</v>
          </cell>
          <cell r="G90">
            <v>53549050.168257348</v>
          </cell>
        </row>
        <row r="91">
          <cell r="F91" t="str">
            <v xml:space="preserve">SUBTOTAL EDIFICIO INDUSTRIAS LIVIANAS </v>
          </cell>
          <cell r="G91">
            <v>121640567.45022643</v>
          </cell>
        </row>
        <row r="93">
          <cell r="B93">
            <v>3</v>
          </cell>
          <cell r="C93" t="str">
            <v>EDIFICIO ADMINISTRACIÓN</v>
          </cell>
        </row>
        <row r="94">
          <cell r="A94" t="str">
            <v>15-01</v>
          </cell>
          <cell r="B94" t="str">
            <v>3.01</v>
          </cell>
          <cell r="C94" t="str">
            <v>ELECTRICAS</v>
          </cell>
        </row>
        <row r="95">
          <cell r="A95" t="str">
            <v>15-01-230</v>
          </cell>
          <cell r="B95" t="str">
            <v>3.01.01</v>
          </cell>
          <cell r="C95" t="str">
            <v>Salida eléctrica para lampara anti humedad ALP-2X28-T5-policarbonato. Incluye tubería EMT, accesorios, alambre según cuadro de cargas y notas en planos, soldadura PVC, caja, no incluye luminaria</v>
          </cell>
          <cell r="D95" t="str">
            <v>UN</v>
          </cell>
          <cell r="E95">
            <v>3</v>
          </cell>
          <cell r="F95">
            <v>77355.791936571855</v>
          </cell>
          <cell r="G95">
            <v>232067.37580971557</v>
          </cell>
        </row>
        <row r="96">
          <cell r="A96" t="str">
            <v>15-01-240</v>
          </cell>
          <cell r="B96" t="str">
            <v>3.01.02</v>
          </cell>
          <cell r="C96" t="str">
            <v>Salida eléctrica para lampara de sobreponer de 30X120-2X28-T5-16C-rejilla semiespecular.Incluye tubería EMT, accesorios, alambre según cuadro de cargas y notas en planos, soldadura EMT, caja, no incluye luminaria</v>
          </cell>
          <cell r="D96" t="str">
            <v>UN</v>
          </cell>
          <cell r="E96">
            <v>53</v>
          </cell>
          <cell r="F96">
            <v>77355.791936571855</v>
          </cell>
          <cell r="G96">
            <v>4099856.9726383085</v>
          </cell>
        </row>
        <row r="97">
          <cell r="A97" t="str">
            <v>15-01-050</v>
          </cell>
          <cell r="B97" t="str">
            <v>3.01.03</v>
          </cell>
          <cell r="C97" t="str">
            <v>Salida eléctrica para lampara cilinder 2X26 / ELECT / UNIV / BAJITO. Incluye tubería EMT, accesorios, alambre según cuadro de cargas y notas en planos, soldadura EMT, caja, no incluye luminaria</v>
          </cell>
          <cell r="D97" t="str">
            <v>UN</v>
          </cell>
          <cell r="E97">
            <v>39</v>
          </cell>
          <cell r="F97">
            <v>77355.791936571855</v>
          </cell>
          <cell r="G97">
            <v>3016875.8855263023</v>
          </cell>
        </row>
        <row r="98">
          <cell r="A98" t="str">
            <v>15-01-030</v>
          </cell>
          <cell r="B98" t="str">
            <v>3.01.04</v>
          </cell>
          <cell r="C98" t="str">
            <v>Salida eléctrica para lampara industrial vertical 2X32W. Incluye tubería EMT, accesorios, alambre según cuadro de cargas y notas en planos, soldadura EMT, caja, no incluye luminaria</v>
          </cell>
          <cell r="D98" t="str">
            <v>UN</v>
          </cell>
          <cell r="E98">
            <v>20</v>
          </cell>
          <cell r="F98">
            <v>77355.791936571855</v>
          </cell>
          <cell r="G98">
            <v>1547115.838731437</v>
          </cell>
        </row>
        <row r="99">
          <cell r="A99" t="str">
            <v>15-01-070</v>
          </cell>
          <cell r="B99" t="str">
            <v>3.01.05</v>
          </cell>
          <cell r="C99" t="str">
            <v>Salida eléctrica para lampara de emergencia. Incluye tubería EMT, accesorios, alambre según cuadro de cargas y notas en planos, soldadura EMT, caja, no incluye luminaria</v>
          </cell>
          <cell r="D99" t="str">
            <v>UN</v>
          </cell>
          <cell r="E99">
            <v>9</v>
          </cell>
          <cell r="F99">
            <v>77355.791936571855</v>
          </cell>
          <cell r="G99">
            <v>696202.12742914667</v>
          </cell>
        </row>
        <row r="100">
          <cell r="A100" t="str">
            <v>15-01-080</v>
          </cell>
          <cell r="B100" t="str">
            <v>3.01.06</v>
          </cell>
          <cell r="C100" t="str">
            <v>Salida eléctrica para toma doble p / t. Incluye tubería EMT, accesorios, alambre según cuadro de cargas y notas en planos, soldadura EMT, caja y aparato.</v>
          </cell>
          <cell r="D100" t="str">
            <v>UN</v>
          </cell>
          <cell r="E100">
            <v>103</v>
          </cell>
          <cell r="F100">
            <v>77355.791936571855</v>
          </cell>
          <cell r="G100">
            <v>7967646.569466901</v>
          </cell>
        </row>
        <row r="101">
          <cell r="A101" t="str">
            <v>15-01-100</v>
          </cell>
          <cell r="B101" t="str">
            <v>3.01.07</v>
          </cell>
          <cell r="C101" t="str">
            <v>Salida eléctrica para toma pata trabada. Incluye tubería EMT, accesorios, alambre según cuadro de cargas y notas en planos, soldadura EMT, caja y aparato.</v>
          </cell>
          <cell r="D101" t="str">
            <v>UN</v>
          </cell>
          <cell r="E101">
            <v>1</v>
          </cell>
          <cell r="F101">
            <v>80641.491936571852</v>
          </cell>
          <cell r="G101">
            <v>80641.491936571852</v>
          </cell>
        </row>
        <row r="102">
          <cell r="A102" t="str">
            <v>15-01-120</v>
          </cell>
          <cell r="B102" t="str">
            <v>3.01.08</v>
          </cell>
          <cell r="C102" t="str">
            <v>Salida eléctrica para toma doble p / t tierra aislada color naranja. Incluye tubería EMT, accesorios, alambre según cuadro de cargas y notas en planos, soldadura EMT, caja y aparato.</v>
          </cell>
          <cell r="D102" t="str">
            <v>UN</v>
          </cell>
          <cell r="E102">
            <v>89</v>
          </cell>
          <cell r="F102">
            <v>89005.091936571844</v>
          </cell>
          <cell r="G102">
            <v>7921453.1823548945</v>
          </cell>
        </row>
        <row r="103">
          <cell r="A103" t="str">
            <v>15-01-130</v>
          </cell>
          <cell r="B103" t="str">
            <v>3.01.09</v>
          </cell>
          <cell r="C103" t="str">
            <v>Salida eléctrica para interruptor sencillo. Incluye tubería EMT, accesorios, alambre según cuadro de cargas y notas en planos, soldadura EMT, caja y aparato.</v>
          </cell>
          <cell r="D103" t="str">
            <v>UN</v>
          </cell>
          <cell r="E103">
            <v>24</v>
          </cell>
          <cell r="F103">
            <v>80044.091936571844</v>
          </cell>
          <cell r="G103">
            <v>1921058.2064777242</v>
          </cell>
        </row>
        <row r="104">
          <cell r="A104" t="str">
            <v>15-01-140</v>
          </cell>
          <cell r="B104" t="str">
            <v>3.01.10</v>
          </cell>
          <cell r="C104" t="str">
            <v>Salida eléctrica para interruptor doble. Incluye tubería EMT, accesorios, alambre según cuadro de cargas y notas en planos, soldadura EMT, caja y aparato.</v>
          </cell>
          <cell r="D104" t="str">
            <v>UN</v>
          </cell>
          <cell r="E104">
            <v>2</v>
          </cell>
          <cell r="F104">
            <v>84225.891936571861</v>
          </cell>
          <cell r="G104">
            <v>168451.78387314372</v>
          </cell>
        </row>
        <row r="105">
          <cell r="A105" t="str">
            <v>15-01-280</v>
          </cell>
          <cell r="B105" t="str">
            <v>3.01.11</v>
          </cell>
          <cell r="C105" t="str">
            <v>Tablero 3F, 36 ctos, 120 / 240V con puerta marca tercol o similar. Incluye marcación para la identificación clara de los circuitos.</v>
          </cell>
          <cell r="D105" t="str">
            <v>UN</v>
          </cell>
          <cell r="E105">
            <v>1</v>
          </cell>
          <cell r="F105">
            <v>634611.62625466811</v>
          </cell>
          <cell r="G105">
            <v>634611.62625466811</v>
          </cell>
        </row>
        <row r="106">
          <cell r="A106" t="str">
            <v>15-01-150</v>
          </cell>
          <cell r="B106" t="str">
            <v>3.01.12</v>
          </cell>
          <cell r="C106" t="str">
            <v>Tablero 3F, 18 ctos, 120 / 240V con puerta marca tercol o similar. Incluye marcación para la identificación clara de los circuitos.</v>
          </cell>
          <cell r="D106" t="str">
            <v>UN</v>
          </cell>
          <cell r="E106">
            <v>1</v>
          </cell>
          <cell r="F106">
            <v>353973.03144809918</v>
          </cell>
          <cell r="G106">
            <v>353973.03144809918</v>
          </cell>
        </row>
        <row r="107">
          <cell r="A107" t="str">
            <v>15-01-180</v>
          </cell>
          <cell r="B107" t="str">
            <v>3.01.13</v>
          </cell>
          <cell r="C107" t="str">
            <v>Breaker enchufable 1x20A, 10kA.</v>
          </cell>
          <cell r="D107" t="str">
            <v>UN</v>
          </cell>
          <cell r="E107">
            <v>31</v>
          </cell>
          <cell r="F107">
            <v>15177.166718939894</v>
          </cell>
          <cell r="G107">
            <v>470492.16828713671</v>
          </cell>
        </row>
        <row r="108">
          <cell r="A108" t="str">
            <v>15-01-290</v>
          </cell>
          <cell r="B108" t="str">
            <v>3.01.14</v>
          </cell>
          <cell r="C108" t="str">
            <v>Breaker enchufable 2x20A, 10kA</v>
          </cell>
          <cell r="D108" t="str">
            <v>UN</v>
          </cell>
          <cell r="E108">
            <v>1</v>
          </cell>
          <cell r="F108">
            <v>28108.81584358741</v>
          </cell>
          <cell r="G108">
            <v>28108.81584358741</v>
          </cell>
        </row>
        <row r="109">
          <cell r="A109" t="str">
            <v>15-01-350</v>
          </cell>
          <cell r="B109" t="str">
            <v>3.01.15</v>
          </cell>
          <cell r="C109" t="str">
            <v>Breaker enchufable 3x40A, 10kA</v>
          </cell>
          <cell r="D109" t="str">
            <v>UN</v>
          </cell>
          <cell r="E109">
            <v>1</v>
          </cell>
          <cell r="F109">
            <v>69021.268738588842</v>
          </cell>
          <cell r="G109">
            <v>69021.268738588842</v>
          </cell>
        </row>
        <row r="110">
          <cell r="A110" t="str">
            <v>15-01-360</v>
          </cell>
          <cell r="B110" t="str">
            <v>3.01.18</v>
          </cell>
          <cell r="C110" t="str">
            <v xml:space="preserve">Alimentadores en 3#12 para circuitos </v>
          </cell>
          <cell r="D110" t="str">
            <v>M</v>
          </cell>
          <cell r="E110">
            <v>2535</v>
          </cell>
          <cell r="F110">
            <v>5815.2689872264027</v>
          </cell>
          <cell r="G110">
            <v>14741706.88261893</v>
          </cell>
        </row>
        <row r="111">
          <cell r="A111" t="str">
            <v>15-01-210</v>
          </cell>
          <cell r="B111" t="str">
            <v>3.01.19</v>
          </cell>
          <cell r="C111" t="str">
            <v xml:space="preserve">Acometida en 3#8+2#10 en cable THHN Cu </v>
          </cell>
          <cell r="D111" t="str">
            <v>M</v>
          </cell>
          <cell r="E111">
            <v>1.5</v>
          </cell>
          <cell r="F111">
            <v>16132.786087434964</v>
          </cell>
          <cell r="G111">
            <v>24199.179131152447</v>
          </cell>
        </row>
        <row r="112">
          <cell r="A112" t="str">
            <v>15-01-370</v>
          </cell>
          <cell r="B112" t="str">
            <v>3.01.20</v>
          </cell>
          <cell r="C112" t="str">
            <v>Tuberia EMT de 1", incluye accesorios y elementos de fijación</v>
          </cell>
          <cell r="D112" t="str">
            <v>M</v>
          </cell>
          <cell r="E112">
            <v>1</v>
          </cell>
          <cell r="F112">
            <v>19193.92865615245</v>
          </cell>
          <cell r="G112">
            <v>19193.92865615245</v>
          </cell>
        </row>
        <row r="113">
          <cell r="E113" t="str">
            <v>SUBTOTAL ELECTRICAS</v>
          </cell>
          <cell r="G113">
            <v>43992676.33522246</v>
          </cell>
        </row>
        <row r="115">
          <cell r="A115" t="str">
            <v>15-02</v>
          </cell>
          <cell r="B115">
            <v>3.02</v>
          </cell>
          <cell r="C115" t="str">
            <v>TELECOMUNICACIONES</v>
          </cell>
        </row>
        <row r="116">
          <cell r="A116" t="str">
            <v>15-02-130</v>
          </cell>
          <cell r="B116" t="str">
            <v>3.02.01</v>
          </cell>
          <cell r="C116" t="str">
            <v>Salida para toma de datos sencillo. Incluye tubería EMT, accesorios, soldadura EMT , caja y face plate doble y jacks.</v>
          </cell>
          <cell r="D116" t="str">
            <v>UN</v>
          </cell>
          <cell r="E116">
            <v>80</v>
          </cell>
          <cell r="F116">
            <v>67911.180549096985</v>
          </cell>
          <cell r="G116">
            <v>5432894.4439277593</v>
          </cell>
        </row>
        <row r="117">
          <cell r="A117" t="str">
            <v>15-02-140</v>
          </cell>
          <cell r="B117" t="str">
            <v>3.02.02</v>
          </cell>
          <cell r="C117" t="str">
            <v>Salida para toma de voz y datos doble. Incluye tubería EMT, accesorios, soldadura EMT, caja y face plate doble y jacks.</v>
          </cell>
          <cell r="D117" t="str">
            <v>UN</v>
          </cell>
          <cell r="E117">
            <v>8</v>
          </cell>
          <cell r="F117">
            <v>75318.940549096995</v>
          </cell>
          <cell r="G117">
            <v>602551.52439277596</v>
          </cell>
        </row>
        <row r="118">
          <cell r="A118" t="str">
            <v>15-02-150</v>
          </cell>
          <cell r="B118" t="str">
            <v>3.02.03</v>
          </cell>
          <cell r="C118" t="str">
            <v>Salida para toma de access point. Incluye tubería EMT, accesorios, soldadura EMT, caja y face plate doble y jacks.</v>
          </cell>
          <cell r="D118" t="str">
            <v>UN</v>
          </cell>
          <cell r="E118">
            <v>3</v>
          </cell>
          <cell r="F118">
            <v>75318.940549096995</v>
          </cell>
          <cell r="G118">
            <v>225956.82164729098</v>
          </cell>
        </row>
        <row r="119">
          <cell r="A119" t="str">
            <v>15-02-040</v>
          </cell>
          <cell r="B119" t="str">
            <v>3.02.04</v>
          </cell>
          <cell r="C119" t="str">
            <v>Suministro Transporte e instalación de Patch panel 24 puertos, CAT 6 o 6A, para voz y datos</v>
          </cell>
          <cell r="D119" t="str">
            <v>UN</v>
          </cell>
          <cell r="E119">
            <v>4</v>
          </cell>
          <cell r="F119">
            <v>412547.32198546076</v>
          </cell>
          <cell r="G119">
            <v>1650189.287941843</v>
          </cell>
        </row>
        <row r="120">
          <cell r="A120" t="str">
            <v>15-02-050</v>
          </cell>
          <cell r="B120" t="str">
            <v>3.02.05</v>
          </cell>
          <cell r="C120" t="str">
            <v xml:space="preserve">Patch cord 3 FT, cat 6 o 6A </v>
          </cell>
          <cell r="D120" t="str">
            <v>UN</v>
          </cell>
          <cell r="E120">
            <v>182</v>
          </cell>
          <cell r="F120">
            <v>17844.386538031853</v>
          </cell>
          <cell r="G120">
            <v>3247678.3499217974</v>
          </cell>
        </row>
        <row r="121">
          <cell r="A121" t="str">
            <v>15-02-160</v>
          </cell>
          <cell r="B121" t="str">
            <v>3.02.06</v>
          </cell>
          <cell r="C121" t="str">
            <v>Canaleta metalica de 12X50 con división</v>
          </cell>
          <cell r="D121" t="str">
            <v>M</v>
          </cell>
          <cell r="E121">
            <v>66</v>
          </cell>
          <cell r="F121">
            <v>41895.879464952595</v>
          </cell>
          <cell r="G121">
            <v>2765128.0446868711</v>
          </cell>
        </row>
        <row r="122">
          <cell r="A122" t="str">
            <v>15-02-210</v>
          </cell>
          <cell r="B122" t="str">
            <v>3.02.07</v>
          </cell>
          <cell r="C122" t="str">
            <v>Canastilla tipo malla de 20 x 5 para telco</v>
          </cell>
          <cell r="D122" t="str">
            <v>M</v>
          </cell>
          <cell r="E122">
            <v>78</v>
          </cell>
          <cell r="F122">
            <v>44914.841524609787</v>
          </cell>
          <cell r="G122">
            <v>3503357.6389195635</v>
          </cell>
        </row>
        <row r="123">
          <cell r="A123" t="str">
            <v>15-02-180</v>
          </cell>
          <cell r="B123" t="str">
            <v>3.02.08</v>
          </cell>
          <cell r="C123" t="str">
            <v>Suministro,transporte de Rack de piso 2.10 abierto de 42 U incluye 4 bandejas, multitoma supresor de trasientes.</v>
          </cell>
          <cell r="D123" t="str">
            <v>UN</v>
          </cell>
          <cell r="E123">
            <v>1</v>
          </cell>
          <cell r="F123">
            <v>1691736.9703598104</v>
          </cell>
          <cell r="G123">
            <v>1691736.9703598104</v>
          </cell>
        </row>
        <row r="124">
          <cell r="A124" t="str">
            <v>15-02-080</v>
          </cell>
          <cell r="B124" t="str">
            <v>3.02.09</v>
          </cell>
          <cell r="C124" t="str">
            <v>Suministro e instalación de Organizador Horizontal de Cables para Rack, 1U rack</v>
          </cell>
          <cell r="D124" t="str">
            <v>UN</v>
          </cell>
          <cell r="E124">
            <v>2</v>
          </cell>
          <cell r="F124">
            <v>110043.46087434964</v>
          </cell>
          <cell r="G124">
            <v>220086.92174869927</v>
          </cell>
        </row>
        <row r="125">
          <cell r="A125" t="str">
            <v>15-02-090</v>
          </cell>
          <cell r="B125" t="str">
            <v>3.02.10</v>
          </cell>
          <cell r="C125" t="str">
            <v>Suministro e instalación de Organizador Verticales de Cables para Rack, 1U rack</v>
          </cell>
          <cell r="D125" t="str">
            <v>UN</v>
          </cell>
          <cell r="E125">
            <v>2</v>
          </cell>
          <cell r="F125">
            <v>87722.854797960754</v>
          </cell>
          <cell r="G125">
            <v>175445.70959592151</v>
          </cell>
        </row>
        <row r="126">
          <cell r="A126" t="str">
            <v>15-02-100</v>
          </cell>
          <cell r="B126" t="str">
            <v>3.02.11</v>
          </cell>
          <cell r="C126" t="str">
            <v>Suministro transporte e instalación de Cable UTP CAT 6 o 6A,100 ohmios 4pares 24 AWG.</v>
          </cell>
          <cell r="D126" t="str">
            <v>M</v>
          </cell>
          <cell r="E126">
            <v>3978</v>
          </cell>
          <cell r="F126">
            <v>3736.0758909397045</v>
          </cell>
          <cell r="G126">
            <v>14862109.894158145</v>
          </cell>
        </row>
        <row r="127">
          <cell r="A127" t="str">
            <v>15-02-110</v>
          </cell>
          <cell r="B127" t="str">
            <v>3.02.12</v>
          </cell>
          <cell r="C127" t="str">
            <v>Marcaciones puntos voz y datos</v>
          </cell>
          <cell r="D127" t="str">
            <v>UN</v>
          </cell>
          <cell r="E127">
            <v>88</v>
          </cell>
          <cell r="F127">
            <v>3240.2442007740428</v>
          </cell>
          <cell r="G127">
            <v>285141.48966811574</v>
          </cell>
        </row>
        <row r="128">
          <cell r="A128" t="str">
            <v>15-02-120</v>
          </cell>
          <cell r="B128" t="str">
            <v>3.02.13</v>
          </cell>
          <cell r="C128" t="str">
            <v>Certificación puntos de voz y datos</v>
          </cell>
          <cell r="D128" t="str">
            <v>UN</v>
          </cell>
          <cell r="E128">
            <v>88</v>
          </cell>
          <cell r="F128">
            <v>15063.910503638801</v>
          </cell>
          <cell r="G128">
            <v>1325624.1243202144</v>
          </cell>
        </row>
        <row r="129">
          <cell r="F129" t="str">
            <v>SUBTOTAL TELECOMUNICACIONES</v>
          </cell>
          <cell r="G129">
            <v>35987901.221288808</v>
          </cell>
        </row>
        <row r="130">
          <cell r="F130" t="str">
            <v>SUBTOTAL EDIFICIO ADMINISTRACIÓN</v>
          </cell>
          <cell r="G130">
            <v>79980577.556511268</v>
          </cell>
        </row>
        <row r="132">
          <cell r="B132">
            <v>4</v>
          </cell>
          <cell r="C132" t="str">
            <v>EDIFICIO ESCUELA DE MÚSICA</v>
          </cell>
        </row>
        <row r="133">
          <cell r="A133" t="str">
            <v>15-01</v>
          </cell>
          <cell r="B133" t="str">
            <v>4.01</v>
          </cell>
          <cell r="C133" t="str">
            <v>ELECTRICAS</v>
          </cell>
        </row>
        <row r="134">
          <cell r="A134" t="str">
            <v>15-01-230</v>
          </cell>
          <cell r="B134" t="str">
            <v>4.01.01</v>
          </cell>
          <cell r="C134" t="str">
            <v>Salida eléctrica para lampara anti humedad ALP-2X28-T5-policarbonato. Incluye tubería EMT, accesorios, alambre según cuadro de cargas y notas en planos, soldadura PVC, caja, no incluye luminaria</v>
          </cell>
          <cell r="D134" t="str">
            <v>UN</v>
          </cell>
          <cell r="E134">
            <v>36</v>
          </cell>
          <cell r="F134">
            <v>77355.791936571855</v>
          </cell>
          <cell r="G134">
            <v>2784808.5097165867</v>
          </cell>
        </row>
        <row r="135">
          <cell r="A135" t="str">
            <v>15-01-380</v>
          </cell>
          <cell r="B135" t="str">
            <v>4.01.02</v>
          </cell>
          <cell r="C135" t="str">
            <v>Salida eléctrica para lampara anti humedad ALP-1X28-T5-policarbonato. Incluye tubería EMT, accesorios, alambre según cuadro de cargas y notas en planos, soldadura PVC, caja, no incluye luminaria</v>
          </cell>
          <cell r="D135" t="str">
            <v>UN</v>
          </cell>
          <cell r="E135">
            <v>16</v>
          </cell>
          <cell r="F135">
            <v>77355.791936571855</v>
          </cell>
          <cell r="G135">
            <v>1237692.6709851497</v>
          </cell>
        </row>
        <row r="136">
          <cell r="A136" t="str">
            <v>15-01-240</v>
          </cell>
          <cell r="B136" t="str">
            <v>4.01.03</v>
          </cell>
          <cell r="C136" t="str">
            <v>Salida eléctrica para lampara de sobreponer de 30X120-2X28-T5-16C-rejilla semiespecular.Incluye tubería EMT, accesorios, alambre según cuadro de cargas y notas en planos, soldadura EMT, caja, no incluye luminaria</v>
          </cell>
          <cell r="D136" t="str">
            <v>UN</v>
          </cell>
          <cell r="E136">
            <v>241</v>
          </cell>
          <cell r="F136">
            <v>77355.791936571855</v>
          </cell>
          <cell r="G136">
            <v>18642745.856713817</v>
          </cell>
        </row>
        <row r="137">
          <cell r="A137" t="str">
            <v>15-01-390</v>
          </cell>
          <cell r="B137" t="str">
            <v>4.01.04</v>
          </cell>
          <cell r="C137" t="str">
            <v>Salida eléctrica para lampara RIEL 2X28- T5 ANCHO COMPARTIDO ( Tipo 1) (0.930). Incluye tubería EMT, accesorios, alambre según cuadro de cargas y notas en planos, soldadura EMT, caja, no incluye luminaria</v>
          </cell>
          <cell r="D137" t="str">
            <v>UN</v>
          </cell>
          <cell r="E137">
            <v>4</v>
          </cell>
          <cell r="F137">
            <v>77355.791936571855</v>
          </cell>
          <cell r="G137">
            <v>309423.16774628742</v>
          </cell>
        </row>
        <row r="138">
          <cell r="A138" t="str">
            <v>15-01-050</v>
          </cell>
          <cell r="B138" t="str">
            <v>4.01.05</v>
          </cell>
          <cell r="C138" t="str">
            <v>Salida eléctrica para lampara cilinder 2X26 / ELECT / UNIV / BAJITO. Incluye tubería EMT, accesorios, alambre según cuadro de cargas y notas en planos, soldadura EMT, caja, no incluye luminaria</v>
          </cell>
          <cell r="D138" t="str">
            <v>UN</v>
          </cell>
          <cell r="E138">
            <v>121</v>
          </cell>
          <cell r="F138">
            <v>77355.791936571855</v>
          </cell>
          <cell r="G138">
            <v>9360050.8243251946</v>
          </cell>
        </row>
        <row r="139">
          <cell r="A139" t="str">
            <v>15-01-400</v>
          </cell>
          <cell r="B139" t="str">
            <v>4.01.06</v>
          </cell>
          <cell r="C139" t="str">
            <v>Salida eléctrica para lampara cilinder 2X32 / ELECT / UNIV / ALTO / VIDRIO (Tipo 1). Incluye tubería EMT, accesorios, alambre según cuadro de cargas y notas en planos, soldadura EMT, caja, no incluye luminaria</v>
          </cell>
          <cell r="E139">
            <v>60</v>
          </cell>
          <cell r="F139">
            <v>77355.791936571855</v>
          </cell>
          <cell r="G139">
            <v>4641347.516194311</v>
          </cell>
        </row>
        <row r="140">
          <cell r="A140" t="str">
            <v>15-01-410</v>
          </cell>
          <cell r="B140" t="str">
            <v>4.01.07</v>
          </cell>
          <cell r="C140" t="str">
            <v>Salida eléctrica para lampara easy de 2x54-238 Pantalla (Tipo 1)* (0.930). Incluye tubería EMT, accesorios, alambre según cuadro de cargas y notas en planos, soldadura EMT, caja, no incluye luminaria</v>
          </cell>
          <cell r="D140" t="str">
            <v>UN</v>
          </cell>
          <cell r="E140">
            <v>12</v>
          </cell>
          <cell r="F140">
            <v>77355.791936571855</v>
          </cell>
          <cell r="G140">
            <v>928269.50323886226</v>
          </cell>
        </row>
        <row r="141">
          <cell r="A141" t="str">
            <v>15-01-420</v>
          </cell>
          <cell r="B141" t="str">
            <v>4.01.08</v>
          </cell>
          <cell r="C141" t="str">
            <v>Salida eléctrica para lampara industrial vertical 2X42W(Tipo 1). Incluye tubería EMT, accesorios, alambre según cuadro de cargas y notas en planos, soldadura EMT, caja, no incluye luminaria</v>
          </cell>
          <cell r="D141" t="str">
            <v>UN</v>
          </cell>
          <cell r="E141">
            <v>99</v>
          </cell>
          <cell r="F141">
            <v>77355.791936571855</v>
          </cell>
          <cell r="G141">
            <v>7658223.4017206132</v>
          </cell>
        </row>
        <row r="142">
          <cell r="A142" t="str">
            <v>15-01-430</v>
          </cell>
          <cell r="B142" t="str">
            <v>4.01.09</v>
          </cell>
          <cell r="C142" t="str">
            <v>Salida eléctrica para lampara easy decorativa 1x28 ACRILICO OPAL - UNIV (Tipo 1)* (0.930). Incluye tubería EMT, accesorios, alambre según cuadro de cargas y notas en planos, soldadura EMT, caja, no incluye luminaria</v>
          </cell>
          <cell r="D142" t="str">
            <v>UN</v>
          </cell>
          <cell r="E142">
            <v>13</v>
          </cell>
          <cell r="F142">
            <v>77355.791936571855</v>
          </cell>
          <cell r="G142">
            <v>1005625.2951754341</v>
          </cell>
        </row>
        <row r="143">
          <cell r="A143" t="str">
            <v>15-01-440</v>
          </cell>
          <cell r="B143" t="str">
            <v>4.01.10</v>
          </cell>
          <cell r="C143" t="str">
            <v>Salida eléctrica para lampara easy decorativa 2x28 ACRILICO OPAL - UNIV (Tipo 1)* (0.930). Incluye tubería EMT, accesorios, alambre según cuadro de cargas y notas en planos, soldadura EMT, caja, no incluye luminaria</v>
          </cell>
          <cell r="D143" t="str">
            <v>UN</v>
          </cell>
          <cell r="E143">
            <v>9</v>
          </cell>
          <cell r="F143">
            <v>77355.791936571855</v>
          </cell>
          <cell r="G143">
            <v>696202.12742914667</v>
          </cell>
        </row>
        <row r="144">
          <cell r="A144" t="str">
            <v>15-01-070</v>
          </cell>
          <cell r="B144" t="str">
            <v>4.01.11</v>
          </cell>
          <cell r="C144" t="str">
            <v>Salida eléctrica para lampara de emergencia. Incluye tubería EMT, accesorios, alambre según cuadro de cargas y notas en planos, soldadura EMT, caja, no incluye luminaria</v>
          </cell>
          <cell r="D144" t="str">
            <v>UN</v>
          </cell>
          <cell r="E144">
            <v>21</v>
          </cell>
          <cell r="F144">
            <v>77355.791936571855</v>
          </cell>
          <cell r="G144">
            <v>1624471.6306680089</v>
          </cell>
        </row>
        <row r="145">
          <cell r="A145" t="str">
            <v>15-01-080</v>
          </cell>
          <cell r="B145" t="str">
            <v>4.01.12</v>
          </cell>
          <cell r="C145" t="str">
            <v>Salida eléctrica para toma doble p / t. Incluye tubería EMT, accesorios, alambre según cuadro de cargas y notas en planos, soldadura EMT, caja y aparato.</v>
          </cell>
          <cell r="D145" t="str">
            <v>UN</v>
          </cell>
          <cell r="E145">
            <v>268</v>
          </cell>
          <cell r="F145">
            <v>77355.791936571855</v>
          </cell>
          <cell r="G145">
            <v>20731352.239001255</v>
          </cell>
        </row>
        <row r="146">
          <cell r="A146" t="str">
            <v>15-01-100</v>
          </cell>
          <cell r="B146" t="str">
            <v>4.01.13</v>
          </cell>
          <cell r="C146" t="str">
            <v>Salida eléctrica para toma pata trabada. Incluye tubería EMT, accesorios, alambre según cuadro de cargas y notas en planos, soldadura EMT, caja y aparato.</v>
          </cell>
          <cell r="D146" t="str">
            <v>UN</v>
          </cell>
          <cell r="E146">
            <v>5</v>
          </cell>
          <cell r="F146">
            <v>80641.491936571852</v>
          </cell>
          <cell r="G146">
            <v>403207.45968285925</v>
          </cell>
        </row>
        <row r="147">
          <cell r="A147" t="str">
            <v>15-01-450</v>
          </cell>
          <cell r="B147" t="str">
            <v>4.01.14</v>
          </cell>
          <cell r="C147" t="str">
            <v xml:space="preserve">Salida eléctrica para toma doble p / t tierra aislada color naranja. Incluye tubería EMT, accesorios, alambre según cuadro de cargas y notas en planos, soldadura EMT, caja y aparato. </v>
          </cell>
          <cell r="D147" t="str">
            <v>UN</v>
          </cell>
          <cell r="E147">
            <v>70</v>
          </cell>
          <cell r="F147">
            <v>89005.091936571844</v>
          </cell>
          <cell r="G147">
            <v>6230356.435560029</v>
          </cell>
        </row>
        <row r="148">
          <cell r="A148" t="str">
            <v>15-01-130</v>
          </cell>
          <cell r="B148" t="str">
            <v>4.01.15</v>
          </cell>
          <cell r="C148" t="str">
            <v>Salida eléctrica para interruptor sencillo. Incluye tubería EMT, accesorios, alambre según cuadro de cargas y notas en planos, soldadura EMT, caja y aparato.</v>
          </cell>
          <cell r="D148" t="str">
            <v>UN</v>
          </cell>
          <cell r="E148">
            <v>90</v>
          </cell>
          <cell r="F148">
            <v>80044.091936571844</v>
          </cell>
          <cell r="G148">
            <v>7203968.274291466</v>
          </cell>
        </row>
        <row r="149">
          <cell r="A149" t="str">
            <v>15-01-140</v>
          </cell>
          <cell r="B149" t="str">
            <v>4.01.16</v>
          </cell>
          <cell r="C149" t="str">
            <v>Salida eléctrica para interruptor doble. Incluye tubería EMT, accesorios, alambre según cuadro de cargas y notas en planos, soldadura EMT, caja y aparato.</v>
          </cell>
          <cell r="D149" t="str">
            <v>UN</v>
          </cell>
          <cell r="E149">
            <v>6</v>
          </cell>
          <cell r="F149">
            <v>84225.891936571861</v>
          </cell>
          <cell r="G149">
            <v>505355.35161943117</v>
          </cell>
        </row>
        <row r="150">
          <cell r="A150" t="str">
            <v>15-01-460</v>
          </cell>
          <cell r="B150" t="str">
            <v>4.01.17</v>
          </cell>
          <cell r="C150" t="str">
            <v>Tablero 3F, 30 ctos, 120 / 240V con puerta marca tercol o similar. Incluye marcación para la identificación clara de los circuitos.</v>
          </cell>
          <cell r="D150" t="str">
            <v>UN</v>
          </cell>
          <cell r="E150">
            <v>3</v>
          </cell>
          <cell r="F150">
            <v>598767.62625466811</v>
          </cell>
          <cell r="G150">
            <v>1796302.8787640044</v>
          </cell>
        </row>
        <row r="151">
          <cell r="A151" t="str">
            <v>15-01-150</v>
          </cell>
          <cell r="B151" t="str">
            <v>4.01.18</v>
          </cell>
          <cell r="C151" t="str">
            <v>Tablero 3F, 18 ctos, 120 / 240V con puerta marca tercol o similar. Incluye marcación para la identificación clara de los circuitos.</v>
          </cell>
          <cell r="D151" t="str">
            <v>UN</v>
          </cell>
          <cell r="E151">
            <v>1</v>
          </cell>
          <cell r="F151">
            <v>353973.03144809918</v>
          </cell>
          <cell r="G151">
            <v>353973.03144809918</v>
          </cell>
        </row>
        <row r="152">
          <cell r="A152" t="str">
            <v>15-01-160</v>
          </cell>
          <cell r="B152" t="str">
            <v>4.01.19</v>
          </cell>
          <cell r="C152" t="str">
            <v>Tablero 3F, 12 ctos, 120 / 240V con puerta marca tercol o similar. Incluye marcación para la identificación clara de los circuitos.</v>
          </cell>
          <cell r="D152" t="str">
            <v>UN</v>
          </cell>
          <cell r="E152">
            <v>1</v>
          </cell>
          <cell r="F152">
            <v>299843.86282789108</v>
          </cell>
          <cell r="G152">
            <v>299843.86282789108</v>
          </cell>
        </row>
        <row r="153">
          <cell r="A153" t="str">
            <v>15-01-470</v>
          </cell>
          <cell r="B153" t="str">
            <v>4.01.20</v>
          </cell>
          <cell r="C153" t="str">
            <v>Tablero 2F, 8 ctos, 120 / 240V con puerta marca tercol o similar. Incluye marcación para la identificación clara de los circuitos.</v>
          </cell>
          <cell r="D153" t="str">
            <v>UN</v>
          </cell>
          <cell r="E153">
            <v>1</v>
          </cell>
          <cell r="F153">
            <v>84609.849977177684</v>
          </cell>
          <cell r="G153">
            <v>84609.849977177684</v>
          </cell>
        </row>
        <row r="154">
          <cell r="A154" t="str">
            <v>15-01-180</v>
          </cell>
          <cell r="B154" t="str">
            <v>4.01.21</v>
          </cell>
          <cell r="C154" t="str">
            <v>Breaker enchufable 1x20A, 10kA.</v>
          </cell>
          <cell r="D154" t="str">
            <v>UN</v>
          </cell>
          <cell r="E154">
            <v>97</v>
          </cell>
          <cell r="F154">
            <v>15177.166718939894</v>
          </cell>
          <cell r="G154">
            <v>1472185.1717371696</v>
          </cell>
        </row>
        <row r="155">
          <cell r="A155" t="str">
            <v>15-01-290</v>
          </cell>
          <cell r="B155" t="str">
            <v>4.01.22</v>
          </cell>
          <cell r="C155" t="str">
            <v>Breaker enchufable 2x20A, 10kA</v>
          </cell>
          <cell r="D155" t="str">
            <v>UN</v>
          </cell>
          <cell r="E155">
            <v>1</v>
          </cell>
          <cell r="F155">
            <v>28108.81584358741</v>
          </cell>
          <cell r="G155">
            <v>28108.81584358741</v>
          </cell>
        </row>
        <row r="156">
          <cell r="A156" t="str">
            <v>15-01-190</v>
          </cell>
          <cell r="B156" t="str">
            <v>4.01.23</v>
          </cell>
          <cell r="C156" t="str">
            <v>Breaker enchufable 2x30A, 10kA</v>
          </cell>
          <cell r="D156" t="str">
            <v>UN</v>
          </cell>
          <cell r="E156">
            <v>4</v>
          </cell>
          <cell r="F156">
            <v>33843.855843587415</v>
          </cell>
          <cell r="G156">
            <v>135375.42337434966</v>
          </cell>
        </row>
        <row r="157">
          <cell r="A157" t="str">
            <v>15-01-300</v>
          </cell>
          <cell r="B157" t="str">
            <v>4.01.24</v>
          </cell>
          <cell r="C157" t="str">
            <v>Breaker enchufable 3x30A, 10kA</v>
          </cell>
          <cell r="D157" t="str">
            <v>UN</v>
          </cell>
          <cell r="E157">
            <v>1</v>
          </cell>
          <cell r="F157">
            <v>60207.423580588278</v>
          </cell>
          <cell r="G157">
            <v>60207.423580588278</v>
          </cell>
        </row>
        <row r="158">
          <cell r="A158" t="str">
            <v>15-01-480</v>
          </cell>
          <cell r="B158" t="str">
            <v>4.01.25</v>
          </cell>
          <cell r="C158" t="str">
            <v>Ducto Metalico galvanizado de 30x10. Incluye elementos de fijación(sopote mensula, varilla roscada, tuercas arandela y perno expansivo)</v>
          </cell>
          <cell r="D158" t="str">
            <v>M</v>
          </cell>
          <cell r="E158">
            <v>96.21</v>
          </cell>
          <cell r="F158">
            <v>126698.99497828593</v>
          </cell>
          <cell r="G158">
            <v>12189710.306860888</v>
          </cell>
        </row>
        <row r="159">
          <cell r="A159" t="str">
            <v>15-01-360</v>
          </cell>
          <cell r="B159" t="str">
            <v>4.01.26</v>
          </cell>
          <cell r="C159" t="str">
            <v xml:space="preserve">Alimentadores en 3#12 para circuitos </v>
          </cell>
          <cell r="D159" t="str">
            <v>M</v>
          </cell>
          <cell r="E159">
            <v>5388</v>
          </cell>
          <cell r="F159">
            <v>5815.2689872264027</v>
          </cell>
          <cell r="G159">
            <v>31332669.303175859</v>
          </cell>
        </row>
        <row r="160">
          <cell r="A160" t="str">
            <v>15-01-4901</v>
          </cell>
          <cell r="B160" t="str">
            <v>4.01.27</v>
          </cell>
          <cell r="C160" t="str">
            <v xml:space="preserve">Acometida en 3#10+1#12+1#10 en cable THHN Cu </v>
          </cell>
          <cell r="D160" t="str">
            <v>M</v>
          </cell>
          <cell r="E160">
            <v>1.5</v>
          </cell>
          <cell r="F160">
            <v>15866.533014587123</v>
          </cell>
          <cell r="G160">
            <v>23799.799521880683</v>
          </cell>
        </row>
        <row r="161">
          <cell r="A161" t="str">
            <v>15-01-210</v>
          </cell>
          <cell r="B161" t="str">
            <v>4.01.28</v>
          </cell>
          <cell r="C161" t="str">
            <v xml:space="preserve">Acometida en 3#8+2#10 en cable THHN Cu </v>
          </cell>
          <cell r="D161" t="str">
            <v>M</v>
          </cell>
          <cell r="E161">
            <v>68</v>
          </cell>
          <cell r="F161">
            <v>14886.4456952781</v>
          </cell>
          <cell r="G161">
            <v>1012278.3072789108</v>
          </cell>
        </row>
        <row r="162">
          <cell r="A162" t="str">
            <v>15-01-500</v>
          </cell>
          <cell r="B162" t="str">
            <v>4.01.29</v>
          </cell>
          <cell r="C162" t="str">
            <v xml:space="preserve">Acometida en 3#12+1#12+1#10 en cable THHN Cu </v>
          </cell>
          <cell r="D162" t="str">
            <v>M</v>
          </cell>
          <cell r="E162">
            <v>1.5</v>
          </cell>
          <cell r="F162">
            <v>12891.481014587123</v>
          </cell>
          <cell r="G162">
            <v>19337.221521880685</v>
          </cell>
        </row>
        <row r="163">
          <cell r="A163" t="str">
            <v>15-01-210</v>
          </cell>
          <cell r="B163" t="str">
            <v>4.01.30</v>
          </cell>
          <cell r="C163" t="str">
            <v xml:space="preserve">Acometida en 3#8+2#10 en cable THHN Cu </v>
          </cell>
          <cell r="D163" t="str">
            <v>M</v>
          </cell>
          <cell r="E163">
            <v>71</v>
          </cell>
          <cell r="F163">
            <v>14885.257824524168</v>
          </cell>
          <cell r="G163">
            <v>1056853.3055412159</v>
          </cell>
        </row>
        <row r="164">
          <cell r="A164" t="str">
            <v>15-01-510</v>
          </cell>
          <cell r="B164" t="str">
            <v>4.01.31</v>
          </cell>
          <cell r="C164" t="str">
            <v xml:space="preserve">Acometida en 3#2+1#4+1#6 en cable THHN Cu </v>
          </cell>
          <cell r="D164" t="str">
            <v>M</v>
          </cell>
          <cell r="E164">
            <v>15</v>
          </cell>
          <cell r="F164">
            <v>47133.305763758821</v>
          </cell>
          <cell r="G164">
            <v>706999.5864563823</v>
          </cell>
        </row>
        <row r="165">
          <cell r="A165" t="str">
            <v>15-01-4901</v>
          </cell>
          <cell r="B165" t="str">
            <v>4.01.32</v>
          </cell>
          <cell r="C165" t="str">
            <v xml:space="preserve">Acometida en 3#10+1#12+1#10 en cable THHN Cu </v>
          </cell>
          <cell r="D165" t="str">
            <v>M</v>
          </cell>
          <cell r="E165">
            <v>1.5</v>
          </cell>
          <cell r="F165">
            <v>15866.533014587123</v>
          </cell>
          <cell r="G165">
            <v>23799.799521880683</v>
          </cell>
        </row>
        <row r="166">
          <cell r="A166" t="str">
            <v>15-01-520</v>
          </cell>
          <cell r="B166" t="str">
            <v>4.01.33</v>
          </cell>
          <cell r="C166" t="str">
            <v>Tuberia EMT de 3 / 4", incluye accesorios y elementos de fijación</v>
          </cell>
          <cell r="D166" t="str">
            <v>M</v>
          </cell>
          <cell r="E166">
            <v>3</v>
          </cell>
          <cell r="F166">
            <v>17103.028656152444</v>
          </cell>
          <cell r="G166">
            <v>51309.085968457337</v>
          </cell>
        </row>
        <row r="167">
          <cell r="A167" t="str">
            <v>15-01-370</v>
          </cell>
          <cell r="B167" t="str">
            <v>4.01.34</v>
          </cell>
          <cell r="C167" t="str">
            <v>Tuberia EMT de 1", incluye accesorios y elementos de fijación</v>
          </cell>
          <cell r="D167" t="str">
            <v>M</v>
          </cell>
          <cell r="E167">
            <v>4</v>
          </cell>
          <cell r="F167">
            <v>19193.92865615245</v>
          </cell>
          <cell r="G167">
            <v>76775.714624609798</v>
          </cell>
        </row>
        <row r="168">
          <cell r="A168" t="str">
            <v>15-01-530</v>
          </cell>
          <cell r="B168" t="str">
            <v>4.01.35</v>
          </cell>
          <cell r="C168" t="str">
            <v>Tuberia EMT de 1 1 / 2", incluye accesorios y elementos de fijación</v>
          </cell>
          <cell r="D168" t="str">
            <v>M</v>
          </cell>
          <cell r="E168">
            <v>13</v>
          </cell>
          <cell r="F168">
            <v>24129.647456152445</v>
          </cell>
          <cell r="G168">
            <v>313685.41692998179</v>
          </cell>
        </row>
        <row r="169">
          <cell r="E169" t="str">
            <v>SUBTOTAL ELECTRICAS</v>
          </cell>
          <cell r="G169">
            <v>135000924.56902334</v>
          </cell>
        </row>
        <row r="170">
          <cell r="A170" t="str">
            <v>15-02</v>
          </cell>
          <cell r="B170">
            <v>4.0199999999999996</v>
          </cell>
          <cell r="C170" t="str">
            <v>TELECOMUNICACIONES</v>
          </cell>
        </row>
        <row r="171">
          <cell r="A171" t="str">
            <v>15-02-130</v>
          </cell>
          <cell r="B171" t="str">
            <v>4.02.01</v>
          </cell>
          <cell r="C171" t="str">
            <v>Salida para toma de datos sencillo. Incluye tubería EMT, accesorios, soldadura EMT , caja y face plate doble y jacks.</v>
          </cell>
          <cell r="D171" t="str">
            <v>UN</v>
          </cell>
          <cell r="E171">
            <v>54</v>
          </cell>
          <cell r="F171">
            <v>67911.180549096985</v>
          </cell>
          <cell r="G171">
            <v>3667203.7496512374</v>
          </cell>
        </row>
        <row r="172">
          <cell r="A172" t="str">
            <v>15-02-140</v>
          </cell>
          <cell r="B172" t="str">
            <v>4.02.02</v>
          </cell>
          <cell r="C172" t="str">
            <v>Salida para toma de voz y datos doble. Incluye tubería EMT, accesorios, soldadura EMT, caja y face plate doble y jacks.</v>
          </cell>
          <cell r="D172" t="str">
            <v>UN</v>
          </cell>
          <cell r="E172">
            <v>10</v>
          </cell>
          <cell r="F172">
            <v>75318.940549096995</v>
          </cell>
          <cell r="G172">
            <v>753189.40549097001</v>
          </cell>
        </row>
        <row r="173">
          <cell r="A173" t="str">
            <v>15-02-150</v>
          </cell>
          <cell r="B173" t="str">
            <v>4.02.03</v>
          </cell>
          <cell r="C173" t="str">
            <v>Salida para toma de access point. Incluye tubería EMT, accesorios, soldadura EMT, caja y face plate doble y jacks.</v>
          </cell>
          <cell r="D173" t="str">
            <v>UN</v>
          </cell>
          <cell r="E173">
            <v>7</v>
          </cell>
          <cell r="F173">
            <v>75318.940549096995</v>
          </cell>
          <cell r="G173">
            <v>527232.58384367893</v>
          </cell>
        </row>
        <row r="174">
          <cell r="A174" t="str">
            <v>15-02-040</v>
          </cell>
          <cell r="B174" t="str">
            <v>4.02.04</v>
          </cell>
          <cell r="C174" t="str">
            <v>Suministro Transporte e instalación de Patch panel 24 puertos, CAT 6 o 6A, para voz y datos</v>
          </cell>
          <cell r="D174" t="str">
            <v>UN</v>
          </cell>
          <cell r="E174">
            <v>3</v>
          </cell>
          <cell r="F174">
            <v>412547.32198546076</v>
          </cell>
          <cell r="G174">
            <v>1237641.9659563822</v>
          </cell>
        </row>
        <row r="175">
          <cell r="A175" t="str">
            <v>15-02-050</v>
          </cell>
          <cell r="B175" t="str">
            <v>4.02.05</v>
          </cell>
          <cell r="C175" t="str">
            <v xml:space="preserve">Patch cord 3 FT, cat 6 o 6A </v>
          </cell>
          <cell r="D175" t="str">
            <v>UN</v>
          </cell>
          <cell r="E175">
            <v>142</v>
          </cell>
          <cell r="F175">
            <v>17844.386538031853</v>
          </cell>
          <cell r="G175">
            <v>2533902.888400523</v>
          </cell>
        </row>
        <row r="176">
          <cell r="A176" t="str">
            <v>15-02-160</v>
          </cell>
          <cell r="B176" t="str">
            <v>4.02.06</v>
          </cell>
          <cell r="C176" t="str">
            <v>Canaleta metalica de 12X50 con división</v>
          </cell>
          <cell r="D176" t="str">
            <v>M</v>
          </cell>
          <cell r="E176">
            <v>79</v>
          </cell>
          <cell r="F176">
            <v>41895.879464952595</v>
          </cell>
          <cell r="G176">
            <v>3309774.4777312549</v>
          </cell>
        </row>
        <row r="177">
          <cell r="A177" t="str">
            <v>15-02-170</v>
          </cell>
          <cell r="B177" t="str">
            <v>4.02.07</v>
          </cell>
          <cell r="C177" t="str">
            <v>Canastilla tipo malla de 30 x 5 para telco</v>
          </cell>
          <cell r="D177" t="str">
            <v>M</v>
          </cell>
          <cell r="E177">
            <v>124</v>
          </cell>
          <cell r="F177">
            <v>49933.001524609783</v>
          </cell>
          <cell r="G177">
            <v>6191692.1890516132</v>
          </cell>
        </row>
        <row r="178">
          <cell r="A178" t="str">
            <v>15-02-180</v>
          </cell>
          <cell r="B178" t="str">
            <v>4.02.08</v>
          </cell>
          <cell r="C178" t="str">
            <v>Suministro,transporte de Rack de piso 2.10 abierto de 42 U incluye 4 bandejas, multitoma supresor de trasientes.</v>
          </cell>
          <cell r="D178" t="str">
            <v>UN</v>
          </cell>
          <cell r="E178">
            <v>2</v>
          </cell>
          <cell r="F178">
            <v>1691736.9703598104</v>
          </cell>
          <cell r="G178">
            <v>3383473.9407196208</v>
          </cell>
        </row>
        <row r="179">
          <cell r="A179" t="str">
            <v>15-02-080</v>
          </cell>
          <cell r="B179" t="str">
            <v>4.02.09</v>
          </cell>
          <cell r="C179" t="str">
            <v>Suministro e instalación de Organizador Horizontal de Cables para Rack, 1U rack</v>
          </cell>
          <cell r="D179" t="str">
            <v>UN</v>
          </cell>
          <cell r="E179">
            <v>2</v>
          </cell>
          <cell r="F179">
            <v>110043.46087434964</v>
          </cell>
          <cell r="G179">
            <v>220086.92174869927</v>
          </cell>
        </row>
        <row r="180">
          <cell r="A180" t="str">
            <v>15-02-090</v>
          </cell>
          <cell r="B180" t="str">
            <v>4.02.10</v>
          </cell>
          <cell r="C180" t="str">
            <v>Suministro e instalación de Organizador Verticales de Cables para Rack, 1U rack</v>
          </cell>
          <cell r="D180" t="str">
            <v>UN</v>
          </cell>
          <cell r="E180">
            <v>2</v>
          </cell>
          <cell r="F180">
            <v>87722.854797960754</v>
          </cell>
          <cell r="G180">
            <v>175445.70959592151</v>
          </cell>
        </row>
        <row r="181">
          <cell r="A181" t="str">
            <v>15-02-100</v>
          </cell>
          <cell r="B181" t="str">
            <v>4.02.11</v>
          </cell>
          <cell r="C181" t="str">
            <v>Suministro transporte e instalación de Cable UTP CAT 6 o 6A,100 ohmios 4pares 24 AWG.</v>
          </cell>
          <cell r="D181" t="str">
            <v>M</v>
          </cell>
          <cell r="E181">
            <v>3385</v>
          </cell>
          <cell r="F181">
            <v>3736.0758909397045</v>
          </cell>
          <cell r="G181">
            <v>12646616.890830901</v>
          </cell>
        </row>
        <row r="182">
          <cell r="A182" t="str">
            <v>15-02-110</v>
          </cell>
          <cell r="B182" t="str">
            <v>4.02.12</v>
          </cell>
          <cell r="C182" t="str">
            <v>Marcaciones puntos voz y datos</v>
          </cell>
          <cell r="D182" t="str">
            <v>UN</v>
          </cell>
          <cell r="E182">
            <v>54</v>
          </cell>
          <cell r="F182">
            <v>3240.2442007740428</v>
          </cell>
          <cell r="G182">
            <v>174973.18684179831</v>
          </cell>
        </row>
        <row r="183">
          <cell r="A183" t="str">
            <v>15-02-120</v>
          </cell>
          <cell r="B183" t="str">
            <v>4.02.13</v>
          </cell>
          <cell r="C183" t="str">
            <v>Certificación puntos de voz y datos</v>
          </cell>
          <cell r="D183" t="str">
            <v>UN</v>
          </cell>
          <cell r="E183">
            <v>10</v>
          </cell>
          <cell r="F183">
            <v>15063.910503638801</v>
          </cell>
          <cell r="G183">
            <v>150639.10503638801</v>
          </cell>
        </row>
        <row r="184">
          <cell r="A184" t="str">
            <v>15-02-220</v>
          </cell>
          <cell r="B184" t="str">
            <v>4.02.14</v>
          </cell>
          <cell r="C184" t="str">
            <v>Salida para toma T.V. Incluye tubería EMT, accesorios, alambre guía , caja y tapa lisa EMT</v>
          </cell>
          <cell r="D184" t="str">
            <v>UN</v>
          </cell>
          <cell r="E184">
            <v>7</v>
          </cell>
          <cell r="F184">
            <v>57198.836628288802</v>
          </cell>
          <cell r="G184">
            <v>400391.85639802163</v>
          </cell>
        </row>
        <row r="185">
          <cell r="F185" t="str">
            <v>SUBTOTAL TELECOMUNICACIONES</v>
          </cell>
          <cell r="G185">
            <v>35372264.871297009</v>
          </cell>
        </row>
        <row r="186">
          <cell r="F186" t="str">
            <v>SUBTOTAL EDIFICIO ESCUELA DE MÚSICA</v>
          </cell>
          <cell r="G186">
            <v>170373189.44032034</v>
          </cell>
        </row>
        <row r="188">
          <cell r="B188">
            <v>5</v>
          </cell>
          <cell r="C188" t="str">
            <v>EDIFICIO AUDITORIO</v>
          </cell>
        </row>
        <row r="189">
          <cell r="A189" t="str">
            <v>15-01</v>
          </cell>
          <cell r="B189" t="str">
            <v>5.01</v>
          </cell>
          <cell r="C189" t="str">
            <v>ELECTRICAS</v>
          </cell>
        </row>
        <row r="190">
          <cell r="A190" t="str">
            <v>15-01-230</v>
          </cell>
          <cell r="B190" t="str">
            <v>5.01.01</v>
          </cell>
          <cell r="C190" t="str">
            <v>Salida eléctrica para lampara anti humedad ALP-2X28-T5-policarbonato. Incluye tubería EMT, accesorios, alambre según cuadro de cargas y notas en planos, soldadura PVC, caja, no incluye luminaria</v>
          </cell>
          <cell r="D190" t="str">
            <v>UN</v>
          </cell>
          <cell r="E190">
            <v>17</v>
          </cell>
          <cell r="F190">
            <v>77355.791936571855</v>
          </cell>
          <cell r="G190">
            <v>1315048.4629217216</v>
          </cell>
        </row>
        <row r="191">
          <cell r="A191" t="str">
            <v>15-01-030</v>
          </cell>
          <cell r="B191" t="str">
            <v>5.01.02</v>
          </cell>
          <cell r="C191" t="str">
            <v>Salida eléctrica para lampara industrial vertical 2X32W. Incluye tubería EMT, accesorios, alambre según cuadro de cargas y notas en planos, soldadura EMT, caja, no incluye luminaria</v>
          </cell>
          <cell r="D191" t="str">
            <v>UN</v>
          </cell>
          <cell r="E191">
            <v>212</v>
          </cell>
          <cell r="F191">
            <v>77355.791936571855</v>
          </cell>
          <cell r="G191">
            <v>16399427.890553234</v>
          </cell>
        </row>
        <row r="192">
          <cell r="A192" t="str">
            <v>15-01-240</v>
          </cell>
          <cell r="B192" t="str">
            <v>5.01.03</v>
          </cell>
          <cell r="C192" t="str">
            <v>Salida eléctrica para lampara de sobreponer de 30X120-2X28-T5-16C-rejilla semiespecular.Incluye tubería EMT, accesorios, alambre según cuadro de cargas y notas en planos, soldadura EMT, caja, no incluye luminaria</v>
          </cell>
          <cell r="D192" t="str">
            <v>UN</v>
          </cell>
          <cell r="E192">
            <v>77</v>
          </cell>
          <cell r="F192">
            <v>77355.791936571855</v>
          </cell>
          <cell r="G192">
            <v>5956395.9791160328</v>
          </cell>
        </row>
        <row r="193">
          <cell r="A193" t="str">
            <v>15-01-060</v>
          </cell>
          <cell r="B193" t="str">
            <v>5.01.04</v>
          </cell>
          <cell r="C193" t="str">
            <v>Salida eléctrica para lampara plafon de loza. Incluye tubería EMT, accesorios, alambre según cuadro de cargas y notas en planos, soldadura EMT, caja, no incluye luminaria</v>
          </cell>
          <cell r="D193" t="str">
            <v>UN</v>
          </cell>
          <cell r="E193">
            <v>4</v>
          </cell>
          <cell r="F193">
            <v>77355.791936571855</v>
          </cell>
          <cell r="G193">
            <v>309423.16774628742</v>
          </cell>
        </row>
        <row r="194">
          <cell r="A194" t="str">
            <v>15-01-050</v>
          </cell>
          <cell r="B194" t="str">
            <v>5.01.05</v>
          </cell>
          <cell r="C194" t="str">
            <v>Salida eléctrica para lampara cilinder 2X26 / ELECT / UNIV / BAJITO. Incluye tubería EMT, accesorios, alambre según cuadro de cargas y notas en planos, soldadura EMT, caja, no incluye luminaria</v>
          </cell>
          <cell r="D194" t="str">
            <v>UN</v>
          </cell>
          <cell r="E194">
            <v>183</v>
          </cell>
          <cell r="F194">
            <v>77355.791936571855</v>
          </cell>
          <cell r="G194">
            <v>14156109.92439265</v>
          </cell>
        </row>
        <row r="195">
          <cell r="A195" t="str">
            <v>15-01-070</v>
          </cell>
          <cell r="B195" t="str">
            <v>5.01.06</v>
          </cell>
          <cell r="C195" t="str">
            <v>Salida eléctrica para lampara de emergencia. Incluye tubería EMT, accesorios, alambre según cuadro de cargas y notas en planos, soldadura EMT, caja, no incluye luminaria</v>
          </cell>
          <cell r="D195" t="str">
            <v>UN</v>
          </cell>
          <cell r="E195">
            <v>17</v>
          </cell>
          <cell r="F195">
            <v>77355.791936571855</v>
          </cell>
          <cell r="G195">
            <v>1315048.4629217216</v>
          </cell>
        </row>
        <row r="196">
          <cell r="A196" t="str">
            <v>15-01-080</v>
          </cell>
          <cell r="B196" t="str">
            <v>5.01.07</v>
          </cell>
          <cell r="C196" t="str">
            <v>Salida eléctrica para toma doble p / t. Incluye tubería EMT, accesorios, alambre según cuadro de cargas y notas en planos, soldadura EMT, caja y aparato.</v>
          </cell>
          <cell r="D196" t="str">
            <v>UN</v>
          </cell>
          <cell r="E196">
            <v>108</v>
          </cell>
          <cell r="F196">
            <v>77355.791936571855</v>
          </cell>
          <cell r="G196">
            <v>8354425.5291497605</v>
          </cell>
        </row>
        <row r="197">
          <cell r="A197" t="str">
            <v>15-01-100</v>
          </cell>
          <cell r="B197" t="str">
            <v>5.01.08</v>
          </cell>
          <cell r="C197" t="str">
            <v>Salida eléctrica para toma pata trabada. Incluye tubería EMT, accesorios, alambre según cuadro de cargas y notas en planos, soldadura EMT, caja y aparato.</v>
          </cell>
          <cell r="D197" t="str">
            <v>UN</v>
          </cell>
          <cell r="E197">
            <v>4</v>
          </cell>
          <cell r="F197">
            <v>80641.491936571852</v>
          </cell>
          <cell r="G197">
            <v>322565.96774628741</v>
          </cell>
        </row>
        <row r="198">
          <cell r="A198" t="str">
            <v>15-01-450</v>
          </cell>
          <cell r="B198" t="str">
            <v>5.01.09</v>
          </cell>
          <cell r="C198" t="str">
            <v xml:space="preserve">Salida eléctrica para toma doble p / t tierra aislada color naranja. Incluye tubería EMT, accesorios, alambre según cuadro de cargas y notas en planos, soldadura EMT, caja y aparato. </v>
          </cell>
          <cell r="D198" t="str">
            <v>UN</v>
          </cell>
          <cell r="E198">
            <v>42</v>
          </cell>
          <cell r="F198">
            <v>89005.091936571844</v>
          </cell>
          <cell r="G198">
            <v>3738213.8613360175</v>
          </cell>
        </row>
        <row r="199">
          <cell r="A199" t="str">
            <v>15-01-130</v>
          </cell>
          <cell r="B199" t="str">
            <v>5.01.10</v>
          </cell>
          <cell r="C199" t="str">
            <v>Salida eléctrica para interruptor sencillo. Incluye tubería EMT, accesorios, alambre según cuadro de cargas y notas en planos, soldadura EMT, caja y aparato.</v>
          </cell>
          <cell r="D199" t="str">
            <v>UN</v>
          </cell>
          <cell r="E199">
            <v>36</v>
          </cell>
          <cell r="F199">
            <v>80044.091936571844</v>
          </cell>
          <cell r="G199">
            <v>2881587.3097165865</v>
          </cell>
        </row>
        <row r="200">
          <cell r="A200" t="str">
            <v>15-01-140</v>
          </cell>
          <cell r="B200" t="str">
            <v>5.01.11</v>
          </cell>
          <cell r="C200" t="str">
            <v>Salida eléctrica para interruptor doble. Incluye tubería EMT, accesorios, alambre según cuadro de cargas y notas en planos, soldadura EMT, caja y aparato.</v>
          </cell>
          <cell r="D200" t="str">
            <v>UN</v>
          </cell>
          <cell r="E200">
            <v>2</v>
          </cell>
          <cell r="F200">
            <v>84225.891936571861</v>
          </cell>
          <cell r="G200">
            <v>168451.78387314372</v>
          </cell>
        </row>
        <row r="201">
          <cell r="A201" t="str">
            <v>15-01-540</v>
          </cell>
          <cell r="B201" t="str">
            <v>5.01.12</v>
          </cell>
          <cell r="C201" t="str">
            <v>Salida eléctrica para interruptor doble conmutable. Incluye tubería EMT, accesorios, alambre según cuadro de cargas y notas en planos, soldadura EMT, caja y aparato.</v>
          </cell>
          <cell r="D201" t="str">
            <v>UN</v>
          </cell>
          <cell r="E201">
            <v>4</v>
          </cell>
          <cell r="F201">
            <v>87212.891936571861</v>
          </cell>
          <cell r="G201">
            <v>348851.56774628744</v>
          </cell>
        </row>
        <row r="202">
          <cell r="A202" t="str">
            <v>15-01-280</v>
          </cell>
          <cell r="B202" t="str">
            <v>5.01.13</v>
          </cell>
          <cell r="C202" t="str">
            <v>Tablero 3F, 36 ctos, 120 / 240V con puerta marca tercol o similar. Incluye marcación para la identificación clara de los circuitos.</v>
          </cell>
          <cell r="D202" t="str">
            <v>UN</v>
          </cell>
          <cell r="E202">
            <v>1</v>
          </cell>
          <cell r="F202">
            <v>634611.62625466811</v>
          </cell>
          <cell r="G202">
            <v>634611.62625466811</v>
          </cell>
        </row>
        <row r="203">
          <cell r="A203" t="str">
            <v>15-01-550</v>
          </cell>
          <cell r="B203" t="str">
            <v>5.01.14</v>
          </cell>
          <cell r="C203" t="str">
            <v>Tablero 3F, 24 ctos, 120 / 240V con puerta marca tercol o similar. Incluye marcación para la identificación clara de los circuitos.</v>
          </cell>
          <cell r="D203" t="str">
            <v>UN</v>
          </cell>
          <cell r="E203">
            <v>1</v>
          </cell>
          <cell r="F203">
            <v>430440.23144809919</v>
          </cell>
          <cell r="G203">
            <v>430440.23144809919</v>
          </cell>
        </row>
        <row r="204">
          <cell r="A204" t="str">
            <v>15-01-150</v>
          </cell>
          <cell r="B204" t="str">
            <v>5.01.15</v>
          </cell>
          <cell r="C204" t="str">
            <v>Tablero 3F, 18 ctos, 120 / 240V con puerta marca tercol o similar. Incluye marcación para la identificación clara de los circuitos.</v>
          </cell>
          <cell r="D204" t="str">
            <v>UN</v>
          </cell>
          <cell r="E204">
            <v>1</v>
          </cell>
          <cell r="F204">
            <v>353973.03144809918</v>
          </cell>
          <cell r="G204">
            <v>353973.03144809918</v>
          </cell>
        </row>
        <row r="205">
          <cell r="A205" t="str">
            <v>15-01-160</v>
          </cell>
          <cell r="B205" t="str">
            <v>5.01.16</v>
          </cell>
          <cell r="C205" t="str">
            <v>Tablero 3F, 12 ctos, 120 / 240V con puerta marca tercol o similar. Incluye marcación para la identificación clara de los circuitos.</v>
          </cell>
          <cell r="D205" t="str">
            <v>UN</v>
          </cell>
          <cell r="E205">
            <v>1</v>
          </cell>
          <cell r="F205">
            <v>299843.86282789108</v>
          </cell>
          <cell r="G205">
            <v>299843.86282789108</v>
          </cell>
        </row>
        <row r="206">
          <cell r="A206" t="str">
            <v>15-01-470</v>
          </cell>
          <cell r="B206" t="str">
            <v>5.01.17</v>
          </cell>
          <cell r="C206" t="str">
            <v>Tablero 2F, 8 ctos, 120 / 240V con puerta marca tercol o similar. Incluye marcación para la identificación clara de los circuitos.</v>
          </cell>
          <cell r="D206" t="str">
            <v>UN</v>
          </cell>
          <cell r="E206">
            <v>2</v>
          </cell>
          <cell r="F206">
            <v>84609.849977177684</v>
          </cell>
          <cell r="G206">
            <v>169219.69995435537</v>
          </cell>
        </row>
        <row r="207">
          <cell r="A207" t="str">
            <v>15-01-180</v>
          </cell>
          <cell r="B207" t="str">
            <v>5.01.18</v>
          </cell>
          <cell r="C207" t="str">
            <v>Breaker enchufable 1x20A, 10kA.</v>
          </cell>
          <cell r="D207" t="str">
            <v>UN</v>
          </cell>
          <cell r="E207">
            <v>57</v>
          </cell>
          <cell r="F207">
            <v>15177.166718939894</v>
          </cell>
          <cell r="G207">
            <v>865098.50297957391</v>
          </cell>
        </row>
        <row r="208">
          <cell r="A208" t="str">
            <v>15-01-290</v>
          </cell>
          <cell r="B208" t="str">
            <v>5.01.19</v>
          </cell>
          <cell r="C208" t="str">
            <v>Breaker enchufable 2x20A, 10kA</v>
          </cell>
          <cell r="D208" t="str">
            <v>UN</v>
          </cell>
          <cell r="E208">
            <v>6</v>
          </cell>
          <cell r="F208">
            <v>28108.81584358741</v>
          </cell>
          <cell r="G208">
            <v>168652.89506152447</v>
          </cell>
        </row>
        <row r="209">
          <cell r="A209" t="str">
            <v>15-01-190</v>
          </cell>
          <cell r="B209" t="str">
            <v>5.01.20</v>
          </cell>
          <cell r="C209" t="str">
            <v>Breaker enchufable 2x30A, 10kA</v>
          </cell>
          <cell r="D209" t="str">
            <v>UN</v>
          </cell>
          <cell r="E209">
            <v>1</v>
          </cell>
          <cell r="F209">
            <v>33843.855843587415</v>
          </cell>
          <cell r="G209">
            <v>33843.855843587415</v>
          </cell>
        </row>
        <row r="210">
          <cell r="A210" t="str">
            <v>15-01-480</v>
          </cell>
          <cell r="B210" t="str">
            <v>5.01.21</v>
          </cell>
          <cell r="C210" t="str">
            <v>Ducto Metalico galvanizado de 30x10. Incluye elementos de fijación(sopote mensula, varilla roscada, tuercas arandela y perno expansivo)</v>
          </cell>
          <cell r="D210" t="str">
            <v>M</v>
          </cell>
          <cell r="E210">
            <v>56.5</v>
          </cell>
          <cell r="F210">
            <v>126698.99497828593</v>
          </cell>
          <cell r="G210">
            <v>7158493.2162731551</v>
          </cell>
        </row>
        <row r="211">
          <cell r="A211" t="str">
            <v>15-01-360</v>
          </cell>
          <cell r="B211" t="str">
            <v>5.01.22</v>
          </cell>
          <cell r="C211" t="str">
            <v xml:space="preserve">Alimentadores en 3#12 para circuitos </v>
          </cell>
          <cell r="D211" t="str">
            <v>M</v>
          </cell>
          <cell r="E211">
            <v>5077</v>
          </cell>
          <cell r="F211">
            <v>5815.2689872264027</v>
          </cell>
          <cell r="G211">
            <v>29524120.648148447</v>
          </cell>
        </row>
        <row r="212">
          <cell r="A212" t="str">
            <v>15-01-560</v>
          </cell>
          <cell r="B212" t="str">
            <v>5.01.23</v>
          </cell>
          <cell r="C212" t="str">
            <v xml:space="preserve">Acometida en 3#6+1#8+1#10 en cable THHN Cu </v>
          </cell>
          <cell r="D212" t="str">
            <v>M</v>
          </cell>
          <cell r="E212">
            <v>1.5</v>
          </cell>
          <cell r="F212">
            <v>31200.43406901593</v>
          </cell>
          <cell r="G212">
            <v>46800.651103523895</v>
          </cell>
        </row>
        <row r="213">
          <cell r="A213" t="str">
            <v>15-01-570</v>
          </cell>
          <cell r="B213" t="str">
            <v>5.01.24</v>
          </cell>
          <cell r="C213" t="str">
            <v xml:space="preserve">Acometida en 2#10+1#10+1#10 en cable THHN Cu </v>
          </cell>
          <cell r="D213" t="str">
            <v>M</v>
          </cell>
          <cell r="E213">
            <v>1.5</v>
          </cell>
          <cell r="F213">
            <v>11122.591420768296</v>
          </cell>
          <cell r="G213">
            <v>16683.887131152445</v>
          </cell>
        </row>
        <row r="214">
          <cell r="A214" t="str">
            <v>15-01-580</v>
          </cell>
          <cell r="B214" t="str">
            <v>5.01.25</v>
          </cell>
          <cell r="C214" t="str">
            <v xml:space="preserve">Acometida en 3#10+1#10+1#10 en cable THHN Cu </v>
          </cell>
          <cell r="D214" t="str">
            <v>M</v>
          </cell>
          <cell r="E214">
            <v>4</v>
          </cell>
          <cell r="F214">
            <v>12675.044960067349</v>
          </cell>
          <cell r="G214">
            <v>50700.179840269397</v>
          </cell>
        </row>
        <row r="215">
          <cell r="A215" t="str">
            <v>15-01-590</v>
          </cell>
          <cell r="B215" t="str">
            <v>5.01.26</v>
          </cell>
          <cell r="C215" t="str">
            <v xml:space="preserve">Acometida en 3#8+1#10+1#10 en cable THHN Cu </v>
          </cell>
          <cell r="D215" t="str">
            <v>M</v>
          </cell>
          <cell r="E215">
            <v>35</v>
          </cell>
          <cell r="F215">
            <v>14912.95218267306</v>
          </cell>
          <cell r="G215">
            <v>521953.32639355707</v>
          </cell>
        </row>
        <row r="216">
          <cell r="A216" t="str">
            <v>15-01-570</v>
          </cell>
          <cell r="B216" t="str">
            <v>5.01.27</v>
          </cell>
          <cell r="C216" t="str">
            <v xml:space="preserve">Acometida en 2#10+1#10+1#10 en cable THHN Cu </v>
          </cell>
          <cell r="D216" t="str">
            <v>M</v>
          </cell>
          <cell r="E216">
            <v>1.5</v>
          </cell>
          <cell r="F216">
            <v>11122.591420768296</v>
          </cell>
          <cell r="G216">
            <v>16683.887131152445</v>
          </cell>
        </row>
        <row r="217">
          <cell r="A217" t="str">
            <v>15-01-580</v>
          </cell>
          <cell r="B217" t="str">
            <v>5.01.28</v>
          </cell>
          <cell r="C217" t="str">
            <v xml:space="preserve">Acometida en 3#10+1#10+1#10 en cable THHN Cu </v>
          </cell>
          <cell r="D217" t="str">
            <v>M</v>
          </cell>
          <cell r="E217">
            <v>48</v>
          </cell>
          <cell r="F217">
            <v>12676.040626734015</v>
          </cell>
          <cell r="G217">
            <v>608449.95008323272</v>
          </cell>
        </row>
        <row r="218">
          <cell r="A218" t="str">
            <v>15-01-520</v>
          </cell>
          <cell r="B218" t="str">
            <v>5.01.29</v>
          </cell>
          <cell r="C218" t="str">
            <v>Tuberia EMT de 3 / 4", incluye accesorios y elementos de fijación</v>
          </cell>
          <cell r="D218" t="str">
            <v>M</v>
          </cell>
          <cell r="E218">
            <v>16</v>
          </cell>
          <cell r="F218">
            <v>17103.028656152444</v>
          </cell>
          <cell r="G218">
            <v>273648.45849843911</v>
          </cell>
        </row>
        <row r="219">
          <cell r="A219" t="str">
            <v>15-01-370</v>
          </cell>
          <cell r="B219" t="str">
            <v>5.01.30</v>
          </cell>
          <cell r="C219" t="str">
            <v>Tuberia EMT de 1", incluye accesorios y elementos de fijación</v>
          </cell>
          <cell r="D219" t="str">
            <v>M</v>
          </cell>
          <cell r="E219">
            <v>33</v>
          </cell>
          <cell r="F219">
            <v>19193.92865615245</v>
          </cell>
          <cell r="G219">
            <v>633399.64565303084</v>
          </cell>
        </row>
        <row r="220">
          <cell r="A220" t="str">
            <v>15-01-530</v>
          </cell>
          <cell r="B220" t="str">
            <v>5.01.31</v>
          </cell>
          <cell r="C220" t="str">
            <v>Tuberia EMT de 1 1 / 2", incluye accesorios y elementos de fijación</v>
          </cell>
          <cell r="D220" t="str">
            <v>M</v>
          </cell>
          <cell r="E220">
            <v>1</v>
          </cell>
          <cell r="F220">
            <v>24129.647456152445</v>
          </cell>
          <cell r="G220">
            <v>24129.647456152445</v>
          </cell>
        </row>
        <row r="221">
          <cell r="E221" t="str">
            <v>SUBTOTAL ELECTRICAS</v>
          </cell>
          <cell r="G221">
            <v>97096297.110749632</v>
          </cell>
        </row>
        <row r="222">
          <cell r="A222" t="str">
            <v>15-02</v>
          </cell>
          <cell r="B222">
            <v>5.0199999999999996</v>
          </cell>
          <cell r="C222" t="str">
            <v>TELECOMUNICACIONES</v>
          </cell>
        </row>
        <row r="223">
          <cell r="A223" t="str">
            <v>15-02-130</v>
          </cell>
          <cell r="B223" t="str">
            <v>5.02.01</v>
          </cell>
          <cell r="C223" t="str">
            <v>Salida para toma de datos sencillo. Incluye tubería EMT, accesorios, soldadura EMT , caja y face plate doble y jacks.</v>
          </cell>
          <cell r="D223" t="str">
            <v>UN</v>
          </cell>
          <cell r="E223">
            <v>27</v>
          </cell>
          <cell r="F223">
            <v>67911.180549096985</v>
          </cell>
          <cell r="G223">
            <v>1833601.8748256187</v>
          </cell>
        </row>
        <row r="224">
          <cell r="A224" t="str">
            <v>15-02-140</v>
          </cell>
          <cell r="B224" t="str">
            <v>5.02.02</v>
          </cell>
          <cell r="C224" t="str">
            <v>Salida para toma de voz y datos doble. Incluye tubería EMT, accesorios, soldadura EMT, caja y face plate doble y jacks.</v>
          </cell>
          <cell r="D224" t="str">
            <v>UN</v>
          </cell>
          <cell r="E224">
            <v>9</v>
          </cell>
          <cell r="F224">
            <v>75318.940549096995</v>
          </cell>
          <cell r="G224">
            <v>677870.46494187298</v>
          </cell>
        </row>
        <row r="225">
          <cell r="A225" t="str">
            <v>15-02-150</v>
          </cell>
          <cell r="B225" t="str">
            <v>5.02.03</v>
          </cell>
          <cell r="C225" t="str">
            <v>Salida para toma de access point. Incluye tubería EMT, accesorios, soldadura EMT, caja y face plate doble y jacks.</v>
          </cell>
          <cell r="D225" t="str">
            <v>UN</v>
          </cell>
          <cell r="E225">
            <v>5</v>
          </cell>
          <cell r="F225">
            <v>75318.940549096995</v>
          </cell>
          <cell r="G225">
            <v>376594.702745485</v>
          </cell>
        </row>
        <row r="226">
          <cell r="A226" t="str">
            <v>15-02-040</v>
          </cell>
          <cell r="B226" t="str">
            <v>5.02.04</v>
          </cell>
          <cell r="C226" t="str">
            <v>Suministro Transporte e instalación de Patch panel 24 puertos, CAT 6 o 6A, para voz y datos</v>
          </cell>
          <cell r="D226" t="str">
            <v>UN</v>
          </cell>
          <cell r="E226">
            <v>2</v>
          </cell>
          <cell r="F226">
            <v>412547.32198546076</v>
          </cell>
          <cell r="G226">
            <v>825094.64397092152</v>
          </cell>
        </row>
        <row r="227">
          <cell r="A227" t="str">
            <v>15-02-050</v>
          </cell>
          <cell r="B227" t="str">
            <v>5.02.05</v>
          </cell>
          <cell r="C227" t="str">
            <v xml:space="preserve">Patch cord 3 FT, cat 6 o 6A </v>
          </cell>
          <cell r="D227" t="str">
            <v>UN</v>
          </cell>
          <cell r="E227">
            <v>90</v>
          </cell>
          <cell r="F227">
            <v>17844.386538031853</v>
          </cell>
          <cell r="G227">
            <v>1605994.7884228667</v>
          </cell>
        </row>
        <row r="228">
          <cell r="A228" t="str">
            <v>15-02-160</v>
          </cell>
          <cell r="B228" t="str">
            <v>5.02.06</v>
          </cell>
          <cell r="C228" t="str">
            <v>Canaleta metalica de 12X50 con división</v>
          </cell>
          <cell r="D228" t="str">
            <v>M</v>
          </cell>
          <cell r="E228">
            <v>34.799999999999997</v>
          </cell>
          <cell r="F228">
            <v>41895.879464952595</v>
          </cell>
          <cell r="G228">
            <v>1457976.6053803503</v>
          </cell>
        </row>
        <row r="229">
          <cell r="A229" t="str">
            <v>15-02-170</v>
          </cell>
          <cell r="B229" t="str">
            <v>5.02.07</v>
          </cell>
          <cell r="C229" t="str">
            <v>Canastilla tipo malla de 30 x 5 para telco</v>
          </cell>
          <cell r="D229" t="str">
            <v>M</v>
          </cell>
          <cell r="E229">
            <v>93</v>
          </cell>
          <cell r="F229">
            <v>49933.001524609783</v>
          </cell>
          <cell r="G229">
            <v>4643769.1417887099</v>
          </cell>
        </row>
        <row r="230">
          <cell r="A230" t="str">
            <v>15-02-180</v>
          </cell>
          <cell r="B230" t="str">
            <v>5.02.08</v>
          </cell>
          <cell r="C230" t="str">
            <v>Suministro,transporte de Rack de piso 2.10 abierto de 42 U incluye 4 bandejas, multitoma supresor de trasientes.</v>
          </cell>
          <cell r="D230" t="str">
            <v>UN</v>
          </cell>
          <cell r="E230">
            <v>2</v>
          </cell>
          <cell r="F230">
            <v>1691736.9703598104</v>
          </cell>
          <cell r="G230">
            <v>3383473.9407196208</v>
          </cell>
        </row>
        <row r="231">
          <cell r="A231" t="str">
            <v>15-02-080</v>
          </cell>
          <cell r="B231" t="str">
            <v>5.02.09</v>
          </cell>
          <cell r="C231" t="str">
            <v>Suministro e instalación de Organizador Horizontal de Cables para Rack, 1U rack</v>
          </cell>
          <cell r="D231" t="str">
            <v>UN</v>
          </cell>
          <cell r="E231">
            <v>4</v>
          </cell>
          <cell r="F231">
            <v>110043.46087434964</v>
          </cell>
          <cell r="G231">
            <v>440173.84349739854</v>
          </cell>
        </row>
        <row r="232">
          <cell r="A232" t="str">
            <v>15-02-090</v>
          </cell>
          <cell r="B232" t="str">
            <v>5.02.10</v>
          </cell>
          <cell r="C232" t="str">
            <v>Suministro e instalación de Organizador Verticales de Cables para Rack, 1U rack</v>
          </cell>
          <cell r="D232" t="str">
            <v>UN</v>
          </cell>
          <cell r="E232">
            <v>4</v>
          </cell>
          <cell r="F232">
            <v>87722.854797960754</v>
          </cell>
          <cell r="G232">
            <v>350891.41919184302</v>
          </cell>
        </row>
        <row r="233">
          <cell r="A233" t="str">
            <v>15-02-100</v>
          </cell>
          <cell r="B233" t="str">
            <v>5.02.11</v>
          </cell>
          <cell r="C233" t="str">
            <v>Suministro transporte e instalación de Cable UTP CAT 6 o 6A,100 ohmios 4pares 24 AWG.</v>
          </cell>
          <cell r="D233" t="str">
            <v>M</v>
          </cell>
          <cell r="E233">
            <v>250</v>
          </cell>
          <cell r="F233">
            <v>3736.0758909397045</v>
          </cell>
          <cell r="G233">
            <v>934018.97273492615</v>
          </cell>
        </row>
        <row r="234">
          <cell r="A234" t="str">
            <v>15-02-110</v>
          </cell>
          <cell r="B234" t="str">
            <v>5.02.12</v>
          </cell>
          <cell r="C234" t="str">
            <v>Marcaciones puntos voz y datos</v>
          </cell>
          <cell r="D234" t="str">
            <v>UN</v>
          </cell>
          <cell r="E234">
            <v>36</v>
          </cell>
          <cell r="F234">
            <v>3240.2442007740428</v>
          </cell>
          <cell r="G234">
            <v>116648.79122786554</v>
          </cell>
        </row>
        <row r="235">
          <cell r="A235" t="str">
            <v>15-02-120</v>
          </cell>
          <cell r="B235" t="str">
            <v>5.02.13</v>
          </cell>
          <cell r="C235" t="str">
            <v>Certificación puntos de voz y datos</v>
          </cell>
          <cell r="D235" t="str">
            <v>UN</v>
          </cell>
          <cell r="E235">
            <v>36</v>
          </cell>
          <cell r="F235">
            <v>15063.910503638801</v>
          </cell>
          <cell r="G235">
            <v>542300.77813099686</v>
          </cell>
        </row>
        <row r="236">
          <cell r="A236" t="str">
            <v>15-02-220</v>
          </cell>
          <cell r="B236" t="str">
            <v>5.02.14</v>
          </cell>
          <cell r="C236" t="str">
            <v>Salida para toma T.V. Incluye tubería EMT, accesorios, alambre guía , caja y tapa lisa EMT</v>
          </cell>
          <cell r="D236" t="str">
            <v>UN</v>
          </cell>
          <cell r="E236">
            <v>3</v>
          </cell>
          <cell r="F236">
            <v>57198.836628288802</v>
          </cell>
          <cell r="G236">
            <v>171596.50988486642</v>
          </cell>
        </row>
        <row r="237">
          <cell r="F237" t="str">
            <v>SUBTOTAL TELECOMUNICACIONES</v>
          </cell>
          <cell r="G237">
            <v>17360006.477463346</v>
          </cell>
        </row>
        <row r="238">
          <cell r="F238" t="str">
            <v>SUBTOTAL EDIFICIO AUDITORIO</v>
          </cell>
          <cell r="G238">
            <v>114456303.58821298</v>
          </cell>
        </row>
        <row r="240">
          <cell r="A240" t="str">
            <v>15-03</v>
          </cell>
          <cell r="B240">
            <v>6</v>
          </cell>
          <cell r="C240" t="str">
            <v>LUMINARIAS</v>
          </cell>
        </row>
        <row r="241">
          <cell r="A241" t="str">
            <v>15-03-010</v>
          </cell>
          <cell r="B241" t="str">
            <v>6.01.01</v>
          </cell>
          <cell r="C241" t="str">
            <v>Suministro de lámpara de emergencia con autonomía de 90 minutos</v>
          </cell>
          <cell r="D241" t="str">
            <v>UN</v>
          </cell>
          <cell r="E241">
            <v>60</v>
          </cell>
          <cell r="F241">
            <v>260000.00002263999</v>
          </cell>
          <cell r="G241">
            <v>15600000.001358399</v>
          </cell>
        </row>
        <row r="242">
          <cell r="A242" t="str">
            <v>15-03-020</v>
          </cell>
          <cell r="B242" t="str">
            <v>6.01.02</v>
          </cell>
          <cell r="C242" t="str">
            <v>Suministro de lampara pocket 30X120-2X54-T5 acrilico opal</v>
          </cell>
          <cell r="D242" t="str">
            <v>UN</v>
          </cell>
          <cell r="E242">
            <v>13</v>
          </cell>
          <cell r="F242">
            <v>334544</v>
          </cell>
          <cell r="G242">
            <v>4349072</v>
          </cell>
        </row>
        <row r="243">
          <cell r="A243" t="str">
            <v>15-03-030</v>
          </cell>
          <cell r="B243" t="str">
            <v>6.01.03</v>
          </cell>
          <cell r="C243" t="str">
            <v>Suministro de lampara easy ALUM-1X54-119-PANTALLA</v>
          </cell>
          <cell r="D243" t="str">
            <v>UN</v>
          </cell>
          <cell r="E243">
            <v>26</v>
          </cell>
          <cell r="F243">
            <v>319999.69959999999</v>
          </cell>
          <cell r="G243">
            <v>8319992.1896000002</v>
          </cell>
        </row>
        <row r="244">
          <cell r="A244" t="str">
            <v>15-03-040</v>
          </cell>
          <cell r="B244" t="str">
            <v>6.01.04</v>
          </cell>
          <cell r="C244" t="str">
            <v>Suministro de lampara anti humedad ALP-2X28-T5-policarbonato</v>
          </cell>
          <cell r="D244" t="str">
            <v>UN</v>
          </cell>
          <cell r="E244">
            <v>81</v>
          </cell>
          <cell r="F244">
            <v>240000.00003927998</v>
          </cell>
          <cell r="G244">
            <v>19440000.003181677</v>
          </cell>
        </row>
        <row r="245">
          <cell r="A245" t="str">
            <v>15-03-050</v>
          </cell>
          <cell r="B245" t="str">
            <v>6.01.05</v>
          </cell>
          <cell r="C245" t="str">
            <v>Suministro de lampara anti humedad ALP-2X54-T5-policarbonato</v>
          </cell>
          <cell r="D245" t="str">
            <v>UN</v>
          </cell>
          <cell r="E245">
            <v>2</v>
          </cell>
          <cell r="F245">
            <v>275844.00003927993</v>
          </cell>
          <cell r="G245">
            <v>551688.00007855985</v>
          </cell>
        </row>
        <row r="246">
          <cell r="A246" t="str">
            <v>15-03-060</v>
          </cell>
          <cell r="B246" t="str">
            <v>6.01.06</v>
          </cell>
          <cell r="C246" t="str">
            <v>Suministro de lampara industrial vertical 2X32W. Incluye tubería EMT</v>
          </cell>
          <cell r="D246" t="str">
            <v>UN</v>
          </cell>
          <cell r="E246">
            <v>251</v>
          </cell>
          <cell r="F246">
            <v>179220</v>
          </cell>
          <cell r="G246">
            <v>44984220</v>
          </cell>
        </row>
        <row r="247">
          <cell r="A247" t="str">
            <v>15-03-070</v>
          </cell>
          <cell r="B247" t="str">
            <v>6.01.07</v>
          </cell>
          <cell r="C247" t="str">
            <v>Suministro de lampara luminaria easy de 2x54-238 Pantalla (Tipo 1)* (0.930)</v>
          </cell>
          <cell r="D247" t="str">
            <v>UN</v>
          </cell>
          <cell r="E247">
            <v>12</v>
          </cell>
          <cell r="F247">
            <v>360000.00005892001</v>
          </cell>
          <cell r="G247">
            <v>4320000.0007070396</v>
          </cell>
        </row>
        <row r="248">
          <cell r="A248" t="str">
            <v>15-03-080</v>
          </cell>
          <cell r="B248" t="str">
            <v>6.01.08</v>
          </cell>
          <cell r="C248" t="str">
            <v>Suministro de luminaria anti humedad ALP-1X28-T5-policarbonato</v>
          </cell>
          <cell r="D248" t="str">
            <v>UN</v>
          </cell>
          <cell r="E248">
            <v>16</v>
          </cell>
          <cell r="F248">
            <v>185194</v>
          </cell>
          <cell r="G248">
            <v>2963104</v>
          </cell>
        </row>
        <row r="249">
          <cell r="A249" t="str">
            <v>15-03-090</v>
          </cell>
          <cell r="B249" t="str">
            <v>6.01.09</v>
          </cell>
          <cell r="C249" t="str">
            <v>Suministro de lampara RIEL 2X28- T5 ANCHO COMPARTIDO ( Tipo 1) (0.930)</v>
          </cell>
          <cell r="D249" t="str">
            <v>UN</v>
          </cell>
          <cell r="E249">
            <v>4</v>
          </cell>
          <cell r="F249">
            <v>131427.99999999997</v>
          </cell>
          <cell r="G249">
            <v>525711.99999999988</v>
          </cell>
        </row>
        <row r="250">
          <cell r="A250" t="str">
            <v>15-03-100</v>
          </cell>
          <cell r="B250" t="str">
            <v>6.01.10</v>
          </cell>
          <cell r="C250" t="str">
            <v>Suministro de luminaria de lampara cilinder 2X26 / ELECT / UNIV / BAJITO</v>
          </cell>
          <cell r="D250" t="str">
            <v>UN</v>
          </cell>
          <cell r="E250">
            <v>366</v>
          </cell>
          <cell r="F250">
            <v>108726.8</v>
          </cell>
          <cell r="G250">
            <v>39794008.800000004</v>
          </cell>
        </row>
        <row r="251">
          <cell r="A251" t="str">
            <v>15-03-110</v>
          </cell>
          <cell r="B251" t="str">
            <v>6.01.11</v>
          </cell>
          <cell r="C251" t="str">
            <v>Suministro de lampara luminaria de sobreponer de 30X120-2X54-T5-16C-rejilla semiespecular</v>
          </cell>
          <cell r="D251" t="str">
            <v>UN</v>
          </cell>
          <cell r="E251">
            <v>43</v>
          </cell>
          <cell r="F251">
            <v>370388</v>
          </cell>
          <cell r="G251">
            <v>15926684</v>
          </cell>
        </row>
        <row r="252">
          <cell r="A252" t="str">
            <v>15-03-120</v>
          </cell>
          <cell r="B252" t="str">
            <v>6.01.12</v>
          </cell>
          <cell r="C252" t="str">
            <v>Suministro de lampara luminaria easy ALUM-2X54-238-PANTALLA (Tipo 1)* (0.930)</v>
          </cell>
          <cell r="D252" t="str">
            <v>UN</v>
          </cell>
          <cell r="E252">
            <v>13</v>
          </cell>
          <cell r="F252">
            <v>360000.40879999998</v>
          </cell>
          <cell r="G252">
            <v>4680005.3143999996</v>
          </cell>
        </row>
        <row r="253">
          <cell r="A253" t="str">
            <v>15-03-130</v>
          </cell>
          <cell r="B253" t="str">
            <v>6.01.13</v>
          </cell>
          <cell r="C253" t="str">
            <v>Suministro de luminaria minipole de 2x24 acrilico opal</v>
          </cell>
          <cell r="D253" t="str">
            <v>UN</v>
          </cell>
          <cell r="E253">
            <v>451</v>
          </cell>
          <cell r="F253">
            <v>275000.00001016003</v>
          </cell>
          <cell r="G253">
            <v>124025000.00458217</v>
          </cell>
        </row>
        <row r="254">
          <cell r="A254" t="str">
            <v>15-03-140</v>
          </cell>
          <cell r="B254" t="str">
            <v>6.01.14</v>
          </cell>
          <cell r="C254" t="str">
            <v>Suministro de llampara luminaria bañadora pared 2X28-30X120-INC</v>
          </cell>
          <cell r="D254" t="str">
            <v>UN</v>
          </cell>
          <cell r="E254">
            <v>12</v>
          </cell>
          <cell r="F254">
            <v>286752</v>
          </cell>
          <cell r="G254">
            <v>3441024</v>
          </cell>
        </row>
        <row r="255">
          <cell r="A255" t="str">
            <v>15-03-150</v>
          </cell>
          <cell r="B255" t="str">
            <v>6.01.15</v>
          </cell>
          <cell r="C255" t="str">
            <v>Suministro de lampara cilinder 2X32 / ELECT / UNIV / ALTO / VIDRIO (Tipo 1)</v>
          </cell>
          <cell r="D255" t="str">
            <v>UN</v>
          </cell>
          <cell r="E255">
            <v>60</v>
          </cell>
          <cell r="F255">
            <v>121869.59999999999</v>
          </cell>
          <cell r="G255">
            <v>7312175.9999999991</v>
          </cell>
        </row>
        <row r="256">
          <cell r="A256" t="str">
            <v>15-03-160</v>
          </cell>
          <cell r="B256" t="str">
            <v>6.01.16</v>
          </cell>
          <cell r="C256" t="str">
            <v>Suministro de lampara easy decorativa 2x28 ACRILICO OPAL - UNIV (Tipo 1)* (0.930)</v>
          </cell>
          <cell r="D256" t="str">
            <v>UN</v>
          </cell>
          <cell r="E256">
            <v>9</v>
          </cell>
          <cell r="F256">
            <v>289999.99999767996</v>
          </cell>
          <cell r="G256">
            <v>2609999.9999791197</v>
          </cell>
        </row>
        <row r="257">
          <cell r="A257" t="str">
            <v>15-03-170</v>
          </cell>
          <cell r="B257" t="str">
            <v>6.01.17</v>
          </cell>
          <cell r="C257" t="str">
            <v>Suministro de lampara industrial vertical 2X42W</v>
          </cell>
          <cell r="D257" t="str">
            <v>UN</v>
          </cell>
          <cell r="E257">
            <v>99</v>
          </cell>
          <cell r="F257">
            <v>227011.99999999997</v>
          </cell>
          <cell r="G257">
            <v>22474187.999999996</v>
          </cell>
        </row>
        <row r="258">
          <cell r="A258" t="str">
            <v>15-03-180</v>
          </cell>
          <cell r="B258" t="str">
            <v>6.01.18</v>
          </cell>
          <cell r="C258" t="str">
            <v>Suministro de lampara easy decorativa 1x28 ACRILICO OPAL - UNIV (Tipo 1)* (0.930)</v>
          </cell>
          <cell r="D258" t="str">
            <v>UN</v>
          </cell>
          <cell r="E258">
            <v>13</v>
          </cell>
          <cell r="F258">
            <v>239999.476</v>
          </cell>
          <cell r="G258">
            <v>3119993.1880000001</v>
          </cell>
        </row>
        <row r="259">
          <cell r="F259" t="str">
            <v>SUBTOTAL LUMINARIAS:</v>
          </cell>
          <cell r="G259">
            <v>324436867.50188702</v>
          </cell>
        </row>
        <row r="261">
          <cell r="B261">
            <v>7</v>
          </cell>
          <cell r="C261" t="str">
            <v>APANTALLAMIENTO</v>
          </cell>
        </row>
        <row r="262">
          <cell r="A262" t="str">
            <v>15-04</v>
          </cell>
          <cell r="B262">
            <v>7.01</v>
          </cell>
          <cell r="C262" t="str">
            <v>PUNTAS CAPTADORAS Y ANILLO EQUIPOTENCIAL ASOCIADOS AL APANTALLAMIENTO</v>
          </cell>
        </row>
        <row r="263">
          <cell r="A263" t="str">
            <v>15-04-010</v>
          </cell>
          <cell r="B263" t="str">
            <v>7.01.01</v>
          </cell>
          <cell r="C263" t="str">
            <v xml:space="preserve">Cable de aluminio 1 / 0 AWG aislado (Anillo equipotencial, bajantes) </v>
          </cell>
          <cell r="D263" t="str">
            <v>M</v>
          </cell>
          <cell r="E263">
            <v>922.49300000000005</v>
          </cell>
          <cell r="F263">
            <v>8951.578010485493</v>
          </cell>
          <cell r="G263">
            <v>8257768.0536267944</v>
          </cell>
        </row>
        <row r="264">
          <cell r="A264" t="str">
            <v>15-04-020</v>
          </cell>
          <cell r="B264" t="str">
            <v>7.01.02</v>
          </cell>
          <cell r="C264" t="str">
            <v>Conector de compresión OB1010 (Anillo-bajantes dos conectores por bajante)</v>
          </cell>
          <cell r="D264" t="str">
            <v>UN</v>
          </cell>
          <cell r="E264">
            <v>150</v>
          </cell>
          <cell r="F264">
            <v>10048.149895041335</v>
          </cell>
          <cell r="G264">
            <v>1507222.4842562003</v>
          </cell>
        </row>
        <row r="265">
          <cell r="A265" t="str">
            <v>15-04-030</v>
          </cell>
          <cell r="B265" t="str">
            <v>7.01.03</v>
          </cell>
          <cell r="C265" t="str">
            <v>Conector de compresión OB1010 (Puntas captadoras y anillo)</v>
          </cell>
          <cell r="D265" t="str">
            <v>UN</v>
          </cell>
          <cell r="E265">
            <v>68</v>
          </cell>
          <cell r="F265">
            <v>10048.149895041335</v>
          </cell>
          <cell r="G265">
            <v>683274.1928628108</v>
          </cell>
        </row>
        <row r="266">
          <cell r="A266" t="str">
            <v>15-04-040</v>
          </cell>
          <cell r="B266" t="str">
            <v>7.01.04</v>
          </cell>
          <cell r="C266" t="str">
            <v>Punta Franklin de una sola asta (de 1.2 m incluido soporte y fijación)</v>
          </cell>
          <cell r="D266" t="str">
            <v>UN</v>
          </cell>
          <cell r="E266">
            <v>13</v>
          </cell>
          <cell r="F266">
            <v>158090.9452015704</v>
          </cell>
          <cell r="G266">
            <v>2055182.2876204152</v>
          </cell>
        </row>
        <row r="267">
          <cell r="A267" t="str">
            <v>15-04-050</v>
          </cell>
          <cell r="B267" t="str">
            <v>7.01.05</v>
          </cell>
          <cell r="C267" t="str">
            <v>Punta Franklin de una sola asta (de 1.8 m incluido soporte y fijación)</v>
          </cell>
          <cell r="D267" t="str">
            <v>UN</v>
          </cell>
          <cell r="E267">
            <v>15</v>
          </cell>
          <cell r="F267">
            <v>193934.94520157043</v>
          </cell>
          <cell r="G267">
            <v>2909024.1780235562</v>
          </cell>
        </row>
        <row r="268">
          <cell r="A268" t="str">
            <v>15-04-060</v>
          </cell>
          <cell r="B268" t="str">
            <v>7.01.06</v>
          </cell>
          <cell r="C268" t="str">
            <v>Punta Franklin de una sola asta (de 2.5 m incluido soporte y fijación)</v>
          </cell>
          <cell r="D268" t="str">
            <v>UN</v>
          </cell>
          <cell r="E268">
            <v>5</v>
          </cell>
          <cell r="F268">
            <v>293631.55809657183</v>
          </cell>
          <cell r="G268">
            <v>1468157.7904828591</v>
          </cell>
        </row>
        <row r="269">
          <cell r="A269" t="str">
            <v>15-04-070</v>
          </cell>
          <cell r="B269" t="str">
            <v>7.01.07</v>
          </cell>
          <cell r="C269" t="str">
            <v>Punta Franklin de una sola asta (de 3 m fijada en tanque, incluido soporte y fijación)</v>
          </cell>
          <cell r="D269" t="str">
            <v>UN</v>
          </cell>
          <cell r="E269">
            <v>1</v>
          </cell>
          <cell r="F269">
            <v>360918.96324571484</v>
          </cell>
          <cell r="G269">
            <v>360918.96324571484</v>
          </cell>
        </row>
        <row r="270">
          <cell r="A270" t="str">
            <v>15-04-080</v>
          </cell>
          <cell r="B270" t="str">
            <v>7.01.08</v>
          </cell>
          <cell r="C270" t="str">
            <v>Punta Franklin de una sola asta (de 2 m fijada en poste, incluido soporte y fijación)</v>
          </cell>
          <cell r="D270" t="str">
            <v>UN</v>
          </cell>
          <cell r="E270">
            <v>12</v>
          </cell>
          <cell r="F270">
            <v>233891.55809657185</v>
          </cell>
          <cell r="G270">
            <v>2806698.6971588624</v>
          </cell>
        </row>
        <row r="271">
          <cell r="A271" t="str">
            <v>15-04-090</v>
          </cell>
          <cell r="B271" t="str">
            <v>7.01.09</v>
          </cell>
          <cell r="C271" t="str">
            <v>Poste de concreto de 10 m</v>
          </cell>
          <cell r="D271" t="str">
            <v>UN</v>
          </cell>
          <cell r="E271">
            <v>12</v>
          </cell>
          <cell r="F271">
            <v>654213.72196962079</v>
          </cell>
          <cell r="G271">
            <v>7850564.6636354495</v>
          </cell>
        </row>
        <row r="272">
          <cell r="F272" t="str">
            <v>SUBTOTAL PUNTAS CAPTADORAS Y ANILLO EQUIPOTENCIAL ASOCIADOS AL APANTALLAMIENTO</v>
          </cell>
          <cell r="G272">
            <v>27898811.310912661</v>
          </cell>
        </row>
        <row r="274">
          <cell r="A274" t="str">
            <v>15-05</v>
          </cell>
          <cell r="B274">
            <v>7.02</v>
          </cell>
          <cell r="C274" t="str">
            <v>BAJANTES Y MALLA DE PUESTA A TIERRA ASOCIADOS AL APANTALLAMIENTO</v>
          </cell>
        </row>
        <row r="275">
          <cell r="A275" t="str">
            <v>15-05-010</v>
          </cell>
          <cell r="B275" t="str">
            <v>7.02.01</v>
          </cell>
          <cell r="C275" t="str">
            <v>Cable de aluminio 1 / 0 AWG aislado (bajantes)</v>
          </cell>
          <cell r="D275" t="str">
            <v>M</v>
          </cell>
          <cell r="E275">
            <v>586.91599999999994</v>
          </cell>
          <cell r="F275">
            <v>8951.578010485493</v>
          </cell>
          <cell r="G275">
            <v>5253824.359602103</v>
          </cell>
        </row>
        <row r="276">
          <cell r="A276" t="str">
            <v>15-05-020</v>
          </cell>
          <cell r="B276" t="str">
            <v>7.02.02</v>
          </cell>
          <cell r="C276" t="str">
            <v>Tubería de 3 / 4" de diámetro, PVC embebida en concreto o IMC expuesta (Bajantes edificios)</v>
          </cell>
          <cell r="D276" t="str">
            <v>M</v>
          </cell>
          <cell r="E276">
            <v>425.91599999999994</v>
          </cell>
          <cell r="F276">
            <v>9262.4286491429666</v>
          </cell>
          <cell r="G276">
            <v>3945016.5605283752</v>
          </cell>
        </row>
        <row r="277">
          <cell r="A277" t="str">
            <v>15-05-030</v>
          </cell>
          <cell r="B277" t="str">
            <v>7.02.03</v>
          </cell>
          <cell r="C277" t="str">
            <v>Tubería de 3 / 4" IMC expuesta (Bajantes en poste)</v>
          </cell>
          <cell r="D277" t="str">
            <v>M</v>
          </cell>
          <cell r="E277">
            <v>105.60000000000001</v>
          </cell>
          <cell r="F277">
            <v>31790.382649142965</v>
          </cell>
          <cell r="G277">
            <v>3357064.4077494973</v>
          </cell>
        </row>
        <row r="278">
          <cell r="A278" t="str">
            <v>15-05-040</v>
          </cell>
          <cell r="B278" t="str">
            <v>7.02.04</v>
          </cell>
          <cell r="C278" t="str">
            <v>Tubería de 1" de diámetro IMC expuesta (Bajantes tanque)</v>
          </cell>
          <cell r="D278" t="str">
            <v>M</v>
          </cell>
          <cell r="E278">
            <v>55</v>
          </cell>
          <cell r="F278">
            <v>42304.62264914297</v>
          </cell>
          <cell r="G278">
            <v>2326754.2457028632</v>
          </cell>
        </row>
        <row r="279">
          <cell r="A279" t="str">
            <v>15-05-050</v>
          </cell>
          <cell r="B279" t="str">
            <v>7.02.05</v>
          </cell>
          <cell r="C279" t="str">
            <v>Caja de empalme 15x15 (empalme aluminio-cobre)</v>
          </cell>
          <cell r="D279" t="str">
            <v>M</v>
          </cell>
          <cell r="E279">
            <v>60</v>
          </cell>
          <cell r="F279">
            <v>31308.746794144405</v>
          </cell>
          <cell r="G279">
            <v>1878524.8076486643</v>
          </cell>
        </row>
        <row r="280">
          <cell r="A280" t="str">
            <v>15-05-060</v>
          </cell>
          <cell r="B280" t="str">
            <v>7.02.06</v>
          </cell>
          <cell r="C280" t="str">
            <v>Caja de inspección 30 cm x 30 cm</v>
          </cell>
          <cell r="D280" t="str">
            <v>UN</v>
          </cell>
          <cell r="E280">
            <v>4</v>
          </cell>
          <cell r="F280">
            <v>115821.03367263557</v>
          </cell>
          <cell r="G280">
            <v>463284.1346905423</v>
          </cell>
        </row>
        <row r="281">
          <cell r="A281" t="str">
            <v>15-05-070</v>
          </cell>
          <cell r="B281" t="str">
            <v>7.02.07</v>
          </cell>
          <cell r="C281" t="str">
            <v>Soldaduras exotérmicas (Malla de Tierra Apantallamiento)</v>
          </cell>
          <cell r="D281" t="str">
            <v>UN</v>
          </cell>
          <cell r="E281">
            <v>170.5</v>
          </cell>
          <cell r="F281">
            <v>35403.718353841483</v>
          </cell>
          <cell r="G281">
            <v>6036333.9793299725</v>
          </cell>
        </row>
        <row r="282">
          <cell r="A282" t="str">
            <v>15-05-080</v>
          </cell>
          <cell r="B282" t="str">
            <v>7.02.08</v>
          </cell>
          <cell r="C282" t="str">
            <v>Varillas de cobre de 2,4 m, 5 / 8” de diametro</v>
          </cell>
          <cell r="D282" t="str">
            <v>UN</v>
          </cell>
          <cell r="E282">
            <v>70</v>
          </cell>
          <cell r="F282">
            <v>156631.12458217627</v>
          </cell>
          <cell r="G282">
            <v>10964178.72075234</v>
          </cell>
        </row>
        <row r="283">
          <cell r="A283" t="str">
            <v>15-05-090</v>
          </cell>
          <cell r="B283" t="str">
            <v>7.02.09</v>
          </cell>
          <cell r="C283" t="str">
            <v>Cable de cobre 1 / 0 AWG desnudo (SPT enterrado en terreno natural - Apantallamiento)</v>
          </cell>
          <cell r="D283" t="str">
            <v>M</v>
          </cell>
          <cell r="E283">
            <v>664.29000000000008</v>
          </cell>
          <cell r="F283">
            <v>17777.326648546074</v>
          </cell>
          <cell r="G283">
            <v>11809300.319362672</v>
          </cell>
        </row>
        <row r="284">
          <cell r="A284" t="str">
            <v>15-05-100</v>
          </cell>
          <cell r="B284" t="str">
            <v>7.02.10</v>
          </cell>
          <cell r="C284" t="str">
            <v>Colas para equipotencialización de la estructura con el SPT. (Incluyen cable de cobre 1 / 0 AWG de 1,5 m, soldadura y borna terminal )</v>
          </cell>
          <cell r="D284" t="str">
            <v>UN</v>
          </cell>
          <cell r="E284">
            <v>21</v>
          </cell>
          <cell r="F284">
            <v>49691.052205295411</v>
          </cell>
          <cell r="G284">
            <v>1043512.0963112037</v>
          </cell>
        </row>
        <row r="285">
          <cell r="A285" t="str">
            <v>15-05-110</v>
          </cell>
          <cell r="B285" t="str">
            <v>7.02.11</v>
          </cell>
          <cell r="C285" t="str">
            <v>Brecha en terreno natural de 40 cm de ancho por 60 cm de profundidad</v>
          </cell>
          <cell r="D285" t="str">
            <v>M</v>
          </cell>
          <cell r="E285">
            <v>603.9</v>
          </cell>
          <cell r="F285">
            <v>6339.8915745156246</v>
          </cell>
          <cell r="G285">
            <v>3828660.5218499857</v>
          </cell>
        </row>
        <row r="286">
          <cell r="F286" t="str">
            <v>SUBTOTAL BAJANTES Y MALLA DE PUESTA A TIERRA ASOCIADOS AL APANTALLAMIENTO</v>
          </cell>
          <cell r="G286">
            <v>50906454.153528214</v>
          </cell>
        </row>
        <row r="288">
          <cell r="A288" t="str">
            <v>15-06</v>
          </cell>
          <cell r="B288">
            <v>7.03</v>
          </cell>
          <cell r="C288" t="str">
            <v>MALLA DE PUESTA A TIERRA SUBESTACIÓN</v>
          </cell>
        </row>
        <row r="289">
          <cell r="A289" t="str">
            <v>15-06-010</v>
          </cell>
          <cell r="B289" t="str">
            <v>7.03.01</v>
          </cell>
          <cell r="C289" t="str">
            <v>Cable de cobre 1 / 0 AWG desnudo (SPT S / E enterrado en terreno natural)</v>
          </cell>
          <cell r="D289" t="str">
            <v>M</v>
          </cell>
          <cell r="E289">
            <v>111.32</v>
          </cell>
          <cell r="F289">
            <v>17777.326648546074</v>
          </cell>
          <cell r="G289">
            <v>1978972.0025161488</v>
          </cell>
        </row>
        <row r="290">
          <cell r="A290" t="str">
            <v>15-06-020</v>
          </cell>
          <cell r="B290" t="str">
            <v>7.03.02</v>
          </cell>
          <cell r="C290" t="str">
            <v>Soldaduras exotérmicas (Malla de Tierra S / E y anillo equipotencial)</v>
          </cell>
          <cell r="D290" t="str">
            <v>UN</v>
          </cell>
          <cell r="E290">
            <v>23</v>
          </cell>
          <cell r="F290">
            <v>35403.718353841483</v>
          </cell>
          <cell r="G290">
            <v>814285.52213835414</v>
          </cell>
        </row>
        <row r="291">
          <cell r="A291" t="str">
            <v>15-05-080</v>
          </cell>
          <cell r="B291" t="str">
            <v>7.03.03</v>
          </cell>
          <cell r="C291" t="str">
            <v>Varillas de cobre de 2,4 m, 5 / 8” de diametro</v>
          </cell>
          <cell r="D291" t="str">
            <v>UN</v>
          </cell>
          <cell r="E291">
            <v>4</v>
          </cell>
          <cell r="F291">
            <v>156631.12458217627</v>
          </cell>
          <cell r="G291">
            <v>626524.49832870509</v>
          </cell>
        </row>
        <row r="292">
          <cell r="A292" t="str">
            <v>15-05-060</v>
          </cell>
          <cell r="B292" t="str">
            <v>7.03.04</v>
          </cell>
          <cell r="C292" t="str">
            <v>Caja de inspección 30 cm x 30 cm</v>
          </cell>
          <cell r="D292" t="str">
            <v>UN</v>
          </cell>
          <cell r="E292">
            <v>1</v>
          </cell>
          <cell r="F292">
            <v>115821.03367263557</v>
          </cell>
          <cell r="G292">
            <v>115821.03367263557</v>
          </cell>
        </row>
        <row r="293">
          <cell r="A293" t="str">
            <v>15-06-030</v>
          </cell>
          <cell r="B293" t="str">
            <v>7.03.05</v>
          </cell>
          <cell r="C293" t="str">
            <v>Colas para equipotencialización de equipos S / E. (Incluyen cable de cobre 1 / 0 AWG de 1,5 m, soldadura y borna terminal )</v>
          </cell>
          <cell r="D293" t="str">
            <v>UN</v>
          </cell>
          <cell r="E293">
            <v>4</v>
          </cell>
          <cell r="F293">
            <v>49691.052205295411</v>
          </cell>
          <cell r="G293">
            <v>198764.20882118164</v>
          </cell>
        </row>
        <row r="294">
          <cell r="A294" t="str">
            <v>15-05-110</v>
          </cell>
          <cell r="B294" t="str">
            <v>7.03.06</v>
          </cell>
          <cell r="C294" t="str">
            <v>Brecha en terreno natural de 40 cm de ancho por 60 cm de profundidad</v>
          </cell>
          <cell r="D294" t="str">
            <v>M</v>
          </cell>
          <cell r="E294">
            <v>101.19999999999999</v>
          </cell>
          <cell r="F294">
            <v>6339.8915745156246</v>
          </cell>
          <cell r="G294">
            <v>641597.02734098118</v>
          </cell>
        </row>
        <row r="295">
          <cell r="C295" t="str">
            <v>SUBTOTAL MALLA DE PUESTA A TIERRA SUBESTACIÓN</v>
          </cell>
          <cell r="G295">
            <v>4375964.2928180061</v>
          </cell>
        </row>
        <row r="296">
          <cell r="C296" t="str">
            <v>SUBTOTAL APANTALLAMIENTO</v>
          </cell>
          <cell r="G296">
            <v>83181229.757258892</v>
          </cell>
        </row>
        <row r="298">
          <cell r="A298" t="str">
            <v>15-07</v>
          </cell>
          <cell r="B298">
            <v>8</v>
          </cell>
          <cell r="C298" t="str">
            <v>REDES EXTERIORES ENERGIA</v>
          </cell>
        </row>
        <row r="299">
          <cell r="B299" t="str">
            <v xml:space="preserve">8.01  </v>
          </cell>
          <cell r="C299" t="str">
            <v>ENERGIA</v>
          </cell>
        </row>
        <row r="300">
          <cell r="A300" t="str">
            <v>15-07-010</v>
          </cell>
          <cell r="B300" t="str">
            <v>8.01.01</v>
          </cell>
          <cell r="C300" t="str">
            <v>Suministro, transporte e instalación de vestida según norma EPM RA2-017</v>
          </cell>
          <cell r="D300" t="str">
            <v>UN</v>
          </cell>
          <cell r="E300">
            <v>1</v>
          </cell>
          <cell r="F300">
            <v>966967.23899142968</v>
          </cell>
          <cell r="G300">
            <v>966967.23899142968</v>
          </cell>
        </row>
        <row r="301">
          <cell r="A301" t="str">
            <v>15-07-020</v>
          </cell>
          <cell r="B301" t="str">
            <v>8.01.02</v>
          </cell>
          <cell r="C301" t="str">
            <v>Suministro, transporte e instalación de bajante eléctrico en tuberia metalica galvanizada de 4", incluye contratuerca y elementos de fijación.</v>
          </cell>
          <cell r="D301" t="str">
            <v>UN</v>
          </cell>
          <cell r="E301">
            <v>3</v>
          </cell>
          <cell r="F301">
            <v>555396.35790708289</v>
          </cell>
          <cell r="G301">
            <v>1666189.0737212487</v>
          </cell>
        </row>
        <row r="302">
          <cell r="A302" t="str">
            <v>15-07-030</v>
          </cell>
          <cell r="B302" t="str">
            <v>8.01.03</v>
          </cell>
          <cell r="C302" t="str">
            <v xml:space="preserve">Suministro, transporte e instalación de tapa para herraje según norma RS3-002. </v>
          </cell>
          <cell r="D302" t="str">
            <v>UN</v>
          </cell>
          <cell r="E302">
            <v>7</v>
          </cell>
          <cell r="F302">
            <v>410104.85704698518</v>
          </cell>
          <cell r="G302">
            <v>2870733.9993288964</v>
          </cell>
        </row>
        <row r="303">
          <cell r="A303" t="str">
            <v>15-07-040</v>
          </cell>
          <cell r="B303" t="str">
            <v>8.01.04</v>
          </cell>
          <cell r="C303" t="str">
            <v>Suministro, transporte e instalación de Acometida en 3No 1 / 0 XLPE + 1No2 Cu al 133% desde punto de conexión a subestación.</v>
          </cell>
          <cell r="D303" t="str">
            <v>M</v>
          </cell>
          <cell r="E303">
            <v>30</v>
          </cell>
          <cell r="F303">
            <v>119412.45608161924</v>
          </cell>
          <cell r="G303">
            <v>3582373.6824485771</v>
          </cell>
        </row>
        <row r="304">
          <cell r="A304" t="str">
            <v>15-07-050</v>
          </cell>
          <cell r="B304" t="str">
            <v>8.01.05</v>
          </cell>
          <cell r="C304" t="str">
            <v xml:space="preserve">Suministro, transporte e instalación de juego de conos interiores y todos sus accesorios. </v>
          </cell>
          <cell r="D304" t="str">
            <v>UN</v>
          </cell>
          <cell r="E304">
            <v>1</v>
          </cell>
          <cell r="F304">
            <v>381124.68666435254</v>
          </cell>
          <cell r="G304">
            <v>381124.68666435254</v>
          </cell>
        </row>
        <row r="305">
          <cell r="A305" t="str">
            <v>15-07-060</v>
          </cell>
          <cell r="B305" t="str">
            <v>8.01.06</v>
          </cell>
          <cell r="C305" t="str">
            <v xml:space="preserve">Suministro, transporte e instalación de juego de conos exteriores y todos sus accesorios. </v>
          </cell>
          <cell r="D305" t="str">
            <v>UN</v>
          </cell>
          <cell r="E305">
            <v>1</v>
          </cell>
          <cell r="F305">
            <v>494630.68666435243</v>
          </cell>
          <cell r="G305">
            <v>494630.68666435243</v>
          </cell>
        </row>
        <row r="306">
          <cell r="A306" t="str">
            <v>15-07-070</v>
          </cell>
          <cell r="B306" t="str">
            <v>8.01.07</v>
          </cell>
          <cell r="C306" t="str">
            <v xml:space="preserve">Suministro, transporte e instalación de tubería PVC tipo DB de 4". Incluye soldadura PVC , 3 curvas PVC de 4" , 6 entradas a caja PVC de 4''. </v>
          </cell>
          <cell r="D306" t="str">
            <v>M</v>
          </cell>
          <cell r="E306">
            <v>30</v>
          </cell>
          <cell r="F306">
            <v>44190.328870407597</v>
          </cell>
          <cell r="G306">
            <v>1325709.866112228</v>
          </cell>
        </row>
        <row r="307">
          <cell r="A307" t="str">
            <v>15-07-080</v>
          </cell>
          <cell r="B307" t="str">
            <v>8.01.08</v>
          </cell>
          <cell r="C307" t="str">
            <v>Suministro transporte e instalación de avisos en acrílico para marcacion de cable en cajas de energía.</v>
          </cell>
          <cell r="D307" t="str">
            <v>UN</v>
          </cell>
          <cell r="E307">
            <v>10</v>
          </cell>
          <cell r="F307">
            <v>8998.5793203740941</v>
          </cell>
          <cell r="G307">
            <v>89985.793203740934</v>
          </cell>
        </row>
        <row r="308">
          <cell r="A308" t="str">
            <v>15-07-090</v>
          </cell>
          <cell r="B308" t="str">
            <v>8.01.09</v>
          </cell>
          <cell r="C308" t="str">
            <v xml:space="preserve">Suministro, transporte e instalación de tapa para herraje según norma RS3-015. </v>
          </cell>
          <cell r="D308" t="str">
            <v>UN</v>
          </cell>
          <cell r="E308">
            <v>19</v>
          </cell>
          <cell r="F308">
            <v>174867.63125698233</v>
          </cell>
          <cell r="G308">
            <v>3322484.9938826645</v>
          </cell>
        </row>
        <row r="309">
          <cell r="A309" t="str">
            <v>15-07-100</v>
          </cell>
          <cell r="B309" t="str">
            <v>8.01.10</v>
          </cell>
          <cell r="C309" t="str">
            <v>Suministro e instalacion de vestida para Montaje de transformador trifásico en poste (RA2-026)</v>
          </cell>
          <cell r="D309" t="str">
            <v>UN</v>
          </cell>
          <cell r="E309">
            <v>2</v>
          </cell>
          <cell r="F309">
            <v>1406206.9463880016</v>
          </cell>
          <cell r="G309">
            <v>2812413.8927760031</v>
          </cell>
        </row>
        <row r="310">
          <cell r="A310" t="str">
            <v>15-07-110</v>
          </cell>
          <cell r="B310" t="str">
            <v>8.01.11</v>
          </cell>
          <cell r="C310" t="str">
            <v>Suministro e instalacion de Puesta a tierra segun norma (RA6-010)</v>
          </cell>
          <cell r="D310" t="str">
            <v>UN</v>
          </cell>
          <cell r="E310">
            <v>2</v>
          </cell>
          <cell r="F310">
            <v>198118.33505425483</v>
          </cell>
          <cell r="G310">
            <v>396236.67010850966</v>
          </cell>
        </row>
        <row r="311">
          <cell r="A311" t="str">
            <v>15-07-120</v>
          </cell>
          <cell r="B311" t="str">
            <v>8.01.12</v>
          </cell>
          <cell r="C311" t="str">
            <v>Suministro e instalacion de bajante en tuberia TMG de 4" x 6 mts (incluye boquilla de puesta a tierra )</v>
          </cell>
          <cell r="D311" t="str">
            <v>UN</v>
          </cell>
          <cell r="E311">
            <v>2</v>
          </cell>
          <cell r="F311">
            <v>718933.12020536873</v>
          </cell>
          <cell r="G311">
            <v>1437866.2404107375</v>
          </cell>
        </row>
        <row r="312">
          <cell r="A312" t="str">
            <v>15-07-130</v>
          </cell>
          <cell r="B312" t="str">
            <v>8.01.13</v>
          </cell>
          <cell r="C312" t="str">
            <v>Suministro transporte e instalación de transformador en aceite tipo poste de 150KVA 13200 / 208 / 120 V</v>
          </cell>
          <cell r="D312" t="str">
            <v>UN</v>
          </cell>
          <cell r="E312">
            <v>2</v>
          </cell>
          <cell r="F312">
            <v>6766662.3390939701</v>
          </cell>
          <cell r="G312">
            <v>13533324.67818794</v>
          </cell>
        </row>
        <row r="313">
          <cell r="A313" t="str">
            <v>15-08</v>
          </cell>
          <cell r="B313" t="str">
            <v xml:space="preserve">8.02 </v>
          </cell>
          <cell r="C313" t="str">
            <v>REDES EXTERIORES TELEFONOS</v>
          </cell>
        </row>
        <row r="314">
          <cell r="A314" t="str">
            <v>15-08-010</v>
          </cell>
          <cell r="B314" t="str">
            <v>8.02.01</v>
          </cell>
          <cell r="C314" t="str">
            <v>Suministro, transporte e instalación de tapa para herraje caja telefónica doble tapa de 60x80 cm</v>
          </cell>
          <cell r="D314" t="str">
            <v>UN</v>
          </cell>
          <cell r="E314">
            <v>9</v>
          </cell>
          <cell r="F314">
            <v>181737.2157652654</v>
          </cell>
          <cell r="G314">
            <v>1635634.9418873885</v>
          </cell>
        </row>
        <row r="316">
          <cell r="F316" t="str">
            <v>SUBTOTAL REDES EXTERIORES ENERGIA</v>
          </cell>
          <cell r="G316">
            <v>34515676.444388069</v>
          </cell>
        </row>
        <row r="318">
          <cell r="A318" t="str">
            <v>15-09</v>
          </cell>
          <cell r="B318">
            <v>9</v>
          </cell>
          <cell r="C318" t="str">
            <v>ACOMETIDAS EXTERIORES</v>
          </cell>
        </row>
        <row r="319">
          <cell r="A319" t="str">
            <v>15-09-010</v>
          </cell>
          <cell r="B319" t="str">
            <v>9.01.01</v>
          </cell>
          <cell r="C319" t="str">
            <v>Suministro, transporte e instalación de acometida en 3#8+1#10 para RCI</v>
          </cell>
          <cell r="D319" t="str">
            <v>M</v>
          </cell>
          <cell r="E319">
            <v>32</v>
          </cell>
          <cell r="F319">
            <v>13089.73005410163</v>
          </cell>
          <cell r="G319">
            <v>418871.36173125217</v>
          </cell>
        </row>
        <row r="320">
          <cell r="A320" t="str">
            <v>15-09-020</v>
          </cell>
          <cell r="B320" t="str">
            <v>9.01.02</v>
          </cell>
          <cell r="C320" t="str">
            <v>Suministro, transporte e instalación de acometida en 3#6+1#8 para RCI</v>
          </cell>
          <cell r="D320" t="str">
            <v>M</v>
          </cell>
          <cell r="E320">
            <v>315</v>
          </cell>
          <cell r="F320">
            <v>19031.07366266672</v>
          </cell>
          <cell r="G320">
            <v>5994788.2037400166</v>
          </cell>
        </row>
        <row r="321">
          <cell r="A321" t="str">
            <v>15-09-030</v>
          </cell>
          <cell r="B321" t="str">
            <v>9.01.03</v>
          </cell>
          <cell r="C321" t="str">
            <v>Suministro, transporte e instalación de acometida en 3#1 / 0+1#2+136 para edificio de administracion.</v>
          </cell>
          <cell r="D321" t="str">
            <v>M</v>
          </cell>
          <cell r="E321">
            <v>15.5</v>
          </cell>
          <cell r="F321">
            <v>69205.859147697542</v>
          </cell>
          <cell r="G321">
            <v>1072690.8167893118</v>
          </cell>
        </row>
        <row r="322">
          <cell r="A322" t="str">
            <v>15-09-040</v>
          </cell>
          <cell r="B322" t="str">
            <v>9.01.04</v>
          </cell>
          <cell r="C322" t="str">
            <v>Suministro, transporte e instalación de acometida en 3#2 / 0+1#1 / 0+#4 para edificio de industrias medianas y livianas.</v>
          </cell>
          <cell r="D322" t="str">
            <v>M</v>
          </cell>
          <cell r="E322">
            <v>117</v>
          </cell>
          <cell r="F322">
            <v>89902.223788545132</v>
          </cell>
          <cell r="G322">
            <v>10518560.18325978</v>
          </cell>
        </row>
        <row r="323">
          <cell r="A323" t="str">
            <v>15-09-050</v>
          </cell>
          <cell r="B323" t="str">
            <v>9.01.05</v>
          </cell>
          <cell r="C323" t="str">
            <v>Suministro, transporte e instalación de acometida en 3#4+1#6+1310 para Bienestar.</v>
          </cell>
          <cell r="D323" t="str">
            <v>M</v>
          </cell>
          <cell r="E323">
            <v>32</v>
          </cell>
          <cell r="F323">
            <v>29794.950102960509</v>
          </cell>
          <cell r="G323">
            <v>953438.40329473629</v>
          </cell>
        </row>
        <row r="324">
          <cell r="A324" t="str">
            <v>15-09-060</v>
          </cell>
          <cell r="B324" t="str">
            <v>9.01.06</v>
          </cell>
          <cell r="C324" t="str">
            <v>Suministro transporte e instalación de acometida en 9#4 / 0+3#2 / 0 CU THHN alimentador secundario incluye bornas terminales , cintas aislantes.para subestaciones en Auditorio y Escuela de Musica.</v>
          </cell>
          <cell r="D324" t="str">
            <v>M</v>
          </cell>
          <cell r="E324">
            <v>105</v>
          </cell>
          <cell r="F324">
            <v>355828.38642374612</v>
          </cell>
          <cell r="G324">
            <v>37361980.574493341</v>
          </cell>
        </row>
        <row r="325">
          <cell r="F325" t="str">
            <v>SUBTOTAL ACOMETIDAS EXTERIORES</v>
          </cell>
          <cell r="G325">
            <v>56320329.543308437</v>
          </cell>
        </row>
        <row r="327">
          <cell r="A327" t="str">
            <v>15-10</v>
          </cell>
          <cell r="B327">
            <v>10</v>
          </cell>
          <cell r="C327" t="str">
            <v>DUCTOS Y CANALIZACIONES</v>
          </cell>
        </row>
        <row r="328">
          <cell r="A328" t="str">
            <v>15-10-010</v>
          </cell>
          <cell r="B328" t="str">
            <v>10.01.01</v>
          </cell>
          <cell r="C328" t="str">
            <v xml:space="preserve">Suministro, transporte e instalación de tubería PVC tipo DB de 2x2". Incluye soldadura PVC , 2 curvas PVC de 2" , 4 entradas a caja PVC de 2''. </v>
          </cell>
          <cell r="D328" t="str">
            <v>M</v>
          </cell>
          <cell r="E328">
            <v>224</v>
          </cell>
          <cell r="F328">
            <v>44340.593338661572</v>
          </cell>
          <cell r="G328">
            <v>9932292.9078601915</v>
          </cell>
        </row>
        <row r="329">
          <cell r="A329" t="str">
            <v>15-10-020</v>
          </cell>
          <cell r="B329" t="str">
            <v>10.01.02</v>
          </cell>
          <cell r="C329" t="str">
            <v xml:space="preserve">Suministro, transporte e instalación de tubería PVC tipo DB de 1". Incluye soldadura PVC , curvas PVC de 1" , terminal campana PVC de 1''. </v>
          </cell>
          <cell r="D329" t="str">
            <v>M</v>
          </cell>
          <cell r="E329">
            <v>336</v>
          </cell>
          <cell r="F329">
            <v>29303.697401807087</v>
          </cell>
          <cell r="G329">
            <v>9846042.3270071819</v>
          </cell>
        </row>
        <row r="330">
          <cell r="A330" t="str">
            <v>15-10-030</v>
          </cell>
          <cell r="B330" t="str">
            <v>10.01.03</v>
          </cell>
          <cell r="C330" t="str">
            <v xml:space="preserve">Suministro, transporte e instalación de tubería PVC tipo DB de 2". Incluye soldadura PVC , curvas PVC de 1" , terminal campana PVC de 1''. </v>
          </cell>
          <cell r="D330" t="str">
            <v>M</v>
          </cell>
          <cell r="E330">
            <v>12</v>
          </cell>
          <cell r="F330">
            <v>39242.068814852049</v>
          </cell>
          <cell r="G330">
            <v>470904.82577822462</v>
          </cell>
        </row>
        <row r="331">
          <cell r="A331" t="str">
            <v>15-10-040</v>
          </cell>
          <cell r="B331" t="str">
            <v>10.01.04</v>
          </cell>
          <cell r="C331" t="str">
            <v xml:space="preserve">Suministro, transporte e instalación de tubería PVC tipo DB de 3". Incluye soldadura PVC , curvas PVC de 3" , terminal campana PVC de 3''. </v>
          </cell>
          <cell r="D331" t="str">
            <v>M</v>
          </cell>
          <cell r="E331">
            <v>110</v>
          </cell>
          <cell r="F331">
            <v>39905.36384515508</v>
          </cell>
          <cell r="G331">
            <v>4389590.0229670592</v>
          </cell>
        </row>
        <row r="332">
          <cell r="A332" t="str">
            <v>15-10-050</v>
          </cell>
          <cell r="B332" t="str">
            <v>10.01.05</v>
          </cell>
          <cell r="C332" t="str">
            <v xml:space="preserve">Suministro, transporte e instalación de tubería PVC tipo DB de 11 / 4". Incluye soldadura PVC , curvas PVC de 11 / 4" , terminal campana PVC de 11 / 4''. </v>
          </cell>
          <cell r="D332" t="str">
            <v>M</v>
          </cell>
          <cell r="E332">
            <v>142</v>
          </cell>
          <cell r="F332">
            <v>28988.619987320166</v>
          </cell>
          <cell r="G332">
            <v>4116384.0381994634</v>
          </cell>
        </row>
        <row r="333">
          <cell r="A333" t="str">
            <v>15-10-060</v>
          </cell>
          <cell r="B333" t="str">
            <v>10.01.06</v>
          </cell>
          <cell r="C333" t="str">
            <v>Suministro transporte e instalación de tubería PVC de 3x2'' para acometida secundaria de Auditorio y Escuela de musica.</v>
          </cell>
          <cell r="D333" t="str">
            <v>M</v>
          </cell>
          <cell r="E333">
            <v>95</v>
          </cell>
          <cell r="F333">
            <v>55262.71657776551</v>
          </cell>
          <cell r="G333">
            <v>5249958.0748877237</v>
          </cell>
        </row>
        <row r="334">
          <cell r="F334" t="str">
            <v>SUBTOTAL ACOMETIDAS EXTERIORES</v>
          </cell>
          <cell r="G334">
            <v>34005172.196699843</v>
          </cell>
        </row>
        <row r="336">
          <cell r="A336" t="str">
            <v>15-11</v>
          </cell>
          <cell r="B336">
            <v>11</v>
          </cell>
          <cell r="C336" t="str">
            <v>SUBESTACIONES ENERGIA</v>
          </cell>
        </row>
        <row r="337">
          <cell r="A337">
            <v>0</v>
          </cell>
          <cell r="B337" t="str">
            <v xml:space="preserve">11.01  </v>
          </cell>
          <cell r="C337" t="str">
            <v xml:space="preserve">ENERGIA </v>
          </cell>
        </row>
        <row r="338">
          <cell r="A338" t="str">
            <v>15-11-010</v>
          </cell>
          <cell r="B338" t="str">
            <v>11.01.01</v>
          </cell>
          <cell r="C338" t="str">
            <v>Suministro transporte e instalación de acometida en 12*#4 / 0+4#2 / 0 CU THHN alimentador secundario incluye bornas terminales , cintas aislantes.</v>
          </cell>
          <cell r="D338" t="str">
            <v>M</v>
          </cell>
          <cell r="E338">
            <v>5</v>
          </cell>
          <cell r="F338">
            <v>495973.5250760637</v>
          </cell>
          <cell r="G338">
            <v>2479867.6253803186</v>
          </cell>
        </row>
        <row r="339">
          <cell r="A339" t="str">
            <v>15-11-020</v>
          </cell>
          <cell r="B339" t="str">
            <v>11.01.02</v>
          </cell>
          <cell r="C339" t="str">
            <v>Suministro transporte e instalación de tuberia IMC de 2X4", incluye elementos de fijación para acometida secundaria.</v>
          </cell>
          <cell r="D339" t="str">
            <v>M</v>
          </cell>
          <cell r="E339">
            <v>2.5</v>
          </cell>
          <cell r="F339">
            <v>303548.95220536884</v>
          </cell>
          <cell r="G339">
            <v>758872.38051342207</v>
          </cell>
        </row>
        <row r="340">
          <cell r="A340" t="str">
            <v>15-11-030</v>
          </cell>
          <cell r="B340" t="str">
            <v>11.01.03</v>
          </cell>
          <cell r="C340" t="str">
            <v>Suministro transporte e instalación de transformador tipo seco en de 225 KVA 13200 / 208 / 120 V , incluye celda</v>
          </cell>
          <cell r="D340" t="str">
            <v>UN</v>
          </cell>
          <cell r="E340">
            <v>1</v>
          </cell>
          <cell r="F340">
            <v>23228751.169041783</v>
          </cell>
          <cell r="G340">
            <v>23228751.169041783</v>
          </cell>
        </row>
        <row r="341">
          <cell r="A341" t="str">
            <v>15-11-040</v>
          </cell>
          <cell r="B341" t="str">
            <v>11.01.04</v>
          </cell>
          <cell r="C341" t="str">
            <v>Suninistro, transporte e instalación de celda para seccionador segun diagrama unifilar</v>
          </cell>
          <cell r="D341" t="str">
            <v>UN</v>
          </cell>
          <cell r="E341">
            <v>1</v>
          </cell>
          <cell r="F341">
            <v>6399999.8907857668</v>
          </cell>
          <cell r="G341">
            <v>6399999.8907857668</v>
          </cell>
        </row>
        <row r="342">
          <cell r="A342" t="str">
            <v>15-11-050</v>
          </cell>
          <cell r="B342" t="str">
            <v>11.01.05</v>
          </cell>
          <cell r="C342" t="str">
            <v>Suministro transporte e instalación de gabinete de protección y medida en edificio tecnico según diagrama unifilar con todos los elementos necesarios de fijación y puesta en marcha para su correcto funcionamiento. Incluye transferencia automatica, contado</v>
          </cell>
          <cell r="D342" t="str">
            <v>M</v>
          </cell>
          <cell r="E342">
            <v>1</v>
          </cell>
          <cell r="F342">
            <v>7531289.8628076212</v>
          </cell>
          <cell r="G342">
            <v>7531289.8628076212</v>
          </cell>
        </row>
        <row r="343">
          <cell r="A343" t="str">
            <v>15-11-060</v>
          </cell>
          <cell r="B343" t="str">
            <v>11.01.06</v>
          </cell>
          <cell r="C343" t="str">
            <v>Suministro transporte e instalación de gabinete de protección y medida en auditorio según diagrama unifilar con todos los elementos necesarios de fijación y puesta en marcha para su correcto funcionamiento. Incluye transferencia automatica, contador elect</v>
          </cell>
          <cell r="D343" t="str">
            <v>M</v>
          </cell>
          <cell r="E343">
            <v>1</v>
          </cell>
          <cell r="F343">
            <v>6933889.8628076222</v>
          </cell>
          <cell r="G343">
            <v>6933889.8628076222</v>
          </cell>
        </row>
        <row r="344">
          <cell r="A344" t="str">
            <v>15-11-070</v>
          </cell>
          <cell r="B344" t="str">
            <v>11.01.07</v>
          </cell>
          <cell r="C344" t="str">
            <v>Suministro transporte e instalación de gabinete de protección y medida en Escuela de musica según diagrama unifilar con todos los elementos necesarios de fijación y puesta en marcha para su correcto funcionamiento. Incluye transferencia automatica, contad</v>
          </cell>
          <cell r="D344" t="str">
            <v>M</v>
          </cell>
          <cell r="E344">
            <v>1</v>
          </cell>
          <cell r="F344">
            <v>6933889.8628076222</v>
          </cell>
          <cell r="G344">
            <v>6933889.8628076222</v>
          </cell>
        </row>
        <row r="345">
          <cell r="A345" t="str">
            <v>15-11-080</v>
          </cell>
          <cell r="B345" t="str">
            <v>11.01.08</v>
          </cell>
          <cell r="C345" t="str">
            <v>Caja telefónica metálica 60x80x15 cm fondo madera con troquel para toma y rendijas de ventilación en subestación. Incluye marcación y todo elemento de fijación necesario para su correcta instalación</v>
          </cell>
          <cell r="D345" t="str">
            <v>UN</v>
          </cell>
          <cell r="E345">
            <v>3</v>
          </cell>
          <cell r="F345">
            <v>283352.12093587406</v>
          </cell>
          <cell r="G345">
            <v>850056.36280762218</v>
          </cell>
        </row>
        <row r="346">
          <cell r="A346" t="str">
            <v>15-11-090</v>
          </cell>
          <cell r="B346" t="str">
            <v>11.01.09</v>
          </cell>
          <cell r="C346" t="str">
            <v>Caja TV metálica 40x40x20 cm con troquel para toma y rendijas de ventilación en piso intermedio , Incluye marcación y todo elemento de fijación necesario para su correcta instalación</v>
          </cell>
          <cell r="D346" t="str">
            <v>UN</v>
          </cell>
          <cell r="E346">
            <v>3</v>
          </cell>
          <cell r="F346">
            <v>229586.12093587409</v>
          </cell>
          <cell r="G346">
            <v>688758.3628076223</v>
          </cell>
        </row>
        <row r="347">
          <cell r="F347" t="str">
            <v>SUBTOTAL SUBESTACIONES ENERGIA</v>
          </cell>
          <cell r="G347">
            <v>55805375.379759409</v>
          </cell>
        </row>
        <row r="349">
          <cell r="B349" t="str">
            <v>TOTAL SIN IVA</v>
          </cell>
          <cell r="G349">
            <v>1098239594.4131219</v>
          </cell>
        </row>
        <row r="350">
          <cell r="B350" t="str">
            <v xml:space="preserve">IVA DEL 16% SOBRE UTILIDAD </v>
          </cell>
          <cell r="F350">
            <v>0.16</v>
          </cell>
          <cell r="G350">
            <v>175718335.10609952</v>
          </cell>
        </row>
        <row r="351">
          <cell r="B351" t="str">
            <v>TOTAL PRESUPUESTO</v>
          </cell>
          <cell r="G351">
            <v>1273957929.5192215</v>
          </cell>
        </row>
      </sheetData>
      <sheetData sheetId="30"/>
      <sheetData sheetId="31">
        <row r="1">
          <cell r="B1" t="str">
            <v>PARQUE DE ARTES Y OFICIOS - ESCUELA DE MUSICA</v>
          </cell>
        </row>
        <row r="2">
          <cell r="B2" t="str">
            <v>SISTEMA DE ACONDICIONAMIENTO DE AIRE</v>
          </cell>
        </row>
        <row r="3">
          <cell r="B3" t="str">
            <v>CANTIDADES DE OBRA Y PRESUPUESTO</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I5">
            <v>0</v>
          </cell>
        </row>
        <row r="6">
          <cell r="A6" t="str">
            <v>18-01-010</v>
          </cell>
          <cell r="B6" t="str">
            <v>1.1</v>
          </cell>
          <cell r="C6" t="str">
            <v xml:space="preserve">Enfriador de agua #B3-1  </v>
          </cell>
          <cell r="D6">
            <v>1</v>
          </cell>
          <cell r="E6" t="str">
            <v>UN</v>
          </cell>
          <cell r="F6">
            <v>134640000</v>
          </cell>
          <cell r="G6">
            <v>134640000</v>
          </cell>
          <cell r="I6">
            <v>153220320</v>
          </cell>
        </row>
        <row r="7">
          <cell r="A7" t="str">
            <v>18-01-020</v>
          </cell>
          <cell r="B7" t="str">
            <v>1.1</v>
          </cell>
          <cell r="C7" t="str">
            <v xml:space="preserve">Enfriador de agua #B1-1 </v>
          </cell>
          <cell r="D7">
            <v>0</v>
          </cell>
          <cell r="E7" t="str">
            <v>UN</v>
          </cell>
          <cell r="F7">
            <v>85480000</v>
          </cell>
          <cell r="G7">
            <v>0</v>
          </cell>
          <cell r="I7">
            <v>97276239.999999985</v>
          </cell>
        </row>
        <row r="8">
          <cell r="F8">
            <v>0</v>
          </cell>
          <cell r="H8">
            <v>134640000</v>
          </cell>
          <cell r="I8">
            <v>0</v>
          </cell>
        </row>
        <row r="9">
          <cell r="A9" t="str">
            <v>18-02</v>
          </cell>
          <cell r="B9" t="str">
            <v>2.0</v>
          </cell>
          <cell r="C9" t="str">
            <v>UNIDADES MANEJADORAS DE AIRE ( incluye  todos los filtros. (Ver especificaciones)</v>
          </cell>
          <cell r="F9">
            <v>0</v>
          </cell>
          <cell r="I9">
            <v>0</v>
          </cell>
        </row>
        <row r="10">
          <cell r="A10" t="str">
            <v>18-02-010</v>
          </cell>
          <cell r="B10" t="str">
            <v>2.1</v>
          </cell>
          <cell r="C10" t="str">
            <v>UMA  #B3-01</v>
          </cell>
          <cell r="D10">
            <v>1</v>
          </cell>
          <cell r="E10" t="str">
            <v>UN</v>
          </cell>
          <cell r="F10">
            <v>21648000</v>
          </cell>
          <cell r="G10">
            <v>21648000</v>
          </cell>
          <cell r="I10">
            <v>24635423.999999996</v>
          </cell>
        </row>
        <row r="11">
          <cell r="A11" t="str">
            <v>18-02-020</v>
          </cell>
          <cell r="B11" t="str">
            <v>2.2</v>
          </cell>
          <cell r="C11" t="str">
            <v>UMA  #B3-02</v>
          </cell>
          <cell r="D11">
            <v>1</v>
          </cell>
          <cell r="E11" t="str">
            <v>UN</v>
          </cell>
          <cell r="F11">
            <v>6534000</v>
          </cell>
          <cell r="G11">
            <v>6534000</v>
          </cell>
          <cell r="I11">
            <v>7435691.9999999991</v>
          </cell>
        </row>
        <row r="12">
          <cell r="A12" t="str">
            <v>18-02-030</v>
          </cell>
          <cell r="B12" t="str">
            <v>2.3</v>
          </cell>
          <cell r="C12" t="str">
            <v>UMA  #B3-03</v>
          </cell>
          <cell r="D12">
            <v>1</v>
          </cell>
          <cell r="E12" t="str">
            <v>UN</v>
          </cell>
          <cell r="F12">
            <v>8395200</v>
          </cell>
          <cell r="G12">
            <v>8395200</v>
          </cell>
          <cell r="I12">
            <v>9553737.5999999996</v>
          </cell>
        </row>
        <row r="13">
          <cell r="A13" t="str">
            <v>18-02-040</v>
          </cell>
          <cell r="B13" t="str">
            <v>2.4</v>
          </cell>
          <cell r="C13" t="str">
            <v>UMA  #B3-04</v>
          </cell>
          <cell r="D13">
            <v>1</v>
          </cell>
          <cell r="E13" t="str">
            <v>UN</v>
          </cell>
          <cell r="F13">
            <v>8395200</v>
          </cell>
          <cell r="G13">
            <v>8395200</v>
          </cell>
          <cell r="I13">
            <v>9553737.5999999996</v>
          </cell>
        </row>
        <row r="14">
          <cell r="A14" t="str">
            <v>18-02-050</v>
          </cell>
          <cell r="B14" t="str">
            <v>2.5</v>
          </cell>
          <cell r="C14" t="str">
            <v>UMA  #B3-05</v>
          </cell>
          <cell r="D14">
            <v>1</v>
          </cell>
          <cell r="E14" t="str">
            <v>UN</v>
          </cell>
          <cell r="F14">
            <v>8395200</v>
          </cell>
          <cell r="G14">
            <v>8395200</v>
          </cell>
          <cell r="I14">
            <v>9553737.5999999996</v>
          </cell>
        </row>
        <row r="15">
          <cell r="A15" t="str">
            <v>18-02-060</v>
          </cell>
          <cell r="B15" t="str">
            <v>2.6</v>
          </cell>
          <cell r="C15" t="str">
            <v>UMA  #B3-06</v>
          </cell>
          <cell r="D15">
            <v>1</v>
          </cell>
          <cell r="E15" t="str">
            <v>UN</v>
          </cell>
          <cell r="F15">
            <v>8395200</v>
          </cell>
          <cell r="G15">
            <v>8395200</v>
          </cell>
          <cell r="I15">
            <v>9553737.5999999996</v>
          </cell>
        </row>
        <row r="16">
          <cell r="A16" t="str">
            <v>18-02-070</v>
          </cell>
          <cell r="B16" t="str">
            <v>2.7</v>
          </cell>
          <cell r="C16" t="str">
            <v>UMA  #B3-07</v>
          </cell>
          <cell r="D16">
            <v>1</v>
          </cell>
          <cell r="E16" t="str">
            <v>UN</v>
          </cell>
          <cell r="F16">
            <v>8395200</v>
          </cell>
          <cell r="G16">
            <v>8395200</v>
          </cell>
          <cell r="I16">
            <v>9553737.5999999996</v>
          </cell>
        </row>
        <row r="17">
          <cell r="A17" t="str">
            <v>18-02-080</v>
          </cell>
          <cell r="B17" t="str">
            <v>2.8</v>
          </cell>
          <cell r="C17" t="str">
            <v>UMA  #B3-08</v>
          </cell>
          <cell r="D17">
            <v>1</v>
          </cell>
          <cell r="E17" t="str">
            <v>UN</v>
          </cell>
          <cell r="F17">
            <v>8395200</v>
          </cell>
          <cell r="G17">
            <v>8395200</v>
          </cell>
          <cell r="I17">
            <v>9553737.5999999996</v>
          </cell>
        </row>
        <row r="18">
          <cell r="A18" t="str">
            <v>18-02-090</v>
          </cell>
          <cell r="B18" t="str">
            <v>2.9</v>
          </cell>
          <cell r="C18" t="str">
            <v>UMA  #B3-09</v>
          </cell>
          <cell r="D18">
            <v>1</v>
          </cell>
          <cell r="E18" t="str">
            <v>UN</v>
          </cell>
          <cell r="F18">
            <v>8395200</v>
          </cell>
          <cell r="G18">
            <v>8395200</v>
          </cell>
          <cell r="I18">
            <v>9553737.5999999996</v>
          </cell>
        </row>
        <row r="19">
          <cell r="A19" t="str">
            <v>18-02-100</v>
          </cell>
          <cell r="B19" t="str">
            <v>2.10</v>
          </cell>
          <cell r="C19" t="str">
            <v>UMA  #B3-10</v>
          </cell>
          <cell r="D19">
            <v>1</v>
          </cell>
          <cell r="E19" t="str">
            <v>UN</v>
          </cell>
          <cell r="F19">
            <v>8395200</v>
          </cell>
          <cell r="G19">
            <v>8395200</v>
          </cell>
          <cell r="I19">
            <v>9553737.5999999996</v>
          </cell>
        </row>
        <row r="20">
          <cell r="A20" t="str">
            <v>18-02-110</v>
          </cell>
          <cell r="B20" t="str">
            <v>2.11</v>
          </cell>
          <cell r="C20" t="str">
            <v>UMA  #B3-11</v>
          </cell>
          <cell r="D20">
            <v>1</v>
          </cell>
          <cell r="E20" t="str">
            <v>UN</v>
          </cell>
          <cell r="F20">
            <v>8395200</v>
          </cell>
          <cell r="G20">
            <v>8395200</v>
          </cell>
          <cell r="I20">
            <v>9553737.5999999996</v>
          </cell>
        </row>
        <row r="21">
          <cell r="A21" t="str">
            <v>18-02-120</v>
          </cell>
          <cell r="B21" t="str">
            <v>2.12</v>
          </cell>
          <cell r="C21" t="str">
            <v>UMA  #B3-12</v>
          </cell>
          <cell r="D21">
            <v>1</v>
          </cell>
          <cell r="E21" t="str">
            <v>UN</v>
          </cell>
          <cell r="F21">
            <v>8395200</v>
          </cell>
          <cell r="G21">
            <v>8395200</v>
          </cell>
          <cell r="I21">
            <v>9553737.5999999996</v>
          </cell>
        </row>
        <row r="22">
          <cell r="A22" t="str">
            <v>18-02-130</v>
          </cell>
          <cell r="B22" t="str">
            <v>2.13</v>
          </cell>
          <cell r="C22" t="str">
            <v>UMA  #B3-13</v>
          </cell>
          <cell r="D22">
            <v>1</v>
          </cell>
          <cell r="E22" t="str">
            <v>UN</v>
          </cell>
          <cell r="F22">
            <v>8395200</v>
          </cell>
          <cell r="G22">
            <v>8395200</v>
          </cell>
          <cell r="I22">
            <v>9553737.5999999996</v>
          </cell>
        </row>
        <row r="23">
          <cell r="A23" t="str">
            <v>18-02-140</v>
          </cell>
          <cell r="B23" t="str">
            <v>2.14</v>
          </cell>
          <cell r="C23" t="str">
            <v>UMA  #B3-14</v>
          </cell>
          <cell r="D23">
            <v>1</v>
          </cell>
          <cell r="E23" t="str">
            <v>UN</v>
          </cell>
          <cell r="F23">
            <v>8395200</v>
          </cell>
          <cell r="G23">
            <v>8395200</v>
          </cell>
          <cell r="I23">
            <v>9553737.5999999996</v>
          </cell>
        </row>
        <row r="24">
          <cell r="A24" t="str">
            <v>18-02-150</v>
          </cell>
          <cell r="B24" t="str">
            <v>2.15</v>
          </cell>
          <cell r="C24" t="str">
            <v>UMA  #B3-15</v>
          </cell>
          <cell r="D24">
            <v>1</v>
          </cell>
          <cell r="E24" t="str">
            <v>UN</v>
          </cell>
          <cell r="F24">
            <v>8395200</v>
          </cell>
          <cell r="G24">
            <v>8395200</v>
          </cell>
          <cell r="I24">
            <v>9553737.5999999996</v>
          </cell>
        </row>
        <row r="25">
          <cell r="A25" t="str">
            <v>18-02-160</v>
          </cell>
          <cell r="B25" t="str">
            <v>2.16</v>
          </cell>
          <cell r="C25" t="str">
            <v>UMA  #B3-16</v>
          </cell>
          <cell r="D25">
            <v>1</v>
          </cell>
          <cell r="E25" t="str">
            <v>UN</v>
          </cell>
          <cell r="F25">
            <v>8395200</v>
          </cell>
          <cell r="G25">
            <v>8395200</v>
          </cell>
          <cell r="I25">
            <v>9553737.5999999996</v>
          </cell>
        </row>
        <row r="26">
          <cell r="A26" t="str">
            <v>18-02-170</v>
          </cell>
          <cell r="B26" t="str">
            <v>2.1</v>
          </cell>
          <cell r="C26" t="str">
            <v>UMA  #B2-01</v>
          </cell>
          <cell r="D26">
            <v>0</v>
          </cell>
          <cell r="E26" t="str">
            <v>UN</v>
          </cell>
          <cell r="F26">
            <v>32740000</v>
          </cell>
          <cell r="G26">
            <v>0</v>
          </cell>
          <cell r="I26">
            <v>37258120</v>
          </cell>
        </row>
        <row r="27">
          <cell r="A27" t="str">
            <v>18-02-180</v>
          </cell>
          <cell r="B27" t="str">
            <v>2.2</v>
          </cell>
          <cell r="C27" t="str">
            <v>UMA  #B2-02</v>
          </cell>
          <cell r="D27">
            <v>0</v>
          </cell>
          <cell r="E27" t="str">
            <v>UN</v>
          </cell>
          <cell r="F27">
            <v>29220000</v>
          </cell>
          <cell r="G27">
            <v>0</v>
          </cell>
          <cell r="I27">
            <v>33252359.999999996</v>
          </cell>
        </row>
        <row r="28">
          <cell r="A28" t="str">
            <v>18-02-190</v>
          </cell>
          <cell r="B28" t="str">
            <v>2.1</v>
          </cell>
          <cell r="C28" t="str">
            <v>UMA  #B1-01</v>
          </cell>
          <cell r="D28">
            <v>0</v>
          </cell>
          <cell r="E28" t="str">
            <v>UN</v>
          </cell>
          <cell r="F28">
            <v>8950000</v>
          </cell>
          <cell r="G28">
            <v>0</v>
          </cell>
          <cell r="I28">
            <v>10185100</v>
          </cell>
        </row>
        <row r="29">
          <cell r="A29" t="str">
            <v>18-02-200</v>
          </cell>
          <cell r="B29" t="str">
            <v>2.2</v>
          </cell>
          <cell r="C29" t="str">
            <v>UMA  #B1-02</v>
          </cell>
          <cell r="D29">
            <v>0</v>
          </cell>
          <cell r="E29" t="str">
            <v>UN</v>
          </cell>
          <cell r="F29">
            <v>8950000</v>
          </cell>
          <cell r="G29">
            <v>0</v>
          </cell>
          <cell r="I29">
            <v>10185100</v>
          </cell>
        </row>
        <row r="30">
          <cell r="A30" t="str">
            <v>18-02-210</v>
          </cell>
          <cell r="B30" t="str">
            <v>2.3</v>
          </cell>
          <cell r="C30" t="str">
            <v>UMA  #B1-03</v>
          </cell>
          <cell r="D30">
            <v>0</v>
          </cell>
          <cell r="E30" t="str">
            <v>UN</v>
          </cell>
          <cell r="F30">
            <v>6210000</v>
          </cell>
          <cell r="G30">
            <v>0</v>
          </cell>
          <cell r="I30">
            <v>7066979.9999999991</v>
          </cell>
        </row>
        <row r="31">
          <cell r="A31" t="str">
            <v>18-02-220</v>
          </cell>
          <cell r="B31" t="str">
            <v>2.2</v>
          </cell>
          <cell r="C31" t="str">
            <v>UMA  #B1-04</v>
          </cell>
          <cell r="D31">
            <v>0</v>
          </cell>
          <cell r="E31" t="str">
            <v>UN</v>
          </cell>
          <cell r="F31">
            <v>6210000</v>
          </cell>
          <cell r="G31">
            <v>0</v>
          </cell>
          <cell r="I31">
            <v>7066979.9999999991</v>
          </cell>
        </row>
        <row r="32">
          <cell r="F32">
            <v>0</v>
          </cell>
          <cell r="H32">
            <v>145714800</v>
          </cell>
          <cell r="I32">
            <v>0</v>
          </cell>
        </row>
        <row r="33">
          <cell r="B33" t="str">
            <v>3.0</v>
          </cell>
          <cell r="C33" t="str">
            <v>UNIDADES FAN&amp;COIL  AGUA HELADA</v>
          </cell>
          <cell r="F33">
            <v>0</v>
          </cell>
          <cell r="I33">
            <v>0</v>
          </cell>
        </row>
        <row r="34">
          <cell r="A34" t="str">
            <v>18-03</v>
          </cell>
          <cell r="B34" t="str">
            <v>3.1</v>
          </cell>
          <cell r="C34" t="str">
            <v>UNIDADES FAN&amp;COIL PARED DE LUJO</v>
          </cell>
          <cell r="I34">
            <v>0</v>
          </cell>
        </row>
        <row r="35">
          <cell r="A35" t="str">
            <v>18-03-010</v>
          </cell>
          <cell r="B35" t="str">
            <v>3.1.1</v>
          </cell>
          <cell r="C35" t="str">
            <v>Fancoil 7.000BTU/h</v>
          </cell>
          <cell r="D35">
            <v>12</v>
          </cell>
          <cell r="E35" t="str">
            <v>UN</v>
          </cell>
          <cell r="F35">
            <v>1199700</v>
          </cell>
          <cell r="G35">
            <v>14396400</v>
          </cell>
          <cell r="I35">
            <v>1365258.5999999999</v>
          </cell>
        </row>
        <row r="36">
          <cell r="A36" t="str">
            <v>18-03-020</v>
          </cell>
          <cell r="B36" t="str">
            <v>3.1.2</v>
          </cell>
          <cell r="C36" t="str">
            <v>Fancoil 9.000BTU/h</v>
          </cell>
          <cell r="D36">
            <v>4</v>
          </cell>
          <cell r="E36" t="str">
            <v>UN</v>
          </cell>
          <cell r="F36">
            <v>1264200</v>
          </cell>
          <cell r="G36">
            <v>5056800</v>
          </cell>
          <cell r="I36">
            <v>1438659.5999999999</v>
          </cell>
        </row>
        <row r="37">
          <cell r="A37" t="str">
            <v>18-03-030</v>
          </cell>
          <cell r="B37" t="str">
            <v>3.1.3</v>
          </cell>
          <cell r="C37" t="str">
            <v>Fancoil 12.000BTU/h</v>
          </cell>
          <cell r="D37">
            <v>1</v>
          </cell>
          <cell r="E37" t="str">
            <v>UN</v>
          </cell>
          <cell r="F37">
            <v>1315800</v>
          </cell>
          <cell r="G37">
            <v>1315800</v>
          </cell>
          <cell r="I37">
            <v>1497380.4</v>
          </cell>
        </row>
        <row r="38">
          <cell r="A38" t="str">
            <v>18-03-040</v>
          </cell>
          <cell r="B38" t="str">
            <v>3.1.4</v>
          </cell>
          <cell r="C38" t="str">
            <v>Fancoil 24.000BTU/h</v>
          </cell>
          <cell r="D38">
            <v>1</v>
          </cell>
          <cell r="E38" t="str">
            <v>UN</v>
          </cell>
          <cell r="F38">
            <v>2128500</v>
          </cell>
          <cell r="G38">
            <v>2128500</v>
          </cell>
          <cell r="I38">
            <v>2422233</v>
          </cell>
        </row>
        <row r="39">
          <cell r="A39" t="str">
            <v>18-03-050</v>
          </cell>
          <cell r="B39" t="str">
            <v>3.1.4</v>
          </cell>
          <cell r="C39" t="str">
            <v>18.000BTU/h</v>
          </cell>
          <cell r="D39">
            <v>0</v>
          </cell>
          <cell r="E39" t="str">
            <v>UN</v>
          </cell>
          <cell r="F39">
            <v>1548000</v>
          </cell>
          <cell r="G39">
            <v>0</v>
          </cell>
          <cell r="I39">
            <v>1761623.9999999998</v>
          </cell>
        </row>
        <row r="40">
          <cell r="F40">
            <v>0</v>
          </cell>
          <cell r="H40">
            <v>22897500</v>
          </cell>
          <cell r="I40">
            <v>0</v>
          </cell>
        </row>
        <row r="41">
          <cell r="A41" t="str">
            <v>18-04</v>
          </cell>
          <cell r="B41" t="str">
            <v>3.2</v>
          </cell>
          <cell r="C41" t="str">
            <v>UNIDADES FAN&amp;COIL AGUA HELADA CASSETTE DE LUJO</v>
          </cell>
          <cell r="F41">
            <v>0</v>
          </cell>
          <cell r="I41">
            <v>0</v>
          </cell>
        </row>
        <row r="42">
          <cell r="A42" t="str">
            <v>18-04-010</v>
          </cell>
          <cell r="B42" t="str">
            <v>3.2.1</v>
          </cell>
          <cell r="C42" t="str">
            <v>Fancoil cassette 40.000BTU/h</v>
          </cell>
          <cell r="D42">
            <v>2</v>
          </cell>
          <cell r="E42" t="str">
            <v>UN</v>
          </cell>
          <cell r="F42">
            <v>3210000</v>
          </cell>
          <cell r="G42">
            <v>6420000</v>
          </cell>
          <cell r="I42">
            <v>3652979.9999999995</v>
          </cell>
        </row>
        <row r="43">
          <cell r="A43" t="str">
            <v>18-04-020</v>
          </cell>
          <cell r="B43" t="str">
            <v>3.2.2</v>
          </cell>
          <cell r="C43" t="str">
            <v>36.000BTU/h</v>
          </cell>
          <cell r="D43">
            <v>0</v>
          </cell>
          <cell r="E43" t="str">
            <v>UN</v>
          </cell>
          <cell r="F43">
            <v>2970000</v>
          </cell>
          <cell r="G43">
            <v>0</v>
          </cell>
          <cell r="I43">
            <v>3379859.9999999995</v>
          </cell>
        </row>
        <row r="44">
          <cell r="A44" t="str">
            <v>18-04-030</v>
          </cell>
          <cell r="B44" t="str">
            <v>3.1.3</v>
          </cell>
          <cell r="C44" t="str">
            <v>24.000BTU/h</v>
          </cell>
          <cell r="D44">
            <v>0</v>
          </cell>
          <cell r="E44" t="str">
            <v>UN</v>
          </cell>
          <cell r="F44">
            <v>2490000</v>
          </cell>
          <cell r="G44">
            <v>0</v>
          </cell>
          <cell r="I44">
            <v>2833619.9999999995</v>
          </cell>
        </row>
        <row r="45">
          <cell r="A45" t="str">
            <v>18-04-040</v>
          </cell>
          <cell r="B45" t="str">
            <v>3.1.4</v>
          </cell>
          <cell r="C45" t="str">
            <v>40.000BTU/h</v>
          </cell>
          <cell r="D45">
            <v>0</v>
          </cell>
          <cell r="E45" t="str">
            <v>UN</v>
          </cell>
          <cell r="F45">
            <v>2880000</v>
          </cell>
          <cell r="G45">
            <v>0</v>
          </cell>
          <cell r="I45">
            <v>3277439.9999999995</v>
          </cell>
        </row>
        <row r="46">
          <cell r="F46">
            <v>0</v>
          </cell>
          <cell r="H46">
            <v>6420000</v>
          </cell>
          <cell r="I46">
            <v>0</v>
          </cell>
        </row>
        <row r="47">
          <cell r="A47" t="str">
            <v>18-05</v>
          </cell>
          <cell r="B47" t="str">
            <v>4.0</v>
          </cell>
          <cell r="C47" t="str">
            <v>UNIDADES DE VENTILACION (Ver especificaciones)</v>
          </cell>
          <cell r="F47">
            <v>0</v>
          </cell>
          <cell r="I47">
            <v>0</v>
          </cell>
        </row>
        <row r="48">
          <cell r="A48" t="str">
            <v>18-05-010</v>
          </cell>
          <cell r="B48" t="str">
            <v>4.1</v>
          </cell>
          <cell r="C48" t="str">
            <v>VENTILADOR #B3-1</v>
          </cell>
          <cell r="D48">
            <v>1</v>
          </cell>
          <cell r="E48" t="str">
            <v>UN</v>
          </cell>
          <cell r="F48">
            <v>5695560</v>
          </cell>
          <cell r="G48">
            <v>5695560</v>
          </cell>
          <cell r="I48">
            <v>6481547.2799999993</v>
          </cell>
        </row>
        <row r="49">
          <cell r="A49" t="str">
            <v>18-05-020</v>
          </cell>
          <cell r="B49" t="str">
            <v>4.2</v>
          </cell>
          <cell r="C49" t="str">
            <v>VENTILADOR #B3-2</v>
          </cell>
          <cell r="D49">
            <v>1</v>
          </cell>
          <cell r="E49" t="str">
            <v>UN</v>
          </cell>
          <cell r="F49">
            <v>5695560</v>
          </cell>
          <cell r="G49">
            <v>5695560</v>
          </cell>
          <cell r="I49">
            <v>6481547.2799999993</v>
          </cell>
        </row>
        <row r="50">
          <cell r="A50" t="str">
            <v>18-05-030</v>
          </cell>
          <cell r="B50" t="str">
            <v>4.3</v>
          </cell>
          <cell r="C50" t="str">
            <v>VENTILADOR #B3-3</v>
          </cell>
          <cell r="D50">
            <v>1</v>
          </cell>
          <cell r="E50" t="str">
            <v>UN</v>
          </cell>
          <cell r="F50">
            <v>5695560</v>
          </cell>
          <cell r="G50">
            <v>5695560</v>
          </cell>
          <cell r="I50">
            <v>6481547.2799999993</v>
          </cell>
        </row>
        <row r="51">
          <cell r="A51" t="str">
            <v>18-05-040</v>
          </cell>
          <cell r="B51" t="str">
            <v>4.4</v>
          </cell>
          <cell r="C51" t="str">
            <v>VENTILADOR #B3-4</v>
          </cell>
          <cell r="D51">
            <v>1</v>
          </cell>
          <cell r="E51" t="str">
            <v>UN</v>
          </cell>
          <cell r="F51">
            <v>5695560</v>
          </cell>
          <cell r="G51">
            <v>5695560</v>
          </cell>
          <cell r="I51">
            <v>6481547.2799999993</v>
          </cell>
        </row>
        <row r="52">
          <cell r="A52" t="str">
            <v>18-05-050</v>
          </cell>
          <cell r="B52" t="str">
            <v>4.5</v>
          </cell>
          <cell r="C52" t="str">
            <v>VENTILADOR #B3-5</v>
          </cell>
          <cell r="D52">
            <v>1</v>
          </cell>
          <cell r="E52" t="str">
            <v>UN</v>
          </cell>
          <cell r="F52">
            <v>5695560</v>
          </cell>
          <cell r="G52">
            <v>5695560</v>
          </cell>
          <cell r="I52">
            <v>6481547.2799999993</v>
          </cell>
        </row>
        <row r="53">
          <cell r="A53" t="str">
            <v>18-05-060</v>
          </cell>
          <cell r="B53" t="str">
            <v>4.6</v>
          </cell>
          <cell r="C53" t="str">
            <v>VENTILADOR #B3-6</v>
          </cell>
          <cell r="D53">
            <v>1</v>
          </cell>
          <cell r="E53" t="str">
            <v>UN</v>
          </cell>
          <cell r="F53">
            <v>5695560</v>
          </cell>
          <cell r="G53">
            <v>5695560</v>
          </cell>
          <cell r="I53">
            <v>6481547.2799999993</v>
          </cell>
        </row>
        <row r="54">
          <cell r="A54" t="str">
            <v>18-05-070</v>
          </cell>
          <cell r="B54" t="str">
            <v>4.7</v>
          </cell>
          <cell r="C54" t="str">
            <v>VENTILADOR #B3-7</v>
          </cell>
          <cell r="D54">
            <v>1</v>
          </cell>
          <cell r="E54" t="str">
            <v>UN</v>
          </cell>
          <cell r="F54">
            <v>5695560</v>
          </cell>
          <cell r="G54">
            <v>5695560</v>
          </cell>
          <cell r="I54">
            <v>6481547.2799999993</v>
          </cell>
        </row>
        <row r="55">
          <cell r="A55" t="str">
            <v>18-05-080</v>
          </cell>
          <cell r="B55" t="str">
            <v>4.8</v>
          </cell>
          <cell r="C55" t="str">
            <v>VENTILADOR #B3-8</v>
          </cell>
          <cell r="D55">
            <v>1</v>
          </cell>
          <cell r="E55" t="str">
            <v>UN</v>
          </cell>
          <cell r="F55">
            <v>5695560</v>
          </cell>
          <cell r="G55">
            <v>5695560</v>
          </cell>
          <cell r="I55">
            <v>6481547.2799999993</v>
          </cell>
        </row>
        <row r="56">
          <cell r="A56" t="str">
            <v>18-05-090</v>
          </cell>
          <cell r="B56" t="str">
            <v>4.9</v>
          </cell>
          <cell r="C56" t="str">
            <v>VENTILADOR #B3-9</v>
          </cell>
          <cell r="D56">
            <v>1</v>
          </cell>
          <cell r="E56" t="str">
            <v>UN</v>
          </cell>
          <cell r="F56">
            <v>5695560</v>
          </cell>
          <cell r="G56">
            <v>5695560</v>
          </cell>
          <cell r="I56">
            <v>6481547.2799999993</v>
          </cell>
        </row>
        <row r="57">
          <cell r="A57" t="str">
            <v>18-05-100</v>
          </cell>
          <cell r="B57" t="str">
            <v>4.10</v>
          </cell>
          <cell r="C57" t="str">
            <v>VENTILADOR #B3-10</v>
          </cell>
          <cell r="D57">
            <v>1</v>
          </cell>
          <cell r="E57" t="str">
            <v>UN</v>
          </cell>
          <cell r="F57">
            <v>5695560</v>
          </cell>
          <cell r="G57">
            <v>5695560</v>
          </cell>
          <cell r="I57">
            <v>6481547.2799999993</v>
          </cell>
        </row>
        <row r="58">
          <cell r="A58" t="str">
            <v>18-05-110</v>
          </cell>
          <cell r="B58" t="str">
            <v>4.11</v>
          </cell>
          <cell r="C58" t="str">
            <v>VENTILADOR #B3-11</v>
          </cell>
          <cell r="D58">
            <v>1</v>
          </cell>
          <cell r="E58" t="str">
            <v>UN</v>
          </cell>
          <cell r="F58">
            <v>5695560</v>
          </cell>
          <cell r="G58">
            <v>5695560</v>
          </cell>
          <cell r="I58">
            <v>6481547.2799999993</v>
          </cell>
        </row>
        <row r="59">
          <cell r="A59" t="str">
            <v>18-05-120</v>
          </cell>
          <cell r="B59" t="str">
            <v>4.12</v>
          </cell>
          <cell r="C59" t="str">
            <v>VENTILADOR #B3-12</v>
          </cell>
          <cell r="D59">
            <v>1</v>
          </cell>
          <cell r="E59" t="str">
            <v>UN</v>
          </cell>
          <cell r="F59">
            <v>5695560</v>
          </cell>
          <cell r="G59">
            <v>5695560</v>
          </cell>
          <cell r="I59">
            <v>6481547.2799999993</v>
          </cell>
        </row>
        <row r="60">
          <cell r="A60" t="str">
            <v>18-05-130</v>
          </cell>
          <cell r="B60" t="str">
            <v>4.13</v>
          </cell>
          <cell r="C60" t="str">
            <v>VENTILADOR #B3-13</v>
          </cell>
          <cell r="D60">
            <v>1</v>
          </cell>
          <cell r="E60" t="str">
            <v>UN</v>
          </cell>
          <cell r="F60">
            <v>5695560</v>
          </cell>
          <cell r="G60">
            <v>5695560</v>
          </cell>
          <cell r="I60">
            <v>6481547.2799999993</v>
          </cell>
        </row>
        <row r="61">
          <cell r="A61" t="str">
            <v>18-05-140</v>
          </cell>
          <cell r="B61" t="str">
            <v>4.14</v>
          </cell>
          <cell r="C61" t="str">
            <v>VENTILADOR #B3-14</v>
          </cell>
          <cell r="D61">
            <v>1</v>
          </cell>
          <cell r="E61" t="str">
            <v>UN</v>
          </cell>
          <cell r="F61">
            <v>5695560</v>
          </cell>
          <cell r="G61">
            <v>5695560</v>
          </cell>
          <cell r="I61">
            <v>6481547.2799999993</v>
          </cell>
        </row>
        <row r="62">
          <cell r="A62" t="str">
            <v>18-05-150</v>
          </cell>
          <cell r="B62" t="str">
            <v>4.15</v>
          </cell>
          <cell r="C62" t="str">
            <v>VENTILADOR #B3-15</v>
          </cell>
          <cell r="D62">
            <v>1</v>
          </cell>
          <cell r="E62" t="str">
            <v>UN</v>
          </cell>
          <cell r="F62">
            <v>5122000</v>
          </cell>
          <cell r="G62">
            <v>5122000</v>
          </cell>
          <cell r="I62">
            <v>5828835.9999999991</v>
          </cell>
        </row>
        <row r="63">
          <cell r="A63" t="str">
            <v>18-05-160</v>
          </cell>
          <cell r="B63" t="str">
            <v>4.16</v>
          </cell>
          <cell r="C63" t="str">
            <v>VENTILADOR #B3-16</v>
          </cell>
          <cell r="D63">
            <v>1</v>
          </cell>
          <cell r="E63" t="str">
            <v>UN</v>
          </cell>
          <cell r="F63">
            <v>3580200</v>
          </cell>
          <cell r="G63">
            <v>3580200</v>
          </cell>
          <cell r="I63">
            <v>4074267.5999999996</v>
          </cell>
        </row>
        <row r="64">
          <cell r="A64" t="str">
            <v>18-05-170</v>
          </cell>
          <cell r="B64" t="str">
            <v>4.1</v>
          </cell>
          <cell r="C64" t="str">
            <v xml:space="preserve">VENTILADOR #B2-1 </v>
          </cell>
          <cell r="D64">
            <v>0</v>
          </cell>
          <cell r="E64" t="str">
            <v>UN</v>
          </cell>
          <cell r="F64">
            <v>2880000</v>
          </cell>
          <cell r="G64">
            <v>0</v>
          </cell>
          <cell r="I64">
            <v>3277439.9999999995</v>
          </cell>
        </row>
        <row r="65">
          <cell r="A65" t="str">
            <v>18-05-180</v>
          </cell>
          <cell r="B65" t="str">
            <v>4.2</v>
          </cell>
          <cell r="C65" t="str">
            <v>VENTILADOR #B2-2</v>
          </cell>
          <cell r="D65">
            <v>0</v>
          </cell>
          <cell r="E65" t="str">
            <v>UN</v>
          </cell>
          <cell r="F65">
            <v>4990000</v>
          </cell>
          <cell r="G65">
            <v>0</v>
          </cell>
          <cell r="I65">
            <v>5678619.9999999991</v>
          </cell>
        </row>
        <row r="66">
          <cell r="A66" t="str">
            <v>18-05-190</v>
          </cell>
          <cell r="B66" t="str">
            <v>4.3</v>
          </cell>
          <cell r="C66" t="str">
            <v>VENTILADOR #B2-3</v>
          </cell>
          <cell r="D66">
            <v>0</v>
          </cell>
          <cell r="E66" t="str">
            <v>UN</v>
          </cell>
          <cell r="F66">
            <v>4990000</v>
          </cell>
          <cell r="G66">
            <v>0</v>
          </cell>
          <cell r="I66">
            <v>5678619.9999999991</v>
          </cell>
        </row>
        <row r="67">
          <cell r="A67" t="str">
            <v>18-05-200</v>
          </cell>
          <cell r="B67" t="str">
            <v>4.1</v>
          </cell>
          <cell r="C67" t="str">
            <v xml:space="preserve">VENTILADOR #B1-1 </v>
          </cell>
          <cell r="D67">
            <v>0</v>
          </cell>
          <cell r="E67" t="str">
            <v>UN</v>
          </cell>
          <cell r="F67">
            <v>3240000</v>
          </cell>
          <cell r="G67">
            <v>0</v>
          </cell>
          <cell r="I67">
            <v>3687119.9999999995</v>
          </cell>
        </row>
        <row r="68">
          <cell r="A68" t="str">
            <v>18-05-210</v>
          </cell>
          <cell r="B68" t="str">
            <v>4.2</v>
          </cell>
          <cell r="C68" t="str">
            <v>VENTILADOR #B1-2</v>
          </cell>
          <cell r="D68">
            <v>0</v>
          </cell>
          <cell r="E68" t="str">
            <v>UN</v>
          </cell>
          <cell r="F68">
            <v>3240000</v>
          </cell>
          <cell r="G68">
            <v>0</v>
          </cell>
          <cell r="I68">
            <v>3687119.9999999995</v>
          </cell>
        </row>
        <row r="69">
          <cell r="A69" t="str">
            <v>18-05-220</v>
          </cell>
          <cell r="B69" t="str">
            <v>4.3</v>
          </cell>
          <cell r="C69" t="str">
            <v>VENTILADOR #B1-3</v>
          </cell>
          <cell r="D69">
            <v>0</v>
          </cell>
          <cell r="E69" t="str">
            <v>UN</v>
          </cell>
          <cell r="F69">
            <v>2850000</v>
          </cell>
          <cell r="G69">
            <v>0</v>
          </cell>
          <cell r="I69">
            <v>3243299.9999999995</v>
          </cell>
        </row>
        <row r="70">
          <cell r="A70" t="str">
            <v>18-05-230</v>
          </cell>
          <cell r="B70" t="str">
            <v>4.4</v>
          </cell>
          <cell r="C70" t="str">
            <v>VENTILADOR #B1-4</v>
          </cell>
          <cell r="D70">
            <v>0</v>
          </cell>
          <cell r="E70" t="str">
            <v>UN</v>
          </cell>
          <cell r="F70">
            <v>2850000</v>
          </cell>
          <cell r="G70">
            <v>0</v>
          </cell>
          <cell r="I70">
            <v>3243299.9999999995</v>
          </cell>
        </row>
        <row r="71">
          <cell r="A71" t="str">
            <v>18-05-240</v>
          </cell>
          <cell r="B71" t="str">
            <v>4.5</v>
          </cell>
          <cell r="C71" t="str">
            <v>VENTILADOR #B1-5</v>
          </cell>
          <cell r="D71">
            <v>0</v>
          </cell>
          <cell r="E71" t="str">
            <v>UN</v>
          </cell>
          <cell r="F71">
            <v>3425000</v>
          </cell>
          <cell r="G71">
            <v>0</v>
          </cell>
          <cell r="I71">
            <v>3897649.9999999995</v>
          </cell>
        </row>
        <row r="72">
          <cell r="A72" t="str">
            <v>18-05-250</v>
          </cell>
          <cell r="B72" t="str">
            <v>4.6</v>
          </cell>
          <cell r="C72" t="str">
            <v>VENTILADOR #B1-6</v>
          </cell>
          <cell r="D72">
            <v>0</v>
          </cell>
          <cell r="E72" t="str">
            <v>UN</v>
          </cell>
          <cell r="F72">
            <v>3425000</v>
          </cell>
          <cell r="G72">
            <v>0</v>
          </cell>
          <cell r="I72">
            <v>3897649.9999999995</v>
          </cell>
        </row>
        <row r="73">
          <cell r="F73">
            <v>0</v>
          </cell>
          <cell r="H73">
            <v>88440040</v>
          </cell>
          <cell r="I73">
            <v>0</v>
          </cell>
        </row>
        <row r="74">
          <cell r="B74" t="str">
            <v>5.0</v>
          </cell>
          <cell r="C74" t="str">
            <v>CONDUCTOS METALICOS</v>
          </cell>
          <cell r="F74">
            <v>0</v>
          </cell>
          <cell r="I74">
            <v>0</v>
          </cell>
        </row>
        <row r="75">
          <cell r="A75" t="str">
            <v>18-06</v>
          </cell>
          <cell r="B75" t="str">
            <v>5.1</v>
          </cell>
          <cell r="C75" t="str">
            <v>CONDUCTOS METALICOS AISLADOS</v>
          </cell>
          <cell r="F75">
            <v>0</v>
          </cell>
          <cell r="I75">
            <v>0</v>
          </cell>
        </row>
        <row r="76">
          <cell r="A76" t="str">
            <v>18-06-010</v>
          </cell>
          <cell r="B76" t="str">
            <v>5.1.1</v>
          </cell>
          <cell r="C76" t="str">
            <v xml:space="preserve">Conductos metalicos </v>
          </cell>
          <cell r="D76">
            <v>880</v>
          </cell>
          <cell r="E76" t="str">
            <v>Kg</v>
          </cell>
          <cell r="F76">
            <v>12064</v>
          </cell>
          <cell r="G76">
            <v>10616320</v>
          </cell>
          <cell r="I76">
            <v>13728.831999999999</v>
          </cell>
        </row>
        <row r="77">
          <cell r="A77" t="str">
            <v>18-06-020</v>
          </cell>
          <cell r="B77" t="str">
            <v>5.1.2</v>
          </cell>
          <cell r="C77" t="str">
            <v>Aislamiento Ductowrap</v>
          </cell>
          <cell r="D77">
            <v>152</v>
          </cell>
          <cell r="E77" t="str">
            <v>m²</v>
          </cell>
          <cell r="F77">
            <v>20068</v>
          </cell>
          <cell r="G77">
            <v>3050336</v>
          </cell>
          <cell r="I77">
            <v>22837.383999999998</v>
          </cell>
        </row>
        <row r="78">
          <cell r="F78">
            <v>0</v>
          </cell>
          <cell r="I78">
            <v>0</v>
          </cell>
        </row>
        <row r="79">
          <cell r="A79" t="str">
            <v>18-07</v>
          </cell>
          <cell r="B79" t="str">
            <v>5.2</v>
          </cell>
          <cell r="C79" t="str">
            <v>CONDUCTOS METALICOS DESNUDOS</v>
          </cell>
          <cell r="F79">
            <v>0</v>
          </cell>
          <cell r="I79">
            <v>0</v>
          </cell>
        </row>
        <row r="80">
          <cell r="A80" t="str">
            <v>18-07-010</v>
          </cell>
          <cell r="B80" t="str">
            <v>5.2.1</v>
          </cell>
          <cell r="C80" t="str">
            <v xml:space="preserve">Conductos metalicos </v>
          </cell>
          <cell r="D80">
            <v>2360</v>
          </cell>
          <cell r="E80" t="str">
            <v>Kg</v>
          </cell>
          <cell r="F80">
            <v>12064</v>
          </cell>
          <cell r="G80">
            <v>28471040</v>
          </cell>
          <cell r="I80">
            <v>13728.831999999999</v>
          </cell>
        </row>
        <row r="81">
          <cell r="F81">
            <v>0</v>
          </cell>
          <cell r="H81">
            <v>42137696</v>
          </cell>
          <cell r="I81">
            <v>0</v>
          </cell>
        </row>
        <row r="82">
          <cell r="A82" t="str">
            <v>18-08</v>
          </cell>
          <cell r="B82" t="str">
            <v>6.0</v>
          </cell>
          <cell r="C82" t="str">
            <v>CONDUCTOS DE FIBRA DE VIDRIO</v>
          </cell>
          <cell r="F82">
            <v>0</v>
          </cell>
          <cell r="I82">
            <v>0</v>
          </cell>
        </row>
        <row r="83">
          <cell r="A83" t="str">
            <v>18-08-010</v>
          </cell>
          <cell r="B83" t="str">
            <v>6.1</v>
          </cell>
          <cell r="C83" t="str">
            <v>Conductos de fibra de vidrio</v>
          </cell>
          <cell r="D83">
            <v>422</v>
          </cell>
          <cell r="E83" t="str">
            <v>m²</v>
          </cell>
          <cell r="F83">
            <v>51174.999999999993</v>
          </cell>
          <cell r="G83">
            <v>21595849.999999996</v>
          </cell>
          <cell r="I83">
            <v>58237.149999999987</v>
          </cell>
        </row>
        <row r="84">
          <cell r="F84">
            <v>0</v>
          </cell>
          <cell r="H84">
            <v>21595849.999999996</v>
          </cell>
          <cell r="I84">
            <v>0</v>
          </cell>
        </row>
        <row r="85">
          <cell r="B85" t="str">
            <v>7.0</v>
          </cell>
          <cell r="C85" t="str">
            <v>DIFUSORES Y REJILLAS (TODOS PINTADO ELECTROSTATICO BLANCO)</v>
          </cell>
          <cell r="F85">
            <v>0</v>
          </cell>
          <cell r="I85">
            <v>0</v>
          </cell>
        </row>
        <row r="86">
          <cell r="F86">
            <v>0</v>
          </cell>
          <cell r="I86">
            <v>0</v>
          </cell>
        </row>
        <row r="87">
          <cell r="A87" t="str">
            <v>18-09</v>
          </cell>
          <cell r="B87" t="str">
            <v>7.1</v>
          </cell>
          <cell r="C87" t="str">
            <v xml:space="preserve">DIFUSORES 3V MARCO DESCOLGADO CON DAMPER </v>
          </cell>
          <cell r="F87">
            <v>0</v>
          </cell>
          <cell r="I87">
            <v>0</v>
          </cell>
        </row>
        <row r="88">
          <cell r="A88" t="str">
            <v>18-09-010</v>
          </cell>
          <cell r="B88" t="str">
            <v>7.1.1</v>
          </cell>
          <cell r="C88" t="str">
            <v>Difusor 18" X 09"</v>
          </cell>
          <cell r="D88">
            <v>12</v>
          </cell>
          <cell r="E88" t="str">
            <v>UN</v>
          </cell>
          <cell r="F88">
            <v>167000</v>
          </cell>
          <cell r="G88">
            <v>2004000</v>
          </cell>
          <cell r="I88">
            <v>190045.99999999997</v>
          </cell>
        </row>
        <row r="89">
          <cell r="A89" t="str">
            <v>18-09-020</v>
          </cell>
          <cell r="B89" t="str">
            <v>7.1.2</v>
          </cell>
          <cell r="C89" t="str">
            <v>Difusor 12" X 09"</v>
          </cell>
          <cell r="D89">
            <v>24</v>
          </cell>
          <cell r="E89" t="str">
            <v>UN</v>
          </cell>
          <cell r="F89">
            <v>135000</v>
          </cell>
          <cell r="G89">
            <v>3240000</v>
          </cell>
          <cell r="I89">
            <v>153630</v>
          </cell>
        </row>
        <row r="90">
          <cell r="A90" t="str">
            <v>18-09-030</v>
          </cell>
          <cell r="B90" t="str">
            <v>7.1.3</v>
          </cell>
          <cell r="C90" t="str">
            <v>Difusor 09" X 09"</v>
          </cell>
          <cell r="D90">
            <v>1</v>
          </cell>
          <cell r="E90" t="str">
            <v>UN</v>
          </cell>
          <cell r="F90">
            <v>125000</v>
          </cell>
          <cell r="G90">
            <v>125000</v>
          </cell>
          <cell r="I90">
            <v>142250</v>
          </cell>
        </row>
        <row r="91">
          <cell r="I91">
            <v>0</v>
          </cell>
        </row>
        <row r="92">
          <cell r="A92" t="str">
            <v>18-10</v>
          </cell>
          <cell r="B92" t="str">
            <v>7.2</v>
          </cell>
          <cell r="C92" t="str">
            <v xml:space="preserve">DIFUSORES 4V MARCO DESCOLGADO CON DAMPER </v>
          </cell>
          <cell r="F92">
            <v>0</v>
          </cell>
          <cell r="I92">
            <v>0</v>
          </cell>
        </row>
        <row r="93">
          <cell r="A93" t="str">
            <v>18-10-010</v>
          </cell>
          <cell r="B93" t="str">
            <v>7.2.1</v>
          </cell>
          <cell r="C93" t="str">
            <v>Difusor 18" X 18"</v>
          </cell>
          <cell r="D93">
            <v>2</v>
          </cell>
          <cell r="E93" t="str">
            <v>UN</v>
          </cell>
          <cell r="F93">
            <v>261000</v>
          </cell>
          <cell r="G93">
            <v>522000</v>
          </cell>
          <cell r="I93">
            <v>297018</v>
          </cell>
        </row>
        <row r="94">
          <cell r="A94" t="str">
            <v>18-10-020</v>
          </cell>
          <cell r="B94" t="str">
            <v>7.2.2</v>
          </cell>
          <cell r="C94" t="str">
            <v>Difusor 15" X 12"</v>
          </cell>
          <cell r="D94">
            <v>1</v>
          </cell>
          <cell r="E94" t="str">
            <v>UN</v>
          </cell>
          <cell r="F94">
            <v>212000</v>
          </cell>
          <cell r="G94">
            <v>212000</v>
          </cell>
          <cell r="I94">
            <v>241255.99999999997</v>
          </cell>
        </row>
        <row r="95">
          <cell r="F95">
            <v>0</v>
          </cell>
          <cell r="I95">
            <v>0</v>
          </cell>
        </row>
        <row r="96">
          <cell r="A96" t="str">
            <v>18-11</v>
          </cell>
          <cell r="B96" t="str">
            <v>7.3</v>
          </cell>
          <cell r="C96" t="str">
            <v>REJILLAS DE RETORNO TIPO PERSIANA CON DAMPER</v>
          </cell>
          <cell r="F96">
            <v>0</v>
          </cell>
          <cell r="I96">
            <v>0</v>
          </cell>
        </row>
        <row r="97">
          <cell r="A97" t="str">
            <v>18-11-010</v>
          </cell>
          <cell r="B97" t="str">
            <v>7.3.1</v>
          </cell>
          <cell r="C97" t="str">
            <v>Rejilla Retorno 20" X 20"</v>
          </cell>
          <cell r="D97">
            <v>1</v>
          </cell>
          <cell r="E97" t="str">
            <v>UN</v>
          </cell>
          <cell r="F97">
            <v>262160</v>
          </cell>
          <cell r="G97">
            <v>262160</v>
          </cell>
          <cell r="I97">
            <v>298338.07999999996</v>
          </cell>
        </row>
        <row r="98">
          <cell r="A98" t="str">
            <v>18-11-020</v>
          </cell>
          <cell r="B98" t="str">
            <v>7.3.2</v>
          </cell>
          <cell r="C98" t="str">
            <v>Rejilla Retorno 14" X 12"</v>
          </cell>
          <cell r="D98">
            <v>1</v>
          </cell>
          <cell r="E98" t="str">
            <v>UN</v>
          </cell>
          <cell r="F98">
            <v>148480</v>
          </cell>
          <cell r="G98">
            <v>148480</v>
          </cell>
          <cell r="I98">
            <v>168970.23999999999</v>
          </cell>
        </row>
        <row r="99">
          <cell r="A99" t="str">
            <v>18-11-030</v>
          </cell>
          <cell r="B99" t="str">
            <v>7.3.3</v>
          </cell>
          <cell r="C99" t="str">
            <v>Rejilla Retorno 12"X10"</v>
          </cell>
          <cell r="D99">
            <v>7</v>
          </cell>
          <cell r="E99" t="str">
            <v>UN</v>
          </cell>
          <cell r="F99">
            <v>113853.99999999999</v>
          </cell>
          <cell r="G99">
            <v>796977.99999999988</v>
          </cell>
          <cell r="I99">
            <v>129565.85199999997</v>
          </cell>
        </row>
        <row r="100">
          <cell r="A100" t="str">
            <v>18-11-040</v>
          </cell>
          <cell r="B100" t="str">
            <v>7.3.4</v>
          </cell>
          <cell r="C100" t="str">
            <v>Rejilla Retorno 18" X 10"</v>
          </cell>
          <cell r="D100">
            <v>28</v>
          </cell>
          <cell r="E100" t="str">
            <v>UN</v>
          </cell>
          <cell r="F100">
            <v>176320</v>
          </cell>
          <cell r="G100">
            <v>4936960</v>
          </cell>
          <cell r="I100">
            <v>200652.15999999997</v>
          </cell>
        </row>
        <row r="101">
          <cell r="A101" t="str">
            <v>18-11-050</v>
          </cell>
          <cell r="B101" t="str">
            <v>7.3.1</v>
          </cell>
          <cell r="C101" t="str">
            <v>12" X 10"</v>
          </cell>
          <cell r="D101">
            <v>0</v>
          </cell>
          <cell r="E101" t="str">
            <v>UN</v>
          </cell>
          <cell r="F101">
            <v>98150</v>
          </cell>
          <cell r="G101">
            <v>0</v>
          </cell>
          <cell r="I101">
            <v>111694.7</v>
          </cell>
        </row>
        <row r="102">
          <cell r="A102" t="str">
            <v>18-11-060</v>
          </cell>
          <cell r="B102" t="str">
            <v>7.3.2</v>
          </cell>
          <cell r="C102" t="str">
            <v>10" X 10"</v>
          </cell>
          <cell r="D102">
            <v>0</v>
          </cell>
          <cell r="E102" t="str">
            <v>UN</v>
          </cell>
          <cell r="F102">
            <v>91230</v>
          </cell>
          <cell r="G102">
            <v>0</v>
          </cell>
          <cell r="I102">
            <v>103819.73999999999</v>
          </cell>
        </row>
        <row r="103">
          <cell r="A103" t="str">
            <v>18-11-070</v>
          </cell>
          <cell r="B103" t="str">
            <v>7.3.3</v>
          </cell>
          <cell r="C103" t="str">
            <v>08" X 08"</v>
          </cell>
          <cell r="D103">
            <v>0</v>
          </cell>
          <cell r="E103" t="str">
            <v>UN</v>
          </cell>
          <cell r="F103">
            <v>71200</v>
          </cell>
          <cell r="G103">
            <v>0</v>
          </cell>
          <cell r="I103">
            <v>81025.599999999991</v>
          </cell>
        </row>
        <row r="104">
          <cell r="A104" t="str">
            <v>18-11-080</v>
          </cell>
          <cell r="B104" t="str">
            <v>7.3.4</v>
          </cell>
          <cell r="C104" t="str">
            <v>06" X 06"</v>
          </cell>
          <cell r="D104">
            <v>0</v>
          </cell>
          <cell r="E104" t="str">
            <v>UN</v>
          </cell>
          <cell r="F104">
            <v>48300</v>
          </cell>
          <cell r="G104">
            <v>0</v>
          </cell>
          <cell r="I104">
            <v>54965.399999999994</v>
          </cell>
        </row>
        <row r="105">
          <cell r="I105">
            <v>0</v>
          </cell>
        </row>
        <row r="106">
          <cell r="A106" t="str">
            <v>18-12</v>
          </cell>
          <cell r="B106" t="str">
            <v>7.4</v>
          </cell>
          <cell r="C106" t="str">
            <v>REJILLAS DE SUMINISTRO CON DAMPER</v>
          </cell>
          <cell r="F106">
            <v>0</v>
          </cell>
          <cell r="I106">
            <v>0</v>
          </cell>
        </row>
        <row r="107">
          <cell r="A107" t="str">
            <v>18-12-010</v>
          </cell>
          <cell r="B107" t="str">
            <v>7.4.1</v>
          </cell>
          <cell r="C107" t="str">
            <v>Rejilla Suministro 56" X 16"</v>
          </cell>
          <cell r="D107">
            <v>3</v>
          </cell>
          <cell r="E107" t="str">
            <v>UN</v>
          </cell>
          <cell r="F107">
            <v>526640</v>
          </cell>
          <cell r="G107">
            <v>1579920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I108">
            <v>543872.95999999985</v>
          </cell>
        </row>
        <row r="109">
          <cell r="A109" t="str">
            <v>18-12-030</v>
          </cell>
          <cell r="B109" t="str">
            <v>7.2.1</v>
          </cell>
          <cell r="C109" t="str">
            <v>52" X 20"</v>
          </cell>
          <cell r="D109">
            <v>0</v>
          </cell>
          <cell r="E109" t="str">
            <v>UN</v>
          </cell>
          <cell r="F109">
            <v>389100</v>
          </cell>
          <cell r="G109">
            <v>0</v>
          </cell>
          <cell r="I109">
            <v>442795.8</v>
          </cell>
        </row>
        <row r="110">
          <cell r="A110" t="str">
            <v>18-12-040</v>
          </cell>
          <cell r="C110" t="str">
            <v>52" X 18"</v>
          </cell>
          <cell r="D110">
            <v>0</v>
          </cell>
          <cell r="E110" t="str">
            <v>UN</v>
          </cell>
          <cell r="F110">
            <v>344500</v>
          </cell>
          <cell r="G110">
            <v>0</v>
          </cell>
          <cell r="I110">
            <v>392040.99999999994</v>
          </cell>
        </row>
        <row r="111">
          <cell r="A111" t="str">
            <v>18-12-050</v>
          </cell>
          <cell r="C111" t="str">
            <v>46" X 16"</v>
          </cell>
          <cell r="D111">
            <v>0</v>
          </cell>
          <cell r="E111" t="str">
            <v>UN</v>
          </cell>
          <cell r="F111">
            <v>271600</v>
          </cell>
          <cell r="G111">
            <v>0</v>
          </cell>
          <cell r="I111">
            <v>309080.8</v>
          </cell>
        </row>
        <row r="112">
          <cell r="A112" t="str">
            <v>18-12-060</v>
          </cell>
          <cell r="C112" t="str">
            <v>36" X 16"</v>
          </cell>
          <cell r="D112">
            <v>0</v>
          </cell>
          <cell r="E112" t="str">
            <v>UN</v>
          </cell>
          <cell r="F112">
            <v>215600</v>
          </cell>
          <cell r="G112">
            <v>0</v>
          </cell>
          <cell r="I112">
            <v>245352.8</v>
          </cell>
        </row>
        <row r="113">
          <cell r="A113" t="str">
            <v>18-12-070</v>
          </cell>
          <cell r="C113" t="str">
            <v>30" X 16"</v>
          </cell>
          <cell r="D113">
            <v>0</v>
          </cell>
          <cell r="E113" t="str">
            <v>UN</v>
          </cell>
          <cell r="F113">
            <v>187800</v>
          </cell>
          <cell r="G113">
            <v>0</v>
          </cell>
          <cell r="I113">
            <v>213716.4</v>
          </cell>
        </row>
        <row r="114">
          <cell r="A114" t="str">
            <v>18-12-080</v>
          </cell>
          <cell r="B114" t="str">
            <v>7.1.1</v>
          </cell>
          <cell r="C114" t="str">
            <v>66" X 32"</v>
          </cell>
          <cell r="D114">
            <v>0</v>
          </cell>
          <cell r="E114" t="str">
            <v>UN</v>
          </cell>
          <cell r="F114">
            <v>543600</v>
          </cell>
          <cell r="G114">
            <v>0</v>
          </cell>
          <cell r="I114">
            <v>618616.79999999993</v>
          </cell>
        </row>
        <row r="115">
          <cell r="F115">
            <v>0</v>
          </cell>
          <cell r="H115">
            <v>15261258</v>
          </cell>
          <cell r="I115">
            <v>0</v>
          </cell>
        </row>
        <row r="116">
          <cell r="B116" t="str">
            <v>8.0</v>
          </cell>
          <cell r="C116" t="str">
            <v xml:space="preserve">TUBERIA PVC </v>
          </cell>
          <cell r="I116">
            <v>0</v>
          </cell>
        </row>
        <row r="117">
          <cell r="A117" t="str">
            <v>18-13</v>
          </cell>
          <cell r="B117" t="str">
            <v>8.1</v>
          </cell>
          <cell r="C117" t="str">
            <v>TUBERIA Y ACCESORIOS PVC RDE21 AISLADA POLIURETANO CON CUBIERTA ALUMINIO 0,7MM</v>
          </cell>
          <cell r="F117">
            <v>0</v>
          </cell>
          <cell r="I117">
            <v>0</v>
          </cell>
        </row>
        <row r="118">
          <cell r="B118" t="str">
            <v>8.1.1</v>
          </cell>
          <cell r="C118" t="str">
            <v>TUBERIAS</v>
          </cell>
          <cell r="F118">
            <v>0</v>
          </cell>
          <cell r="I118">
            <v>0</v>
          </cell>
        </row>
        <row r="119">
          <cell r="A119" t="str">
            <v>18-13-010</v>
          </cell>
          <cell r="B119" t="str">
            <v>8.1.1.1</v>
          </cell>
          <cell r="C119" t="str">
            <v>Tuberia PVC 4"</v>
          </cell>
          <cell r="D119">
            <v>40</v>
          </cell>
          <cell r="E119" t="str">
            <v>m</v>
          </cell>
          <cell r="F119">
            <v>113239.2</v>
          </cell>
          <cell r="G119">
            <v>4529568</v>
          </cell>
          <cell r="I119">
            <v>128866.20959999999</v>
          </cell>
        </row>
        <row r="120">
          <cell r="A120" t="str">
            <v>18-13-020</v>
          </cell>
          <cell r="B120" t="str">
            <v>8.1.1.2</v>
          </cell>
          <cell r="C120" t="str">
            <v>Tuberia PVC 3"</v>
          </cell>
          <cell r="D120">
            <v>10</v>
          </cell>
          <cell r="E120" t="str">
            <v>m</v>
          </cell>
          <cell r="F120">
            <v>95769.599999999991</v>
          </cell>
          <cell r="G120">
            <v>957695.99999999988</v>
          </cell>
          <cell r="I120">
            <v>108985.80479999998</v>
          </cell>
        </row>
        <row r="121">
          <cell r="A121" t="str">
            <v>18-13-030</v>
          </cell>
          <cell r="B121" t="str">
            <v>8.1.1.3</v>
          </cell>
          <cell r="C121" t="str">
            <v>Tuberia PVC 2-1/2"</v>
          </cell>
          <cell r="D121">
            <v>92</v>
          </cell>
          <cell r="E121" t="str">
            <v>m</v>
          </cell>
          <cell r="F121">
            <v>86926.903759999987</v>
          </cell>
          <cell r="G121">
            <v>7997275.1459199991</v>
          </cell>
          <cell r="I121">
            <v>98922.816478879977</v>
          </cell>
        </row>
        <row r="122">
          <cell r="A122" t="str">
            <v>18-13-040</v>
          </cell>
          <cell r="B122" t="str">
            <v>8.1.1.4</v>
          </cell>
          <cell r="C122" t="str">
            <v>Tuberia PVC 2"</v>
          </cell>
          <cell r="D122">
            <v>114</v>
          </cell>
          <cell r="E122" t="str">
            <v>m</v>
          </cell>
          <cell r="F122">
            <v>67396</v>
          </cell>
          <cell r="G122">
            <v>7683144</v>
          </cell>
          <cell r="I122">
            <v>76696.647999999986</v>
          </cell>
        </row>
        <row r="123">
          <cell r="A123" t="str">
            <v>18-13-050</v>
          </cell>
          <cell r="B123" t="str">
            <v>8.1.1.5</v>
          </cell>
          <cell r="C123" t="str">
            <v>Tuberia PVC 1-1/2"</v>
          </cell>
          <cell r="D123">
            <v>24</v>
          </cell>
          <cell r="E123" t="str">
            <v>m</v>
          </cell>
          <cell r="F123">
            <v>54900.479999999989</v>
          </cell>
          <cell r="G123">
            <v>1317611.5199999998</v>
          </cell>
          <cell r="I123">
            <v>62476.746239999979</v>
          </cell>
        </row>
        <row r="124">
          <cell r="A124" t="str">
            <v>18-13-060</v>
          </cell>
          <cell r="B124" t="str">
            <v>8.1.1.6</v>
          </cell>
          <cell r="C124" t="str">
            <v>Tuberia PVC 1-1/4"</v>
          </cell>
          <cell r="D124">
            <v>42</v>
          </cell>
          <cell r="E124" t="str">
            <v>m</v>
          </cell>
          <cell r="F124">
            <v>46894.159999999989</v>
          </cell>
          <cell r="G124">
            <v>1969554.7199999995</v>
          </cell>
          <cell r="I124">
            <v>53365.55407999998</v>
          </cell>
        </row>
        <row r="125">
          <cell r="A125" t="str">
            <v>18-13-070</v>
          </cell>
          <cell r="B125" t="str">
            <v>8.1.1.7</v>
          </cell>
          <cell r="C125" t="str">
            <v>Tuberia PVC 1"</v>
          </cell>
          <cell r="D125">
            <v>56</v>
          </cell>
          <cell r="E125" t="str">
            <v>m</v>
          </cell>
          <cell r="F125">
            <v>41175.360000000001</v>
          </cell>
          <cell r="G125">
            <v>2305820.16</v>
          </cell>
          <cell r="I125">
            <v>46857.559679999998</v>
          </cell>
        </row>
        <row r="126">
          <cell r="A126" t="str">
            <v>18-13-080</v>
          </cell>
          <cell r="B126" t="str">
            <v>8.1.1.8</v>
          </cell>
          <cell r="C126" t="str">
            <v>Tuberia PVC 3/4"</v>
          </cell>
          <cell r="D126">
            <v>106</v>
          </cell>
          <cell r="E126" t="str">
            <v>m</v>
          </cell>
          <cell r="F126">
            <v>34312.799999999996</v>
          </cell>
          <cell r="G126">
            <v>3637156.7999999993</v>
          </cell>
          <cell r="I126">
            <v>39047.96639999999</v>
          </cell>
        </row>
        <row r="127">
          <cell r="A127" t="str">
            <v>18-13-090</v>
          </cell>
          <cell r="B127" t="str">
            <v>8.1.1.9</v>
          </cell>
          <cell r="C127" t="str">
            <v>Tuberia PVC 1/2"</v>
          </cell>
          <cell r="D127">
            <v>90</v>
          </cell>
          <cell r="E127" t="str">
            <v>m</v>
          </cell>
          <cell r="F127">
            <v>29737.759999999998</v>
          </cell>
          <cell r="G127">
            <v>2676398.4</v>
          </cell>
          <cell r="I127">
            <v>33841.570879999992</v>
          </cell>
        </row>
        <row r="128">
          <cell r="F128">
            <v>0</v>
          </cell>
          <cell r="I128">
            <v>0</v>
          </cell>
        </row>
        <row r="129">
          <cell r="B129" t="str">
            <v>8.1.2</v>
          </cell>
          <cell r="C129" t="str">
            <v>CODOS</v>
          </cell>
          <cell r="F129">
            <v>0</v>
          </cell>
          <cell r="I129">
            <v>0</v>
          </cell>
        </row>
        <row r="130">
          <cell r="A130" t="str">
            <v>18-13-100</v>
          </cell>
          <cell r="B130" t="str">
            <v>8.1.2.1</v>
          </cell>
          <cell r="C130" t="str">
            <v>Codo PVC 4"</v>
          </cell>
          <cell r="D130">
            <v>8</v>
          </cell>
          <cell r="E130" t="str">
            <v>UN</v>
          </cell>
          <cell r="F130">
            <v>72857.279999999999</v>
          </cell>
          <cell r="G130">
            <v>582858.23999999999</v>
          </cell>
          <cell r="I130">
            <v>82911.584639999986</v>
          </cell>
        </row>
        <row r="131">
          <cell r="A131" t="str">
            <v>18-13-110</v>
          </cell>
          <cell r="B131" t="str">
            <v>8.1.2.2</v>
          </cell>
          <cell r="C131" t="str">
            <v>Codo PVC 3"</v>
          </cell>
          <cell r="D131">
            <v>8</v>
          </cell>
          <cell r="E131" t="str">
            <v>UN</v>
          </cell>
          <cell r="F131">
            <v>67048</v>
          </cell>
          <cell r="G131">
            <v>536384</v>
          </cell>
          <cell r="I131">
            <v>76300.623999999996</v>
          </cell>
        </row>
        <row r="132">
          <cell r="A132" t="str">
            <v>18-13-120</v>
          </cell>
          <cell r="B132" t="str">
            <v>8.1.2.3</v>
          </cell>
          <cell r="C132" t="str">
            <v>Codo PVC 2-1/2"</v>
          </cell>
          <cell r="D132">
            <v>2</v>
          </cell>
          <cell r="E132" t="str">
            <v>UN</v>
          </cell>
          <cell r="F132">
            <v>61321</v>
          </cell>
          <cell r="G132">
            <v>122642</v>
          </cell>
          <cell r="I132">
            <v>69783.297999999995</v>
          </cell>
        </row>
        <row r="133">
          <cell r="A133" t="str">
            <v>18-13-130</v>
          </cell>
          <cell r="B133" t="str">
            <v>8.1.2.4</v>
          </cell>
          <cell r="C133" t="str">
            <v>Codo PVC 2"</v>
          </cell>
          <cell r="D133">
            <v>2</v>
          </cell>
          <cell r="E133" t="str">
            <v>UN</v>
          </cell>
          <cell r="F133">
            <v>56122</v>
          </cell>
          <cell r="G133">
            <v>112244</v>
          </cell>
          <cell r="I133">
            <v>63866.835999999996</v>
          </cell>
        </row>
        <row r="134">
          <cell r="A134" t="str">
            <v>18-13-140</v>
          </cell>
          <cell r="B134" t="str">
            <v>8.1.2.5</v>
          </cell>
          <cell r="C134" t="str">
            <v>Codo PVC 1-1/2"</v>
          </cell>
          <cell r="D134">
            <v>2</v>
          </cell>
          <cell r="E134" t="str">
            <v>UN</v>
          </cell>
          <cell r="F134">
            <v>43700</v>
          </cell>
          <cell r="G134">
            <v>87400</v>
          </cell>
          <cell r="I134">
            <v>49730.6</v>
          </cell>
        </row>
        <row r="135">
          <cell r="A135" t="str">
            <v>18-13-150</v>
          </cell>
          <cell r="B135" t="str">
            <v>8.1.2.6</v>
          </cell>
          <cell r="C135" t="str">
            <v>Codo PVC 1-1/4"</v>
          </cell>
          <cell r="D135">
            <v>12</v>
          </cell>
          <cell r="E135" t="str">
            <v>UN</v>
          </cell>
          <cell r="F135">
            <v>34587.72</v>
          </cell>
          <cell r="G135">
            <v>415052.64</v>
          </cell>
          <cell r="I135">
            <v>39360.825359999995</v>
          </cell>
        </row>
        <row r="136">
          <cell r="A136" t="str">
            <v>18-13-160</v>
          </cell>
          <cell r="B136" t="str">
            <v>8.1.2.7</v>
          </cell>
          <cell r="C136" t="str">
            <v>Codo PVC 1"</v>
          </cell>
          <cell r="D136">
            <v>22</v>
          </cell>
          <cell r="E136" t="str">
            <v>UN</v>
          </cell>
          <cell r="F136">
            <v>24844.879999999997</v>
          </cell>
          <cell r="G136">
            <v>546587.36</v>
          </cell>
          <cell r="I136">
            <v>28273.473439999994</v>
          </cell>
        </row>
        <row r="137">
          <cell r="A137" t="str">
            <v>18-13-170</v>
          </cell>
          <cell r="B137" t="str">
            <v>8.1.2.8</v>
          </cell>
          <cell r="C137" t="str">
            <v>Codo PVC 3/4"</v>
          </cell>
          <cell r="D137">
            <v>24</v>
          </cell>
          <cell r="E137" t="str">
            <v>UN</v>
          </cell>
          <cell r="F137">
            <v>22508.639999999999</v>
          </cell>
          <cell r="G137">
            <v>540207.35999999999</v>
          </cell>
          <cell r="I137">
            <v>25614.832319999998</v>
          </cell>
        </row>
        <row r="138">
          <cell r="A138" t="str">
            <v>18-13-180</v>
          </cell>
          <cell r="B138" t="str">
            <v>8.1.2.9</v>
          </cell>
          <cell r="C138" t="str">
            <v>Codo PVC 1/2"</v>
          </cell>
          <cell r="D138">
            <v>28</v>
          </cell>
          <cell r="E138" t="str">
            <v>UN</v>
          </cell>
          <cell r="F138">
            <v>19764.079999999998</v>
          </cell>
          <cell r="G138">
            <v>553394.24</v>
          </cell>
          <cell r="I138">
            <v>22491.523039999996</v>
          </cell>
        </row>
        <row r="139">
          <cell r="F139">
            <v>0</v>
          </cell>
          <cell r="I139">
            <v>0</v>
          </cell>
        </row>
        <row r="140">
          <cell r="B140" t="str">
            <v>8.1.3</v>
          </cell>
          <cell r="C140" t="str">
            <v>TEE</v>
          </cell>
          <cell r="F140">
            <v>0</v>
          </cell>
          <cell r="I140">
            <v>0</v>
          </cell>
        </row>
        <row r="141">
          <cell r="A141" t="str">
            <v>18-13-190</v>
          </cell>
          <cell r="B141" t="str">
            <v>8.1.3.1</v>
          </cell>
          <cell r="C141" t="str">
            <v>Tee PVC 4"</v>
          </cell>
          <cell r="D141">
            <v>10</v>
          </cell>
          <cell r="E141" t="str">
            <v>UN</v>
          </cell>
          <cell r="F141">
            <v>76860.439999999988</v>
          </cell>
          <cell r="G141">
            <v>768604.39999999991</v>
          </cell>
          <cell r="I141">
            <v>87467.180719999975</v>
          </cell>
        </row>
        <row r="142">
          <cell r="A142" t="str">
            <v>18-13-200</v>
          </cell>
          <cell r="B142" t="str">
            <v>8.1.3.2</v>
          </cell>
          <cell r="C142" t="str">
            <v>Tee PVC 3"</v>
          </cell>
          <cell r="D142">
            <v>11</v>
          </cell>
          <cell r="E142" t="str">
            <v>UN</v>
          </cell>
          <cell r="F142">
            <v>69386.559999999998</v>
          </cell>
          <cell r="G142">
            <v>763252.15999999992</v>
          </cell>
          <cell r="I142">
            <v>78961.905279999992</v>
          </cell>
        </row>
        <row r="143">
          <cell r="A143" t="str">
            <v>18-13-210</v>
          </cell>
          <cell r="B143" t="str">
            <v>8.1.3.3</v>
          </cell>
          <cell r="C143" t="str">
            <v>Tee PVC 2-1/2"</v>
          </cell>
          <cell r="D143">
            <v>2</v>
          </cell>
          <cell r="E143" t="str">
            <v>UN</v>
          </cell>
          <cell r="F143">
            <v>61648.2</v>
          </cell>
          <cell r="G143">
            <v>123296.4</v>
          </cell>
          <cell r="I143">
            <v>70155.651599999997</v>
          </cell>
        </row>
        <row r="144">
          <cell r="A144" t="str">
            <v>18-13-220</v>
          </cell>
          <cell r="B144" t="str">
            <v>8.1.3.4</v>
          </cell>
          <cell r="C144" t="str">
            <v>Tee PVC 2"</v>
          </cell>
          <cell r="D144">
            <v>2</v>
          </cell>
          <cell r="E144" t="str">
            <v>UN</v>
          </cell>
          <cell r="F144">
            <v>46226</v>
          </cell>
          <cell r="G144">
            <v>92452</v>
          </cell>
          <cell r="I144">
            <v>52605.187999999995</v>
          </cell>
        </row>
        <row r="145">
          <cell r="A145" t="str">
            <v>18-13-230</v>
          </cell>
          <cell r="B145" t="str">
            <v>8.1.3.5</v>
          </cell>
          <cell r="C145" t="str">
            <v>Tee PVC 1-1/2"</v>
          </cell>
          <cell r="D145">
            <v>4</v>
          </cell>
          <cell r="E145" t="str">
            <v>UN</v>
          </cell>
          <cell r="F145">
            <v>35905.479999999996</v>
          </cell>
          <cell r="G145">
            <v>143621.91999999998</v>
          </cell>
          <cell r="I145">
            <v>40860.436239999988</v>
          </cell>
        </row>
        <row r="146">
          <cell r="A146" t="str">
            <v>18-13-240</v>
          </cell>
          <cell r="B146" t="str">
            <v>8.1.3.6</v>
          </cell>
          <cell r="C146" t="str">
            <v>Tee PVC 1-1/4"</v>
          </cell>
          <cell r="D146">
            <v>6</v>
          </cell>
          <cell r="E146" t="str">
            <v>UN</v>
          </cell>
          <cell r="F146">
            <v>29852.135999999995</v>
          </cell>
          <cell r="G146">
            <v>179112.81599999996</v>
          </cell>
          <cell r="I146">
            <v>33971.730767999994</v>
          </cell>
        </row>
        <row r="147">
          <cell r="A147" t="str">
            <v>18-13-250</v>
          </cell>
          <cell r="B147" t="str">
            <v>8.1.3.7</v>
          </cell>
          <cell r="C147" t="str">
            <v>Tee PVC 1"</v>
          </cell>
          <cell r="D147">
            <v>10</v>
          </cell>
          <cell r="E147" t="str">
            <v>UN</v>
          </cell>
          <cell r="F147">
            <v>26077.727999999999</v>
          </cell>
          <cell r="G147">
            <v>260777.28</v>
          </cell>
          <cell r="I147">
            <v>29676.454463999995</v>
          </cell>
        </row>
        <row r="148">
          <cell r="A148" t="str">
            <v>18-13-260</v>
          </cell>
          <cell r="B148" t="str">
            <v>8.1.3.8</v>
          </cell>
          <cell r="C148" t="str">
            <v>Tee PVC 3/4"</v>
          </cell>
          <cell r="D148">
            <v>12</v>
          </cell>
          <cell r="E148" t="str">
            <v>UN</v>
          </cell>
          <cell r="F148">
            <v>22303.319999999992</v>
          </cell>
          <cell r="G148">
            <v>267639.83999999991</v>
          </cell>
          <cell r="I148">
            <v>25381.178159999989</v>
          </cell>
        </row>
        <row r="149">
          <cell r="A149" t="str">
            <v>18-13-270</v>
          </cell>
          <cell r="B149" t="str">
            <v>8.1.3.9</v>
          </cell>
          <cell r="C149" t="str">
            <v>Tee PVC 1/2"</v>
          </cell>
          <cell r="D149">
            <v>2</v>
          </cell>
          <cell r="E149" t="str">
            <v>UN</v>
          </cell>
          <cell r="F149">
            <v>19443.919999999995</v>
          </cell>
          <cell r="G149">
            <v>38887.839999999989</v>
          </cell>
          <cell r="I149">
            <v>22127.180959999991</v>
          </cell>
        </row>
        <row r="150">
          <cell r="F150">
            <v>0</v>
          </cell>
          <cell r="I150">
            <v>0</v>
          </cell>
        </row>
        <row r="151">
          <cell r="B151" t="str">
            <v>8.1.4</v>
          </cell>
          <cell r="C151" t="str">
            <v>VALVULAS DE CORTE</v>
          </cell>
          <cell r="F151">
            <v>0</v>
          </cell>
          <cell r="I151">
            <v>0</v>
          </cell>
        </row>
        <row r="152">
          <cell r="A152" t="str">
            <v>18-13-280</v>
          </cell>
          <cell r="B152" t="str">
            <v>8.1.4.1</v>
          </cell>
          <cell r="C152" t="str">
            <v>Valvula 4"</v>
          </cell>
          <cell r="D152">
            <v>2</v>
          </cell>
          <cell r="E152" t="str">
            <v>UN</v>
          </cell>
          <cell r="F152">
            <v>735463.2</v>
          </cell>
          <cell r="G152">
            <v>1470926.4</v>
          </cell>
          <cell r="I152">
            <v>836957.12159999984</v>
          </cell>
        </row>
        <row r="153">
          <cell r="A153" t="str">
            <v>18-13-290</v>
          </cell>
          <cell r="B153" t="str">
            <v>8.1.4.2</v>
          </cell>
          <cell r="C153" t="str">
            <v>Valvula 3"</v>
          </cell>
          <cell r="D153">
            <v>3</v>
          </cell>
          <cell r="E153" t="str">
            <v>UN</v>
          </cell>
          <cell r="F153">
            <v>574780</v>
          </cell>
          <cell r="G153">
            <v>1724340</v>
          </cell>
          <cell r="I153">
            <v>654099.6399999999</v>
          </cell>
        </row>
        <row r="154">
          <cell r="A154" t="str">
            <v>18-13-300</v>
          </cell>
          <cell r="B154" t="str">
            <v>8.1.4.3</v>
          </cell>
          <cell r="C154" t="str">
            <v>Valvula 2-1/2"</v>
          </cell>
          <cell r="D154">
            <v>2</v>
          </cell>
          <cell r="E154" t="str">
            <v>UN</v>
          </cell>
          <cell r="F154">
            <v>443119.99999999994</v>
          </cell>
          <cell r="G154">
            <v>886239.99999999988</v>
          </cell>
          <cell r="I154">
            <v>504270.55999999988</v>
          </cell>
        </row>
        <row r="155">
          <cell r="A155" t="str">
            <v>18-13-400</v>
          </cell>
          <cell r="B155" t="str">
            <v>7.1.4.3</v>
          </cell>
          <cell r="C155" t="str">
            <v>Valvula 1-1/4"</v>
          </cell>
          <cell r="D155">
            <v>2</v>
          </cell>
          <cell r="E155" t="str">
            <v>UN</v>
          </cell>
          <cell r="F155">
            <v>145000</v>
          </cell>
          <cell r="G155">
            <v>290000</v>
          </cell>
          <cell r="I155">
            <v>165010</v>
          </cell>
        </row>
        <row r="156">
          <cell r="A156" t="str">
            <v>18-13-310</v>
          </cell>
          <cell r="B156" t="str">
            <v>8.1.4.4</v>
          </cell>
          <cell r="C156" t="str">
            <v>Valvula 1"</v>
          </cell>
          <cell r="D156">
            <v>12</v>
          </cell>
          <cell r="E156" t="str">
            <v>UN</v>
          </cell>
          <cell r="F156">
            <v>63500</v>
          </cell>
          <cell r="G156">
            <v>762000</v>
          </cell>
          <cell r="I156">
            <v>72263</v>
          </cell>
        </row>
        <row r="157">
          <cell r="A157" t="str">
            <v>18-13-320</v>
          </cell>
          <cell r="B157" t="str">
            <v>8.1.4.5</v>
          </cell>
          <cell r="C157" t="str">
            <v>Valvula 3/4"</v>
          </cell>
          <cell r="D157">
            <v>4</v>
          </cell>
          <cell r="E157" t="str">
            <v>UN</v>
          </cell>
          <cell r="F157">
            <v>39800</v>
          </cell>
          <cell r="G157">
            <v>159200</v>
          </cell>
          <cell r="I157">
            <v>45292.399999999994</v>
          </cell>
        </row>
        <row r="158">
          <cell r="A158" t="str">
            <v>18-13-330</v>
          </cell>
          <cell r="B158" t="str">
            <v>8.1.4.6</v>
          </cell>
          <cell r="C158" t="str">
            <v>Valvula 1/2"</v>
          </cell>
          <cell r="D158">
            <v>14</v>
          </cell>
          <cell r="E158" t="str">
            <v>UN</v>
          </cell>
          <cell r="F158">
            <v>33600</v>
          </cell>
          <cell r="G158">
            <v>470400</v>
          </cell>
          <cell r="I158">
            <v>38236.799999999996</v>
          </cell>
        </row>
        <row r="159">
          <cell r="A159" t="str">
            <v>18-13-340</v>
          </cell>
          <cell r="B159" t="str">
            <v>8.1.4.7</v>
          </cell>
          <cell r="C159" t="str">
            <v>VALVULAS DE CORTE 1/2"</v>
          </cell>
          <cell r="D159">
            <v>0</v>
          </cell>
          <cell r="E159" t="str">
            <v>UN</v>
          </cell>
          <cell r="F159">
            <v>21830</v>
          </cell>
          <cell r="G159">
            <v>0</v>
          </cell>
          <cell r="I159">
            <v>24842.539999999997</v>
          </cell>
        </row>
        <row r="160">
          <cell r="F160">
            <v>0</v>
          </cell>
          <cell r="I160">
            <v>0</v>
          </cell>
        </row>
        <row r="161">
          <cell r="B161" t="str">
            <v>8.1.5</v>
          </cell>
          <cell r="C161" t="str">
            <v>ACOPLES</v>
          </cell>
          <cell r="F161">
            <v>0</v>
          </cell>
          <cell r="I161">
            <v>0</v>
          </cell>
        </row>
        <row r="162">
          <cell r="A162" t="str">
            <v>18-13-350</v>
          </cell>
          <cell r="B162" t="str">
            <v>8.1.5.1</v>
          </cell>
          <cell r="C162" t="str">
            <v>Acople bridado de neopreno 4"</v>
          </cell>
          <cell r="D162">
            <v>2</v>
          </cell>
          <cell r="E162" t="str">
            <v>UN</v>
          </cell>
          <cell r="F162">
            <v>342300</v>
          </cell>
          <cell r="G162">
            <v>684600</v>
          </cell>
          <cell r="I162">
            <v>389537.39999999997</v>
          </cell>
        </row>
        <row r="163">
          <cell r="A163" t="str">
            <v>18-13-410</v>
          </cell>
          <cell r="B163" t="str">
            <v>7.1.5.1</v>
          </cell>
          <cell r="C163" t="str">
            <v>Acople bridado de neopreno 3"</v>
          </cell>
          <cell r="D163">
            <v>0</v>
          </cell>
          <cell r="E163" t="str">
            <v>UN</v>
          </cell>
          <cell r="F163">
            <v>255000</v>
          </cell>
          <cell r="G163">
            <v>0</v>
          </cell>
          <cell r="I163">
            <v>290190</v>
          </cell>
        </row>
        <row r="164">
          <cell r="I164">
            <v>0</v>
          </cell>
        </row>
        <row r="165">
          <cell r="B165" t="str">
            <v>8.1.6</v>
          </cell>
          <cell r="C165" t="str">
            <v xml:space="preserve">TERMOMETRO COLUMNA </v>
          </cell>
          <cell r="F165">
            <v>0</v>
          </cell>
          <cell r="I165">
            <v>0</v>
          </cell>
        </row>
        <row r="166">
          <cell r="A166" t="str">
            <v>18-13-360</v>
          </cell>
          <cell r="B166" t="str">
            <v>8.1.6.1</v>
          </cell>
          <cell r="C166" t="str">
            <v>Termometro intemperie columna -30°C - 30°C</v>
          </cell>
          <cell r="D166">
            <v>2</v>
          </cell>
          <cell r="E166" t="str">
            <v>UN</v>
          </cell>
          <cell r="F166">
            <v>289760</v>
          </cell>
          <cell r="G166">
            <v>579520</v>
          </cell>
          <cell r="I166">
            <v>329746.87999999995</v>
          </cell>
        </row>
        <row r="167">
          <cell r="I167">
            <v>0</v>
          </cell>
        </row>
        <row r="168">
          <cell r="B168" t="str">
            <v>8.1.7</v>
          </cell>
          <cell r="C168" t="str">
            <v>MANOMETRO DIFERENCIAL</v>
          </cell>
          <cell r="F168">
            <v>0</v>
          </cell>
          <cell r="I168">
            <v>0</v>
          </cell>
        </row>
        <row r="169">
          <cell r="A169" t="str">
            <v>18-13-370</v>
          </cell>
          <cell r="B169" t="str">
            <v>8.1.7.1</v>
          </cell>
          <cell r="C169" t="str">
            <v>Manometro intemperie caratula 4" 0-60psi en conexión diferencial</v>
          </cell>
          <cell r="D169">
            <v>1</v>
          </cell>
          <cell r="E169" t="str">
            <v>UN</v>
          </cell>
          <cell r="F169">
            <v>388900</v>
          </cell>
          <cell r="G169">
            <v>388900</v>
          </cell>
          <cell r="I169">
            <v>442568.19999999995</v>
          </cell>
        </row>
        <row r="170">
          <cell r="I170">
            <v>0</v>
          </cell>
        </row>
        <row r="171">
          <cell r="B171" t="str">
            <v>8.1.8</v>
          </cell>
          <cell r="C171" t="str">
            <v>SENSOR DE PRESION DIFERENCIAL</v>
          </cell>
          <cell r="F171">
            <v>0</v>
          </cell>
          <cell r="I171">
            <v>0</v>
          </cell>
        </row>
        <row r="172">
          <cell r="A172" t="str">
            <v>18-13-380</v>
          </cell>
          <cell r="B172" t="str">
            <v>8.1.8.1</v>
          </cell>
          <cell r="C172" t="str">
            <v>Swiche - sensor de presion diferencial de agua</v>
          </cell>
          <cell r="D172">
            <v>1</v>
          </cell>
          <cell r="E172" t="str">
            <v>UN</v>
          </cell>
          <cell r="F172">
            <v>328120</v>
          </cell>
          <cell r="G172">
            <v>328120</v>
          </cell>
          <cell r="I172">
            <v>373400.55999999994</v>
          </cell>
        </row>
        <row r="173">
          <cell r="I173">
            <v>0</v>
          </cell>
        </row>
        <row r="174">
          <cell r="B174" t="str">
            <v>8.1.9</v>
          </cell>
          <cell r="C174" t="str">
            <v>FILTRO DE AGUA</v>
          </cell>
          <cell r="F174">
            <v>0</v>
          </cell>
          <cell r="I174">
            <v>0</v>
          </cell>
        </row>
        <row r="175">
          <cell r="A175" t="str">
            <v>18-13-390</v>
          </cell>
          <cell r="B175" t="str">
            <v>8.1.9.1</v>
          </cell>
          <cell r="C175" t="str">
            <v>Filtro de agua 4" bridado</v>
          </cell>
          <cell r="D175">
            <v>1</v>
          </cell>
          <cell r="E175" t="str">
            <v>UN</v>
          </cell>
          <cell r="F175">
            <v>898600</v>
          </cell>
          <cell r="G175">
            <v>898600</v>
          </cell>
          <cell r="I175">
            <v>1022606.7999999999</v>
          </cell>
        </row>
        <row r="176">
          <cell r="A176" t="str">
            <v>18-13-420</v>
          </cell>
          <cell r="B176" t="str">
            <v>7.1.9.1</v>
          </cell>
          <cell r="C176" t="str">
            <v>Filtro de agua 3" bridado</v>
          </cell>
          <cell r="D176">
            <v>0</v>
          </cell>
          <cell r="E176" t="str">
            <v>UN</v>
          </cell>
          <cell r="F176">
            <v>378500</v>
          </cell>
          <cell r="G176">
            <v>0</v>
          </cell>
          <cell r="I176">
            <v>430732.99999999994</v>
          </cell>
        </row>
        <row r="177">
          <cell r="I177">
            <v>0</v>
          </cell>
        </row>
        <row r="178">
          <cell r="A178" t="str">
            <v>18-14</v>
          </cell>
          <cell r="B178" t="str">
            <v>8.2</v>
          </cell>
          <cell r="C178" t="str">
            <v>TUBERIA PVC RDE21 DESNUDA</v>
          </cell>
          <cell r="I178">
            <v>0</v>
          </cell>
        </row>
        <row r="179">
          <cell r="B179" t="str">
            <v>8.2.1</v>
          </cell>
          <cell r="C179" t="str">
            <v>TUBERIAS</v>
          </cell>
          <cell r="I179">
            <v>0</v>
          </cell>
        </row>
        <row r="180">
          <cell r="A180" t="str">
            <v>18-14-010</v>
          </cell>
          <cell r="B180" t="str">
            <v>8.2.1.1</v>
          </cell>
          <cell r="C180" t="str">
            <v>TUBERIA PVC RDE 21 DESNUDA 4"</v>
          </cell>
          <cell r="D180">
            <v>40</v>
          </cell>
          <cell r="E180" t="str">
            <v>m</v>
          </cell>
          <cell r="F180">
            <v>58028</v>
          </cell>
          <cell r="G180">
            <v>2321120</v>
          </cell>
          <cell r="I180">
            <v>66035.864000000001</v>
          </cell>
        </row>
        <row r="181">
          <cell r="I181">
            <v>0</v>
          </cell>
        </row>
        <row r="182">
          <cell r="B182" t="str">
            <v>8.2.2</v>
          </cell>
          <cell r="C182" t="str">
            <v>CODOS</v>
          </cell>
          <cell r="I182">
            <v>0</v>
          </cell>
        </row>
        <row r="183">
          <cell r="A183" t="str">
            <v>18-14-020</v>
          </cell>
          <cell r="B183" t="str">
            <v>8.2.2.1</v>
          </cell>
          <cell r="C183" t="str">
            <v>CODO PVC RDE 21 DESNUDO 4"</v>
          </cell>
          <cell r="D183">
            <v>8</v>
          </cell>
          <cell r="E183" t="str">
            <v>UN</v>
          </cell>
          <cell r="F183">
            <v>43200</v>
          </cell>
          <cell r="G183">
            <v>345600</v>
          </cell>
          <cell r="I183">
            <v>49161.599999999999</v>
          </cell>
        </row>
        <row r="184">
          <cell r="I184">
            <v>0</v>
          </cell>
        </row>
        <row r="185">
          <cell r="B185" t="str">
            <v>8.2.3</v>
          </cell>
          <cell r="C185" t="str">
            <v>TEE</v>
          </cell>
          <cell r="I185">
            <v>0</v>
          </cell>
        </row>
        <row r="186">
          <cell r="A186" t="str">
            <v>18-14-030</v>
          </cell>
          <cell r="B186" t="str">
            <v>8.2.3.1</v>
          </cell>
          <cell r="C186" t="str">
            <v>TEE PVC RDE 21 DESNUDA 4"</v>
          </cell>
          <cell r="D186">
            <v>10</v>
          </cell>
          <cell r="E186" t="str">
            <v>UN</v>
          </cell>
          <cell r="F186">
            <v>45300</v>
          </cell>
          <cell r="G186">
            <v>453000</v>
          </cell>
          <cell r="I186">
            <v>51551.399999999994</v>
          </cell>
        </row>
        <row r="187">
          <cell r="I187">
            <v>0</v>
          </cell>
        </row>
        <row r="188">
          <cell r="B188" t="str">
            <v>8.2.4</v>
          </cell>
          <cell r="C188" t="str">
            <v>VALVULAS DE CORTE</v>
          </cell>
          <cell r="I188">
            <v>0</v>
          </cell>
        </row>
        <row r="189">
          <cell r="A189" t="str">
            <v>18-14-040</v>
          </cell>
          <cell r="B189" t="str">
            <v>8.2.4.1</v>
          </cell>
          <cell r="C189" t="str">
            <v>VALVULA DE CORTE 4"</v>
          </cell>
          <cell r="D189">
            <v>2</v>
          </cell>
          <cell r="E189" t="str">
            <v>UN</v>
          </cell>
          <cell r="F189">
            <v>678900</v>
          </cell>
          <cell r="G189">
            <v>1357800</v>
          </cell>
          <cell r="I189">
            <v>772588.2</v>
          </cell>
        </row>
        <row r="190">
          <cell r="I190">
            <v>0</v>
          </cell>
        </row>
        <row r="191">
          <cell r="B191" t="str">
            <v>8.2.5</v>
          </cell>
          <cell r="C191" t="str">
            <v>ACOPLES</v>
          </cell>
          <cell r="I191">
            <v>0</v>
          </cell>
        </row>
        <row r="192">
          <cell r="A192" t="str">
            <v>18-14-050</v>
          </cell>
          <cell r="B192" t="str">
            <v>8.2.5.1</v>
          </cell>
          <cell r="C192" t="str">
            <v>Acople bridado de neopreno 4"</v>
          </cell>
          <cell r="D192">
            <v>2</v>
          </cell>
          <cell r="E192" t="str">
            <v>UN</v>
          </cell>
          <cell r="F192">
            <v>342300</v>
          </cell>
          <cell r="G192">
            <v>684600</v>
          </cell>
          <cell r="I192">
            <v>389537.39999999997</v>
          </cell>
        </row>
        <row r="193">
          <cell r="I193">
            <v>0</v>
          </cell>
        </row>
        <row r="194">
          <cell r="B194" t="str">
            <v>8.2.6</v>
          </cell>
          <cell r="C194" t="str">
            <v xml:space="preserve">TERMOMETRO COLUMNA </v>
          </cell>
          <cell r="F194">
            <v>0</v>
          </cell>
          <cell r="I194">
            <v>0</v>
          </cell>
        </row>
        <row r="195">
          <cell r="A195" t="str">
            <v>18-14-060</v>
          </cell>
          <cell r="B195" t="str">
            <v>8.2.6.1</v>
          </cell>
          <cell r="C195" t="str">
            <v>Termometro intemperie columna -30°C - 30°C</v>
          </cell>
          <cell r="D195">
            <v>2</v>
          </cell>
          <cell r="E195" t="str">
            <v>UN</v>
          </cell>
          <cell r="F195">
            <v>215000</v>
          </cell>
          <cell r="G195">
            <v>430000</v>
          </cell>
          <cell r="I195">
            <v>244669.99999999997</v>
          </cell>
        </row>
        <row r="196">
          <cell r="I196">
            <v>0</v>
          </cell>
        </row>
        <row r="197">
          <cell r="B197" t="str">
            <v>8.2.7</v>
          </cell>
          <cell r="C197" t="str">
            <v>MANOMETRO DIFERENCIAL</v>
          </cell>
          <cell r="F197">
            <v>0</v>
          </cell>
          <cell r="I197">
            <v>0</v>
          </cell>
        </row>
        <row r="198">
          <cell r="A198" t="str">
            <v>18-14-070</v>
          </cell>
          <cell r="B198" t="str">
            <v>8.2.7.1</v>
          </cell>
          <cell r="C198" t="str">
            <v>Manometro intemperie caratula 4" 0-60psi en conexión diferencial</v>
          </cell>
          <cell r="D198">
            <v>1</v>
          </cell>
          <cell r="E198" t="str">
            <v>UN</v>
          </cell>
          <cell r="F198">
            <v>335000</v>
          </cell>
          <cell r="G198">
            <v>335000</v>
          </cell>
          <cell r="I198">
            <v>381229.99999999994</v>
          </cell>
        </row>
        <row r="199">
          <cell r="I199">
            <v>0</v>
          </cell>
        </row>
        <row r="200">
          <cell r="B200" t="str">
            <v>8.2.8</v>
          </cell>
          <cell r="C200" t="str">
            <v>SENSOR DE PRESION DIFERENCIAL</v>
          </cell>
          <cell r="F200">
            <v>0</v>
          </cell>
          <cell r="I200">
            <v>0</v>
          </cell>
        </row>
        <row r="201">
          <cell r="A201" t="str">
            <v>18-14-080</v>
          </cell>
          <cell r="B201" t="str">
            <v>8.2.8.1</v>
          </cell>
          <cell r="C201" t="str">
            <v>Swiche - sensor de presion diferencial de agua</v>
          </cell>
          <cell r="D201">
            <v>1</v>
          </cell>
          <cell r="E201" t="str">
            <v>UN</v>
          </cell>
          <cell r="F201">
            <v>276000</v>
          </cell>
          <cell r="G201">
            <v>276000</v>
          </cell>
          <cell r="I201">
            <v>314088</v>
          </cell>
        </row>
        <row r="202">
          <cell r="I202">
            <v>0</v>
          </cell>
        </row>
        <row r="203">
          <cell r="B203" t="str">
            <v>8.2.9</v>
          </cell>
          <cell r="C203" t="str">
            <v>FILTRO DE AGUA</v>
          </cell>
          <cell r="F203">
            <v>0</v>
          </cell>
          <cell r="I203">
            <v>0</v>
          </cell>
        </row>
        <row r="204">
          <cell r="A204" t="str">
            <v>18-14-090</v>
          </cell>
          <cell r="B204" t="str">
            <v>8.2.9.1</v>
          </cell>
          <cell r="C204" t="str">
            <v>Filtro de agua 4" bridado</v>
          </cell>
          <cell r="D204">
            <v>1</v>
          </cell>
          <cell r="E204" t="str">
            <v>UN</v>
          </cell>
          <cell r="F204">
            <v>858190</v>
          </cell>
          <cell r="G204">
            <v>858190</v>
          </cell>
          <cell r="I204">
            <v>976620.22</v>
          </cell>
        </row>
        <row r="205">
          <cell r="I205">
            <v>0</v>
          </cell>
        </row>
        <row r="206">
          <cell r="B206" t="str">
            <v>8.2.10</v>
          </cell>
          <cell r="C206" t="str">
            <v>TANQUE DE EXPANSION</v>
          </cell>
          <cell r="F206">
            <v>0</v>
          </cell>
          <cell r="I206">
            <v>0</v>
          </cell>
        </row>
        <row r="207">
          <cell r="A207" t="str">
            <v>18-14-100</v>
          </cell>
          <cell r="B207" t="str">
            <v>8.2.10.1</v>
          </cell>
          <cell r="C207" t="str">
            <v>Tanque expansion instalado</v>
          </cell>
          <cell r="D207">
            <v>1</v>
          </cell>
          <cell r="E207" t="str">
            <v>UN</v>
          </cell>
          <cell r="F207">
            <v>2450000</v>
          </cell>
          <cell r="G207">
            <v>2450000</v>
          </cell>
          <cell r="I207">
            <v>2788099.9999999995</v>
          </cell>
        </row>
        <row r="208">
          <cell r="A208" t="str">
            <v>18-14-110</v>
          </cell>
          <cell r="B208" t="str">
            <v>8.2.10.1</v>
          </cell>
          <cell r="C208" t="str">
            <v>Tanque expansion instalado</v>
          </cell>
          <cell r="D208">
            <v>0</v>
          </cell>
          <cell r="E208" t="str">
            <v>UN</v>
          </cell>
          <cell r="F208">
            <v>390000</v>
          </cell>
          <cell r="G208">
            <v>0</v>
          </cell>
          <cell r="I208">
            <v>443819.99999999994</v>
          </cell>
        </row>
        <row r="209">
          <cell r="F209">
            <v>0</v>
          </cell>
          <cell r="H209">
            <v>57362795.64192</v>
          </cell>
          <cell r="I209">
            <v>0</v>
          </cell>
        </row>
        <row r="210">
          <cell r="B210" t="str">
            <v>9.0</v>
          </cell>
          <cell r="C210" t="str">
            <v xml:space="preserve">CONTROL INTEGRAL DE TEMPERATURA </v>
          </cell>
          <cell r="F210">
            <v>0</v>
          </cell>
          <cell r="I210">
            <v>0</v>
          </cell>
        </row>
        <row r="211">
          <cell r="A211" t="str">
            <v>18-15</v>
          </cell>
          <cell r="B211" t="str">
            <v>9.1</v>
          </cell>
          <cell r="C211" t="str">
            <v>Control integral de temperatura UMAS (valvula 3 vias proporcional y termostato proporcional + circuit setter)</v>
          </cell>
          <cell r="F211">
            <v>0</v>
          </cell>
          <cell r="I211">
            <v>0</v>
          </cell>
        </row>
        <row r="212">
          <cell r="A212" t="str">
            <v>18-15-010</v>
          </cell>
          <cell r="B212" t="str">
            <v>9.1.1</v>
          </cell>
          <cell r="C212" t="str">
            <v>VALVULA - TERMOSTATO PROPORCIONAL  UMA#B3-01</v>
          </cell>
          <cell r="D212">
            <v>1</v>
          </cell>
          <cell r="E212" t="str">
            <v>UN</v>
          </cell>
          <cell r="F212">
            <v>1265000</v>
          </cell>
          <cell r="G212">
            <v>1265000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I227">
            <v>1018509.9999999999</v>
          </cell>
        </row>
        <row r="228">
          <cell r="A228" t="str">
            <v>18-15-170</v>
          </cell>
          <cell r="B228" t="str">
            <v>8.1.1</v>
          </cell>
          <cell r="C228" t="str">
            <v>UMA  #B1-01</v>
          </cell>
          <cell r="D228">
            <v>0</v>
          </cell>
          <cell r="E228" t="str">
            <v>UN</v>
          </cell>
          <cell r="F228">
            <v>685000</v>
          </cell>
          <cell r="G228">
            <v>0</v>
          </cell>
          <cell r="I228">
            <v>779529.99999999988</v>
          </cell>
        </row>
        <row r="229">
          <cell r="A229" t="str">
            <v>18-15-180</v>
          </cell>
          <cell r="B229" t="str">
            <v>8.1.2</v>
          </cell>
          <cell r="C229" t="str">
            <v>UMA  #B1-02</v>
          </cell>
          <cell r="D229">
            <v>0</v>
          </cell>
          <cell r="E229" t="str">
            <v>UN</v>
          </cell>
          <cell r="F229">
            <v>685000</v>
          </cell>
          <cell r="G229">
            <v>0</v>
          </cell>
          <cell r="I229">
            <v>779529.99999999988</v>
          </cell>
        </row>
        <row r="230">
          <cell r="A230" t="str">
            <v>18-15-190</v>
          </cell>
          <cell r="B230" t="str">
            <v>8.1.3</v>
          </cell>
          <cell r="C230" t="str">
            <v>UMA  #B1-03</v>
          </cell>
          <cell r="D230">
            <v>0</v>
          </cell>
          <cell r="E230" t="str">
            <v>UN</v>
          </cell>
          <cell r="F230">
            <v>495000</v>
          </cell>
          <cell r="G230">
            <v>0</v>
          </cell>
          <cell r="I230">
            <v>563310</v>
          </cell>
        </row>
        <row r="231">
          <cell r="A231" t="str">
            <v>18-15-200</v>
          </cell>
          <cell r="B231" t="str">
            <v>8.1.4</v>
          </cell>
          <cell r="C231" t="str">
            <v>UMA  #B1-04</v>
          </cell>
          <cell r="D231">
            <v>0</v>
          </cell>
          <cell r="E231" t="str">
            <v>UN</v>
          </cell>
          <cell r="F231">
            <v>495000</v>
          </cell>
          <cell r="G231">
            <v>0</v>
          </cell>
          <cell r="I231">
            <v>563310</v>
          </cell>
        </row>
        <row r="232">
          <cell r="F232">
            <v>0</v>
          </cell>
          <cell r="I232">
            <v>0</v>
          </cell>
        </row>
        <row r="233">
          <cell r="A233" t="str">
            <v>18-16</v>
          </cell>
          <cell r="B233" t="str">
            <v>9.2</v>
          </cell>
          <cell r="C233" t="str">
            <v>FANCOILS PARED (Valvula 3 Vias ON-OFF)</v>
          </cell>
          <cell r="F233">
            <v>0</v>
          </cell>
          <cell r="I233">
            <v>0</v>
          </cell>
        </row>
        <row r="234">
          <cell r="A234" t="str">
            <v>18-16-010</v>
          </cell>
          <cell r="B234" t="str">
            <v>9.2.1</v>
          </cell>
          <cell r="C234" t="str">
            <v>VALVULA-FAN&amp;COIL #B3-01</v>
          </cell>
          <cell r="D234">
            <v>1</v>
          </cell>
          <cell r="E234" t="str">
            <v>UN</v>
          </cell>
          <cell r="F234">
            <v>414700</v>
          </cell>
          <cell r="G234">
            <v>414700</v>
          </cell>
          <cell r="I234">
            <v>471928.6</v>
          </cell>
        </row>
        <row r="235">
          <cell r="A235" t="str">
            <v>18-16-020</v>
          </cell>
          <cell r="B235" t="str">
            <v>9.2.2</v>
          </cell>
          <cell r="C235" t="str">
            <v>VALVULA-FAN&amp;COIL #B3-02</v>
          </cell>
          <cell r="D235">
            <v>1</v>
          </cell>
          <cell r="E235" t="str">
            <v>UN</v>
          </cell>
          <cell r="F235">
            <v>414700</v>
          </cell>
          <cell r="G235">
            <v>414700</v>
          </cell>
          <cell r="I235">
            <v>471928.6</v>
          </cell>
        </row>
        <row r="236">
          <cell r="A236" t="str">
            <v>18-16-030</v>
          </cell>
          <cell r="B236" t="str">
            <v>9.2.3</v>
          </cell>
          <cell r="C236" t="str">
            <v>VALVULA-FAN&amp;COIL #B3-03</v>
          </cell>
          <cell r="D236">
            <v>1</v>
          </cell>
          <cell r="E236" t="str">
            <v>UN</v>
          </cell>
          <cell r="F236">
            <v>414700</v>
          </cell>
          <cell r="G236">
            <v>414700</v>
          </cell>
          <cell r="I236">
            <v>471928.6</v>
          </cell>
        </row>
        <row r="237">
          <cell r="A237" t="str">
            <v>18-16-040</v>
          </cell>
          <cell r="B237" t="str">
            <v>9.2.4</v>
          </cell>
          <cell r="C237" t="str">
            <v>VALVULA-FAN&amp;COIL #B3-04</v>
          </cell>
          <cell r="D237">
            <v>1</v>
          </cell>
          <cell r="E237" t="str">
            <v>UN</v>
          </cell>
          <cell r="F237">
            <v>414700</v>
          </cell>
          <cell r="G237">
            <v>414700</v>
          </cell>
          <cell r="I237">
            <v>471928.6</v>
          </cell>
        </row>
        <row r="238">
          <cell r="A238" t="str">
            <v>18-16-050</v>
          </cell>
          <cell r="B238" t="str">
            <v>9.2.5</v>
          </cell>
          <cell r="C238" t="str">
            <v>VALVULA-FAN&amp;COIL #B3-05</v>
          </cell>
          <cell r="D238">
            <v>1</v>
          </cell>
          <cell r="E238" t="str">
            <v>UN</v>
          </cell>
          <cell r="F238">
            <v>414700</v>
          </cell>
          <cell r="G238">
            <v>414700</v>
          </cell>
          <cell r="I238">
            <v>471928.6</v>
          </cell>
        </row>
        <row r="239">
          <cell r="A239" t="str">
            <v>18-16-060</v>
          </cell>
          <cell r="B239" t="str">
            <v>9.2.6</v>
          </cell>
          <cell r="C239" t="str">
            <v>VALVULA-FAN&amp;COIL #B3-06</v>
          </cell>
          <cell r="D239">
            <v>1</v>
          </cell>
          <cell r="E239" t="str">
            <v>UN</v>
          </cell>
          <cell r="F239">
            <v>414700</v>
          </cell>
          <cell r="G239">
            <v>414700</v>
          </cell>
          <cell r="I239">
            <v>471928.6</v>
          </cell>
        </row>
        <row r="240">
          <cell r="A240" t="str">
            <v>18-16-070</v>
          </cell>
          <cell r="B240" t="str">
            <v>9.2.7</v>
          </cell>
          <cell r="C240" t="str">
            <v>VALVULA-FAN&amp;COIL #B3-07</v>
          </cell>
          <cell r="D240">
            <v>1</v>
          </cell>
          <cell r="E240" t="str">
            <v>UN</v>
          </cell>
          <cell r="F240">
            <v>414700</v>
          </cell>
          <cell r="G240">
            <v>414700</v>
          </cell>
          <cell r="I240">
            <v>471928.6</v>
          </cell>
        </row>
        <row r="241">
          <cell r="A241" t="str">
            <v>18-16-080</v>
          </cell>
          <cell r="B241" t="str">
            <v>9.2.8</v>
          </cell>
          <cell r="C241" t="str">
            <v>VALVULA-FAN&amp;COIL #B3-08</v>
          </cell>
          <cell r="D241">
            <v>1</v>
          </cell>
          <cell r="E241" t="str">
            <v>UN</v>
          </cell>
          <cell r="F241">
            <v>414700</v>
          </cell>
          <cell r="G241">
            <v>414700</v>
          </cell>
          <cell r="I241">
            <v>471928.6</v>
          </cell>
        </row>
        <row r="242">
          <cell r="A242" t="str">
            <v>18-16-090</v>
          </cell>
          <cell r="B242" t="str">
            <v>9.2.9</v>
          </cell>
          <cell r="C242" t="str">
            <v>VALVULA-FAN&amp;COIL #B3-09</v>
          </cell>
          <cell r="D242">
            <v>1</v>
          </cell>
          <cell r="E242" t="str">
            <v>UN</v>
          </cell>
          <cell r="F242">
            <v>414700</v>
          </cell>
          <cell r="G242">
            <v>414700</v>
          </cell>
          <cell r="I242">
            <v>471928.6</v>
          </cell>
        </row>
        <row r="243">
          <cell r="A243" t="str">
            <v>18-16-100</v>
          </cell>
          <cell r="B243" t="str">
            <v>9.2.10</v>
          </cell>
          <cell r="C243" t="str">
            <v>VALVULA-FAN&amp;COIL #B3-10</v>
          </cell>
          <cell r="D243">
            <v>1</v>
          </cell>
          <cell r="E243" t="str">
            <v>UN</v>
          </cell>
          <cell r="F243">
            <v>414700</v>
          </cell>
          <cell r="G243">
            <v>414700</v>
          </cell>
          <cell r="I243">
            <v>471928.6</v>
          </cell>
        </row>
        <row r="244">
          <cell r="A244" t="str">
            <v>18-16-110</v>
          </cell>
          <cell r="B244" t="str">
            <v>9.2.11</v>
          </cell>
          <cell r="C244" t="str">
            <v>VALVULA-FAN&amp;COIL #B3-11</v>
          </cell>
          <cell r="D244">
            <v>1</v>
          </cell>
          <cell r="E244" t="str">
            <v>UN</v>
          </cell>
          <cell r="F244">
            <v>414700</v>
          </cell>
          <cell r="G244">
            <v>414700</v>
          </cell>
          <cell r="I244">
            <v>471928.6</v>
          </cell>
        </row>
        <row r="245">
          <cell r="A245" t="str">
            <v>18-16-120</v>
          </cell>
          <cell r="B245" t="str">
            <v>9.2.12</v>
          </cell>
          <cell r="C245" t="str">
            <v>VALVULA-FAN&amp;COIL #B3-12</v>
          </cell>
          <cell r="D245">
            <v>1</v>
          </cell>
          <cell r="E245" t="str">
            <v>UN</v>
          </cell>
          <cell r="F245">
            <v>414700</v>
          </cell>
          <cell r="G245">
            <v>414700</v>
          </cell>
          <cell r="I245">
            <v>471928.6</v>
          </cell>
        </row>
        <row r="246">
          <cell r="A246" t="str">
            <v>18-16-130</v>
          </cell>
          <cell r="B246" t="str">
            <v>9.2.13</v>
          </cell>
          <cell r="C246" t="str">
            <v>VALVULA-FAN&amp;COIL #B3-13</v>
          </cell>
          <cell r="D246">
            <v>1</v>
          </cell>
          <cell r="E246" t="str">
            <v>UN</v>
          </cell>
          <cell r="F246">
            <v>414700</v>
          </cell>
          <cell r="G246">
            <v>414700</v>
          </cell>
          <cell r="I246">
            <v>471928.6</v>
          </cell>
        </row>
        <row r="247">
          <cell r="A247" t="str">
            <v>18-16-140</v>
          </cell>
          <cell r="B247" t="str">
            <v>9.2.14</v>
          </cell>
          <cell r="C247" t="str">
            <v>VALVULA-FAN&amp;COIL #B3-14</v>
          </cell>
          <cell r="D247">
            <v>1</v>
          </cell>
          <cell r="E247" t="str">
            <v>UN</v>
          </cell>
          <cell r="F247">
            <v>414700</v>
          </cell>
          <cell r="G247">
            <v>414700</v>
          </cell>
          <cell r="I247">
            <v>471928.6</v>
          </cell>
        </row>
        <row r="248">
          <cell r="A248" t="str">
            <v>18-16-150</v>
          </cell>
          <cell r="B248" t="str">
            <v>9.2.15</v>
          </cell>
          <cell r="C248" t="str">
            <v>VALVULA-FAN&amp;COIL #B3-15</v>
          </cell>
          <cell r="D248">
            <v>1</v>
          </cell>
          <cell r="E248" t="str">
            <v>UN</v>
          </cell>
          <cell r="F248">
            <v>414700</v>
          </cell>
          <cell r="G248">
            <v>414700</v>
          </cell>
          <cell r="I248">
            <v>471928.6</v>
          </cell>
        </row>
        <row r="249">
          <cell r="A249" t="str">
            <v>18-16-160</v>
          </cell>
          <cell r="B249" t="str">
            <v>9.2.16</v>
          </cell>
          <cell r="C249" t="str">
            <v>VALVULA-FAN&amp;COIL #B3-16</v>
          </cell>
          <cell r="D249">
            <v>1</v>
          </cell>
          <cell r="E249" t="str">
            <v>UN</v>
          </cell>
          <cell r="F249">
            <v>414700</v>
          </cell>
          <cell r="G249">
            <v>414700</v>
          </cell>
          <cell r="I249">
            <v>471928.6</v>
          </cell>
        </row>
        <row r="250">
          <cell r="A250" t="str">
            <v>18-16-170</v>
          </cell>
          <cell r="B250" t="str">
            <v>9.2.17</v>
          </cell>
          <cell r="C250" t="str">
            <v>VALVULA-FAN&amp;COIL #B3-17</v>
          </cell>
          <cell r="D250">
            <v>1</v>
          </cell>
          <cell r="E250" t="str">
            <v>UN</v>
          </cell>
          <cell r="F250">
            <v>414700</v>
          </cell>
          <cell r="G250">
            <v>414700</v>
          </cell>
          <cell r="I250">
            <v>471928.6</v>
          </cell>
        </row>
        <row r="251">
          <cell r="A251" t="str">
            <v>18-16-180</v>
          </cell>
          <cell r="B251" t="str">
            <v>9.2.18</v>
          </cell>
          <cell r="C251" t="str">
            <v>VALVULA-FAN&amp;COIL #B3-18</v>
          </cell>
          <cell r="D251">
            <v>1</v>
          </cell>
          <cell r="E251" t="str">
            <v>UN</v>
          </cell>
          <cell r="F251">
            <v>414700</v>
          </cell>
          <cell r="G251">
            <v>414700</v>
          </cell>
          <cell r="I251">
            <v>471928.6</v>
          </cell>
        </row>
        <row r="252">
          <cell r="A252" t="str">
            <v>18-16-190</v>
          </cell>
          <cell r="B252" t="str">
            <v>9.2.1</v>
          </cell>
          <cell r="C252" t="str">
            <v>Fancoil pared</v>
          </cell>
          <cell r="D252">
            <v>0</v>
          </cell>
          <cell r="E252" t="str">
            <v>UN</v>
          </cell>
          <cell r="F252">
            <v>286000</v>
          </cell>
          <cell r="G252">
            <v>0</v>
          </cell>
          <cell r="I252">
            <v>325468</v>
          </cell>
        </row>
        <row r="253">
          <cell r="F253">
            <v>0</v>
          </cell>
          <cell r="I253">
            <v>0</v>
          </cell>
        </row>
        <row r="254">
          <cell r="A254" t="str">
            <v>18-17</v>
          </cell>
          <cell r="B254" t="str">
            <v>9.3</v>
          </cell>
          <cell r="C254" t="str">
            <v>FANCOILS CASSETTE(Valvula 3Vias ON-OFF)</v>
          </cell>
          <cell r="F254">
            <v>0</v>
          </cell>
          <cell r="I254">
            <v>0</v>
          </cell>
        </row>
        <row r="255">
          <cell r="A255" t="str">
            <v>18-17-010</v>
          </cell>
          <cell r="B255" t="str">
            <v>9.3.1</v>
          </cell>
          <cell r="C255" t="str">
            <v>FAN&amp;COIL #B3-01</v>
          </cell>
          <cell r="D255">
            <v>1</v>
          </cell>
          <cell r="E255" t="str">
            <v>UN</v>
          </cell>
          <cell r="F255">
            <v>414700</v>
          </cell>
          <cell r="G255">
            <v>414700</v>
          </cell>
          <cell r="I255">
            <v>471928.6</v>
          </cell>
        </row>
        <row r="256">
          <cell r="A256" t="str">
            <v>18-17-020</v>
          </cell>
          <cell r="B256" t="str">
            <v>9.3.2</v>
          </cell>
          <cell r="C256" t="str">
            <v>FAN&amp;COIL #B3-02</v>
          </cell>
          <cell r="D256">
            <v>1</v>
          </cell>
          <cell r="E256" t="str">
            <v>UN</v>
          </cell>
          <cell r="F256">
            <v>414700</v>
          </cell>
          <cell r="G256">
            <v>414700</v>
          </cell>
          <cell r="I256">
            <v>471928.6</v>
          </cell>
        </row>
        <row r="257">
          <cell r="A257" t="str">
            <v>18-17-030</v>
          </cell>
          <cell r="B257" t="str">
            <v>8.2.1</v>
          </cell>
          <cell r="C257" t="str">
            <v>Fancoil cassette 3/4"</v>
          </cell>
          <cell r="D257">
            <v>0</v>
          </cell>
          <cell r="E257" t="str">
            <v>UN</v>
          </cell>
          <cell r="F257">
            <v>325000</v>
          </cell>
          <cell r="G257">
            <v>0</v>
          </cell>
          <cell r="I257">
            <v>369849.99999999994</v>
          </cell>
        </row>
        <row r="258">
          <cell r="F258">
            <v>0</v>
          </cell>
          <cell r="H258">
            <v>22984000</v>
          </cell>
          <cell r="I258">
            <v>0</v>
          </cell>
        </row>
        <row r="259">
          <cell r="B259" t="str">
            <v>10.0</v>
          </cell>
          <cell r="C259" t="str">
            <v xml:space="preserve">ARRANCADORES </v>
          </cell>
          <cell r="F259">
            <v>0</v>
          </cell>
          <cell r="I259">
            <v>0</v>
          </cell>
        </row>
        <row r="260">
          <cell r="A260" t="str">
            <v>18-18</v>
          </cell>
          <cell r="B260" t="str">
            <v>10.1</v>
          </cell>
          <cell r="C260" t="str">
            <v>ARRANCADORES UMAS (Variador de frecuencia)</v>
          </cell>
          <cell r="F260">
            <v>0</v>
          </cell>
          <cell r="I260">
            <v>0</v>
          </cell>
        </row>
        <row r="261">
          <cell r="A261" t="str">
            <v>18-18-010</v>
          </cell>
          <cell r="B261" t="str">
            <v>10.1.1</v>
          </cell>
          <cell r="C261" t="str">
            <v>ARRANCADOR UMA  #B3-01</v>
          </cell>
          <cell r="D261">
            <v>1</v>
          </cell>
          <cell r="E261" t="str">
            <v>UN</v>
          </cell>
          <cell r="F261">
            <v>1370250</v>
          </cell>
          <cell r="G261">
            <v>1370250</v>
          </cell>
          <cell r="I261">
            <v>1559344.4999999998</v>
          </cell>
        </row>
        <row r="262">
          <cell r="A262" t="str">
            <v>18-18-020</v>
          </cell>
          <cell r="B262" t="str">
            <v>10.1.2</v>
          </cell>
          <cell r="C262" t="str">
            <v>ARRANCADOR UMA  #B3-02</v>
          </cell>
          <cell r="D262">
            <v>1</v>
          </cell>
          <cell r="E262" t="str">
            <v>UN</v>
          </cell>
          <cell r="F262">
            <v>1007750</v>
          </cell>
          <cell r="G262">
            <v>1007750</v>
          </cell>
          <cell r="I262">
            <v>1146819.5</v>
          </cell>
        </row>
        <row r="263">
          <cell r="A263" t="str">
            <v>18-18-030</v>
          </cell>
          <cell r="B263" t="str">
            <v>10.1.3</v>
          </cell>
          <cell r="C263" t="str">
            <v>ARRANCADOR UMA  #B3-03</v>
          </cell>
          <cell r="D263">
            <v>1</v>
          </cell>
          <cell r="E263" t="str">
            <v>UN</v>
          </cell>
          <cell r="F263">
            <v>1007750</v>
          </cell>
          <cell r="G263">
            <v>1007750</v>
          </cell>
          <cell r="I263">
            <v>1146819.5</v>
          </cell>
        </row>
        <row r="264">
          <cell r="A264" t="str">
            <v>18-18-040</v>
          </cell>
          <cell r="B264" t="str">
            <v>10.1.4</v>
          </cell>
          <cell r="C264" t="str">
            <v>ARRANCADOR UMA  #B3-04</v>
          </cell>
          <cell r="D264">
            <v>1</v>
          </cell>
          <cell r="E264" t="str">
            <v>UN</v>
          </cell>
          <cell r="F264">
            <v>1007750</v>
          </cell>
          <cell r="G264">
            <v>1007750</v>
          </cell>
          <cell r="I264">
            <v>1146819.5</v>
          </cell>
        </row>
        <row r="265">
          <cell r="A265" t="str">
            <v>18-18-050</v>
          </cell>
          <cell r="B265" t="str">
            <v>10.1.5</v>
          </cell>
          <cell r="C265" t="str">
            <v>ARRANCADOR UMA  #B3-05</v>
          </cell>
          <cell r="D265">
            <v>1</v>
          </cell>
          <cell r="E265" t="str">
            <v>UN</v>
          </cell>
          <cell r="F265">
            <v>1007750</v>
          </cell>
          <cell r="G265">
            <v>1007750</v>
          </cell>
          <cell r="I265">
            <v>1146819.5</v>
          </cell>
        </row>
        <row r="266">
          <cell r="A266" t="str">
            <v>18-18-060</v>
          </cell>
          <cell r="B266" t="str">
            <v>10.1.6</v>
          </cell>
          <cell r="C266" t="str">
            <v>ARRANCADOR UMA  #B3-06</v>
          </cell>
          <cell r="D266">
            <v>1</v>
          </cell>
          <cell r="E266" t="str">
            <v>UN</v>
          </cell>
          <cell r="F266">
            <v>1007750</v>
          </cell>
          <cell r="G266">
            <v>1007750</v>
          </cell>
          <cell r="I266">
            <v>1146819.5</v>
          </cell>
        </row>
        <row r="267">
          <cell r="A267" t="str">
            <v>18-18-070</v>
          </cell>
          <cell r="B267" t="str">
            <v>10.1.7</v>
          </cell>
          <cell r="C267" t="str">
            <v>ARRANCADOR UMA  #B3-07</v>
          </cell>
          <cell r="D267">
            <v>1</v>
          </cell>
          <cell r="E267" t="str">
            <v>UN</v>
          </cell>
          <cell r="F267">
            <v>1007750</v>
          </cell>
          <cell r="G267">
            <v>1007750</v>
          </cell>
          <cell r="I267">
            <v>1146819.5</v>
          </cell>
        </row>
        <row r="268">
          <cell r="A268" t="str">
            <v>18-18-080</v>
          </cell>
          <cell r="B268" t="str">
            <v>10.1.8</v>
          </cell>
          <cell r="C268" t="str">
            <v>ARRANCADOR UMA  #B3-08</v>
          </cell>
          <cell r="D268">
            <v>1</v>
          </cell>
          <cell r="E268" t="str">
            <v>UN</v>
          </cell>
          <cell r="F268">
            <v>1007750</v>
          </cell>
          <cell r="G268">
            <v>1007750</v>
          </cell>
          <cell r="I268">
            <v>1146819.5</v>
          </cell>
        </row>
        <row r="269">
          <cell r="A269" t="str">
            <v>18-18-090</v>
          </cell>
          <cell r="B269" t="str">
            <v>10.1.9</v>
          </cell>
          <cell r="C269" t="str">
            <v>ARRANCADOR UMA  #B3-09</v>
          </cell>
          <cell r="D269">
            <v>1</v>
          </cell>
          <cell r="E269" t="str">
            <v>UN</v>
          </cell>
          <cell r="F269">
            <v>1007750</v>
          </cell>
          <cell r="G269">
            <v>1007750</v>
          </cell>
          <cell r="I269">
            <v>1146819.5</v>
          </cell>
        </row>
        <row r="270">
          <cell r="A270" t="str">
            <v>18-18-100</v>
          </cell>
          <cell r="B270" t="str">
            <v>10.1.10</v>
          </cell>
          <cell r="C270" t="str">
            <v>ARRANCADOR UMA  #B3-10</v>
          </cell>
          <cell r="D270">
            <v>1</v>
          </cell>
          <cell r="E270" t="str">
            <v>UN</v>
          </cell>
          <cell r="F270">
            <v>1007750</v>
          </cell>
          <cell r="G270">
            <v>1007750</v>
          </cell>
          <cell r="I270">
            <v>1146819.5</v>
          </cell>
        </row>
        <row r="271">
          <cell r="A271" t="str">
            <v>18-18-110</v>
          </cell>
          <cell r="B271" t="str">
            <v>10.1.11</v>
          </cell>
          <cell r="C271" t="str">
            <v>ARRANCADOR UMA  #B3-11</v>
          </cell>
          <cell r="D271">
            <v>1</v>
          </cell>
          <cell r="E271" t="str">
            <v>UN</v>
          </cell>
          <cell r="F271">
            <v>1007750</v>
          </cell>
          <cell r="G271">
            <v>1007750</v>
          </cell>
          <cell r="I271">
            <v>1146819.5</v>
          </cell>
        </row>
        <row r="272">
          <cell r="A272" t="str">
            <v>18-18-120</v>
          </cell>
          <cell r="B272" t="str">
            <v>10.1.12</v>
          </cell>
          <cell r="C272" t="str">
            <v>ARRANCADOR UMA  #B3-12</v>
          </cell>
          <cell r="D272">
            <v>1</v>
          </cell>
          <cell r="E272" t="str">
            <v>UN</v>
          </cell>
          <cell r="F272">
            <v>1007750</v>
          </cell>
          <cell r="G272">
            <v>1007750</v>
          </cell>
          <cell r="I272">
            <v>1146819.5</v>
          </cell>
        </row>
        <row r="273">
          <cell r="A273" t="str">
            <v>18-18-130</v>
          </cell>
          <cell r="B273" t="str">
            <v>10.1.13</v>
          </cell>
          <cell r="C273" t="str">
            <v>ARRANCADOR UMA  #B3-13</v>
          </cell>
          <cell r="D273">
            <v>1</v>
          </cell>
          <cell r="E273" t="str">
            <v>UN</v>
          </cell>
          <cell r="F273">
            <v>1007750</v>
          </cell>
          <cell r="G273">
            <v>1007750</v>
          </cell>
          <cell r="I273">
            <v>1146819.5</v>
          </cell>
        </row>
        <row r="274">
          <cell r="A274" t="str">
            <v>18-18-140</v>
          </cell>
          <cell r="B274" t="str">
            <v>10.1.14</v>
          </cell>
          <cell r="C274" t="str">
            <v>ARRANCADOR UMA  #B3-14</v>
          </cell>
          <cell r="D274">
            <v>1</v>
          </cell>
          <cell r="E274" t="str">
            <v>UN</v>
          </cell>
          <cell r="F274">
            <v>1007750</v>
          </cell>
          <cell r="G274">
            <v>1007750</v>
          </cell>
          <cell r="I274">
            <v>1146819.5</v>
          </cell>
        </row>
        <row r="275">
          <cell r="A275" t="str">
            <v>18-18-150</v>
          </cell>
          <cell r="B275" t="str">
            <v>10.1.15</v>
          </cell>
          <cell r="C275" t="str">
            <v>ARRANCADOR UMA  #B3-15</v>
          </cell>
          <cell r="D275">
            <v>1</v>
          </cell>
          <cell r="E275" t="str">
            <v>UN</v>
          </cell>
          <cell r="F275">
            <v>1007750</v>
          </cell>
          <cell r="G275">
            <v>1007750</v>
          </cell>
          <cell r="I275">
            <v>1146819.5</v>
          </cell>
        </row>
        <row r="276">
          <cell r="A276" t="str">
            <v>18-18-160</v>
          </cell>
          <cell r="B276" t="str">
            <v>10.1.16</v>
          </cell>
          <cell r="C276" t="str">
            <v>ARRANCADOR UMA  #B3-16</v>
          </cell>
          <cell r="D276">
            <v>1</v>
          </cell>
          <cell r="E276" t="str">
            <v>UN</v>
          </cell>
          <cell r="F276">
            <v>1007750</v>
          </cell>
          <cell r="G276">
            <v>1007750</v>
          </cell>
          <cell r="I276">
            <v>1146819.5</v>
          </cell>
        </row>
        <row r="277">
          <cell r="A277" t="str">
            <v>18-18-170</v>
          </cell>
          <cell r="B277" t="str">
            <v>10.1.1</v>
          </cell>
          <cell r="C277" t="str">
            <v>UMA  #B2-01</v>
          </cell>
          <cell r="D277">
            <v>0</v>
          </cell>
          <cell r="E277" t="str">
            <v>UN</v>
          </cell>
          <cell r="F277">
            <v>945000</v>
          </cell>
          <cell r="G277">
            <v>0</v>
          </cell>
          <cell r="I277">
            <v>1075410</v>
          </cell>
        </row>
        <row r="278">
          <cell r="A278" t="str">
            <v>18-18-180</v>
          </cell>
          <cell r="B278" t="str">
            <v>10.1.2</v>
          </cell>
          <cell r="C278" t="str">
            <v>UMA  #B2-02</v>
          </cell>
          <cell r="D278">
            <v>0</v>
          </cell>
          <cell r="E278" t="str">
            <v>UN</v>
          </cell>
          <cell r="F278">
            <v>695000</v>
          </cell>
          <cell r="G278">
            <v>0</v>
          </cell>
          <cell r="I278">
            <v>790909.99999999988</v>
          </cell>
        </row>
        <row r="279">
          <cell r="A279" t="str">
            <v>18-18-190</v>
          </cell>
          <cell r="B279" t="str">
            <v>9.1.1</v>
          </cell>
          <cell r="C279" t="str">
            <v>UMA  #B1-01</v>
          </cell>
          <cell r="D279">
            <v>0</v>
          </cell>
          <cell r="E279" t="str">
            <v>UN</v>
          </cell>
          <cell r="F279">
            <v>945000</v>
          </cell>
          <cell r="G279">
            <v>0</v>
          </cell>
          <cell r="I279">
            <v>1075410</v>
          </cell>
        </row>
        <row r="280">
          <cell r="A280" t="str">
            <v>18-18-200</v>
          </cell>
          <cell r="B280" t="str">
            <v>9.1.2</v>
          </cell>
          <cell r="C280" t="str">
            <v>UMA  #B1-02</v>
          </cell>
          <cell r="D280">
            <v>0</v>
          </cell>
          <cell r="E280" t="str">
            <v>UN</v>
          </cell>
          <cell r="F280">
            <v>945000</v>
          </cell>
          <cell r="G280">
            <v>0</v>
          </cell>
          <cell r="I280">
            <v>1075410</v>
          </cell>
        </row>
        <row r="281">
          <cell r="A281" t="str">
            <v>18-18-210</v>
          </cell>
          <cell r="B281" t="str">
            <v>9.1.3</v>
          </cell>
          <cell r="C281" t="str">
            <v>UMA  #B1-03</v>
          </cell>
          <cell r="D281">
            <v>0</v>
          </cell>
          <cell r="E281" t="str">
            <v>UN</v>
          </cell>
          <cell r="F281">
            <v>625000</v>
          </cell>
          <cell r="G281">
            <v>0</v>
          </cell>
          <cell r="I281">
            <v>711249.99999999988</v>
          </cell>
        </row>
        <row r="282">
          <cell r="A282" t="str">
            <v>18-18-220</v>
          </cell>
          <cell r="B282" t="str">
            <v>9.1.4</v>
          </cell>
          <cell r="C282" t="str">
            <v>UMA  #B1-04</v>
          </cell>
          <cell r="D282">
            <v>0</v>
          </cell>
          <cell r="E282" t="str">
            <v>UN</v>
          </cell>
          <cell r="F282">
            <v>625000</v>
          </cell>
          <cell r="G282">
            <v>0</v>
          </cell>
          <cell r="I282">
            <v>711249.99999999988</v>
          </cell>
        </row>
        <row r="283">
          <cell r="F283">
            <v>0</v>
          </cell>
          <cell r="I283">
            <v>0</v>
          </cell>
        </row>
        <row r="284">
          <cell r="A284" t="str">
            <v>18-19</v>
          </cell>
          <cell r="B284" t="str">
            <v>10.2</v>
          </cell>
          <cell r="C284" t="str">
            <v>ARRANCADORES VENTILADORES (Variador de frecuencia)</v>
          </cell>
          <cell r="F284">
            <v>0</v>
          </cell>
          <cell r="I284">
            <v>0</v>
          </cell>
        </row>
        <row r="285">
          <cell r="A285" t="str">
            <v>18-19-010</v>
          </cell>
          <cell r="B285" t="str">
            <v>10.2.1</v>
          </cell>
          <cell r="C285" t="str">
            <v>ARRANCADOR VENTILADOR #B3-01</v>
          </cell>
          <cell r="D285">
            <v>1</v>
          </cell>
          <cell r="E285" t="str">
            <v>UN</v>
          </cell>
          <cell r="F285">
            <v>1007750</v>
          </cell>
          <cell r="G285">
            <v>1007750</v>
          </cell>
          <cell r="I285">
            <v>1146819.5</v>
          </cell>
        </row>
        <row r="286">
          <cell r="A286" t="str">
            <v>18-19-020</v>
          </cell>
          <cell r="B286" t="str">
            <v>10.2.2</v>
          </cell>
          <cell r="C286" t="str">
            <v>ARRANCADOR VENTILADOR #B3-02</v>
          </cell>
          <cell r="D286">
            <v>1</v>
          </cell>
          <cell r="E286" t="str">
            <v>UN</v>
          </cell>
          <cell r="F286">
            <v>1007750</v>
          </cell>
          <cell r="G286">
            <v>1007750</v>
          </cell>
          <cell r="I286">
            <v>1146819.5</v>
          </cell>
        </row>
        <row r="287">
          <cell r="A287" t="str">
            <v>18-19-030</v>
          </cell>
          <cell r="B287" t="str">
            <v>10.2.3</v>
          </cell>
          <cell r="C287" t="str">
            <v>ARRANCADOR VENTILADOR #B3-03</v>
          </cell>
          <cell r="D287">
            <v>1</v>
          </cell>
          <cell r="E287" t="str">
            <v>UN</v>
          </cell>
          <cell r="F287">
            <v>1007750</v>
          </cell>
          <cell r="G287">
            <v>1007750</v>
          </cell>
          <cell r="I287">
            <v>1146819.5</v>
          </cell>
        </row>
        <row r="288">
          <cell r="A288" t="str">
            <v>18-19-040</v>
          </cell>
          <cell r="B288" t="str">
            <v>10.2.4</v>
          </cell>
          <cell r="C288" t="str">
            <v>ARRANCADOR VENTILADOR #B3-04</v>
          </cell>
          <cell r="D288">
            <v>1</v>
          </cell>
          <cell r="E288" t="str">
            <v>UN</v>
          </cell>
          <cell r="F288">
            <v>1007750</v>
          </cell>
          <cell r="G288">
            <v>1007750</v>
          </cell>
          <cell r="I288">
            <v>1146819.5</v>
          </cell>
        </row>
        <row r="289">
          <cell r="A289" t="str">
            <v>18-19-050</v>
          </cell>
          <cell r="B289" t="str">
            <v>10.2.5</v>
          </cell>
          <cell r="C289" t="str">
            <v>ARRANCADOR VENTILADOR #B3-05</v>
          </cell>
          <cell r="D289">
            <v>1</v>
          </cell>
          <cell r="E289" t="str">
            <v>UN</v>
          </cell>
          <cell r="F289">
            <v>1007750</v>
          </cell>
          <cell r="G289">
            <v>1007750</v>
          </cell>
          <cell r="I289">
            <v>1146819.5</v>
          </cell>
        </row>
        <row r="290">
          <cell r="A290" t="str">
            <v>18-19-060</v>
          </cell>
          <cell r="B290" t="str">
            <v>10.2.6</v>
          </cell>
          <cell r="C290" t="str">
            <v>ARRANCADOR VENTILADOR #B3-06</v>
          </cell>
          <cell r="D290">
            <v>1</v>
          </cell>
          <cell r="E290" t="str">
            <v>UN</v>
          </cell>
          <cell r="F290">
            <v>1007750</v>
          </cell>
          <cell r="G290">
            <v>1007750</v>
          </cell>
          <cell r="I290">
            <v>1146819.5</v>
          </cell>
        </row>
        <row r="291">
          <cell r="A291" t="str">
            <v>18-19-070</v>
          </cell>
          <cell r="B291" t="str">
            <v>10.2.7</v>
          </cell>
          <cell r="C291" t="str">
            <v>ARRANCADOR VENTILADOR #B3-07</v>
          </cell>
          <cell r="D291">
            <v>1</v>
          </cell>
          <cell r="E291" t="str">
            <v>UN</v>
          </cell>
          <cell r="F291">
            <v>1007750</v>
          </cell>
          <cell r="G291">
            <v>1007750</v>
          </cell>
          <cell r="I291">
            <v>1146819.5</v>
          </cell>
        </row>
        <row r="292">
          <cell r="A292" t="str">
            <v>18-19-080</v>
          </cell>
          <cell r="B292" t="str">
            <v>10.2.8</v>
          </cell>
          <cell r="C292" t="str">
            <v>ARRANCADOR VENTILADOR #B3-08</v>
          </cell>
          <cell r="D292">
            <v>1</v>
          </cell>
          <cell r="E292" t="str">
            <v>UN</v>
          </cell>
          <cell r="F292">
            <v>1007750</v>
          </cell>
          <cell r="G292">
            <v>1007750</v>
          </cell>
          <cell r="I292">
            <v>1146819.5</v>
          </cell>
        </row>
        <row r="293">
          <cell r="A293" t="str">
            <v>18-19-090</v>
          </cell>
          <cell r="B293" t="str">
            <v>10.2.9</v>
          </cell>
          <cell r="C293" t="str">
            <v>ARRANCADOR VENTILADOR #B3-09</v>
          </cell>
          <cell r="D293">
            <v>1</v>
          </cell>
          <cell r="E293" t="str">
            <v>UN</v>
          </cell>
          <cell r="F293">
            <v>1007750</v>
          </cell>
          <cell r="G293">
            <v>1007750</v>
          </cell>
          <cell r="I293">
            <v>1146819.5</v>
          </cell>
        </row>
        <row r="294">
          <cell r="A294" t="str">
            <v>18-19-100</v>
          </cell>
          <cell r="B294" t="str">
            <v>10.2.10</v>
          </cell>
          <cell r="C294" t="str">
            <v>ARRANCADOR VENTILADOR #B3-10</v>
          </cell>
          <cell r="D294">
            <v>1</v>
          </cell>
          <cell r="E294" t="str">
            <v>UN</v>
          </cell>
          <cell r="F294">
            <v>1007750</v>
          </cell>
          <cell r="G294">
            <v>1007750</v>
          </cell>
          <cell r="I294">
            <v>1146819.5</v>
          </cell>
        </row>
        <row r="295">
          <cell r="A295" t="str">
            <v>18-19-110</v>
          </cell>
          <cell r="B295" t="str">
            <v>10.2.11</v>
          </cell>
          <cell r="C295" t="str">
            <v>ARRANCADOR VENTILADOR #B3-11</v>
          </cell>
          <cell r="D295">
            <v>1</v>
          </cell>
          <cell r="E295" t="str">
            <v>UN</v>
          </cell>
          <cell r="F295">
            <v>1007750</v>
          </cell>
          <cell r="G295">
            <v>1007750</v>
          </cell>
          <cell r="I295">
            <v>1146819.5</v>
          </cell>
        </row>
        <row r="296">
          <cell r="A296" t="str">
            <v>18-19-120</v>
          </cell>
          <cell r="B296" t="str">
            <v>10.2.12</v>
          </cell>
          <cell r="C296" t="str">
            <v>ARRANCADOR VENTILADOR #B3-12</v>
          </cell>
          <cell r="D296">
            <v>1</v>
          </cell>
          <cell r="E296" t="str">
            <v>UN</v>
          </cell>
          <cell r="F296">
            <v>1007750</v>
          </cell>
          <cell r="G296">
            <v>1007750</v>
          </cell>
          <cell r="I296">
            <v>1146819.5</v>
          </cell>
        </row>
        <row r="297">
          <cell r="A297" t="str">
            <v>18-19-130</v>
          </cell>
          <cell r="B297" t="str">
            <v>10.2.13</v>
          </cell>
          <cell r="C297" t="str">
            <v>ARRANCADOR VENTILADOR #B3-13</v>
          </cell>
          <cell r="D297">
            <v>1</v>
          </cell>
          <cell r="E297" t="str">
            <v>UN</v>
          </cell>
          <cell r="F297">
            <v>1007750</v>
          </cell>
          <cell r="G297">
            <v>1007750</v>
          </cell>
          <cell r="I297">
            <v>1146819.5</v>
          </cell>
        </row>
        <row r="298">
          <cell r="A298" t="str">
            <v>18-19-140</v>
          </cell>
          <cell r="B298" t="str">
            <v>10.2.14</v>
          </cell>
          <cell r="C298" t="str">
            <v>ARRANCADOR VENTILADOR #B3-14</v>
          </cell>
          <cell r="D298">
            <v>1</v>
          </cell>
          <cell r="E298" t="str">
            <v>UN</v>
          </cell>
          <cell r="F298">
            <v>1007750</v>
          </cell>
          <cell r="G298">
            <v>1007750</v>
          </cell>
          <cell r="I298">
            <v>1146819.5</v>
          </cell>
        </row>
        <row r="299">
          <cell r="A299" t="str">
            <v>18-19-150</v>
          </cell>
          <cell r="B299" t="str">
            <v>10.2.15</v>
          </cell>
          <cell r="C299" t="str">
            <v>ARRANCADOR VENTILADOR #B3-15</v>
          </cell>
          <cell r="D299">
            <v>1</v>
          </cell>
          <cell r="E299" t="str">
            <v>UN</v>
          </cell>
          <cell r="F299">
            <v>1007750</v>
          </cell>
          <cell r="G299">
            <v>1007750</v>
          </cell>
          <cell r="I299">
            <v>1146819.5</v>
          </cell>
        </row>
        <row r="300">
          <cell r="A300" t="str">
            <v>18-19-160</v>
          </cell>
          <cell r="B300" t="str">
            <v>10.2.16</v>
          </cell>
          <cell r="C300" t="str">
            <v>ARRANCADOR VENTILADOR #B3-16</v>
          </cell>
          <cell r="D300">
            <v>1</v>
          </cell>
          <cell r="E300" t="str">
            <v>UN</v>
          </cell>
          <cell r="F300">
            <v>1007750</v>
          </cell>
          <cell r="G300">
            <v>1007750</v>
          </cell>
          <cell r="I300">
            <v>1146819.5</v>
          </cell>
        </row>
        <row r="301">
          <cell r="A301" t="str">
            <v>18-19-170</v>
          </cell>
          <cell r="B301" t="str">
            <v>10.2.1</v>
          </cell>
          <cell r="C301" t="str">
            <v>VENTILADOR #B2-01</v>
          </cell>
          <cell r="D301">
            <v>0</v>
          </cell>
          <cell r="E301" t="str">
            <v>UN</v>
          </cell>
          <cell r="F301">
            <v>695000</v>
          </cell>
          <cell r="G301">
            <v>0</v>
          </cell>
          <cell r="I301">
            <v>790909.99999999988</v>
          </cell>
        </row>
        <row r="302">
          <cell r="A302" t="str">
            <v>18-19-180</v>
          </cell>
          <cell r="B302" t="str">
            <v>10.2.2</v>
          </cell>
          <cell r="C302" t="str">
            <v>VENTILADOR #B2-02</v>
          </cell>
          <cell r="D302">
            <v>0</v>
          </cell>
          <cell r="E302" t="str">
            <v>UN</v>
          </cell>
          <cell r="F302">
            <v>695000</v>
          </cell>
          <cell r="G302">
            <v>0</v>
          </cell>
          <cell r="I302">
            <v>790909.99999999988</v>
          </cell>
        </row>
        <row r="303">
          <cell r="A303" t="str">
            <v>18-19-190</v>
          </cell>
          <cell r="B303" t="str">
            <v>10.2.3</v>
          </cell>
          <cell r="C303" t="str">
            <v>VENTILADOR #B2-03</v>
          </cell>
          <cell r="D303">
            <v>0</v>
          </cell>
          <cell r="E303" t="str">
            <v>UN</v>
          </cell>
          <cell r="F303">
            <v>695000</v>
          </cell>
          <cell r="G303">
            <v>0</v>
          </cell>
          <cell r="I303">
            <v>790909.99999999988</v>
          </cell>
        </row>
        <row r="304">
          <cell r="A304" t="str">
            <v>18-19-200</v>
          </cell>
          <cell r="B304" t="str">
            <v>9.2.1</v>
          </cell>
          <cell r="C304" t="str">
            <v>VENTILADOR #B2-01</v>
          </cell>
          <cell r="D304">
            <v>0</v>
          </cell>
          <cell r="E304" t="str">
            <v>UN</v>
          </cell>
          <cell r="F304">
            <v>455000</v>
          </cell>
          <cell r="G304">
            <v>0</v>
          </cell>
          <cell r="I304">
            <v>517789.99999999994</v>
          </cell>
        </row>
        <row r="305">
          <cell r="A305" t="str">
            <v>18-19-210</v>
          </cell>
          <cell r="B305" t="str">
            <v>9.2.2</v>
          </cell>
          <cell r="C305" t="str">
            <v>VENTILADOR #B2-02</v>
          </cell>
          <cell r="D305">
            <v>0</v>
          </cell>
          <cell r="E305" t="str">
            <v>UN</v>
          </cell>
          <cell r="F305">
            <v>625000</v>
          </cell>
          <cell r="G305">
            <v>0</v>
          </cell>
          <cell r="I305">
            <v>711249.99999999988</v>
          </cell>
        </row>
        <row r="306">
          <cell r="A306" t="str">
            <v>18-19-220</v>
          </cell>
          <cell r="B306" t="str">
            <v>9.2.3</v>
          </cell>
          <cell r="C306" t="str">
            <v>VENTILADOR #B2-03</v>
          </cell>
          <cell r="D306">
            <v>0</v>
          </cell>
          <cell r="E306" t="str">
            <v>UN</v>
          </cell>
          <cell r="F306">
            <v>625000</v>
          </cell>
          <cell r="G306">
            <v>0</v>
          </cell>
          <cell r="I306">
            <v>711249.99999999988</v>
          </cell>
        </row>
        <row r="307">
          <cell r="A307" t="str">
            <v>18-19-230</v>
          </cell>
          <cell r="B307" t="str">
            <v>9.2.4</v>
          </cell>
          <cell r="C307" t="str">
            <v>VENTILADOR #B2-04</v>
          </cell>
          <cell r="D307">
            <v>0</v>
          </cell>
          <cell r="E307" t="str">
            <v>UN</v>
          </cell>
          <cell r="F307">
            <v>625000</v>
          </cell>
          <cell r="G307">
            <v>0</v>
          </cell>
          <cell r="I307">
            <v>711249.99999999988</v>
          </cell>
        </row>
        <row r="308">
          <cell r="A308" t="str">
            <v>18-19-240</v>
          </cell>
          <cell r="B308" t="str">
            <v>9.2.5</v>
          </cell>
          <cell r="C308" t="str">
            <v>VENTILADOR #B2-05</v>
          </cell>
          <cell r="D308">
            <v>0</v>
          </cell>
          <cell r="E308" t="str">
            <v>UN</v>
          </cell>
          <cell r="F308">
            <v>625000</v>
          </cell>
          <cell r="G308">
            <v>0</v>
          </cell>
          <cell r="I308">
            <v>711249.99999999988</v>
          </cell>
        </row>
        <row r="309">
          <cell r="A309" t="str">
            <v>18-19-250</v>
          </cell>
          <cell r="B309" t="str">
            <v>9.2.6</v>
          </cell>
          <cell r="C309" t="str">
            <v>VENTILADOR #B2-06</v>
          </cell>
          <cell r="D309">
            <v>0</v>
          </cell>
          <cell r="E309" t="str">
            <v>UN</v>
          </cell>
          <cell r="F309">
            <v>625000</v>
          </cell>
          <cell r="G309">
            <v>0</v>
          </cell>
          <cell r="I309">
            <v>711249.99999999988</v>
          </cell>
        </row>
        <row r="310">
          <cell r="I310">
            <v>0</v>
          </cell>
        </row>
        <row r="311">
          <cell r="A311" t="str">
            <v>18-20</v>
          </cell>
          <cell r="B311" t="str">
            <v>10.3</v>
          </cell>
          <cell r="C311" t="str">
            <v>ARRANCADORES MOTOBOMBAS (Variador de frecuencia)</v>
          </cell>
          <cell r="I311">
            <v>0</v>
          </cell>
        </row>
        <row r="312">
          <cell r="A312" t="str">
            <v>18-20-010</v>
          </cell>
          <cell r="B312" t="str">
            <v>10.3.1</v>
          </cell>
          <cell r="C312" t="str">
            <v>ARRANCADOR MOTOBOMBA DUAL #B3-01</v>
          </cell>
          <cell r="D312">
            <v>1</v>
          </cell>
          <cell r="E312" t="str">
            <v>UN</v>
          </cell>
          <cell r="F312">
            <v>3487120</v>
          </cell>
          <cell r="G312">
            <v>3487120</v>
          </cell>
          <cell r="I312">
            <v>3968342.5599999996</v>
          </cell>
        </row>
        <row r="313">
          <cell r="A313" t="str">
            <v>18-20-020</v>
          </cell>
          <cell r="B313" t="str">
            <v>10.3.2</v>
          </cell>
          <cell r="C313" t="str">
            <v>ARRANCADOR MOTOBOMBA DUAL #B3-02</v>
          </cell>
          <cell r="D313">
            <v>1</v>
          </cell>
          <cell r="E313" t="str">
            <v>UN</v>
          </cell>
          <cell r="F313">
            <v>3487120</v>
          </cell>
          <cell r="G313">
            <v>3487120</v>
          </cell>
          <cell r="I313">
            <v>3968342.5599999996</v>
          </cell>
        </row>
        <row r="314">
          <cell r="I314">
            <v>0</v>
          </cell>
        </row>
        <row r="315">
          <cell r="A315" t="str">
            <v>18-21</v>
          </cell>
          <cell r="B315" t="str">
            <v>10.4</v>
          </cell>
          <cell r="C315" t="str">
            <v>ARRANCADORES TORRE DE ENFRIAMIENTO (Variador de frecuencia)</v>
          </cell>
          <cell r="I315">
            <v>0</v>
          </cell>
        </row>
        <row r="316">
          <cell r="A316" t="str">
            <v>18-21-010</v>
          </cell>
          <cell r="B316" t="str">
            <v>10.4.1</v>
          </cell>
          <cell r="C316" t="str">
            <v>ARRANCADOR TORRE DE ENFRIAMIENTO B3-01</v>
          </cell>
          <cell r="D316">
            <v>1</v>
          </cell>
          <cell r="E316" t="str">
            <v>UN</v>
          </cell>
          <cell r="F316">
            <v>2124250</v>
          </cell>
          <cell r="G316">
            <v>2124250</v>
          </cell>
          <cell r="I316">
            <v>2417396.5</v>
          </cell>
        </row>
        <row r="317">
          <cell r="F317">
            <v>0</v>
          </cell>
          <cell r="H317">
            <v>41708990</v>
          </cell>
          <cell r="I317">
            <v>0</v>
          </cell>
        </row>
        <row r="318">
          <cell r="A318" t="str">
            <v>18-22</v>
          </cell>
          <cell r="B318" t="str">
            <v>11.0</v>
          </cell>
          <cell r="C318" t="str">
            <v>TORRE DE ENFRIAMIENTO VERTICAL</v>
          </cell>
          <cell r="I318">
            <v>0</v>
          </cell>
        </row>
        <row r="319">
          <cell r="A319" t="str">
            <v>18-22-010</v>
          </cell>
          <cell r="B319" t="str">
            <v>11.1</v>
          </cell>
          <cell r="C319" t="str">
            <v>TORRE DE ENFRIAMIENTO #B3-01</v>
          </cell>
          <cell r="D319">
            <v>1</v>
          </cell>
          <cell r="E319" t="str">
            <v>UN</v>
          </cell>
          <cell r="F319">
            <v>17901000</v>
          </cell>
          <cell r="G319">
            <v>17901000</v>
          </cell>
          <cell r="I319">
            <v>20371338</v>
          </cell>
        </row>
        <row r="320">
          <cell r="H320">
            <v>17901000</v>
          </cell>
          <cell r="I320">
            <v>0</v>
          </cell>
        </row>
        <row r="321">
          <cell r="A321" t="str">
            <v>18-23</v>
          </cell>
          <cell r="B321" t="str">
            <v>12.0</v>
          </cell>
          <cell r="C321" t="str">
            <v>MOTOBOMBAS DE AGUA</v>
          </cell>
          <cell r="I321">
            <v>0</v>
          </cell>
        </row>
        <row r="322">
          <cell r="A322" t="str">
            <v>18-23-010</v>
          </cell>
          <cell r="B322" t="str">
            <v>12.1</v>
          </cell>
          <cell r="C322" t="str">
            <v>MOTOBOMBA DUAL #B3-01</v>
          </cell>
          <cell r="D322">
            <v>1</v>
          </cell>
          <cell r="E322" t="str">
            <v>UN</v>
          </cell>
          <cell r="F322">
            <v>10698100</v>
          </cell>
          <cell r="G322">
            <v>10698100</v>
          </cell>
          <cell r="I322">
            <v>12174437.799999999</v>
          </cell>
        </row>
        <row r="323">
          <cell r="A323" t="str">
            <v>18-23-020</v>
          </cell>
          <cell r="B323" t="str">
            <v>12.2</v>
          </cell>
          <cell r="C323" t="str">
            <v>MOTOBOMBA DUAL #B3-02</v>
          </cell>
          <cell r="D323">
            <v>1</v>
          </cell>
          <cell r="E323" t="str">
            <v>UN</v>
          </cell>
          <cell r="F323">
            <v>10698100</v>
          </cell>
          <cell r="G323">
            <v>10698100</v>
          </cell>
          <cell r="I323">
            <v>12174437.799999999</v>
          </cell>
        </row>
        <row r="324">
          <cell r="H324">
            <v>21396200</v>
          </cell>
          <cell r="I324">
            <v>0</v>
          </cell>
        </row>
        <row r="325">
          <cell r="A325" t="str">
            <v>18-24</v>
          </cell>
          <cell r="B325" t="str">
            <v>13.0</v>
          </cell>
          <cell r="C325" t="str">
            <v>INSTALACION TOTAL</v>
          </cell>
          <cell r="I325">
            <v>0</v>
          </cell>
        </row>
        <row r="326">
          <cell r="A326" t="str">
            <v>18-24-010</v>
          </cell>
          <cell r="B326" t="str">
            <v>13.1</v>
          </cell>
          <cell r="C326" t="str">
            <v>Suministro, transporte, Instalacion, arranque, balanceo, pruebas</v>
          </cell>
          <cell r="D326">
            <v>1</v>
          </cell>
          <cell r="E326" t="str">
            <v>UN</v>
          </cell>
          <cell r="F326">
            <v>2370000</v>
          </cell>
          <cell r="G326">
            <v>2370000</v>
          </cell>
          <cell r="I326">
            <v>2697059.9999999995</v>
          </cell>
        </row>
        <row r="327">
          <cell r="A327" t="str">
            <v>18-24-020</v>
          </cell>
          <cell r="C327" t="str">
            <v>Suministro, transporte, Instalacion, arranque, balanceo, pruebas</v>
          </cell>
          <cell r="D327">
            <v>0</v>
          </cell>
          <cell r="E327" t="str">
            <v>UN</v>
          </cell>
          <cell r="F327">
            <v>21350000</v>
          </cell>
          <cell r="G327">
            <v>0</v>
          </cell>
          <cell r="I327">
            <v>24296299.999999996</v>
          </cell>
        </row>
        <row r="328">
          <cell r="A328" t="str">
            <v>18-24-030</v>
          </cell>
          <cell r="C328" t="str">
            <v>Suministro, transporte, Instalacion, arranque, balanceo, pruebas</v>
          </cell>
          <cell r="D328">
            <v>0</v>
          </cell>
          <cell r="E328" t="str">
            <v>UN</v>
          </cell>
          <cell r="F328">
            <v>13250000</v>
          </cell>
          <cell r="G328">
            <v>0</v>
          </cell>
          <cell r="I328">
            <v>15078499.999999998</v>
          </cell>
        </row>
        <row r="329">
          <cell r="H329">
            <v>2370000</v>
          </cell>
          <cell r="I329">
            <v>0</v>
          </cell>
        </row>
        <row r="330">
          <cell r="A330" t="str">
            <v>18-25</v>
          </cell>
          <cell r="B330" t="str">
            <v>14.0</v>
          </cell>
          <cell r="C330" t="str">
            <v>MANTENIMIENTO</v>
          </cell>
          <cell r="I330">
            <v>0</v>
          </cell>
        </row>
        <row r="331">
          <cell r="A331" t="str">
            <v>18-25-010</v>
          </cell>
          <cell r="B331">
            <v>14.1</v>
          </cell>
          <cell r="C331" t="str">
            <v>Mantenimiento preventivo por un año de los sistemas</v>
          </cell>
          <cell r="D331">
            <v>1</v>
          </cell>
          <cell r="E331" t="str">
            <v>año</v>
          </cell>
          <cell r="F331">
            <v>11760000</v>
          </cell>
          <cell r="G331">
            <v>11760000</v>
          </cell>
          <cell r="I331">
            <v>13382879.999999998</v>
          </cell>
        </row>
        <row r="332">
          <cell r="A332" t="str">
            <v>18-25-020</v>
          </cell>
          <cell r="C332" t="str">
            <v>Mantenimiento preventivo por un año de los sistemas</v>
          </cell>
          <cell r="D332">
            <v>0</v>
          </cell>
          <cell r="E332" t="str">
            <v>mes</v>
          </cell>
          <cell r="F332">
            <v>680000</v>
          </cell>
          <cell r="G332">
            <v>0</v>
          </cell>
          <cell r="I332">
            <v>773839.99999999988</v>
          </cell>
        </row>
        <row r="333">
          <cell r="A333" t="str">
            <v>18-25-030</v>
          </cell>
          <cell r="C333" t="str">
            <v>Mantenimiento preventivo por un año de los sistemas</v>
          </cell>
          <cell r="D333">
            <v>0</v>
          </cell>
          <cell r="E333" t="str">
            <v>mes</v>
          </cell>
          <cell r="F333">
            <v>325000</v>
          </cell>
          <cell r="G333">
            <v>0</v>
          </cell>
          <cell r="I333">
            <v>369849.99999999994</v>
          </cell>
        </row>
        <row r="334">
          <cell r="H334">
            <v>11760000</v>
          </cell>
          <cell r="I334">
            <v>0</v>
          </cell>
        </row>
        <row r="335">
          <cell r="I335">
            <v>0</v>
          </cell>
        </row>
        <row r="336">
          <cell r="C336" t="str">
            <v>SUBTOTAL</v>
          </cell>
          <cell r="H336">
            <v>652590129.64191997</v>
          </cell>
        </row>
        <row r="337">
          <cell r="F337" t="str">
            <v>AIU</v>
          </cell>
          <cell r="G337">
            <v>0.13</v>
          </cell>
          <cell r="H337">
            <v>84836716.853449598</v>
          </cell>
        </row>
        <row r="338">
          <cell r="F338" t="str">
            <v>IVA</v>
          </cell>
          <cell r="G338">
            <v>8.0000000000000002E-3</v>
          </cell>
          <cell r="H338">
            <v>5220721.0371353598</v>
          </cell>
        </row>
        <row r="339">
          <cell r="C339" t="str">
            <v>TOTAL</v>
          </cell>
          <cell r="H339">
            <v>742647567.53250492</v>
          </cell>
        </row>
      </sheetData>
      <sheetData sheetId="32"/>
      <sheetData sheetId="33"/>
      <sheetData sheetId="34"/>
      <sheetData sheetId="35">
        <row r="1">
          <cell r="A1" t="str">
            <v>ITEM</v>
          </cell>
          <cell r="B1" t="str">
            <v>ID</v>
          </cell>
          <cell r="C1" t="str">
            <v>DESCRIPCION</v>
          </cell>
          <cell r="D1" t="str">
            <v>UN</v>
          </cell>
          <cell r="E1" t="str">
            <v>CANT</v>
          </cell>
          <cell r="F1" t="str">
            <v>VR. UN.</v>
          </cell>
          <cell r="H1">
            <v>0.15</v>
          </cell>
        </row>
        <row r="2">
          <cell r="A2" t="str">
            <v>14-01</v>
          </cell>
          <cell r="C2" t="str">
            <v>MOVIMIENTO DE TIERRAS Y EXCAVACIONES</v>
          </cell>
        </row>
        <row r="3">
          <cell r="A3" t="str">
            <v>14-01-010</v>
          </cell>
          <cell r="B3">
            <v>1</v>
          </cell>
          <cell r="C3" t="str">
            <v>DEMOLICION PAVIMENTO ASF. BRECHA</v>
          </cell>
          <cell r="D3" t="str">
            <v>M3</v>
          </cell>
          <cell r="E3">
            <v>2.8080000000000003</v>
          </cell>
          <cell r="F3">
            <v>78371</v>
          </cell>
        </row>
        <row r="4">
          <cell r="A4" t="str">
            <v>14-01-020</v>
          </cell>
          <cell r="B4">
            <v>2</v>
          </cell>
          <cell r="C4" t="str">
            <v>EXCAVACION MANUAL O MECANICA, EN MATERIAL COMUN SECO, ENTRE 0 M Y 2 M DE PROFUNDIDAD</v>
          </cell>
          <cell r="D4" t="str">
            <v>M3</v>
          </cell>
          <cell r="E4">
            <v>90.02951496</v>
          </cell>
          <cell r="F4">
            <v>12219</v>
          </cell>
        </row>
        <row r="5">
          <cell r="A5" t="str">
            <v>14-01-030</v>
          </cell>
          <cell r="B5">
            <v>9</v>
          </cell>
          <cell r="C5" t="str">
            <v>LLENO Y APISONADO DE ZANJAS Y APIQUES CON MATERIAL SELECTO DE LA EXCAVACION</v>
          </cell>
          <cell r="D5" t="str">
            <v>M3</v>
          </cell>
          <cell r="E5">
            <v>107.06650377590847</v>
          </cell>
          <cell r="F5">
            <v>27826.09</v>
          </cell>
        </row>
        <row r="6">
          <cell r="A6" t="str">
            <v>14-01-040</v>
          </cell>
          <cell r="B6">
            <v>4</v>
          </cell>
          <cell r="C6" t="str">
            <v>EXCAVACION MANUAL O MECANICA, EN MATERIAL COMUN HUMEDO, ENTRE 0 M Y 2 M DE PROFUNDIDAD</v>
          </cell>
          <cell r="D6" t="str">
            <v>M3</v>
          </cell>
          <cell r="E6">
            <v>810.2656346399998</v>
          </cell>
          <cell r="F6">
            <v>16292</v>
          </cell>
        </row>
        <row r="7">
          <cell r="A7" t="str">
            <v>14-01-050</v>
          </cell>
          <cell r="B7">
            <v>9</v>
          </cell>
          <cell r="C7" t="str">
            <v>LLENO Y APISONADO DE ZANJAS Y APIQUES CON MATERIAL SELECTO DE LA EXCAVACION</v>
          </cell>
          <cell r="D7" t="str">
            <v>M3</v>
          </cell>
          <cell r="E7">
            <v>100.72312356670943</v>
          </cell>
          <cell r="F7">
            <v>19550</v>
          </cell>
        </row>
        <row r="8">
          <cell r="A8" t="str">
            <v>14-01-060</v>
          </cell>
          <cell r="B8">
            <v>6</v>
          </cell>
          <cell r="C8" t="str">
            <v>EXCAVACION EN ROCA A CUALQUIER PROFUNDIDAD SIN EL USO DE EXPLOSIVOS</v>
          </cell>
          <cell r="D8" t="str">
            <v>M3</v>
          </cell>
          <cell r="E8">
            <v>18.224506080000001</v>
          </cell>
          <cell r="F8">
            <v>945224</v>
          </cell>
        </row>
        <row r="9">
          <cell r="A9" t="str">
            <v>14-01-070</v>
          </cell>
          <cell r="B9">
            <v>7</v>
          </cell>
          <cell r="C9" t="str">
            <v>ENTIBADOS EN MADERA PERMANENTE</v>
          </cell>
          <cell r="D9" t="str">
            <v>M2</v>
          </cell>
          <cell r="E9">
            <v>21.282398625000333</v>
          </cell>
          <cell r="F9">
            <v>26086.959999999999</v>
          </cell>
        </row>
        <row r="10">
          <cell r="A10" t="str">
            <v>14-01-080</v>
          </cell>
          <cell r="B10">
            <v>8</v>
          </cell>
          <cell r="C10" t="str">
            <v>ENTIBADOS EN MADERA TEMPORAL</v>
          </cell>
          <cell r="D10" t="str">
            <v>M2</v>
          </cell>
          <cell r="E10">
            <v>404.36557387500631</v>
          </cell>
          <cell r="F10">
            <v>13043.48</v>
          </cell>
        </row>
        <row r="11">
          <cell r="A11" t="str">
            <v>14-01-090</v>
          </cell>
          <cell r="B11">
            <v>9</v>
          </cell>
          <cell r="C11" t="str">
            <v>LLENO Y APISONADO DE ZANJAS Y APIQUES CON MATERIAL SELECTO DE LA EXCAVACION</v>
          </cell>
          <cell r="D11" t="str">
            <v>M3</v>
          </cell>
          <cell r="E11">
            <v>781.89440000000002</v>
          </cell>
          <cell r="F11">
            <v>12000</v>
          </cell>
        </row>
        <row r="12">
          <cell r="A12" t="str">
            <v>14-01-100</v>
          </cell>
          <cell r="B12">
            <v>10</v>
          </cell>
          <cell r="C12" t="str">
            <v>LLENO Y APISONADO DE ZANJAS Y APIQUES CON MATERIAL DE PRESTAMO</v>
          </cell>
          <cell r="D12" t="str">
            <v>M3</v>
          </cell>
          <cell r="E12">
            <v>653.84164946683779</v>
          </cell>
          <cell r="F12">
            <v>35120</v>
          </cell>
        </row>
        <row r="13">
          <cell r="A13" t="str">
            <v>14-01-110</v>
          </cell>
          <cell r="B13">
            <v>11</v>
          </cell>
          <cell r="C13" t="str">
            <v>CARGUE, TRANSPORTE Y BOTADA DE MATERIAL SOBRANTE A CUALQUIER DISTANCIA</v>
          </cell>
          <cell r="D13" t="str">
            <v>M3</v>
          </cell>
          <cell r="E13">
            <v>375.47360000000003</v>
          </cell>
          <cell r="F13">
            <v>25000</v>
          </cell>
        </row>
        <row r="14">
          <cell r="A14" t="str">
            <v>14-01-120</v>
          </cell>
          <cell r="B14">
            <v>12</v>
          </cell>
          <cell r="C14" t="str">
            <v>REGADA DE MATERIAL SOBRANTE</v>
          </cell>
          <cell r="D14" t="str">
            <v>M3</v>
          </cell>
          <cell r="E14">
            <v>1508.2313921120681</v>
          </cell>
          <cell r="F14">
            <v>17391.3</v>
          </cell>
        </row>
        <row r="15">
          <cell r="A15" t="str">
            <v>14-01-130</v>
          </cell>
          <cell r="B15">
            <v>2</v>
          </cell>
          <cell r="C15" t="str">
            <v>EXCAVACION MANUAL O MECANICA, EN MATERIAL COMUN SECO, ENTRE 0 M Y 2 M DE PROFUNDIDAD</v>
          </cell>
          <cell r="D15" t="str">
            <v>M3</v>
          </cell>
          <cell r="E15">
            <v>2077.0770388500077</v>
          </cell>
          <cell r="F15">
            <v>33043.480000000003</v>
          </cell>
        </row>
        <row r="16">
          <cell r="A16" t="str">
            <v>14-01-140</v>
          </cell>
          <cell r="C16" t="str">
            <v>EXCAVACION EN MATERIAL HETEROGENEO DE 0-2 M</v>
          </cell>
          <cell r="D16" t="str">
            <v>M3</v>
          </cell>
          <cell r="E16">
            <v>1157.3679999999999</v>
          </cell>
          <cell r="F16">
            <v>12000</v>
          </cell>
        </row>
        <row r="17">
          <cell r="A17" t="str">
            <v>14-01-150</v>
          </cell>
          <cell r="B17">
            <v>3</v>
          </cell>
          <cell r="C17" t="str">
            <v>EXCAVACION MANUAL O MECANICA, EN MATERIAL COMUN SECO, ENTRE 2 M Y 4 M DE PROFUNDIDAD</v>
          </cell>
          <cell r="D17" t="str">
            <v>M3</v>
          </cell>
          <cell r="E17">
            <v>591.17774694003242</v>
          </cell>
          <cell r="F17">
            <v>39130.43</v>
          </cell>
        </row>
        <row r="18">
          <cell r="A18" t="str">
            <v>14-01-160</v>
          </cell>
          <cell r="B18">
            <v>4</v>
          </cell>
          <cell r="C18" t="str">
            <v>EXCAVACION MANUAL O MECANICA, EN MATERIAL COMUN HUMEDO, ENTRE 0 M Y 2 M DE PROFUNDIDAD</v>
          </cell>
          <cell r="D18" t="str">
            <v>M3</v>
          </cell>
          <cell r="E18">
            <v>213.16734505000082</v>
          </cell>
          <cell r="F18">
            <v>33043.480000000003</v>
          </cell>
        </row>
        <row r="19">
          <cell r="A19" t="str">
            <v>14-01-170</v>
          </cell>
          <cell r="B19">
            <v>5</v>
          </cell>
          <cell r="C19" t="str">
            <v>EXCAVACION MANUAL O MECANICA, EN MATERIAL COMUN HUMEDO ENTRE 2 M Y 4 M DE PROFUNDIDAD</v>
          </cell>
          <cell r="D19" t="str">
            <v>M3</v>
          </cell>
          <cell r="E19">
            <v>57.510904110003331</v>
          </cell>
          <cell r="F19">
            <v>39130.43</v>
          </cell>
        </row>
        <row r="20">
          <cell r="A20" t="str">
            <v>14-01-180</v>
          </cell>
          <cell r="B20">
            <v>6</v>
          </cell>
          <cell r="C20" t="str">
            <v>EXCAVACION EN ROCA A CUALQUIER PROFUNDIDAD SIN EL USO DE EXPLOSIVOS</v>
          </cell>
          <cell r="D20" t="str">
            <v>M3</v>
          </cell>
          <cell r="E20">
            <v>156.17646440000223</v>
          </cell>
          <cell r="F20">
            <v>391304.35</v>
          </cell>
        </row>
        <row r="21">
          <cell r="A21" t="str">
            <v>14-01-190</v>
          </cell>
          <cell r="B21">
            <v>10</v>
          </cell>
          <cell r="C21" t="str">
            <v>LLENO Y APISONADO DE ZANJAS Y APIQUES CON MATERIAL DE PRESTAMO</v>
          </cell>
          <cell r="D21" t="str">
            <v>M3</v>
          </cell>
          <cell r="E21">
            <v>2643.2182330332903</v>
          </cell>
          <cell r="F21">
            <v>54782.61</v>
          </cell>
        </row>
        <row r="22">
          <cell r="A22" t="str">
            <v>14-01-200</v>
          </cell>
          <cell r="B22">
            <v>11</v>
          </cell>
          <cell r="C22" t="str">
            <v>CARGUE, TRANSPORTE Y BOTADA DE MATERIAL SOBRANTE A CUALQUIER DISTANCIA</v>
          </cell>
          <cell r="D22" t="str">
            <v>M3</v>
          </cell>
          <cell r="E22">
            <v>810.5021804332905</v>
          </cell>
          <cell r="F22">
            <v>28185</v>
          </cell>
        </row>
        <row r="23">
          <cell r="A23" t="str">
            <v>14-01-210</v>
          </cell>
          <cell r="B23">
            <v>11</v>
          </cell>
          <cell r="C23" t="str">
            <v>CARGUE, TRANSPORTE Y BOTADA DE MATERIAL SOBRANTE A CUALQUIER DISTANCIA</v>
          </cell>
          <cell r="D23" t="str">
            <v>M3</v>
          </cell>
          <cell r="E23">
            <v>1508.2313921120681</v>
          </cell>
          <cell r="F23">
            <v>34782.61</v>
          </cell>
        </row>
        <row r="24">
          <cell r="A24" t="str">
            <v>14-02</v>
          </cell>
          <cell r="C24" t="str">
            <v>REDES DE ALACANTARILLADO</v>
          </cell>
        </row>
        <row r="25">
          <cell r="A25" t="str">
            <v>14-02-010</v>
          </cell>
          <cell r="B25">
            <v>13</v>
          </cell>
          <cell r="C25" t="str">
            <v>SUMIDERO TIPO B</v>
          </cell>
          <cell r="D25" t="str">
            <v>UN</v>
          </cell>
          <cell r="E25">
            <v>26</v>
          </cell>
          <cell r="F25">
            <v>391304.35</v>
          </cell>
        </row>
        <row r="26">
          <cell r="A26" t="str">
            <v>14-02-030</v>
          </cell>
          <cell r="B26">
            <v>15</v>
          </cell>
          <cell r="C26" t="str">
            <v>SUMINISTRO, TRANSPORTE Y COLOCACION DE TUBERIA DE PVC PARA ALCANTARILLADO CON DIAMETRO INTERNO 182 MM</v>
          </cell>
          <cell r="D26" t="str">
            <v>M</v>
          </cell>
          <cell r="E26">
            <v>234.70999999999998</v>
          </cell>
          <cell r="F26">
            <v>77826.09</v>
          </cell>
        </row>
        <row r="27">
          <cell r="A27" t="str">
            <v>14-02-040</v>
          </cell>
          <cell r="B27">
            <v>16</v>
          </cell>
          <cell r="C27" t="str">
            <v>SUMINISTRO, TRANSPORTE Y COLOCACION DE TUBERIA DE PVC PARA ALCANTARILLADO CON DIAMETRO INTERNO 227 MM</v>
          </cell>
          <cell r="D27" t="str">
            <v>M</v>
          </cell>
          <cell r="E27">
            <v>621.37</v>
          </cell>
          <cell r="F27">
            <v>107304.35</v>
          </cell>
        </row>
        <row r="28">
          <cell r="A28" t="str">
            <v>14-02-050</v>
          </cell>
          <cell r="B28">
            <v>17</v>
          </cell>
          <cell r="C28" t="str">
            <v>SUMINISTRO, TRANSPORTE Y COLOCACION DE TUBERIA DE PVC PARA ALCANTARILLADO CON DIAMETRO INTERNO 284 MM</v>
          </cell>
          <cell r="D28" t="str">
            <v>M</v>
          </cell>
          <cell r="E28">
            <v>83.22999999999999</v>
          </cell>
          <cell r="F28">
            <v>107304.35</v>
          </cell>
        </row>
        <row r="29">
          <cell r="A29" t="str">
            <v>14-02-060</v>
          </cell>
          <cell r="B29">
            <v>18</v>
          </cell>
          <cell r="C29" t="str">
            <v>SUMINISTRO, TRANSPORTE Y COLOCACION DE TUBERIA DE PVC PARA ALCANTARILLADO CON DIAMETRO INTERNO 327 MM</v>
          </cell>
          <cell r="D29" t="str">
            <v>M</v>
          </cell>
          <cell r="E29">
            <v>76.900000000000006</v>
          </cell>
          <cell r="F29">
            <v>161217.39000000001</v>
          </cell>
        </row>
        <row r="30">
          <cell r="A30" t="str">
            <v>14-02-070</v>
          </cell>
          <cell r="B30">
            <v>19</v>
          </cell>
          <cell r="C30" t="str">
            <v>SUMINISTRO, TRANSPORTE Y COLOCACION DE TUBERIA DE PVC PARA ALCANTARILLADO CON DIAMETRO INTERNO 362 MM</v>
          </cell>
          <cell r="D30" t="str">
            <v>M</v>
          </cell>
          <cell r="E30">
            <v>133.70999999999998</v>
          </cell>
          <cell r="F30">
            <v>166086.96</v>
          </cell>
        </row>
        <row r="31">
          <cell r="A31" t="str">
            <v>14-02-080</v>
          </cell>
          <cell r="B31">
            <v>20</v>
          </cell>
          <cell r="C31" t="str">
            <v>SUMINISTRO, TRANSPORTE Y COLOCACION DE TUBERIA DE PVC PARA ALCANTARILLADO CON DIAMETRO INTERNO 407 MM</v>
          </cell>
          <cell r="D31" t="str">
            <v>M</v>
          </cell>
          <cell r="E31">
            <v>57.83</v>
          </cell>
          <cell r="F31">
            <v>167826.09</v>
          </cell>
        </row>
        <row r="32">
          <cell r="A32" t="str">
            <v>14-02-090</v>
          </cell>
          <cell r="B32">
            <v>21</v>
          </cell>
          <cell r="C32" t="str">
            <v>SUMINISTRO, TRANSPORTE Y COLOCACION DE TUBERIA DE PVC PARA ALCANTARILLADO CON DIAMETRO INTERNO 452 MM</v>
          </cell>
          <cell r="D32" t="str">
            <v>M</v>
          </cell>
          <cell r="E32">
            <v>141.69999999999999</v>
          </cell>
          <cell r="F32">
            <v>200000</v>
          </cell>
        </row>
        <row r="33">
          <cell r="A33" t="str">
            <v>14-02-100</v>
          </cell>
          <cell r="B33">
            <v>22</v>
          </cell>
          <cell r="C33" t="str">
            <v>SUMINISTRO, TRANSPORTE Y COLOCACION DE TUBERIA DE PVC PARA ALCANTARILLADO CON DIAMETRO INTERNO 595 MM</v>
          </cell>
          <cell r="D33" t="str">
            <v>M</v>
          </cell>
          <cell r="E33">
            <v>190.82999999999998</v>
          </cell>
          <cell r="F33">
            <v>243478.26</v>
          </cell>
        </row>
        <row r="34">
          <cell r="A34" t="str">
            <v>14-02-110</v>
          </cell>
          <cell r="B34">
            <v>23</v>
          </cell>
          <cell r="C34" t="str">
            <v>SUMINISTRO, TRANSPORTE Y COLOCACION DE CAMARAS DE INSPECCION CONCENTRICAS PREFABRICADAS DE 1.20 DE DIAMETRO</v>
          </cell>
          <cell r="D34" t="str">
            <v>M</v>
          </cell>
          <cell r="E34">
            <v>73.5100000000009</v>
          </cell>
          <cell r="F34">
            <v>565217.39</v>
          </cell>
        </row>
        <row r="35">
          <cell r="A35" t="str">
            <v>14-02-120</v>
          </cell>
          <cell r="B35">
            <v>24</v>
          </cell>
          <cell r="C35" t="str">
            <v>SUMINISTRO, TRANSPORTE Y COLOCACION DE CAMARAS DE INSPECCION CONCENTRICAS PREFABRICADAS DE 1.50 DE DIAMETRO</v>
          </cell>
          <cell r="D35" t="str">
            <v>M</v>
          </cell>
          <cell r="E35">
            <v>13.800000000000182</v>
          </cell>
          <cell r="F35">
            <v>721739.13</v>
          </cell>
        </row>
        <row r="36">
          <cell r="A36" t="str">
            <v>14-02-130</v>
          </cell>
          <cell r="B36">
            <v>25</v>
          </cell>
          <cell r="C36" t="str">
            <v>SUMINISTRO, TRANSPORTE Y COLOCACION DE JUEGO DE TAPA Y ANILLO PARA CAMARA DE INSPECCION.</v>
          </cell>
          <cell r="D36" t="str">
            <v>UN</v>
          </cell>
          <cell r="E36">
            <v>38</v>
          </cell>
          <cell r="F36">
            <v>130434.78</v>
          </cell>
        </row>
        <row r="37">
          <cell r="A37" t="str">
            <v>14-02-140</v>
          </cell>
          <cell r="B37">
            <v>31</v>
          </cell>
          <cell r="C37" t="str">
            <v>ADECUACION DE CAMARAS DE INSPECCION EXISTENTES: PERFORACION DE CAMARAS DE INSPECCION EXISTENTES, ABOCADA DE TUBERIA Y RESANE, EN CUALQUIER DIAMETRO MAYOR A 400 MM</v>
          </cell>
          <cell r="D37" t="str">
            <v>UN</v>
          </cell>
          <cell r="E37">
            <v>2</v>
          </cell>
          <cell r="F37">
            <v>156521.74</v>
          </cell>
        </row>
        <row r="38">
          <cell r="A38" t="str">
            <v>14-02-150</v>
          </cell>
          <cell r="B38">
            <v>32</v>
          </cell>
          <cell r="C38" t="str">
            <v>SUMINISTRO, TRANSPORTE Y COLOCACION DE CONCRETO DE 14 MPA PARA EMPOTRAMIENTO DE TUBERIAS POR PENDIENTE Y CIMENTACION.</v>
          </cell>
          <cell r="D38" t="str">
            <v>M3</v>
          </cell>
          <cell r="E38">
            <v>13</v>
          </cell>
          <cell r="F38">
            <v>56521.74</v>
          </cell>
        </row>
        <row r="39">
          <cell r="A39" t="str">
            <v>14-02-160</v>
          </cell>
          <cell r="B39">
            <v>34</v>
          </cell>
          <cell r="C39" t="str">
            <v>SUMINISTRO, TRANSPORTE Y COLOCACION DE ENTRESUELO PARA CIMENTACIONES Y APOYO DE TUBERIA EN TRITURADO DE 19 MM</v>
          </cell>
          <cell r="D39" t="str">
            <v>M3</v>
          </cell>
          <cell r="E39">
            <v>150.35902260039717</v>
          </cell>
          <cell r="F39">
            <v>95652.17</v>
          </cell>
        </row>
        <row r="40">
          <cell r="A40" t="str">
            <v>14-02-170</v>
          </cell>
          <cell r="B40">
            <v>35</v>
          </cell>
          <cell r="C40" t="str">
            <v>SUMINISTRO, TRANSPORTE Y COLOCACION DE ENTRESUELO PARA CIMENTACIONES Y APOYO DE TUBERIA EN ARENILLA</v>
          </cell>
          <cell r="D40" t="str">
            <v>M3</v>
          </cell>
          <cell r="E40">
            <v>375.47360000000003</v>
          </cell>
          <cell r="F40">
            <v>34000</v>
          </cell>
        </row>
        <row r="41">
          <cell r="A41" t="str">
            <v>14-02-180</v>
          </cell>
          <cell r="B41">
            <v>36</v>
          </cell>
          <cell r="C41" t="str">
            <v>SUMINISTRO, TRANSPORTE, FIGURACION Y COLOCACION DE ACERO DE REFUERZO DE 280 MPA</v>
          </cell>
          <cell r="D41" t="str">
            <v>KG</v>
          </cell>
          <cell r="E41">
            <v>43</v>
          </cell>
          <cell r="F41">
            <v>5217.3900000000003</v>
          </cell>
        </row>
        <row r="42">
          <cell r="A42" t="str">
            <v>14-02-190</v>
          </cell>
          <cell r="B42">
            <v>37</v>
          </cell>
          <cell r="C42" t="str">
            <v>SUMINISTRO, TRANSPORTE, FIGURACION Y COLOCACION DE ACERO DE REFUERZO DE 420 MPA</v>
          </cell>
          <cell r="D42" t="str">
            <v>KG</v>
          </cell>
          <cell r="E42">
            <v>25120</v>
          </cell>
          <cell r="F42">
            <v>3800</v>
          </cell>
        </row>
        <row r="43">
          <cell r="A43" t="str">
            <v>14-02-230</v>
          </cell>
          <cell r="C43" t="str">
            <v>LEVANTAMIENTO TOPOGRAFICO</v>
          </cell>
          <cell r="D43" t="str">
            <v>M</v>
          </cell>
          <cell r="E43">
            <v>1270.2799999999997</v>
          </cell>
          <cell r="F43">
            <v>5113.04</v>
          </cell>
        </row>
        <row r="44">
          <cell r="A44" t="str">
            <v>14-02-240</v>
          </cell>
          <cell r="C44" t="str">
            <v>ACTUALIZACION DE ELEMENTOS DE REDES</v>
          </cell>
          <cell r="D44" t="str">
            <v>UN</v>
          </cell>
          <cell r="E44">
            <v>38</v>
          </cell>
          <cell r="F44">
            <v>73913.039999999994</v>
          </cell>
        </row>
        <row r="45">
          <cell r="A45" t="str">
            <v>14-02-250</v>
          </cell>
          <cell r="C45" t="str">
            <v>SUMINISTRO,TRANSPORTE Y COLOCACION GRAMA TIPO MACANA</v>
          </cell>
          <cell r="D45" t="str">
            <v>M2</v>
          </cell>
          <cell r="E45">
            <v>800</v>
          </cell>
          <cell r="F45">
            <v>10869.57</v>
          </cell>
        </row>
        <row r="46">
          <cell r="A46" t="str">
            <v>14-02-260</v>
          </cell>
          <cell r="C46" t="str">
            <v>SUMINISTRO, TRANSPORTE Y COLOCACION DE TUBERIA DE PVC PARA ALCANTARILLADO CON DIAMETRO INTERNO 150 MM</v>
          </cell>
          <cell r="D46" t="str">
            <v>M</v>
          </cell>
          <cell r="E46">
            <v>358</v>
          </cell>
          <cell r="F46">
            <v>69900</v>
          </cell>
        </row>
        <row r="47">
          <cell r="A47" t="str">
            <v>14-02-280</v>
          </cell>
          <cell r="C47" t="str">
            <v>SUMINISTRO, TRANSPORTE Y COLOCACION DE TUBERIA DE PVC PARA ALCANTARILLADO CON DIAMETRO INTERNO 250 MM</v>
          </cell>
          <cell r="D47" t="str">
            <v>M</v>
          </cell>
          <cell r="E47">
            <v>90</v>
          </cell>
          <cell r="F47">
            <v>182400</v>
          </cell>
        </row>
        <row r="48">
          <cell r="A48" t="str">
            <v>14-02-290</v>
          </cell>
          <cell r="B48">
            <v>35</v>
          </cell>
          <cell r="C48" t="str">
            <v>SUMINISTRO, TRANSPORTE Y COLOCACION DE ENTRESUELO PARA CIMENTACIONES Y APOYO DE TUBERIA EN ARENILLA</v>
          </cell>
          <cell r="D48" t="str">
            <v>M3</v>
          </cell>
          <cell r="E48">
            <v>75.179511300198584</v>
          </cell>
          <cell r="F48">
            <v>54782.61</v>
          </cell>
        </row>
        <row r="49">
          <cell r="A49" t="str">
            <v>14-02-300</v>
          </cell>
          <cell r="B49">
            <v>37</v>
          </cell>
          <cell r="C49" t="str">
            <v>SUMINISTRO, TRANSPORTE, FIGURACION Y COLOCACION DE ACERO DE REFUERZO DE 420 MPA</v>
          </cell>
          <cell r="D49" t="str">
            <v>KG</v>
          </cell>
          <cell r="E49">
            <v>82</v>
          </cell>
          <cell r="F49">
            <v>5652.17</v>
          </cell>
        </row>
        <row r="50">
          <cell r="A50" t="str">
            <v>14-02-310</v>
          </cell>
          <cell r="C50" t="str">
            <v>SUMINISTRO, TRANSPORTE Y COLOCACION DE TUBERIA DE PVC PARA ALCANTARILLADO CON DIAMETRO INTERNO 200 MM</v>
          </cell>
          <cell r="D50" t="str">
            <v>M</v>
          </cell>
          <cell r="E50">
            <v>25</v>
          </cell>
          <cell r="F50">
            <v>111100</v>
          </cell>
        </row>
        <row r="51">
          <cell r="A51" t="str">
            <v>14-03</v>
          </cell>
          <cell r="C51" t="str">
            <v>REDES DE ACUEDUCTO</v>
          </cell>
        </row>
        <row r="52">
          <cell r="A52" t="str">
            <v>14-03-010</v>
          </cell>
          <cell r="B52">
            <v>75</v>
          </cell>
          <cell r="C52" t="str">
            <v>SUMINISTRO E INSTALACION DE VALVULA DE CHEQUE HORIZONTAL 63 MM (2 1/2")</v>
          </cell>
          <cell r="D52" t="str">
            <v>UN</v>
          </cell>
          <cell r="E52">
            <v>8</v>
          </cell>
          <cell r="F52">
            <v>265300</v>
          </cell>
        </row>
        <row r="53">
          <cell r="A53" t="str">
            <v>14-03-030</v>
          </cell>
          <cell r="B53">
            <v>43</v>
          </cell>
          <cell r="C53" t="str">
            <v>SUMINISTRO, TRANSPORTE E INSTALACION DE CODO 150 MM X 90 PVC RDE 21</v>
          </cell>
          <cell r="D53" t="str">
            <v>UN</v>
          </cell>
          <cell r="E53">
            <v>13</v>
          </cell>
          <cell r="F53">
            <v>340309</v>
          </cell>
        </row>
        <row r="54">
          <cell r="A54" t="str">
            <v>14-03-040</v>
          </cell>
          <cell r="B54">
            <v>44</v>
          </cell>
          <cell r="C54" t="str">
            <v>SUMINISTRO, TRANSPORTE E INSTALACION DE CODO 150 MM X 45 PVC RDE 21</v>
          </cell>
          <cell r="D54" t="str">
            <v>UN</v>
          </cell>
          <cell r="E54">
            <v>2</v>
          </cell>
          <cell r="F54">
            <v>192718</v>
          </cell>
        </row>
        <row r="55">
          <cell r="A55" t="str">
            <v>14-03-050</v>
          </cell>
          <cell r="B55">
            <v>45</v>
          </cell>
          <cell r="C55" t="str">
            <v>SUMINISTRO, TRANSPORTE E INSTALACION DE TEE 150 MM X 150 MM PVC RDE 21</v>
          </cell>
          <cell r="D55" t="str">
            <v>UN</v>
          </cell>
          <cell r="E55">
            <v>23</v>
          </cell>
          <cell r="F55">
            <v>540556</v>
          </cell>
        </row>
        <row r="56">
          <cell r="A56" t="str">
            <v>14-03-060</v>
          </cell>
          <cell r="B56">
            <v>46</v>
          </cell>
          <cell r="C56" t="str">
            <v>SUMINISTRO, TRANSPORTE E INSTALACION DE REDUCCION 150 MM X 63 MM PVC RDE 21</v>
          </cell>
          <cell r="D56" t="str">
            <v>UN</v>
          </cell>
          <cell r="E56">
            <v>2</v>
          </cell>
          <cell r="F56">
            <v>431928</v>
          </cell>
        </row>
        <row r="57">
          <cell r="A57" t="str">
            <v>14-03-070</v>
          </cell>
          <cell r="B57">
            <v>47</v>
          </cell>
          <cell r="C57" t="str">
            <v>SUMINISTRO, TRANSPORTE E INSTALACION DE REDUCCION 150 MM X 50 MM PVC RDE 21</v>
          </cell>
          <cell r="D57" t="str">
            <v>UN</v>
          </cell>
          <cell r="E57">
            <v>2</v>
          </cell>
          <cell r="F57">
            <v>335547</v>
          </cell>
        </row>
        <row r="58">
          <cell r="A58" t="str">
            <v>14-03-080</v>
          </cell>
          <cell r="B58">
            <v>48</v>
          </cell>
          <cell r="C58" t="str">
            <v>SUMINISTRO, TRANSPORTE E INSTALACION DE REDUCCION 150 MM X 13 MM PVC RDE 21</v>
          </cell>
          <cell r="D58" t="str">
            <v>UN</v>
          </cell>
          <cell r="E58">
            <v>2</v>
          </cell>
          <cell r="F58">
            <v>94594</v>
          </cell>
        </row>
        <row r="59">
          <cell r="A59" t="str">
            <v>14-03-090</v>
          </cell>
          <cell r="B59">
            <v>49</v>
          </cell>
          <cell r="C59" t="str">
            <v>SUMINISTRO, TRANSPORTE E INSTALACION DE VALVULA DE COMPUERTA DE 150 MM</v>
          </cell>
          <cell r="D59" t="str">
            <v>UN</v>
          </cell>
          <cell r="E59">
            <v>12</v>
          </cell>
          <cell r="F59">
            <v>1159845</v>
          </cell>
        </row>
        <row r="60">
          <cell r="A60" t="str">
            <v>14-03-100</v>
          </cell>
          <cell r="B60">
            <v>50</v>
          </cell>
          <cell r="C60" t="str">
            <v>SUMINISTRO, TRANSPORTE E INSTALACION DE VALVULA DE COMPUERTA DE 63 MM</v>
          </cell>
          <cell r="D60" t="str">
            <v>UN</v>
          </cell>
          <cell r="E60">
            <v>2</v>
          </cell>
          <cell r="F60">
            <v>648845</v>
          </cell>
        </row>
        <row r="61">
          <cell r="A61" t="str">
            <v>14-03-110</v>
          </cell>
          <cell r="B61">
            <v>51</v>
          </cell>
          <cell r="C61" t="str">
            <v>SUMINISTRO, TRANSPORTE E INSTALACION DE VALVULA DE COMPUERTA DE 50 MM</v>
          </cell>
          <cell r="D61" t="str">
            <v>UN</v>
          </cell>
          <cell r="E61">
            <v>2</v>
          </cell>
          <cell r="F61">
            <v>212423</v>
          </cell>
        </row>
        <row r="62">
          <cell r="A62" t="str">
            <v>14-03-120</v>
          </cell>
          <cell r="B62">
            <v>52</v>
          </cell>
          <cell r="C62" t="str">
            <v>SUMINISTRO, TRANSPORTE E INSTALACION DE VALVULA DE COMPUERTA DE 13 MM</v>
          </cell>
          <cell r="D62" t="str">
            <v>UN</v>
          </cell>
          <cell r="E62">
            <v>4</v>
          </cell>
          <cell r="F62">
            <v>47485</v>
          </cell>
        </row>
        <row r="63">
          <cell r="A63" t="str">
            <v>14-03-130</v>
          </cell>
          <cell r="B63">
            <v>53</v>
          </cell>
          <cell r="C63" t="str">
            <v>SUMINISTRO, TRANSPORTE E INSTALACION DE CAJAS PARA VALVULAS SEGUN ESQUEMA 1 DE NGC 708</v>
          </cell>
          <cell r="D63" t="str">
            <v>UN</v>
          </cell>
          <cell r="E63">
            <v>20</v>
          </cell>
          <cell r="F63">
            <v>167831</v>
          </cell>
        </row>
        <row r="64">
          <cell r="A64" t="str">
            <v>14-03-140</v>
          </cell>
          <cell r="B64">
            <v>55</v>
          </cell>
          <cell r="C64" t="str">
            <v>SUMINISTRO, TRANSPORTE Y COLOCACION DE CINTA POLIETILENO PARA SEÑALIZACION DE RED DE ACUEDUCTO. 10CM</v>
          </cell>
          <cell r="D64" t="str">
            <v>M</v>
          </cell>
          <cell r="E64">
            <v>1127.76</v>
          </cell>
          <cell r="F64">
            <v>1243</v>
          </cell>
        </row>
        <row r="65">
          <cell r="A65" t="str">
            <v>14-03-150</v>
          </cell>
          <cell r="B65">
            <v>56</v>
          </cell>
          <cell r="C65" t="str">
            <v>TUBERIA PVC-PRESION ABASTOS 13 MM (1/2")</v>
          </cell>
          <cell r="D65" t="str">
            <v>M</v>
          </cell>
          <cell r="E65">
            <v>656</v>
          </cell>
          <cell r="F65">
            <v>4900</v>
          </cell>
        </row>
        <row r="66">
          <cell r="A66" t="str">
            <v>14-03-160</v>
          </cell>
          <cell r="B66">
            <v>57</v>
          </cell>
          <cell r="C66" t="str">
            <v>TUBERIA PVC-PRESION ABASTOS 19 MM( 3/4")</v>
          </cell>
          <cell r="D66" t="str">
            <v>M</v>
          </cell>
          <cell r="E66">
            <v>146</v>
          </cell>
          <cell r="F66">
            <v>6500</v>
          </cell>
        </row>
        <row r="67">
          <cell r="A67" t="str">
            <v>14-03-170</v>
          </cell>
          <cell r="B67">
            <v>58</v>
          </cell>
          <cell r="C67" t="str">
            <v>TUBERIA PVC-PRESION ABASTOS 25 MM (1")</v>
          </cell>
          <cell r="D67" t="str">
            <v>M</v>
          </cell>
          <cell r="E67">
            <v>13</v>
          </cell>
          <cell r="F67">
            <v>8900</v>
          </cell>
        </row>
        <row r="68">
          <cell r="A68" t="str">
            <v>14-03-180</v>
          </cell>
          <cell r="B68">
            <v>59</v>
          </cell>
          <cell r="C68" t="str">
            <v>TUBERIA PVC-PRESION ABASTOS 32 MM (1 1/4")</v>
          </cell>
          <cell r="D68" t="str">
            <v>M</v>
          </cell>
          <cell r="E68">
            <v>550</v>
          </cell>
          <cell r="F68">
            <v>12900</v>
          </cell>
        </row>
        <row r="69">
          <cell r="A69" t="str">
            <v>14-03-190</v>
          </cell>
          <cell r="B69">
            <v>60</v>
          </cell>
          <cell r="C69" t="str">
            <v>TUBERIA PVC-PRESION ABASTOS 38 MM (1 1/2")</v>
          </cell>
          <cell r="D69" t="str">
            <v>M</v>
          </cell>
          <cell r="E69">
            <v>425</v>
          </cell>
          <cell r="F69">
            <v>14600</v>
          </cell>
        </row>
        <row r="70">
          <cell r="A70" t="str">
            <v>14-03-200</v>
          </cell>
          <cell r="B70">
            <v>61</v>
          </cell>
          <cell r="C70" t="str">
            <v>TUBERIA PVC-PRESION ABASTOS 50 MM (2")</v>
          </cell>
          <cell r="D70" t="str">
            <v>M</v>
          </cell>
          <cell r="E70">
            <v>292</v>
          </cell>
          <cell r="F70">
            <v>20400</v>
          </cell>
        </row>
        <row r="71">
          <cell r="A71" t="str">
            <v>14-03-210</v>
          </cell>
          <cell r="B71">
            <v>65</v>
          </cell>
          <cell r="C71" t="str">
            <v>SUMINISTRO E INSTALACION DE VALVULA REDWHITE 13 MM (1/2")</v>
          </cell>
          <cell r="D71" t="str">
            <v>UN</v>
          </cell>
          <cell r="E71">
            <v>18</v>
          </cell>
          <cell r="F71">
            <v>533800</v>
          </cell>
        </row>
        <row r="72">
          <cell r="A72" t="str">
            <v>14-03-220</v>
          </cell>
          <cell r="B72">
            <v>66</v>
          </cell>
          <cell r="C72" t="str">
            <v>SUMINISTRO E INSTALACION DE VALVULA REDWHITE 19 MM (3/4")</v>
          </cell>
          <cell r="D72" t="str">
            <v>UN</v>
          </cell>
          <cell r="E72">
            <v>7</v>
          </cell>
          <cell r="F72">
            <v>68100</v>
          </cell>
        </row>
        <row r="73">
          <cell r="A73" t="str">
            <v>14-03-230</v>
          </cell>
          <cell r="B73">
            <v>68</v>
          </cell>
          <cell r="C73" t="str">
            <v>SUMINISTRO E INSTALACION DE VALVULA REDWHITE 32 MM (1 1/4")</v>
          </cell>
          <cell r="D73" t="str">
            <v>UN</v>
          </cell>
          <cell r="E73">
            <v>29</v>
          </cell>
          <cell r="F73">
            <v>123600</v>
          </cell>
        </row>
        <row r="74">
          <cell r="A74" t="str">
            <v>14-03-240</v>
          </cell>
          <cell r="B74">
            <v>69</v>
          </cell>
          <cell r="C74" t="str">
            <v>SUMINISTRO E INSTALACION DE VALVULA REDWHITE 38 MM (1 1/2")</v>
          </cell>
          <cell r="D74" t="str">
            <v>UN</v>
          </cell>
          <cell r="E74">
            <v>11</v>
          </cell>
          <cell r="F74">
            <v>151200</v>
          </cell>
        </row>
        <row r="75">
          <cell r="A75" t="str">
            <v>14-03-250</v>
          </cell>
          <cell r="B75">
            <v>70</v>
          </cell>
          <cell r="C75" t="str">
            <v>SUMINISTRO E INSTALACION DE VALVULA REDWHITE 50 MM (2")</v>
          </cell>
          <cell r="D75" t="str">
            <v>UN</v>
          </cell>
          <cell r="E75">
            <v>5</v>
          </cell>
          <cell r="F75">
            <v>259800</v>
          </cell>
        </row>
        <row r="76">
          <cell r="A76" t="str">
            <v>14-03-260</v>
          </cell>
          <cell r="B76">
            <v>78</v>
          </cell>
          <cell r="C76" t="str">
            <v>SUMINISTRO E INSTALACION DE MEDIDOR DE 25 MM</v>
          </cell>
          <cell r="D76" t="str">
            <v>UN</v>
          </cell>
          <cell r="E76">
            <v>2</v>
          </cell>
          <cell r="F76">
            <v>1125900</v>
          </cell>
        </row>
        <row r="77">
          <cell r="A77" t="str">
            <v>14-03-270</v>
          </cell>
          <cell r="B77">
            <v>72</v>
          </cell>
          <cell r="C77" t="str">
            <v>SUMINISTRO E INSTALACION DE VALVULA FLOTADOR 75 MM (3")</v>
          </cell>
          <cell r="D77" t="str">
            <v>UN</v>
          </cell>
          <cell r="E77">
            <v>6</v>
          </cell>
          <cell r="F77">
            <v>655000</v>
          </cell>
        </row>
        <row r="78">
          <cell r="A78" t="str">
            <v>14-03-280</v>
          </cell>
          <cell r="B78">
            <v>80</v>
          </cell>
          <cell r="C78" t="str">
            <v>SUMINISTRO E INSTALACION DE MEDIDOR DE 50 MM</v>
          </cell>
          <cell r="D78" t="str">
            <v>UN</v>
          </cell>
          <cell r="E78">
            <v>4</v>
          </cell>
          <cell r="F78">
            <v>1985000</v>
          </cell>
        </row>
        <row r="79">
          <cell r="A79" t="str">
            <v>14-03-290</v>
          </cell>
          <cell r="B79">
            <v>75</v>
          </cell>
          <cell r="C79" t="str">
            <v>SUMINISTRO E INSTALACION DE VALVULA DE CHEQUE HORIZONTAL 63 MM (2 1/2")</v>
          </cell>
          <cell r="D79" t="str">
            <v>UN</v>
          </cell>
          <cell r="E79">
            <v>4</v>
          </cell>
          <cell r="F79">
            <v>522500</v>
          </cell>
        </row>
        <row r="80">
          <cell r="A80" t="str">
            <v>14-03-300</v>
          </cell>
          <cell r="B80">
            <v>76</v>
          </cell>
          <cell r="C80" t="str">
            <v>SUMINISTRO E INSTALACION DE VALVULA DE CHEQUE VERTICAL 100 MM (4")</v>
          </cell>
          <cell r="D80" t="str">
            <v>UN</v>
          </cell>
          <cell r="E80">
            <v>4</v>
          </cell>
          <cell r="F80">
            <v>826900</v>
          </cell>
        </row>
        <row r="81">
          <cell r="A81" t="str">
            <v>14-03-310</v>
          </cell>
          <cell r="B81">
            <v>80</v>
          </cell>
          <cell r="C81" t="str">
            <v>SUMINISTRO E INSTALACION DE MEDIDOR DE 50 MM</v>
          </cell>
          <cell r="D81" t="str">
            <v>UN</v>
          </cell>
          <cell r="E81">
            <v>1</v>
          </cell>
          <cell r="F81">
            <v>1310000</v>
          </cell>
        </row>
        <row r="82">
          <cell r="A82" t="str">
            <v>14-03-320</v>
          </cell>
          <cell r="B82">
            <v>78</v>
          </cell>
          <cell r="C82" t="str">
            <v>SUMINISTRO E INSTALACION DE MEDIDOR DE 25 MM</v>
          </cell>
          <cell r="D82" t="str">
            <v>UN</v>
          </cell>
          <cell r="E82">
            <v>2</v>
          </cell>
          <cell r="F82">
            <v>289500</v>
          </cell>
        </row>
        <row r="83">
          <cell r="A83" t="str">
            <v>14-03-330</v>
          </cell>
          <cell r="C83" t="str">
            <v>SUMINISTRO, TRANSPORTE Y COLOCACION DE TUBERIA DE PVC ACUEDUCTO RDE 21 Ø 150 MM</v>
          </cell>
          <cell r="D83" t="str">
            <v>M</v>
          </cell>
          <cell r="E83">
            <v>1127.76</v>
          </cell>
          <cell r="F83">
            <v>58918</v>
          </cell>
        </row>
        <row r="84">
          <cell r="A84" t="str">
            <v>14-03-340</v>
          </cell>
          <cell r="B84">
            <v>80</v>
          </cell>
          <cell r="C84" t="str">
            <v>SUMINISTRO E INSTALACION DE MEDIDOR DE 50 MM</v>
          </cell>
          <cell r="D84" t="str">
            <v>UN</v>
          </cell>
          <cell r="E84">
            <v>2</v>
          </cell>
          <cell r="F84">
            <v>3230000</v>
          </cell>
        </row>
        <row r="85">
          <cell r="A85" t="str">
            <v>14-03-440</v>
          </cell>
          <cell r="B85">
            <v>99</v>
          </cell>
          <cell r="C85" t="str">
            <v>SUMINISTRO Y VACIADO DE CONCRETO DE 21 MPA PARA LOSA DE FONDO DE TANQUE</v>
          </cell>
          <cell r="D85" t="str">
            <v>M3</v>
          </cell>
          <cell r="E85">
            <v>45.5</v>
          </cell>
          <cell r="F85">
            <v>495000</v>
          </cell>
        </row>
        <row r="86">
          <cell r="A86" t="str">
            <v>14-03-450</v>
          </cell>
          <cell r="B86">
            <v>100</v>
          </cell>
          <cell r="C86" t="str">
            <v>SUMINISTRO Y VACIADO DE CONCRETO PARA MUROS Y LOSA SUPERIOR PARA TANQUE DE ALMACENAMIENTO EN CONCRETO DE 21 MPA.</v>
          </cell>
          <cell r="D86" t="str">
            <v>M3</v>
          </cell>
          <cell r="E86">
            <v>132</v>
          </cell>
          <cell r="F86">
            <v>550000</v>
          </cell>
        </row>
        <row r="87">
          <cell r="A87" t="str">
            <v>14-03-460</v>
          </cell>
          <cell r="C87" t="str">
            <v>SUMINISTRO, TRANSPORTE Y COLOCACION DE TUBERIA DE PVC ACUEDUCTO RDE 21 Ø 150 MM</v>
          </cell>
          <cell r="D87" t="str">
            <v>M</v>
          </cell>
          <cell r="E87">
            <v>165</v>
          </cell>
          <cell r="F87">
            <v>59700</v>
          </cell>
        </row>
        <row r="88">
          <cell r="A88" t="str">
            <v>14-03-470</v>
          </cell>
          <cell r="C88" t="str">
            <v>SUMINISTRO,TRANSPORTE Y COLOCACION GRAMA TIPO MACANA</v>
          </cell>
          <cell r="D88" t="str">
            <v>M2</v>
          </cell>
          <cell r="E88">
            <v>900</v>
          </cell>
          <cell r="F88">
            <v>6498</v>
          </cell>
        </row>
        <row r="89">
          <cell r="A89" t="str">
            <v>14-03-480</v>
          </cell>
          <cell r="C89" t="str">
            <v>SUMINISTRO, TRANSPORTE Y COLOCACION DE ENTRESUELO PARA CIMENTACIONES Y APOYO DE TUBERIA EN TRITURADO DE 19 MM</v>
          </cell>
          <cell r="D89" t="str">
            <v>M3</v>
          </cell>
          <cell r="E89">
            <v>77.08</v>
          </cell>
          <cell r="F89">
            <v>88598</v>
          </cell>
        </row>
        <row r="90">
          <cell r="A90" t="str">
            <v>14-03-490</v>
          </cell>
          <cell r="C90" t="str">
            <v>SUMINISTRO, TRANSPORTE Y COLOCACION DE INTRESUELO PARA CIMENTACIONES Y APOYO DE TUBERIA EN ARENILLA</v>
          </cell>
          <cell r="D90" t="str">
            <v>M3</v>
          </cell>
          <cell r="E90">
            <v>38.54</v>
          </cell>
          <cell r="F90">
            <v>44356</v>
          </cell>
        </row>
        <row r="91">
          <cell r="A91" t="str">
            <v>14-03-500</v>
          </cell>
          <cell r="C91" t="str">
            <v>SUMINISTRO, TRANSPORTE Y COLOCACION DE CONCRETO DE 14 MPA PARA EMPOTRAMIENTO DE TUBERIAS POR PENDIENTE Y CIMENTACION.</v>
          </cell>
          <cell r="D91" t="str">
            <v>M3</v>
          </cell>
          <cell r="E91">
            <v>35</v>
          </cell>
          <cell r="F91">
            <v>386404</v>
          </cell>
        </row>
        <row r="92">
          <cell r="A92" t="str">
            <v>14-03-510</v>
          </cell>
          <cell r="C92" t="str">
            <v>SUMINISTRO, TRANSPORTE, FIGURACION Y COLOCACION DE ACERO DE REFUERZO DE 280 MPA</v>
          </cell>
          <cell r="D92" t="str">
            <v>KG</v>
          </cell>
          <cell r="E92">
            <v>1200</v>
          </cell>
          <cell r="F92">
            <v>4561</v>
          </cell>
        </row>
        <row r="93">
          <cell r="A93" t="str">
            <v>14-03-520</v>
          </cell>
          <cell r="C93" t="str">
            <v>SUMINISTRO, TRANSPORTE, COLOCACION, CILINDRADA DE CONCRETO ASFALTICO PARA PARCHEO EN ZANJAS Y APIQUES (INCLUYE RIEGO Y LIGA)</v>
          </cell>
          <cell r="D93" t="str">
            <v>M3</v>
          </cell>
          <cell r="E93">
            <v>2.8080000000000003</v>
          </cell>
          <cell r="F93">
            <v>735484</v>
          </cell>
        </row>
        <row r="94">
          <cell r="A94" t="str">
            <v>14-03-530</v>
          </cell>
          <cell r="C94" t="str">
            <v>LEVANTAMIENTO TOPOGRAFICO</v>
          </cell>
          <cell r="D94" t="str">
            <v>M</v>
          </cell>
          <cell r="E94">
            <v>1127.76</v>
          </cell>
          <cell r="F94">
            <v>6527</v>
          </cell>
        </row>
        <row r="95">
          <cell r="A95" t="str">
            <v>14-03-540</v>
          </cell>
          <cell r="C95" t="str">
            <v>ACTUALIZACION DE ELEMENTOS DE REDES</v>
          </cell>
          <cell r="D95" t="str">
            <v>UN</v>
          </cell>
          <cell r="E95">
            <v>2</v>
          </cell>
          <cell r="F95">
            <v>96750</v>
          </cell>
        </row>
        <row r="96">
          <cell r="A96" t="str">
            <v>14-03-550</v>
          </cell>
          <cell r="C96" t="str">
            <v>TUBERIA PVC-PRESION ABASTOS 100 MM (4")</v>
          </cell>
          <cell r="D96" t="str">
            <v>M</v>
          </cell>
          <cell r="E96">
            <v>50</v>
          </cell>
          <cell r="F96">
            <v>33600</v>
          </cell>
        </row>
        <row r="97">
          <cell r="A97" t="str">
            <v>14-03-560</v>
          </cell>
          <cell r="C97" t="str">
            <v>TUBERIA PVC-PRESION ABASTOS 63 MM (2-1/2")</v>
          </cell>
          <cell r="D97" t="str">
            <v>M</v>
          </cell>
          <cell r="E97">
            <v>430</v>
          </cell>
          <cell r="F97">
            <v>15800</v>
          </cell>
        </row>
        <row r="98">
          <cell r="A98" t="str">
            <v>14-04</v>
          </cell>
          <cell r="C98" t="str">
            <v>REDES DE AGUAS NEGRAS</v>
          </cell>
        </row>
        <row r="99">
          <cell r="A99" t="str">
            <v>14-04-010</v>
          </cell>
          <cell r="B99">
            <v>101</v>
          </cell>
          <cell r="C99" t="str">
            <v>TUBERIA PVC-SANITARIA 50 MM (2") (AGUAS NEGRAS)</v>
          </cell>
          <cell r="D99" t="str">
            <v>M</v>
          </cell>
          <cell r="E99">
            <v>590</v>
          </cell>
          <cell r="F99">
            <v>12900</v>
          </cell>
        </row>
        <row r="100">
          <cell r="A100" t="str">
            <v>14-04-020</v>
          </cell>
          <cell r="B100">
            <v>102</v>
          </cell>
          <cell r="C100" t="str">
            <v>TUBERIA PVC-SANITARIA 75 MM (3") AGUAS NEGRAS)</v>
          </cell>
          <cell r="D100" t="str">
            <v>M</v>
          </cell>
          <cell r="E100">
            <v>52</v>
          </cell>
          <cell r="F100">
            <v>17600</v>
          </cell>
        </row>
        <row r="101">
          <cell r="A101" t="str">
            <v>14-04-030</v>
          </cell>
          <cell r="B101">
            <v>103</v>
          </cell>
          <cell r="C101" t="str">
            <v>TUBERIA PVC-SANITARIA 100 MM (4") (AGUAS NEGRAS)</v>
          </cell>
          <cell r="D101" t="str">
            <v>M</v>
          </cell>
          <cell r="E101">
            <v>535</v>
          </cell>
          <cell r="F101">
            <v>25100</v>
          </cell>
        </row>
        <row r="102">
          <cell r="A102" t="str">
            <v>14-04-050</v>
          </cell>
          <cell r="B102">
            <v>107</v>
          </cell>
          <cell r="C102" t="str">
            <v>SUMINISTRO E INSTALACION DE SIFONES DE PISO, INCLUYE REJILLAS EN COBRE D = 50 MM (2") REJILLA PISO COBRE</v>
          </cell>
          <cell r="D102" t="str">
            <v>UN</v>
          </cell>
          <cell r="E102">
            <v>132</v>
          </cell>
          <cell r="F102">
            <v>54200</v>
          </cell>
        </row>
        <row r="103">
          <cell r="A103" t="str">
            <v>14-04-060</v>
          </cell>
          <cell r="B103">
            <v>108</v>
          </cell>
          <cell r="C103" t="str">
            <v>CONSTRUCCION DE CAJA DE INSPECCION Y/O EMPALME DE 80 X 80 X 120 CM. MEDIDAS INTERNAS (H=120 CM), INCLUYE TAPA Y HERRAJES.</v>
          </cell>
          <cell r="D103" t="str">
            <v>UN</v>
          </cell>
          <cell r="E103">
            <v>18</v>
          </cell>
          <cell r="F103">
            <v>378500</v>
          </cell>
        </row>
        <row r="104">
          <cell r="A104" t="str">
            <v>14-04-070</v>
          </cell>
          <cell r="B104">
            <v>109</v>
          </cell>
          <cell r="C104" t="str">
            <v>SUMINISTRO E INSTALACION DE MOTOBOMBA SUMERGIBLE PARA AGUA CON SOLIDOS, INCLUYE MANGUERA EN ACERO FLEXIBLE Y TODOS LOS ACCESORIOS PARA SU CORRECTO FUNCIONAMIENTO, INCLUYE:</v>
          </cell>
          <cell r="D104" t="str">
            <v>UN</v>
          </cell>
          <cell r="E104">
            <v>4</v>
          </cell>
          <cell r="F104">
            <v>2365800</v>
          </cell>
        </row>
        <row r="105">
          <cell r="A105" t="str">
            <v>14-04-080</v>
          </cell>
          <cell r="B105">
            <v>110</v>
          </cell>
          <cell r="C105" t="str">
            <v>ACOMETIDA DOMICILIARIA DE ALCANTARILLADO LLUVIAS</v>
          </cell>
          <cell r="D105" t="str">
            <v>UN</v>
          </cell>
          <cell r="E105">
            <v>2</v>
          </cell>
          <cell r="F105">
            <v>1441000</v>
          </cell>
        </row>
        <row r="106">
          <cell r="A106" t="str">
            <v>14-04-090</v>
          </cell>
          <cell r="B106">
            <v>111</v>
          </cell>
          <cell r="C106" t="str">
            <v>CONSTRUCCION DE CARCAMO 0,40X0,40 M EN CONCRETO 21 MPA, INCLUYE TAPAS PREFABRICADAS PARA TRAFICO PEATONAL, FORMALETAS Y TODO LO NECESARIO PARA SU CORRECTA CONSTRUCCION</v>
          </cell>
          <cell r="D106" t="str">
            <v>M</v>
          </cell>
          <cell r="E106">
            <v>158.5</v>
          </cell>
          <cell r="F106">
            <v>251600</v>
          </cell>
        </row>
        <row r="107">
          <cell r="A107" t="str">
            <v>14-04-100</v>
          </cell>
          <cell r="B107">
            <v>131</v>
          </cell>
          <cell r="C107" t="str">
            <v>TUB. PVC-V 3"(AGUAS LLUVIAS-VENTILACION.)</v>
          </cell>
          <cell r="D107" t="str">
            <v>M</v>
          </cell>
          <cell r="E107">
            <v>219</v>
          </cell>
          <cell r="F107">
            <v>11700</v>
          </cell>
        </row>
        <row r="108">
          <cell r="A108" t="str">
            <v>14-04-110</v>
          </cell>
          <cell r="B108">
            <v>133</v>
          </cell>
          <cell r="C108" t="str">
            <v>CAJA DE EMPALME 40*40*100 MEDIDAS INTERNAS</v>
          </cell>
          <cell r="D108" t="str">
            <v>UN</v>
          </cell>
          <cell r="E108">
            <v>29</v>
          </cell>
          <cell r="F108">
            <v>225600</v>
          </cell>
        </row>
        <row r="109">
          <cell r="A109" t="str">
            <v>14-04-120</v>
          </cell>
          <cell r="B109">
            <v>134</v>
          </cell>
          <cell r="C109" t="str">
            <v>ACOMETIDA DOMICILIARIA DE ALCANTARILLADO LLUVIAS</v>
          </cell>
          <cell r="D109" t="str">
            <v>UN</v>
          </cell>
          <cell r="E109">
            <v>8</v>
          </cell>
          <cell r="F109">
            <v>990000</v>
          </cell>
        </row>
        <row r="110">
          <cell r="A110" t="str">
            <v>14-04-130</v>
          </cell>
          <cell r="B110">
            <v>110</v>
          </cell>
          <cell r="C110" t="str">
            <v>ACOMETIDA DOMICILIARIA DE ALCANTARILLADO LLUVIAS</v>
          </cell>
          <cell r="D110" t="str">
            <v>UN</v>
          </cell>
          <cell r="E110">
            <v>4</v>
          </cell>
          <cell r="F110">
            <v>990000</v>
          </cell>
        </row>
        <row r="111">
          <cell r="A111" t="str">
            <v>14-04-170</v>
          </cell>
          <cell r="B111">
            <v>110</v>
          </cell>
          <cell r="C111" t="str">
            <v>ACOMETIDA DOMICILIARIA DE ALCANTARILLADO LLUVIAS</v>
          </cell>
          <cell r="D111" t="str">
            <v>UN</v>
          </cell>
          <cell r="E111">
            <v>4</v>
          </cell>
          <cell r="F111">
            <v>2125600</v>
          </cell>
        </row>
        <row r="112">
          <cell r="A112" t="str">
            <v>14-05</v>
          </cell>
          <cell r="C112" t="str">
            <v>REDES DE AGUA POTABLE E INCENDIOS</v>
          </cell>
        </row>
        <row r="113">
          <cell r="A113" t="str">
            <v>14-05-040</v>
          </cell>
          <cell r="B113">
            <v>120</v>
          </cell>
          <cell r="C113" t="str">
            <v>SUMINISTRO E INSTALACION DE CAMARAS DE AIRE EN COBRE SEGUN DETALLE EN PLANOS D = 13 MM</v>
          </cell>
          <cell r="D113" t="str">
            <v>UN</v>
          </cell>
          <cell r="E113">
            <v>330</v>
          </cell>
          <cell r="F113">
            <v>25600</v>
          </cell>
        </row>
        <row r="114">
          <cell r="A114" t="str">
            <v>14-05-050</v>
          </cell>
          <cell r="B114">
            <v>121</v>
          </cell>
          <cell r="C114" t="str">
            <v>TUBERIA EN ACERO CALIBRE 10 NORMA ASTM - A795 PARA RED CONTRA INCENDIOS D= 150 MM (6")</v>
          </cell>
          <cell r="D114" t="str">
            <v>M</v>
          </cell>
          <cell r="E114">
            <v>66</v>
          </cell>
          <cell r="F114">
            <v>152200</v>
          </cell>
        </row>
        <row r="115">
          <cell r="A115" t="str">
            <v>14-05-060</v>
          </cell>
          <cell r="B115">
            <v>122</v>
          </cell>
          <cell r="C115" t="str">
            <v>TUBERIA EN ACERO CALIBRE 10 NORMA ASTM - A795 PARA RED CONTRA INCENDIOS D= 100 MM (4")</v>
          </cell>
          <cell r="D115" t="str">
            <v>M</v>
          </cell>
          <cell r="E115">
            <v>45</v>
          </cell>
          <cell r="F115">
            <v>77300</v>
          </cell>
        </row>
        <row r="116">
          <cell r="A116" t="str">
            <v>14-05-070</v>
          </cell>
          <cell r="B116">
            <v>123</v>
          </cell>
          <cell r="C116" t="str">
            <v>TUBERIA EN ACERO CALIBRE 10 NORMA ASTM - A795 PARA RED CONTRA INCENDIOS D= 75 MM (3")</v>
          </cell>
          <cell r="D116" t="str">
            <v>M</v>
          </cell>
          <cell r="E116">
            <v>105</v>
          </cell>
          <cell r="F116">
            <v>59500</v>
          </cell>
        </row>
        <row r="117">
          <cell r="A117" t="str">
            <v>14-05-080</v>
          </cell>
          <cell r="B117">
            <v>124</v>
          </cell>
          <cell r="C117" t="str">
            <v>TUBERIA EN ACERO CALIBRE 10 NORMA ASTM - A795 PARA RED CONTRA INCENDIOS D= 63 MM (2 1/2")</v>
          </cell>
          <cell r="D117" t="str">
            <v>M</v>
          </cell>
          <cell r="E117">
            <v>449</v>
          </cell>
          <cell r="F117">
            <v>48900</v>
          </cell>
        </row>
        <row r="118">
          <cell r="A118" t="str">
            <v>14-05-090</v>
          </cell>
          <cell r="B118">
            <v>125</v>
          </cell>
          <cell r="C118" t="str">
            <v>TUBERIA EN ACERO CALIBRE 10 NORMA ASTM - A795 PARA RED CONTRA INCENDIOS D= 50 MM (2")</v>
          </cell>
          <cell r="D118" t="str">
            <v>M</v>
          </cell>
          <cell r="E118">
            <v>300</v>
          </cell>
          <cell r="F118">
            <v>36600</v>
          </cell>
        </row>
        <row r="119">
          <cell r="A119" t="str">
            <v>14-05-100</v>
          </cell>
          <cell r="B119">
            <v>126</v>
          </cell>
          <cell r="C119" t="str">
            <v>TUBERIA EN ACERO CALIBRE 10 NORMA ASTM - A795 PARA RED CONTRA INCENDIOS D= 38 MM (1 1/2")</v>
          </cell>
          <cell r="D119" t="str">
            <v>M</v>
          </cell>
          <cell r="E119">
            <v>401</v>
          </cell>
          <cell r="F119">
            <v>28900</v>
          </cell>
        </row>
        <row r="120">
          <cell r="A120" t="str">
            <v>14-05-110</v>
          </cell>
          <cell r="B120">
            <v>127</v>
          </cell>
          <cell r="C120" t="str">
            <v>TUBERIA EN ACERO CALIBRE 10 NORMA ASTM - A795 PARA RED CONTRA INCENDIOS D= 32 MM (1 1/4")</v>
          </cell>
          <cell r="D120" t="str">
            <v>M</v>
          </cell>
          <cell r="E120">
            <v>9</v>
          </cell>
          <cell r="F120">
            <v>21500</v>
          </cell>
        </row>
        <row r="121">
          <cell r="A121" t="str">
            <v>14-05-120</v>
          </cell>
          <cell r="B121">
            <v>128</v>
          </cell>
          <cell r="C121" t="str">
            <v>TUBERIA EN ACERO CALIBRE 10 NORMA ASTM - A795 PARA RED CONTRA INCENDIOS D= 25 MM (1")</v>
          </cell>
          <cell r="D121" t="str">
            <v>M</v>
          </cell>
          <cell r="E121">
            <v>27</v>
          </cell>
          <cell r="F121">
            <v>19400</v>
          </cell>
        </row>
        <row r="122">
          <cell r="A122" t="str">
            <v>14-05-130</v>
          </cell>
          <cell r="B122">
            <v>129</v>
          </cell>
          <cell r="C122" t="str">
            <v>TUBERIA EN ACERO CALIBRE 10 NORMA ASTM - A795 PARA RED CONTRA INCENDIOS D= 19 MM (3/4")</v>
          </cell>
          <cell r="D122" t="str">
            <v>M</v>
          </cell>
          <cell r="E122">
            <v>400</v>
          </cell>
          <cell r="F122">
            <v>13700</v>
          </cell>
        </row>
        <row r="123">
          <cell r="A123" t="str">
            <v>14-05-140</v>
          </cell>
          <cell r="B123">
            <v>81</v>
          </cell>
          <cell r="C123" t="str">
            <v>SUMINISTRO E INSTALACION DE GABINETES RED CONTRA INCENDIO CLASE II</v>
          </cell>
          <cell r="D123" t="str">
            <v>UN</v>
          </cell>
          <cell r="E123">
            <v>41</v>
          </cell>
          <cell r="F123">
            <v>1090000</v>
          </cell>
        </row>
        <row r="124">
          <cell r="A124" t="str">
            <v>14-05-150</v>
          </cell>
          <cell r="B124">
            <v>82</v>
          </cell>
          <cell r="C124" t="str">
            <v>SUMINISTRO E INSTALACION DE ROCIADORES (SPRINKLER) TIPO (NPT) Y DIAMETRO DE ROSCA D = 13 MM, DIAMETRO NOMINAL DE ORIFICIO D = 9.5 MM</v>
          </cell>
          <cell r="D124" t="str">
            <v>UN</v>
          </cell>
          <cell r="E124">
            <v>306</v>
          </cell>
          <cell r="F124">
            <v>42300</v>
          </cell>
        </row>
        <row r="125">
          <cell r="A125" t="str">
            <v>14-05-160</v>
          </cell>
          <cell r="B125">
            <v>83</v>
          </cell>
          <cell r="C125" t="str">
            <v>SUMINISTRO E INSTALACION DE MANOMETROS PARA EL CONTROL Y SUPERVISION DE PRESIONES.</v>
          </cell>
          <cell r="D125" t="str">
            <v>UN</v>
          </cell>
          <cell r="E125">
            <v>4</v>
          </cell>
          <cell r="F125">
            <v>76500</v>
          </cell>
        </row>
        <row r="126">
          <cell r="A126" t="str">
            <v>14-05-170</v>
          </cell>
          <cell r="B126">
            <v>84</v>
          </cell>
          <cell r="C126" t="str">
            <v>SUMINISTRO E INSTALACION DE VALVULA SIAMESA, INCLUYE VALULA Y CODOS</v>
          </cell>
          <cell r="D126" t="str">
            <v>UN</v>
          </cell>
          <cell r="E126">
            <v>8</v>
          </cell>
          <cell r="F126">
            <v>2268000</v>
          </cell>
        </row>
        <row r="127">
          <cell r="A127" t="str">
            <v>14-05-180</v>
          </cell>
          <cell r="B127">
            <v>85</v>
          </cell>
          <cell r="C127" t="str">
            <v>SISTEMA DE PRESURIZACION PREENSAMBLADO PARA RED DE ABASTOS, INCLUYE DOS MOTOBOMBAS (P=5 HP C/U), TANQUE HIDROFLO V=200 LITROS, VALVULA CHEQUE, FLOTADORES, TABLERO E INTERRUPTORES ELECTRICOS.</v>
          </cell>
          <cell r="D127" t="str">
            <v>UN</v>
          </cell>
          <cell r="E127">
            <v>12</v>
          </cell>
          <cell r="F127">
            <v>9685000</v>
          </cell>
        </row>
        <row r="128">
          <cell r="C128" t="str">
            <v>TOTAL</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sheetData>
      <sheetData sheetId="3">
        <row r="6">
          <cell r="A6" t="str">
            <v>ADMINISTRACION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ow r="159">
          <cell r="C159" t="str">
            <v>HOJA</v>
          </cell>
        </row>
        <row r="161">
          <cell r="C161" t="str">
            <v>CODIGO</v>
          </cell>
          <cell r="D161" t="str">
            <v>ACTIVIDAD</v>
          </cell>
          <cell r="E161" t="str">
            <v>ITEM</v>
          </cell>
          <cell r="F161" t="str">
            <v>UNIDAD</v>
          </cell>
          <cell r="H161" t="str">
            <v>V/R TOTAL</v>
          </cell>
          <cell r="I161" t="str">
            <v>V/R MANO OBRA</v>
          </cell>
          <cell r="J161" t="str">
            <v>V/R MATERIALES</v>
          </cell>
          <cell r="K161" t="str">
            <v>V/R TRANSPORTE</v>
          </cell>
          <cell r="L161" t="str">
            <v>V/R MAQUINARIA</v>
          </cell>
          <cell r="M161" t="str">
            <v>RENDIMIE M. OBRA HC</v>
          </cell>
          <cell r="N161" t="str">
            <v>RENDIMIE MAQ. HORA</v>
          </cell>
        </row>
        <row r="162">
          <cell r="C162" t="str">
            <v>H001</v>
          </cell>
          <cell r="D162" t="str">
            <v>617 NORMA ICEL</v>
          </cell>
          <cell r="E162" t="str">
            <v>1.01</v>
          </cell>
          <cell r="F162" t="str">
            <v>UND.</v>
          </cell>
          <cell r="H162">
            <v>47926</v>
          </cell>
          <cell r="I162">
            <v>20440</v>
          </cell>
          <cell r="J162">
            <v>25586</v>
          </cell>
          <cell r="K162">
            <v>1600</v>
          </cell>
          <cell r="L162">
            <v>300</v>
          </cell>
          <cell r="M162">
            <v>0.7</v>
          </cell>
          <cell r="N162">
            <v>0</v>
          </cell>
          <cell r="O162" t="str">
            <v>M006</v>
          </cell>
          <cell r="P162">
            <v>3</v>
          </cell>
          <cell r="Q162" t="str">
            <v>M051</v>
          </cell>
          <cell r="R162">
            <v>2</v>
          </cell>
          <cell r="S162" t="str">
            <v>M120</v>
          </cell>
          <cell r="T162">
            <v>2</v>
          </cell>
          <cell r="U162" t="str">
            <v>M126</v>
          </cell>
          <cell r="V162">
            <v>1</v>
          </cell>
          <cell r="W162">
            <v>0</v>
          </cell>
          <cell r="X162">
            <v>0</v>
          </cell>
          <cell r="Y162">
            <v>0</v>
          </cell>
          <cell r="Z162">
            <v>0</v>
          </cell>
          <cell r="AA162">
            <v>0</v>
          </cell>
          <cell r="AB162">
            <v>0</v>
          </cell>
          <cell r="AC162">
            <v>0</v>
          </cell>
          <cell r="AD162">
            <v>0</v>
          </cell>
          <cell r="AE162">
            <v>0</v>
          </cell>
          <cell r="AF162">
            <v>0</v>
          </cell>
          <cell r="AG162">
            <v>0</v>
          </cell>
          <cell r="AH162">
            <v>0</v>
          </cell>
        </row>
        <row r="163">
          <cell r="C163" t="str">
            <v>H002</v>
          </cell>
          <cell r="D163" t="str">
            <v>619 NORMA ICEL</v>
          </cell>
          <cell r="E163" t="str">
            <v>H002</v>
          </cell>
          <cell r="F163" t="str">
            <v>UND.</v>
          </cell>
          <cell r="H163">
            <v>47951</v>
          </cell>
          <cell r="I163">
            <v>20440</v>
          </cell>
          <cell r="J163">
            <v>25610.5</v>
          </cell>
          <cell r="K163">
            <v>1600</v>
          </cell>
          <cell r="L163">
            <v>300</v>
          </cell>
          <cell r="M163">
            <v>0.7</v>
          </cell>
          <cell r="N163">
            <v>0</v>
          </cell>
          <cell r="O163" t="str">
            <v>M006</v>
          </cell>
          <cell r="P163">
            <v>3</v>
          </cell>
          <cell r="Q163" t="str">
            <v>M048</v>
          </cell>
          <cell r="R163">
            <v>1.5</v>
          </cell>
          <cell r="S163" t="str">
            <v>M117</v>
          </cell>
          <cell r="T163">
            <v>3</v>
          </cell>
          <cell r="U163" t="str">
            <v>M126</v>
          </cell>
          <cell r="V163">
            <v>1</v>
          </cell>
          <cell r="W163">
            <v>0</v>
          </cell>
          <cell r="X163">
            <v>0</v>
          </cell>
          <cell r="Y163">
            <v>0</v>
          </cell>
          <cell r="Z163">
            <v>0</v>
          </cell>
          <cell r="AA163">
            <v>0</v>
          </cell>
          <cell r="AB163">
            <v>0</v>
          </cell>
          <cell r="AC163">
            <v>0</v>
          </cell>
          <cell r="AD163">
            <v>0</v>
          </cell>
          <cell r="AE163">
            <v>0</v>
          </cell>
          <cell r="AF163">
            <v>0</v>
          </cell>
          <cell r="AG163">
            <v>0</v>
          </cell>
          <cell r="AH163">
            <v>0</v>
          </cell>
        </row>
        <row r="164">
          <cell r="C164" t="str">
            <v>H003</v>
          </cell>
          <cell r="D164" t="str">
            <v>R-114 NORMA ICEL (1a. hoja)</v>
          </cell>
          <cell r="E164" t="str">
            <v>H003</v>
          </cell>
          <cell r="F164" t="str">
            <v>UND.</v>
          </cell>
          <cell r="H164">
            <v>326396</v>
          </cell>
          <cell r="I164">
            <v>43800</v>
          </cell>
          <cell r="J164">
            <v>260794</v>
          </cell>
          <cell r="K164">
            <v>4800</v>
          </cell>
          <cell r="L164">
            <v>750</v>
          </cell>
          <cell r="M164">
            <v>1.5</v>
          </cell>
          <cell r="N164">
            <v>0</v>
          </cell>
          <cell r="O164" t="str">
            <v>M072</v>
          </cell>
          <cell r="P164">
            <v>2</v>
          </cell>
          <cell r="Q164" t="str">
            <v>M084</v>
          </cell>
          <cell r="R164">
            <v>2</v>
          </cell>
          <cell r="S164" t="str">
            <v>M000</v>
          </cell>
          <cell r="T164">
            <v>6</v>
          </cell>
          <cell r="U164" t="str">
            <v>M108</v>
          </cell>
          <cell r="V164">
            <v>3</v>
          </cell>
          <cell r="W164" t="str">
            <v>M138</v>
          </cell>
          <cell r="X164">
            <v>4</v>
          </cell>
          <cell r="Y164" t="str">
            <v>M132</v>
          </cell>
          <cell r="Z164">
            <v>1</v>
          </cell>
          <cell r="AA164" t="str">
            <v>M135</v>
          </cell>
          <cell r="AB164">
            <v>1</v>
          </cell>
          <cell r="AC164" t="str">
            <v>M090</v>
          </cell>
          <cell r="AD164">
            <v>2</v>
          </cell>
          <cell r="AE164" t="str">
            <v>M141</v>
          </cell>
          <cell r="AF164">
            <v>1</v>
          </cell>
          <cell r="AG164" t="str">
            <v>M015</v>
          </cell>
          <cell r="AH164">
            <v>12</v>
          </cell>
        </row>
        <row r="165">
          <cell r="C165" t="str">
            <v>H004</v>
          </cell>
          <cell r="D165" t="str">
            <v>R-114 NORMA ICEL (2a hoja)</v>
          </cell>
          <cell r="E165" t="str">
            <v>H004</v>
          </cell>
          <cell r="F165" t="str">
            <v>UND.</v>
          </cell>
          <cell r="H165">
            <v>16252</v>
          </cell>
          <cell r="I165">
            <v>0</v>
          </cell>
          <cell r="J165">
            <v>16252</v>
          </cell>
          <cell r="K165">
            <v>0</v>
          </cell>
          <cell r="L165">
            <v>0</v>
          </cell>
          <cell r="M165">
            <v>0</v>
          </cell>
          <cell r="N165">
            <v>0</v>
          </cell>
          <cell r="O165" t="str">
            <v>M021</v>
          </cell>
          <cell r="P165">
            <v>4</v>
          </cell>
          <cell r="Q165" t="str">
            <v>M018</v>
          </cell>
          <cell r="R165">
            <v>12</v>
          </cell>
          <cell r="S165" t="str">
            <v>M162</v>
          </cell>
          <cell r="T165">
            <v>3</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row>
        <row r="166">
          <cell r="C166" t="str">
            <v>H005</v>
          </cell>
          <cell r="D166" t="str">
            <v>P-101 NORMA ICEL</v>
          </cell>
          <cell r="E166" t="str">
            <v>H005</v>
          </cell>
          <cell r="F166" t="str">
            <v>UND.</v>
          </cell>
          <cell r="H166">
            <v>150019</v>
          </cell>
          <cell r="I166">
            <v>35040</v>
          </cell>
          <cell r="J166">
            <v>110539</v>
          </cell>
          <cell r="K166">
            <v>3840</v>
          </cell>
          <cell r="L166">
            <v>600</v>
          </cell>
          <cell r="M166">
            <v>1.2</v>
          </cell>
          <cell r="N166">
            <v>0</v>
          </cell>
          <cell r="O166" t="str">
            <v>M072</v>
          </cell>
          <cell r="P166">
            <v>1</v>
          </cell>
          <cell r="Q166" t="str">
            <v>M084</v>
          </cell>
          <cell r="R166">
            <v>1</v>
          </cell>
          <cell r="S166" t="str">
            <v>M099</v>
          </cell>
          <cell r="T166">
            <v>2</v>
          </cell>
          <cell r="U166" t="str">
            <v>M102</v>
          </cell>
          <cell r="V166">
            <v>1</v>
          </cell>
          <cell r="W166" t="str">
            <v>M009</v>
          </cell>
          <cell r="X166">
            <v>3</v>
          </cell>
          <cell r="Y166" t="str">
            <v>M138</v>
          </cell>
          <cell r="Z166">
            <v>2</v>
          </cell>
          <cell r="AA166" t="str">
            <v>M132</v>
          </cell>
          <cell r="AB166">
            <v>4</v>
          </cell>
          <cell r="AC166" t="str">
            <v>M015</v>
          </cell>
          <cell r="AD166">
            <v>4</v>
          </cell>
          <cell r="AE166" t="str">
            <v>M021</v>
          </cell>
          <cell r="AF166">
            <v>2</v>
          </cell>
          <cell r="AG166" t="str">
            <v>M018</v>
          </cell>
          <cell r="AH166">
            <v>4</v>
          </cell>
        </row>
        <row r="167">
          <cell r="C167" t="str">
            <v>H006</v>
          </cell>
          <cell r="D167" t="str">
            <v>513 NORMA ICEL</v>
          </cell>
          <cell r="E167" t="str">
            <v>H006</v>
          </cell>
          <cell r="F167" t="str">
            <v>UND.</v>
          </cell>
          <cell r="H167">
            <v>199868</v>
          </cell>
          <cell r="I167">
            <v>35040</v>
          </cell>
          <cell r="J167">
            <v>160388</v>
          </cell>
          <cell r="K167">
            <v>3840</v>
          </cell>
          <cell r="L167">
            <v>600</v>
          </cell>
          <cell r="M167">
            <v>1.2</v>
          </cell>
          <cell r="N167">
            <v>0</v>
          </cell>
          <cell r="O167" t="str">
            <v>M072</v>
          </cell>
          <cell r="P167">
            <v>2</v>
          </cell>
          <cell r="Q167" t="str">
            <v>M081</v>
          </cell>
          <cell r="R167">
            <v>4</v>
          </cell>
          <cell r="S167" t="str">
            <v>M099</v>
          </cell>
          <cell r="T167">
            <v>4</v>
          </cell>
          <cell r="U167" t="str">
            <v>M009</v>
          </cell>
          <cell r="V167">
            <v>4</v>
          </cell>
          <cell r="W167" t="str">
            <v>M139</v>
          </cell>
          <cell r="X167">
            <v>4</v>
          </cell>
          <cell r="Y167" t="str">
            <v>M132</v>
          </cell>
          <cell r="Z167">
            <v>2</v>
          </cell>
          <cell r="AA167" t="str">
            <v>M015</v>
          </cell>
          <cell r="AB167">
            <v>4</v>
          </cell>
          <cell r="AC167" t="str">
            <v>M090</v>
          </cell>
          <cell r="AD167">
            <v>2</v>
          </cell>
          <cell r="AE167" t="str">
            <v>M018</v>
          </cell>
          <cell r="AF167">
            <v>2</v>
          </cell>
          <cell r="AG167" t="str">
            <v>M014</v>
          </cell>
          <cell r="AH167">
            <v>4</v>
          </cell>
        </row>
        <row r="168">
          <cell r="C168" t="str">
            <v>H007</v>
          </cell>
          <cell r="D168" t="str">
            <v>514 NORMA ICEL</v>
          </cell>
          <cell r="E168" t="str">
            <v>H007</v>
          </cell>
          <cell r="F168" t="str">
            <v>UND.</v>
          </cell>
          <cell r="H168">
            <v>239328</v>
          </cell>
          <cell r="I168">
            <v>35040</v>
          </cell>
          <cell r="J168">
            <v>199848</v>
          </cell>
          <cell r="K168">
            <v>3840</v>
          </cell>
          <cell r="L168">
            <v>600</v>
          </cell>
          <cell r="M168">
            <v>1.2</v>
          </cell>
          <cell r="N168">
            <v>0</v>
          </cell>
          <cell r="O168" t="str">
            <v>M072</v>
          </cell>
          <cell r="P168">
            <v>2</v>
          </cell>
          <cell r="Q168" t="str">
            <v>M081</v>
          </cell>
          <cell r="R168">
            <v>4</v>
          </cell>
          <cell r="S168" t="str">
            <v>M000</v>
          </cell>
          <cell r="T168">
            <v>4</v>
          </cell>
          <cell r="U168" t="str">
            <v>M108</v>
          </cell>
          <cell r="V168">
            <v>2</v>
          </cell>
          <cell r="W168" t="str">
            <v>M139</v>
          </cell>
          <cell r="X168">
            <v>4</v>
          </cell>
          <cell r="Y168" t="str">
            <v>M132</v>
          </cell>
          <cell r="Z168">
            <v>2</v>
          </cell>
          <cell r="AA168" t="str">
            <v>M090</v>
          </cell>
          <cell r="AB168">
            <v>2</v>
          </cell>
          <cell r="AC168" t="str">
            <v>M021</v>
          </cell>
          <cell r="AD168">
            <v>4</v>
          </cell>
          <cell r="AE168" t="str">
            <v>M018</v>
          </cell>
          <cell r="AF168">
            <v>10</v>
          </cell>
          <cell r="AG168" t="str">
            <v>M162</v>
          </cell>
          <cell r="AH168">
            <v>2</v>
          </cell>
        </row>
        <row r="169">
          <cell r="C169" t="str">
            <v>H008</v>
          </cell>
          <cell r="D169" t="str">
            <v>710 NORMA ICEL (hoja 1)</v>
          </cell>
          <cell r="E169" t="str">
            <v>H008</v>
          </cell>
          <cell r="F169" t="str">
            <v>UND.</v>
          </cell>
          <cell r="H169">
            <v>827115</v>
          </cell>
          <cell r="I169">
            <v>52560</v>
          </cell>
          <cell r="J169">
            <v>630658</v>
          </cell>
          <cell r="K169">
            <v>5760</v>
          </cell>
          <cell r="L169">
            <v>900</v>
          </cell>
          <cell r="M169">
            <v>1.8</v>
          </cell>
          <cell r="N169">
            <v>0</v>
          </cell>
          <cell r="O169" t="str">
            <v>M117</v>
          </cell>
          <cell r="P169">
            <v>4</v>
          </cell>
          <cell r="Q169" t="str">
            <v>M147</v>
          </cell>
          <cell r="R169">
            <v>1</v>
          </cell>
          <cell r="S169" t="str">
            <v>M129</v>
          </cell>
          <cell r="T169">
            <v>1</v>
          </cell>
          <cell r="U169" t="str">
            <v>M139</v>
          </cell>
          <cell r="V169">
            <v>2</v>
          </cell>
          <cell r="W169" t="str">
            <v>M135</v>
          </cell>
          <cell r="X169">
            <v>2</v>
          </cell>
          <cell r="Y169" t="str">
            <v>M054</v>
          </cell>
          <cell r="Z169">
            <v>2</v>
          </cell>
          <cell r="AA169" t="str">
            <v>M131</v>
          </cell>
          <cell r="AB169">
            <v>2</v>
          </cell>
          <cell r="AC169" t="str">
            <v>M030</v>
          </cell>
          <cell r="AD169">
            <v>14</v>
          </cell>
          <cell r="AE169" t="str">
            <v>M123</v>
          </cell>
          <cell r="AF169">
            <v>2</v>
          </cell>
          <cell r="AG169" t="str">
            <v>M066</v>
          </cell>
          <cell r="AH169">
            <v>2</v>
          </cell>
        </row>
        <row r="170">
          <cell r="C170" t="str">
            <v>H009</v>
          </cell>
          <cell r="D170" t="str">
            <v>710 NORMA ICEL (hoja 2)</v>
          </cell>
          <cell r="E170" t="str">
            <v>H009</v>
          </cell>
          <cell r="F170" t="str">
            <v>UND.</v>
          </cell>
          <cell r="H170">
            <v>137237</v>
          </cell>
          <cell r="I170">
            <v>0</v>
          </cell>
          <cell r="J170">
            <v>137237</v>
          </cell>
          <cell r="K170">
            <v>0</v>
          </cell>
          <cell r="L170">
            <v>0</v>
          </cell>
          <cell r="M170">
            <v>0</v>
          </cell>
          <cell r="N170">
            <v>0</v>
          </cell>
          <cell r="O170" t="str">
            <v>M163</v>
          </cell>
          <cell r="P170">
            <v>1</v>
          </cell>
          <cell r="Q170" t="str">
            <v>M014</v>
          </cell>
          <cell r="R170">
            <v>4</v>
          </cell>
          <cell r="S170" t="str">
            <v>M021</v>
          </cell>
          <cell r="T170">
            <v>2</v>
          </cell>
          <cell r="U170" t="str">
            <v>M018</v>
          </cell>
          <cell r="V170">
            <v>4</v>
          </cell>
          <cell r="W170" t="str">
            <v>M015</v>
          </cell>
          <cell r="X170">
            <v>4</v>
          </cell>
          <cell r="Y170" t="str">
            <v>M195</v>
          </cell>
          <cell r="Z170">
            <v>2</v>
          </cell>
          <cell r="AA170" t="str">
            <v>M069</v>
          </cell>
          <cell r="AB170">
            <v>1</v>
          </cell>
          <cell r="AC170" t="str">
            <v>M081</v>
          </cell>
          <cell r="AD170">
            <v>2</v>
          </cell>
          <cell r="AE170" t="str">
            <v>M051</v>
          </cell>
          <cell r="AF170">
            <v>3</v>
          </cell>
          <cell r="AG170" t="str">
            <v>M045</v>
          </cell>
          <cell r="AH170">
            <v>8</v>
          </cell>
        </row>
        <row r="171">
          <cell r="C171" t="str">
            <v>H009A</v>
          </cell>
          <cell r="D171" t="str">
            <v>710 NORMA ICEL (hoja 3)</v>
          </cell>
          <cell r="E171" t="str">
            <v>H009A</v>
          </cell>
          <cell r="F171" t="str">
            <v>UND.</v>
          </cell>
          <cell r="H171">
            <v>34366</v>
          </cell>
          <cell r="I171">
            <v>0</v>
          </cell>
          <cell r="J171">
            <v>34366</v>
          </cell>
          <cell r="K171">
            <v>0</v>
          </cell>
          <cell r="L171">
            <v>0</v>
          </cell>
          <cell r="M171">
            <v>0</v>
          </cell>
          <cell r="N171">
            <v>0</v>
          </cell>
          <cell r="O171" t="str">
            <v>M060</v>
          </cell>
          <cell r="P171">
            <v>2</v>
          </cell>
          <cell r="Q171" t="str">
            <v>M062</v>
          </cell>
          <cell r="R171">
            <v>3</v>
          </cell>
          <cell r="S171" t="str">
            <v>M063</v>
          </cell>
          <cell r="T171">
            <v>1</v>
          </cell>
          <cell r="U171" t="str">
            <v>M006</v>
          </cell>
          <cell r="V171">
            <v>4</v>
          </cell>
          <cell r="W171">
            <v>0</v>
          </cell>
          <cell r="X171">
            <v>0</v>
          </cell>
          <cell r="Y171">
            <v>0</v>
          </cell>
          <cell r="Z171">
            <v>0</v>
          </cell>
          <cell r="AA171">
            <v>0</v>
          </cell>
          <cell r="AB171">
            <v>0</v>
          </cell>
          <cell r="AC171">
            <v>0</v>
          </cell>
          <cell r="AD171">
            <v>0</v>
          </cell>
          <cell r="AE171">
            <v>0</v>
          </cell>
          <cell r="AF171">
            <v>0</v>
          </cell>
          <cell r="AG171">
            <v>0</v>
          </cell>
          <cell r="AH171">
            <v>0</v>
          </cell>
        </row>
        <row r="172">
          <cell r="C172" t="str">
            <v>H010</v>
          </cell>
          <cell r="D172" t="str">
            <v>RH-230 NORMA ICEL {hoja  1}</v>
          </cell>
          <cell r="E172" t="str">
            <v>H010</v>
          </cell>
          <cell r="F172" t="str">
            <v>UND.</v>
          </cell>
          <cell r="H172">
            <v>671031</v>
          </cell>
          <cell r="I172">
            <v>43800</v>
          </cell>
          <cell r="J172">
            <v>622791</v>
          </cell>
          <cell r="K172">
            <v>3840</v>
          </cell>
          <cell r="L172">
            <v>600</v>
          </cell>
          <cell r="M172">
            <v>1.5</v>
          </cell>
          <cell r="N172">
            <v>0</v>
          </cell>
          <cell r="O172" t="str">
            <v>M075</v>
          </cell>
          <cell r="P172">
            <v>2</v>
          </cell>
          <cell r="Q172" t="str">
            <v>M073</v>
          </cell>
          <cell r="R172">
            <v>2</v>
          </cell>
          <cell r="S172" t="str">
            <v>M000</v>
          </cell>
          <cell r="T172">
            <v>12</v>
          </cell>
          <cell r="U172" t="str">
            <v>M108</v>
          </cell>
          <cell r="V172">
            <v>6</v>
          </cell>
          <cell r="W172" t="str">
            <v>M162</v>
          </cell>
          <cell r="X172">
            <v>6</v>
          </cell>
          <cell r="Y172" t="str">
            <v>M132</v>
          </cell>
          <cell r="Z172">
            <v>4</v>
          </cell>
          <cell r="AA172" t="str">
            <v>M090</v>
          </cell>
          <cell r="AB172">
            <v>3</v>
          </cell>
          <cell r="AC172" t="str">
            <v>M018</v>
          </cell>
          <cell r="AD172">
            <v>16</v>
          </cell>
          <cell r="AE172" t="str">
            <v>M015</v>
          </cell>
          <cell r="AF172">
            <v>16</v>
          </cell>
          <cell r="AG172" t="str">
            <v>M087</v>
          </cell>
          <cell r="AH172">
            <v>6</v>
          </cell>
        </row>
        <row r="173">
          <cell r="C173" t="str">
            <v>H010A</v>
          </cell>
          <cell r="D173" t="str">
            <v>RH-230 NORMA ICEL {hoja  2}</v>
          </cell>
          <cell r="E173" t="str">
            <v>H010A</v>
          </cell>
          <cell r="F173" t="str">
            <v>UND.</v>
          </cell>
          <cell r="H173">
            <v>13476</v>
          </cell>
          <cell r="I173">
            <v>0</v>
          </cell>
          <cell r="J173">
            <v>13476</v>
          </cell>
          <cell r="K173">
            <v>0</v>
          </cell>
          <cell r="L173">
            <v>0</v>
          </cell>
          <cell r="M173">
            <v>0</v>
          </cell>
          <cell r="N173">
            <v>0</v>
          </cell>
          <cell r="O173" t="str">
            <v>M061</v>
          </cell>
          <cell r="P173">
            <v>6</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row>
        <row r="174">
          <cell r="C174" t="str">
            <v>H011</v>
          </cell>
          <cell r="D174" t="str">
            <v>550 NORMA ICEL {hoja 1}</v>
          </cell>
          <cell r="E174" t="str">
            <v>H011</v>
          </cell>
          <cell r="F174" t="str">
            <v>UND.</v>
          </cell>
          <cell r="H174">
            <v>292148</v>
          </cell>
          <cell r="I174">
            <v>35040</v>
          </cell>
          <cell r="J174">
            <v>252668</v>
          </cell>
          <cell r="K174">
            <v>3840</v>
          </cell>
          <cell r="L174">
            <v>600</v>
          </cell>
          <cell r="M174">
            <v>1.2</v>
          </cell>
          <cell r="N174">
            <v>0</v>
          </cell>
          <cell r="O174" t="str">
            <v>M074</v>
          </cell>
          <cell r="P174">
            <v>2</v>
          </cell>
          <cell r="Q174" t="str">
            <v>M081</v>
          </cell>
          <cell r="R174">
            <v>4</v>
          </cell>
          <cell r="S174" t="str">
            <v>M000</v>
          </cell>
          <cell r="T174">
            <v>6</v>
          </cell>
          <cell r="U174" t="str">
            <v>M108</v>
          </cell>
          <cell r="V174">
            <v>3</v>
          </cell>
          <cell r="W174" t="str">
            <v>M139</v>
          </cell>
          <cell r="X174">
            <v>4</v>
          </cell>
          <cell r="Y174" t="str">
            <v>M135</v>
          </cell>
          <cell r="Z174">
            <v>1</v>
          </cell>
          <cell r="AA174" t="str">
            <v>M090</v>
          </cell>
          <cell r="AB174">
            <v>3</v>
          </cell>
          <cell r="AC174" t="str">
            <v>M021</v>
          </cell>
          <cell r="AD174">
            <v>4</v>
          </cell>
          <cell r="AE174" t="str">
            <v>M018</v>
          </cell>
          <cell r="AF174">
            <v>12</v>
          </cell>
          <cell r="AG174" t="str">
            <v>M162</v>
          </cell>
          <cell r="AH174">
            <v>3</v>
          </cell>
        </row>
        <row r="175">
          <cell r="C175" t="str">
            <v>H011A</v>
          </cell>
          <cell r="D175" t="str">
            <v>550 NORMA ICEL {hoja 2}</v>
          </cell>
          <cell r="E175" t="str">
            <v>H011A</v>
          </cell>
          <cell r="F175" t="str">
            <v>UND.</v>
          </cell>
          <cell r="H175">
            <v>5380</v>
          </cell>
          <cell r="I175">
            <v>0</v>
          </cell>
          <cell r="J175">
            <v>5380</v>
          </cell>
          <cell r="K175">
            <v>0</v>
          </cell>
          <cell r="L175">
            <v>0</v>
          </cell>
          <cell r="M175">
            <v>0</v>
          </cell>
          <cell r="N175">
            <v>0</v>
          </cell>
          <cell r="O175" t="str">
            <v>M015</v>
          </cell>
          <cell r="P175">
            <v>12</v>
          </cell>
          <cell r="Q175" t="str">
            <v>M024</v>
          </cell>
          <cell r="R175">
            <v>4</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row>
        <row r="176">
          <cell r="C176" t="str">
            <v>H012</v>
          </cell>
          <cell r="D176" t="str">
            <v>P 110 NORMA ICEL (hoja 1)</v>
          </cell>
          <cell r="E176" t="str">
            <v>H012</v>
          </cell>
          <cell r="F176" t="str">
            <v>UND.</v>
          </cell>
          <cell r="H176">
            <v>265700</v>
          </cell>
          <cell r="I176">
            <v>37960</v>
          </cell>
          <cell r="J176">
            <v>210388</v>
          </cell>
          <cell r="K176">
            <v>3840</v>
          </cell>
          <cell r="L176">
            <v>600</v>
          </cell>
          <cell r="M176">
            <v>1.3</v>
          </cell>
          <cell r="N176">
            <v>0</v>
          </cell>
          <cell r="O176" t="str">
            <v>M072</v>
          </cell>
          <cell r="P176">
            <v>2</v>
          </cell>
          <cell r="Q176" t="str">
            <v>M084</v>
          </cell>
          <cell r="R176">
            <v>2</v>
          </cell>
          <cell r="S176" t="str">
            <v>M021</v>
          </cell>
          <cell r="T176">
            <v>4</v>
          </cell>
          <cell r="U176" t="str">
            <v>M018</v>
          </cell>
          <cell r="V176">
            <v>12</v>
          </cell>
          <cell r="W176" t="str">
            <v>M099</v>
          </cell>
          <cell r="X176">
            <v>4</v>
          </cell>
          <cell r="Y176" t="str">
            <v>M102</v>
          </cell>
          <cell r="Z176">
            <v>2</v>
          </cell>
          <cell r="AA176" t="str">
            <v>M009</v>
          </cell>
          <cell r="AB176">
            <v>6</v>
          </cell>
          <cell r="AC176" t="str">
            <v>M138</v>
          </cell>
          <cell r="AD176">
            <v>4</v>
          </cell>
          <cell r="AE176" t="str">
            <v>M132</v>
          </cell>
          <cell r="AF176">
            <v>2</v>
          </cell>
          <cell r="AG176" t="str">
            <v>M135</v>
          </cell>
          <cell r="AH176">
            <v>2</v>
          </cell>
        </row>
        <row r="177">
          <cell r="C177" t="str">
            <v>H013</v>
          </cell>
          <cell r="D177" t="str">
            <v>P 110 NORMA ICEL (hoja 2)</v>
          </cell>
          <cell r="E177" t="str">
            <v>H013</v>
          </cell>
          <cell r="F177" t="str">
            <v>UND.</v>
          </cell>
          <cell r="H177">
            <v>12912</v>
          </cell>
          <cell r="I177">
            <v>0</v>
          </cell>
          <cell r="J177">
            <v>12912</v>
          </cell>
          <cell r="K177">
            <v>0</v>
          </cell>
          <cell r="L177">
            <v>0</v>
          </cell>
          <cell r="M177">
            <v>0</v>
          </cell>
          <cell r="N177">
            <v>0</v>
          </cell>
          <cell r="O177" t="str">
            <v>M024</v>
          </cell>
          <cell r="P177">
            <v>4</v>
          </cell>
          <cell r="Q177" t="str">
            <v>M093</v>
          </cell>
          <cell r="R177">
            <v>2</v>
          </cell>
          <cell r="S177" t="str">
            <v>M015</v>
          </cell>
          <cell r="T177">
            <v>14</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row>
        <row r="178">
          <cell r="C178" t="str">
            <v>H014</v>
          </cell>
          <cell r="D178" t="str">
            <v>RE-300 NORMA ICEL  (hoja 1)</v>
          </cell>
          <cell r="E178" t="str">
            <v>H014</v>
          </cell>
          <cell r="F178" t="str">
            <v>UND.</v>
          </cell>
          <cell r="H178">
            <v>746951</v>
          </cell>
          <cell r="I178">
            <v>37960</v>
          </cell>
          <cell r="J178">
            <v>703363</v>
          </cell>
          <cell r="K178">
            <v>3840</v>
          </cell>
          <cell r="L178">
            <v>600</v>
          </cell>
          <cell r="M178">
            <v>1.3</v>
          </cell>
          <cell r="N178">
            <v>0</v>
          </cell>
          <cell r="O178" t="str">
            <v>M140</v>
          </cell>
          <cell r="P178">
            <v>3</v>
          </cell>
          <cell r="Q178" t="str">
            <v>M078</v>
          </cell>
          <cell r="R178">
            <v>2</v>
          </cell>
          <cell r="S178" t="str">
            <v>M015</v>
          </cell>
          <cell r="T178">
            <v>12</v>
          </cell>
          <cell r="U178" t="str">
            <v>M162</v>
          </cell>
          <cell r="V178">
            <v>6</v>
          </cell>
          <cell r="W178" t="str">
            <v>M000</v>
          </cell>
          <cell r="X178">
            <v>12</v>
          </cell>
          <cell r="Y178" t="str">
            <v>M009</v>
          </cell>
          <cell r="Z178">
            <v>3</v>
          </cell>
          <cell r="AA178" t="str">
            <v>M108</v>
          </cell>
          <cell r="AB178">
            <v>6</v>
          </cell>
          <cell r="AC178" t="str">
            <v>M135</v>
          </cell>
          <cell r="AD178">
            <v>6</v>
          </cell>
          <cell r="AE178" t="str">
            <v>M102</v>
          </cell>
          <cell r="AF178">
            <v>3</v>
          </cell>
          <cell r="AG178" t="str">
            <v>M087</v>
          </cell>
          <cell r="AH178">
            <v>6</v>
          </cell>
        </row>
        <row r="179">
          <cell r="C179" t="str">
            <v>H015</v>
          </cell>
          <cell r="D179" t="str">
            <v xml:space="preserve">RE  300 NORMA ICEL (hoja 2) </v>
          </cell>
          <cell r="E179" t="str">
            <v>H015</v>
          </cell>
          <cell r="F179" t="str">
            <v>UND.</v>
          </cell>
          <cell r="H179">
            <v>1188</v>
          </cell>
          <cell r="I179">
            <v>0</v>
          </cell>
          <cell r="J179">
            <v>1188</v>
          </cell>
          <cell r="K179">
            <v>0</v>
          </cell>
          <cell r="L179">
            <v>0</v>
          </cell>
          <cell r="M179">
            <v>0</v>
          </cell>
          <cell r="N179">
            <v>0</v>
          </cell>
          <cell r="O179" t="str">
            <v>M018</v>
          </cell>
          <cell r="P179">
            <v>12</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row>
        <row r="180">
          <cell r="C180" t="str">
            <v>H016</v>
          </cell>
          <cell r="D180" t="str">
            <v>523 NORMA ICEL</v>
          </cell>
          <cell r="E180" t="str">
            <v>H016</v>
          </cell>
          <cell r="F180" t="str">
            <v>UND.</v>
          </cell>
          <cell r="H180">
            <v>116994</v>
          </cell>
          <cell r="I180">
            <v>29200</v>
          </cell>
          <cell r="J180">
            <v>84094</v>
          </cell>
          <cell r="K180">
            <v>3200</v>
          </cell>
          <cell r="L180">
            <v>500</v>
          </cell>
          <cell r="M180">
            <v>1</v>
          </cell>
          <cell r="N180">
            <v>0</v>
          </cell>
          <cell r="O180" t="str">
            <v>M069</v>
          </cell>
          <cell r="P180">
            <v>1</v>
          </cell>
          <cell r="Q180" t="str">
            <v>M081</v>
          </cell>
          <cell r="R180">
            <v>1</v>
          </cell>
          <cell r="S180" t="str">
            <v>M099</v>
          </cell>
          <cell r="T180">
            <v>3</v>
          </cell>
          <cell r="U180" t="str">
            <v>M009</v>
          </cell>
          <cell r="V180">
            <v>3</v>
          </cell>
          <cell r="W180" t="str">
            <v>M139</v>
          </cell>
          <cell r="X180">
            <v>1</v>
          </cell>
          <cell r="Y180" t="str">
            <v>M132</v>
          </cell>
          <cell r="Z180">
            <v>2</v>
          </cell>
          <cell r="AA180" t="str">
            <v>M015</v>
          </cell>
          <cell r="AB180">
            <v>2</v>
          </cell>
          <cell r="AC180" t="str">
            <v>M021</v>
          </cell>
          <cell r="AD180">
            <v>1</v>
          </cell>
          <cell r="AE180" t="str">
            <v>M018</v>
          </cell>
          <cell r="AF180">
            <v>2</v>
          </cell>
          <cell r="AG180">
            <v>0</v>
          </cell>
          <cell r="AH180">
            <v>0</v>
          </cell>
        </row>
        <row r="181">
          <cell r="C181" t="str">
            <v>H017</v>
          </cell>
          <cell r="D181" t="str">
            <v>R 130 NORMA ICEL  (hoja 1)</v>
          </cell>
          <cell r="E181" t="str">
            <v>H017</v>
          </cell>
          <cell r="F181" t="str">
            <v>UND.</v>
          </cell>
          <cell r="H181">
            <v>496587</v>
          </cell>
          <cell r="I181">
            <v>37960</v>
          </cell>
          <cell r="J181">
            <v>421702</v>
          </cell>
          <cell r="K181">
            <v>3840</v>
          </cell>
          <cell r="L181">
            <v>600</v>
          </cell>
          <cell r="M181">
            <v>1.3</v>
          </cell>
          <cell r="N181">
            <v>0</v>
          </cell>
          <cell r="O181" t="str">
            <v>M072</v>
          </cell>
          <cell r="P181">
            <v>2</v>
          </cell>
          <cell r="Q181" t="str">
            <v>M084</v>
          </cell>
          <cell r="R181">
            <v>2</v>
          </cell>
          <cell r="S181" t="str">
            <v>M102</v>
          </cell>
          <cell r="T181">
            <v>1</v>
          </cell>
          <cell r="U181" t="str">
            <v>M000</v>
          </cell>
          <cell r="V181">
            <v>12</v>
          </cell>
          <cell r="W181" t="str">
            <v>M009</v>
          </cell>
          <cell r="X181">
            <v>1</v>
          </cell>
          <cell r="Y181" t="str">
            <v>M108</v>
          </cell>
          <cell r="Z181">
            <v>6</v>
          </cell>
          <cell r="AA181" t="str">
            <v>M061</v>
          </cell>
          <cell r="AB181">
            <v>6</v>
          </cell>
          <cell r="AC181" t="str">
            <v>M139</v>
          </cell>
          <cell r="AD181">
            <v>4</v>
          </cell>
          <cell r="AE181" t="str">
            <v>M132</v>
          </cell>
          <cell r="AF181">
            <v>1</v>
          </cell>
          <cell r="AG181" t="str">
            <v>M090</v>
          </cell>
          <cell r="AH181">
            <v>2</v>
          </cell>
        </row>
        <row r="182">
          <cell r="C182" t="str">
            <v>H018</v>
          </cell>
          <cell r="D182" t="str">
            <v>R 130 NORMA ICEL  (hoja 2)</v>
          </cell>
          <cell r="E182" t="str">
            <v>H018</v>
          </cell>
          <cell r="F182" t="str">
            <v>KG.</v>
          </cell>
          <cell r="H182">
            <v>32485</v>
          </cell>
          <cell r="I182">
            <v>0</v>
          </cell>
          <cell r="J182">
            <v>32485</v>
          </cell>
          <cell r="K182">
            <v>0</v>
          </cell>
          <cell r="L182">
            <v>0</v>
          </cell>
          <cell r="M182">
            <v>0</v>
          </cell>
          <cell r="N182">
            <v>0</v>
          </cell>
          <cell r="O182" t="str">
            <v>M141</v>
          </cell>
          <cell r="P182">
            <v>1</v>
          </cell>
          <cell r="Q182" t="str">
            <v>M015</v>
          </cell>
          <cell r="R182">
            <v>3</v>
          </cell>
          <cell r="S182" t="str">
            <v>M021</v>
          </cell>
          <cell r="T182">
            <v>4</v>
          </cell>
          <cell r="U182" t="str">
            <v>M018</v>
          </cell>
          <cell r="V182">
            <v>12</v>
          </cell>
          <cell r="W182" t="str">
            <v>M162</v>
          </cell>
          <cell r="X182">
            <v>5</v>
          </cell>
          <cell r="Y182" t="str">
            <v>M135</v>
          </cell>
          <cell r="Z182">
            <v>1</v>
          </cell>
          <cell r="AA182">
            <v>0</v>
          </cell>
          <cell r="AB182">
            <v>0</v>
          </cell>
          <cell r="AC182">
            <v>0</v>
          </cell>
          <cell r="AD182">
            <v>0</v>
          </cell>
          <cell r="AE182">
            <v>0</v>
          </cell>
          <cell r="AF182">
            <v>0</v>
          </cell>
          <cell r="AG182">
            <v>0</v>
          </cell>
          <cell r="AH182">
            <v>0</v>
          </cell>
        </row>
        <row r="183">
          <cell r="C183" t="str">
            <v>H019</v>
          </cell>
          <cell r="D183" t="str">
            <v>RH 231 NORMA ICEL</v>
          </cell>
          <cell r="E183" t="str">
            <v>H019</v>
          </cell>
          <cell r="F183" t="str">
            <v>UND.</v>
          </cell>
          <cell r="H183">
            <v>583053</v>
          </cell>
          <cell r="I183">
            <v>29200</v>
          </cell>
          <cell r="J183">
            <v>550153</v>
          </cell>
          <cell r="K183">
            <v>3200</v>
          </cell>
          <cell r="L183">
            <v>500</v>
          </cell>
          <cell r="M183">
            <v>1</v>
          </cell>
          <cell r="N183">
            <v>0</v>
          </cell>
          <cell r="O183" t="str">
            <v>M075</v>
          </cell>
          <cell r="P183">
            <v>2</v>
          </cell>
          <cell r="Q183" t="str">
            <v>M000</v>
          </cell>
          <cell r="R183">
            <v>12</v>
          </cell>
          <cell r="S183" t="str">
            <v>M108</v>
          </cell>
          <cell r="T183">
            <v>6</v>
          </cell>
          <cell r="U183" t="str">
            <v>M061</v>
          </cell>
          <cell r="V183">
            <v>6</v>
          </cell>
          <cell r="W183" t="str">
            <v>M135</v>
          </cell>
          <cell r="X183">
            <v>2</v>
          </cell>
          <cell r="Y183" t="str">
            <v>M090</v>
          </cell>
          <cell r="Z183">
            <v>3</v>
          </cell>
          <cell r="AA183" t="str">
            <v>M018</v>
          </cell>
          <cell r="AB183">
            <v>14</v>
          </cell>
          <cell r="AC183" t="str">
            <v>M162</v>
          </cell>
          <cell r="AD183">
            <v>6</v>
          </cell>
          <cell r="AE183">
            <v>0</v>
          </cell>
          <cell r="AF183">
            <v>0</v>
          </cell>
          <cell r="AG183">
            <v>0</v>
          </cell>
          <cell r="AH183">
            <v>0</v>
          </cell>
        </row>
        <row r="184">
          <cell r="C184" t="str">
            <v>H020</v>
          </cell>
          <cell r="D184" t="str">
            <v>POSTE CONCRETO, 8 METROS. 510 KG. (hoyado, incado, plomado y pisonado)</v>
          </cell>
          <cell r="E184" t="str">
            <v>H020</v>
          </cell>
          <cell r="F184" t="str">
            <v>UND.</v>
          </cell>
          <cell r="H184">
            <v>454552</v>
          </cell>
          <cell r="I184">
            <v>77866.666666666657</v>
          </cell>
          <cell r="J184">
            <v>204685</v>
          </cell>
          <cell r="K184">
            <v>170000</v>
          </cell>
          <cell r="L184">
            <v>2000</v>
          </cell>
          <cell r="M184">
            <v>2.6666666666666665</v>
          </cell>
          <cell r="N184">
            <v>0</v>
          </cell>
          <cell r="O184" t="str">
            <v>M171</v>
          </cell>
          <cell r="P184">
            <v>1</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row>
        <row r="185">
          <cell r="C185" t="str">
            <v>H021</v>
          </cell>
          <cell r="D185" t="str">
            <v>POSTE CONCRETO, 12 METROS. 510 KG. (hoyado, incado, plomado y pisonado)</v>
          </cell>
          <cell r="E185" t="str">
            <v>H021</v>
          </cell>
          <cell r="F185" t="str">
            <v>UND.</v>
          </cell>
          <cell r="H185">
            <v>725105</v>
          </cell>
          <cell r="I185">
            <v>80300</v>
          </cell>
          <cell r="J185">
            <v>456155</v>
          </cell>
          <cell r="K185">
            <v>186400</v>
          </cell>
          <cell r="L185">
            <v>2250</v>
          </cell>
          <cell r="M185">
            <v>2.75</v>
          </cell>
          <cell r="N185">
            <v>0</v>
          </cell>
          <cell r="O185" t="str">
            <v>M168</v>
          </cell>
          <cell r="P185">
            <v>1</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row>
        <row r="186">
          <cell r="C186" t="str">
            <v>H022</v>
          </cell>
          <cell r="D186" t="str">
            <v>POSTE CONCRETO, 12 METROS. 750 KG. (hoyado, incado, plomado y pisonado)</v>
          </cell>
          <cell r="E186" t="str">
            <v>H022</v>
          </cell>
          <cell r="F186" t="str">
            <v>UND.</v>
          </cell>
          <cell r="H186">
            <v>783663</v>
          </cell>
          <cell r="I186">
            <v>82344</v>
          </cell>
          <cell r="J186">
            <v>507619</v>
          </cell>
          <cell r="K186">
            <v>191200</v>
          </cell>
          <cell r="L186">
            <v>2500</v>
          </cell>
          <cell r="M186">
            <v>2.82</v>
          </cell>
          <cell r="N186">
            <v>0</v>
          </cell>
          <cell r="O186" t="str">
            <v>M165</v>
          </cell>
          <cell r="P186">
            <v>1</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row>
        <row r="187">
          <cell r="C187" t="str">
            <v>H023</v>
          </cell>
          <cell r="D187" t="str">
            <v>CONDUCTOR ACSR NUMERO 2 AWG</v>
          </cell>
          <cell r="E187" t="str">
            <v>H023</v>
          </cell>
          <cell r="F187" t="str">
            <v>MTS</v>
          </cell>
          <cell r="H187">
            <v>2914</v>
          </cell>
          <cell r="I187">
            <v>408.8</v>
          </cell>
          <cell r="J187">
            <v>2358.7000000000003</v>
          </cell>
          <cell r="K187">
            <v>96</v>
          </cell>
          <cell r="L187">
            <v>50</v>
          </cell>
          <cell r="M187">
            <v>1.4E-2</v>
          </cell>
          <cell r="N187">
            <v>0</v>
          </cell>
          <cell r="O187" t="str">
            <v>M042</v>
          </cell>
          <cell r="P187">
            <v>1.03</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row>
        <row r="188">
          <cell r="C188" t="str">
            <v>H024</v>
          </cell>
          <cell r="D188" t="str">
            <v>CONDUCTOR ACSR NUMERO 1/0 AWG</v>
          </cell>
          <cell r="E188" t="str">
            <v>H024</v>
          </cell>
          <cell r="F188" t="str">
            <v>MTS</v>
          </cell>
          <cell r="H188">
            <v>4299</v>
          </cell>
          <cell r="I188">
            <v>438</v>
          </cell>
          <cell r="J188">
            <v>3683.28</v>
          </cell>
          <cell r="K188">
            <v>128</v>
          </cell>
          <cell r="L188">
            <v>50</v>
          </cell>
          <cell r="M188">
            <v>1.4999999999999999E-2</v>
          </cell>
          <cell r="N188">
            <v>0</v>
          </cell>
          <cell r="O188" t="str">
            <v>M036</v>
          </cell>
          <cell r="P188">
            <v>1.03</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row>
        <row r="189">
          <cell r="C189" t="str">
            <v>H025</v>
          </cell>
          <cell r="D189" t="str">
            <v>CONDUCTOR ACSR NUIMERO 2/0 AWG</v>
          </cell>
          <cell r="E189" t="str">
            <v>H025</v>
          </cell>
          <cell r="F189" t="str">
            <v>MTS</v>
          </cell>
          <cell r="H189">
            <v>5060</v>
          </cell>
          <cell r="I189">
            <v>438</v>
          </cell>
          <cell r="J189">
            <v>4496.9800000000005</v>
          </cell>
          <cell r="K189">
            <v>75</v>
          </cell>
          <cell r="L189">
            <v>50</v>
          </cell>
          <cell r="M189">
            <v>1.4999999999999999E-2</v>
          </cell>
          <cell r="N189">
            <v>0</v>
          </cell>
          <cell r="O189" t="str">
            <v>M039</v>
          </cell>
          <cell r="P189">
            <v>1.03</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row>
        <row r="190">
          <cell r="C190" t="str">
            <v>H026</v>
          </cell>
          <cell r="D190" t="str">
            <v xml:space="preserve">TEMPLETE DIRECTO A TIERRA BT </v>
          </cell>
          <cell r="E190" t="str">
            <v>H026</v>
          </cell>
          <cell r="F190" t="str">
            <v>UND.</v>
          </cell>
          <cell r="H190">
            <v>101385</v>
          </cell>
          <cell r="I190">
            <v>35040</v>
          </cell>
          <cell r="J190">
            <v>53905</v>
          </cell>
          <cell r="K190">
            <v>11840</v>
          </cell>
          <cell r="L190">
            <v>600</v>
          </cell>
          <cell r="M190">
            <v>1.2</v>
          </cell>
          <cell r="N190">
            <v>0</v>
          </cell>
          <cell r="O190" t="str">
            <v>M177</v>
          </cell>
          <cell r="P190">
            <v>1</v>
          </cell>
          <cell r="Q190" t="str">
            <v>M183</v>
          </cell>
          <cell r="R190">
            <v>2</v>
          </cell>
          <cell r="S190" t="str">
            <v>M186</v>
          </cell>
          <cell r="T190">
            <v>1</v>
          </cell>
          <cell r="U190" t="str">
            <v>M189</v>
          </cell>
          <cell r="V190">
            <v>1</v>
          </cell>
          <cell r="W190" t="str">
            <v>M150</v>
          </cell>
          <cell r="X190">
            <v>1</v>
          </cell>
          <cell r="Y190" t="str">
            <v>M174</v>
          </cell>
          <cell r="Z190">
            <v>1</v>
          </cell>
          <cell r="AA190" t="str">
            <v>M192</v>
          </cell>
          <cell r="AB190">
            <v>10</v>
          </cell>
          <cell r="AC190">
            <v>0</v>
          </cell>
          <cell r="AD190">
            <v>0</v>
          </cell>
          <cell r="AE190">
            <v>0</v>
          </cell>
          <cell r="AF190">
            <v>0</v>
          </cell>
          <cell r="AG190">
            <v>0</v>
          </cell>
          <cell r="AH190">
            <v>0</v>
          </cell>
        </row>
        <row r="191">
          <cell r="C191" t="str">
            <v>H027</v>
          </cell>
          <cell r="D191" t="str">
            <v>TEMPLETE DIRECTO A TIERRA MT 13,2 KV</v>
          </cell>
          <cell r="E191" t="str">
            <v>H027</v>
          </cell>
          <cell r="F191" t="str">
            <v>UND.</v>
          </cell>
          <cell r="H191">
            <v>115956</v>
          </cell>
          <cell r="I191">
            <v>35040</v>
          </cell>
          <cell r="J191">
            <v>68476</v>
          </cell>
          <cell r="K191">
            <v>11840</v>
          </cell>
          <cell r="L191">
            <v>600</v>
          </cell>
          <cell r="M191">
            <v>1.2</v>
          </cell>
          <cell r="N191">
            <v>0</v>
          </cell>
          <cell r="O191" t="str">
            <v>M180</v>
          </cell>
          <cell r="P191">
            <v>1</v>
          </cell>
          <cell r="Q191" t="str">
            <v>M183</v>
          </cell>
          <cell r="R191">
            <v>4</v>
          </cell>
          <cell r="S191" t="str">
            <v>M186</v>
          </cell>
          <cell r="T191">
            <v>1</v>
          </cell>
          <cell r="U191" t="str">
            <v>M189</v>
          </cell>
          <cell r="V191">
            <v>1</v>
          </cell>
          <cell r="W191" t="str">
            <v>M153</v>
          </cell>
          <cell r="X191">
            <v>1</v>
          </cell>
          <cell r="Y191" t="str">
            <v>M174</v>
          </cell>
          <cell r="Z191">
            <v>1</v>
          </cell>
          <cell r="AA191" t="str">
            <v>M192</v>
          </cell>
          <cell r="AB191">
            <v>17</v>
          </cell>
          <cell r="AC191">
            <v>0</v>
          </cell>
          <cell r="AD191">
            <v>0</v>
          </cell>
          <cell r="AE191">
            <v>0</v>
          </cell>
          <cell r="AF191">
            <v>0</v>
          </cell>
          <cell r="AG191">
            <v>0</v>
          </cell>
          <cell r="AH191">
            <v>0</v>
          </cell>
        </row>
        <row r="192">
          <cell r="C192" t="str">
            <v>H028</v>
          </cell>
          <cell r="D192" t="str">
            <v>TRANSFORMADOR 10 KVA, MONOFASICO TRIFILAR, 13,2/240-120V  KV</v>
          </cell>
          <cell r="E192" t="str">
            <v>H028</v>
          </cell>
          <cell r="F192" t="str">
            <v>UND.</v>
          </cell>
          <cell r="H192">
            <v>2672101</v>
          </cell>
          <cell r="I192">
            <v>194666.66666666669</v>
          </cell>
          <cell r="J192">
            <v>2409434</v>
          </cell>
          <cell r="K192">
            <v>64000</v>
          </cell>
          <cell r="L192">
            <v>4000</v>
          </cell>
          <cell r="M192">
            <v>6.666666666666667</v>
          </cell>
          <cell r="N192">
            <v>0</v>
          </cell>
          <cell r="O192" t="str">
            <v>M155</v>
          </cell>
          <cell r="P192">
            <v>1</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row>
        <row r="193">
          <cell r="C193" t="str">
            <v>H029</v>
          </cell>
          <cell r="D193" t="str">
            <v>TRANSFORMADOR 15 KVA, MONOFASICO TRIFILAR, 13,2/240-120V  KV</v>
          </cell>
          <cell r="E193" t="str">
            <v>H029</v>
          </cell>
          <cell r="F193" t="str">
            <v>UND.</v>
          </cell>
          <cell r="H193">
            <v>2855732</v>
          </cell>
          <cell r="I193">
            <v>194666.66666666669</v>
          </cell>
          <cell r="J193">
            <v>2593065</v>
          </cell>
          <cell r="K193">
            <v>64000</v>
          </cell>
          <cell r="L193">
            <v>4000</v>
          </cell>
          <cell r="M193">
            <v>6.666666666666667</v>
          </cell>
          <cell r="N193">
            <v>0</v>
          </cell>
          <cell r="O193" t="str">
            <v>M156</v>
          </cell>
          <cell r="P193">
            <v>1</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row>
        <row r="194">
          <cell r="C194" t="str">
            <v>H030</v>
          </cell>
          <cell r="D194" t="str">
            <v>TRANSFORMADOR 25 KVA, MONOFASICO TRIFILAR, 13,2/240-120V  KV</v>
          </cell>
          <cell r="E194" t="str">
            <v>H030</v>
          </cell>
          <cell r="F194" t="str">
            <v>UND.</v>
          </cell>
          <cell r="H194">
            <v>3327092</v>
          </cell>
          <cell r="I194">
            <v>194666.66666666669</v>
          </cell>
          <cell r="J194">
            <v>3064425</v>
          </cell>
          <cell r="K194">
            <v>64000</v>
          </cell>
          <cell r="L194">
            <v>4000</v>
          </cell>
          <cell r="M194">
            <v>6.666666666666667</v>
          </cell>
          <cell r="N194">
            <v>0</v>
          </cell>
          <cell r="O194" t="str">
            <v>M159</v>
          </cell>
          <cell r="P194">
            <v>1</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row>
        <row r="195">
          <cell r="C195" t="str">
            <v>H031</v>
          </cell>
          <cell r="D195" t="str">
            <v>ATERRIZAJES TERMINALES NEUTRO BT</v>
          </cell>
          <cell r="E195" t="str">
            <v>H031</v>
          </cell>
          <cell r="F195" t="str">
            <v>UND.</v>
          </cell>
          <cell r="H195">
            <v>135368</v>
          </cell>
          <cell r="I195">
            <v>29200</v>
          </cell>
          <cell r="J195">
            <v>103947.5</v>
          </cell>
          <cell r="K195">
            <v>1920</v>
          </cell>
          <cell r="L195">
            <v>300</v>
          </cell>
          <cell r="M195">
            <v>1</v>
          </cell>
          <cell r="N195">
            <v>0</v>
          </cell>
          <cell r="O195" t="str">
            <v>M030</v>
          </cell>
          <cell r="P195">
            <v>10</v>
          </cell>
          <cell r="Q195" t="str">
            <v>M144</v>
          </cell>
          <cell r="R195">
            <v>1</v>
          </cell>
          <cell r="S195" t="str">
            <v>M063</v>
          </cell>
          <cell r="T195">
            <v>1</v>
          </cell>
          <cell r="U195" t="str">
            <v>M060</v>
          </cell>
          <cell r="V195">
            <v>1</v>
          </cell>
          <cell r="W195" t="str">
            <v>M163</v>
          </cell>
          <cell r="X195">
            <v>1</v>
          </cell>
          <cell r="Y195" t="str">
            <v>M048</v>
          </cell>
          <cell r="Z195">
            <v>1.5</v>
          </cell>
          <cell r="AA195" t="str">
            <v>M117</v>
          </cell>
          <cell r="AB195">
            <v>2</v>
          </cell>
          <cell r="AC195">
            <v>0</v>
          </cell>
          <cell r="AD195">
            <v>0</v>
          </cell>
          <cell r="AE195">
            <v>0</v>
          </cell>
          <cell r="AF195">
            <v>0</v>
          </cell>
          <cell r="AG195">
            <v>0</v>
          </cell>
          <cell r="AH195">
            <v>0</v>
          </cell>
        </row>
        <row r="196">
          <cell r="C196" t="str">
            <v>H032</v>
          </cell>
          <cell r="D196" t="str">
            <v>ATERIZAJES TERMINALES NEUTRO MT</v>
          </cell>
          <cell r="E196" t="str">
            <v>H032</v>
          </cell>
          <cell r="F196" t="str">
            <v>UND.</v>
          </cell>
          <cell r="H196">
            <v>162352</v>
          </cell>
          <cell r="I196">
            <v>29200</v>
          </cell>
          <cell r="J196">
            <v>130931.5</v>
          </cell>
          <cell r="K196">
            <v>1920</v>
          </cell>
          <cell r="L196">
            <v>300</v>
          </cell>
          <cell r="M196">
            <v>1</v>
          </cell>
          <cell r="N196">
            <v>0</v>
          </cell>
          <cell r="O196" t="str">
            <v>M030</v>
          </cell>
          <cell r="P196">
            <v>14</v>
          </cell>
          <cell r="Q196" t="str">
            <v>M147</v>
          </cell>
          <cell r="R196">
            <v>1</v>
          </cell>
          <cell r="S196" t="str">
            <v>M063</v>
          </cell>
          <cell r="T196">
            <v>1</v>
          </cell>
          <cell r="U196" t="str">
            <v>M060</v>
          </cell>
          <cell r="V196">
            <v>1</v>
          </cell>
          <cell r="W196" t="str">
            <v>M163</v>
          </cell>
          <cell r="X196">
            <v>1</v>
          </cell>
          <cell r="Y196" t="str">
            <v>M048</v>
          </cell>
          <cell r="Z196">
            <v>1.5</v>
          </cell>
          <cell r="AA196" t="str">
            <v>M117</v>
          </cell>
          <cell r="AB196">
            <v>2</v>
          </cell>
          <cell r="AC196">
            <v>0</v>
          </cell>
          <cell r="AD196">
            <v>0</v>
          </cell>
          <cell r="AE196">
            <v>0</v>
          </cell>
          <cell r="AF196">
            <v>0</v>
          </cell>
          <cell r="AG196">
            <v>0</v>
          </cell>
          <cell r="AH196">
            <v>0</v>
          </cell>
        </row>
        <row r="197">
          <cell r="C197" t="str">
            <v>H033</v>
          </cell>
          <cell r="D197" t="str">
            <v>PH 202 NORMA ICEL</v>
          </cell>
          <cell r="E197" t="str">
            <v>H033</v>
          </cell>
          <cell r="F197" t="str">
            <v>M2</v>
          </cell>
          <cell r="H197">
            <v>188705</v>
          </cell>
          <cell r="I197">
            <v>29200</v>
          </cell>
          <cell r="J197">
            <v>157605</v>
          </cell>
          <cell r="K197">
            <v>1500</v>
          </cell>
          <cell r="L197">
            <v>400</v>
          </cell>
          <cell r="M197">
            <v>1</v>
          </cell>
          <cell r="N197">
            <v>0</v>
          </cell>
          <cell r="O197" t="str">
            <v>M075</v>
          </cell>
          <cell r="P197">
            <v>1</v>
          </cell>
          <cell r="Q197" t="str">
            <v>M099</v>
          </cell>
          <cell r="R197">
            <v>3</v>
          </cell>
          <cell r="S197" t="str">
            <v>M009</v>
          </cell>
          <cell r="T197">
            <v>3</v>
          </cell>
          <cell r="U197" t="str">
            <v>M132</v>
          </cell>
          <cell r="V197">
            <v>2</v>
          </cell>
          <cell r="W197" t="str">
            <v>M015</v>
          </cell>
          <cell r="X197">
            <v>2</v>
          </cell>
          <cell r="Y197" t="str">
            <v>M018</v>
          </cell>
          <cell r="Z197">
            <v>2</v>
          </cell>
          <cell r="AA197">
            <v>0</v>
          </cell>
          <cell r="AB197">
            <v>0</v>
          </cell>
          <cell r="AC197">
            <v>0</v>
          </cell>
          <cell r="AD197">
            <v>0</v>
          </cell>
          <cell r="AE197">
            <v>0</v>
          </cell>
          <cell r="AF197">
            <v>0</v>
          </cell>
          <cell r="AG197">
            <v>0</v>
          </cell>
          <cell r="AH197">
            <v>0</v>
          </cell>
        </row>
        <row r="198">
          <cell r="C198" t="str">
            <v>H034</v>
          </cell>
          <cell r="D198" t="str">
            <v>POSTE CONCRETO, 10 METROS. 510 KG. (hoyado, incado, plomado y pisonado)</v>
          </cell>
          <cell r="E198" t="str">
            <v>H034</v>
          </cell>
          <cell r="F198" t="str">
            <v>UND.</v>
          </cell>
          <cell r="H198">
            <v>543590</v>
          </cell>
          <cell r="I198">
            <v>78840</v>
          </cell>
          <cell r="J198">
            <v>283050</v>
          </cell>
          <cell r="K198">
            <v>179600</v>
          </cell>
          <cell r="L198">
            <v>2100</v>
          </cell>
          <cell r="M198">
            <v>2.7</v>
          </cell>
          <cell r="N198">
            <v>0</v>
          </cell>
          <cell r="O198" t="str">
            <v>M169</v>
          </cell>
          <cell r="P198">
            <v>1</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row>
        <row r="199">
          <cell r="C199" t="str">
            <v>H035</v>
          </cell>
          <cell r="D199">
            <v>0</v>
          </cell>
          <cell r="E199" t="str">
            <v>H035</v>
          </cell>
          <cell r="F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row>
        <row r="200">
          <cell r="C200" t="str">
            <v>H036</v>
          </cell>
          <cell r="D200" t="str">
            <v>ENTREGA FINAL Y ACTUALIZACION DE PLANOS</v>
          </cell>
          <cell r="E200" t="str">
            <v>H036</v>
          </cell>
          <cell r="F200" t="str">
            <v>ML</v>
          </cell>
          <cell r="H200">
            <v>175</v>
          </cell>
          <cell r="I200">
            <v>132.69</v>
          </cell>
          <cell r="J200">
            <v>0</v>
          </cell>
          <cell r="K200">
            <v>37.5</v>
          </cell>
          <cell r="L200">
            <v>5</v>
          </cell>
          <cell r="M200">
            <v>6.0000000000000001E-3</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row>
        <row r="201">
          <cell r="C201" t="str">
            <v>H037</v>
          </cell>
          <cell r="D201">
            <v>0</v>
          </cell>
          <cell r="E201" t="str">
            <v>H037</v>
          </cell>
          <cell r="F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row>
        <row r="202">
          <cell r="C202" t="str">
            <v>H038</v>
          </cell>
          <cell r="D202" t="str">
            <v>561 NORMA ICEL  (hoja 1)</v>
          </cell>
          <cell r="E202" t="str">
            <v>H038</v>
          </cell>
          <cell r="F202" t="str">
            <v>UND.</v>
          </cell>
          <cell r="H202">
            <v>439354</v>
          </cell>
          <cell r="I202">
            <v>46720</v>
          </cell>
          <cell r="J202">
            <v>355709</v>
          </cell>
          <cell r="K202">
            <v>3840</v>
          </cell>
          <cell r="L202">
            <v>600</v>
          </cell>
          <cell r="M202">
            <v>1.6</v>
          </cell>
          <cell r="N202">
            <v>0</v>
          </cell>
          <cell r="O202" t="str">
            <v>M072</v>
          </cell>
          <cell r="P202">
            <v>2</v>
          </cell>
          <cell r="Q202" t="str">
            <v>M084</v>
          </cell>
          <cell r="R202">
            <v>4</v>
          </cell>
          <cell r="S202" t="str">
            <v>M000</v>
          </cell>
          <cell r="T202">
            <v>6</v>
          </cell>
          <cell r="U202" t="str">
            <v>M108</v>
          </cell>
          <cell r="V202">
            <v>6</v>
          </cell>
          <cell r="W202" t="str">
            <v>M131</v>
          </cell>
          <cell r="X202">
            <v>4</v>
          </cell>
          <cell r="Y202" t="str">
            <v>M132</v>
          </cell>
          <cell r="Z202">
            <v>2</v>
          </cell>
          <cell r="AA202" t="str">
            <v>M135</v>
          </cell>
          <cell r="AB202">
            <v>2</v>
          </cell>
          <cell r="AC202" t="str">
            <v>M090</v>
          </cell>
          <cell r="AD202">
            <v>3</v>
          </cell>
          <cell r="AE202" t="str">
            <v>M015</v>
          </cell>
          <cell r="AF202">
            <v>16</v>
          </cell>
          <cell r="AG202" t="str">
            <v>M021</v>
          </cell>
          <cell r="AH202">
            <v>4</v>
          </cell>
        </row>
        <row r="203">
          <cell r="C203" t="str">
            <v>H039</v>
          </cell>
          <cell r="D203" t="str">
            <v>561 NORMA ICEL  (hoja 2)</v>
          </cell>
          <cell r="E203" t="str">
            <v>H039</v>
          </cell>
          <cell r="F203" t="str">
            <v>UND.</v>
          </cell>
          <cell r="H203">
            <v>81787</v>
          </cell>
          <cell r="I203">
            <v>0</v>
          </cell>
          <cell r="J203">
            <v>49302</v>
          </cell>
          <cell r="K203">
            <v>0</v>
          </cell>
          <cell r="L203">
            <v>0</v>
          </cell>
          <cell r="M203">
            <v>0</v>
          </cell>
          <cell r="N203">
            <v>0</v>
          </cell>
          <cell r="O203" t="str">
            <v>M162</v>
          </cell>
          <cell r="P203">
            <v>6</v>
          </cell>
          <cell r="Q203" t="str">
            <v>M018</v>
          </cell>
          <cell r="R203">
            <v>16</v>
          </cell>
          <cell r="S203" t="str">
            <v>M102</v>
          </cell>
          <cell r="T203">
            <v>1</v>
          </cell>
          <cell r="U203" t="str">
            <v>M009</v>
          </cell>
          <cell r="V203">
            <v>1</v>
          </cell>
          <cell r="W203">
            <v>0</v>
          </cell>
          <cell r="X203">
            <v>0</v>
          </cell>
          <cell r="Y203">
            <v>0</v>
          </cell>
          <cell r="Z203">
            <v>0</v>
          </cell>
          <cell r="AA203">
            <v>0</v>
          </cell>
          <cell r="AB203">
            <v>0</v>
          </cell>
          <cell r="AC203">
            <v>0</v>
          </cell>
          <cell r="AD203">
            <v>0</v>
          </cell>
          <cell r="AE203">
            <v>0</v>
          </cell>
          <cell r="AF203">
            <v>0</v>
          </cell>
          <cell r="AG203">
            <v>0</v>
          </cell>
          <cell r="AH203">
            <v>0</v>
          </cell>
        </row>
      </sheetData>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CP"/>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Design"/>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ow r="2">
          <cell r="A2" t="str">
            <v>MUNICIPIO DE SONSON ANTIOQUIA</v>
          </cell>
        </row>
      </sheetData>
      <sheetData sheetId="31" refreshError="1"/>
      <sheetData sheetId="32"/>
      <sheetData sheetId="33"/>
      <sheetData sheetId="34"/>
      <sheetData sheetId="35"/>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basic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ductos "/>
      <sheetName val="TUBERIA AGUA"/>
      <sheetName val="AISLAMIENTO "/>
      <sheetName val="REJILLAS Y DIFUSORES "/>
      <sheetName val="  SUPERVISION "/>
      <sheetName val="VALVULAS "/>
      <sheetName val="VALVULAS_REGULADORAS"/>
      <sheetName val="VALORES"/>
      <sheetName val="SALARIOS "/>
      <sheetName val="Informe de compatibilidad"/>
      <sheetName val="Hoja2"/>
    </sheetNames>
    <sheetDataSet>
      <sheetData sheetId="0" refreshError="1"/>
      <sheetData sheetId="1">
        <row r="47">
          <cell r="H47">
            <v>93539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 val="BASE"/>
      <sheetName val="PRECIOS"/>
      <sheetName val="Hoja1"/>
      <sheetName val="Acta ejec y deduc"/>
      <sheetName val="Acta_ejec_y_deduc"/>
      <sheetName val="Acta_ejec_y_deduc1"/>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 sheetId="3" refreshError="1"/>
      <sheetData sheetId="4" refreshError="1"/>
      <sheetData sheetId="5"/>
      <sheetData sheetId="6"/>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ICC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GPI 526"/>
      <sheetName val="SKJ452"/>
      <sheetName val="ITA878"/>
      <sheetName val="AEA-944"/>
      <sheetName val="DUB-823"/>
      <sheetName val="XXJ617"/>
      <sheetName val="SNG_855"/>
      <sheetName val="VEA 374"/>
      <sheetName val="HFB024"/>
      <sheetName val="PAJ825"/>
      <sheetName val="Desmonte_y_Limpieza"/>
      <sheetName val="Reprograma_4"/>
      <sheetName val="PR_1"/>
      <sheetName val="5_2"/>
      <sheetName val="MC_SF_GAVIONE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ICCP"/>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ELECTRICO"/>
      <sheetName val="Vuelta"/>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 val="INSUMOS"/>
    </sheetNames>
    <sheetDataSet>
      <sheetData sheetId="0">
        <row r="15">
          <cell r="N15" t="str">
            <v>Alto</v>
          </cell>
        </row>
        <row r="16">
          <cell r="N16" t="str">
            <v>Medio-Alto</v>
          </cell>
        </row>
        <row r="17">
          <cell r="N17" t="str">
            <v>Medio-Bajo</v>
          </cell>
        </row>
        <row r="18">
          <cell r="N18" t="str">
            <v>Bajo</v>
          </cell>
        </row>
      </sheetData>
      <sheetData sheetId="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 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conduct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row r="61">
          <cell r="AG61">
            <v>1</v>
          </cell>
          <cell r="AH61" t="str">
            <v>GRUPO I</v>
          </cell>
          <cell r="AI61" t="str">
            <v>Obrero II</v>
          </cell>
          <cell r="AJ61">
            <v>3754.25</v>
          </cell>
        </row>
        <row r="62">
          <cell r="AG62">
            <v>2</v>
          </cell>
          <cell r="AH62" t="str">
            <v>GRUPO I</v>
          </cell>
          <cell r="AI62" t="str">
            <v>Aux. Serv. Grles II</v>
          </cell>
          <cell r="AJ62">
            <v>3754.25</v>
          </cell>
        </row>
        <row r="63">
          <cell r="AG63">
            <v>3</v>
          </cell>
          <cell r="AH63" t="str">
            <v>GRUPO II</v>
          </cell>
          <cell r="AI63" t="str">
            <v>Obrero I</v>
          </cell>
          <cell r="AJ63">
            <v>3989.38</v>
          </cell>
        </row>
        <row r="64">
          <cell r="AG64">
            <v>4</v>
          </cell>
          <cell r="AH64" t="str">
            <v>GRUPO II</v>
          </cell>
          <cell r="AI64" t="str">
            <v>Aux. Serv. Grles I</v>
          </cell>
          <cell r="AJ64">
            <v>3989.38</v>
          </cell>
        </row>
        <row r="65">
          <cell r="AG65">
            <v>5</v>
          </cell>
          <cell r="AH65" t="str">
            <v>GRUPO II</v>
          </cell>
          <cell r="AI65" t="str">
            <v>Ofici.Lenceria III</v>
          </cell>
          <cell r="AJ65">
            <v>3989.38</v>
          </cell>
        </row>
        <row r="66">
          <cell r="AG66">
            <v>6</v>
          </cell>
          <cell r="AH66" t="str">
            <v>GRUPO III</v>
          </cell>
          <cell r="AI66" t="str">
            <v>Ayudante Técnico</v>
          </cell>
          <cell r="AJ66">
            <v>4156.63</v>
          </cell>
        </row>
        <row r="67">
          <cell r="AG67">
            <v>7</v>
          </cell>
          <cell r="AH67" t="str">
            <v>GRUPO III</v>
          </cell>
          <cell r="AI67" t="str">
            <v>Chofer II</v>
          </cell>
          <cell r="AJ67">
            <v>4156.63</v>
          </cell>
        </row>
        <row r="68">
          <cell r="AG68">
            <v>8</v>
          </cell>
          <cell r="AH68" t="str">
            <v>GRUPO III</v>
          </cell>
          <cell r="AI68" t="str">
            <v>Aux. Mater. IV</v>
          </cell>
          <cell r="AJ68">
            <v>4156.63</v>
          </cell>
        </row>
        <row r="69">
          <cell r="AG69">
            <v>9</v>
          </cell>
          <cell r="AH69" t="str">
            <v>GRUPO III</v>
          </cell>
          <cell r="AI69" t="str">
            <v>Oficinista IV</v>
          </cell>
          <cell r="AJ69">
            <v>4156.63</v>
          </cell>
        </row>
        <row r="70">
          <cell r="AG70">
            <v>10</v>
          </cell>
          <cell r="AH70" t="str">
            <v>Vigilante III</v>
          </cell>
          <cell r="AI70" t="str">
            <v>Vigilante III</v>
          </cell>
          <cell r="AJ70">
            <v>4156.63</v>
          </cell>
        </row>
        <row r="71">
          <cell r="AG71">
            <v>11</v>
          </cell>
          <cell r="AH71" t="str">
            <v>GRUPO III</v>
          </cell>
          <cell r="AI71" t="str">
            <v>Cocinero III</v>
          </cell>
          <cell r="AJ71">
            <v>4156.63</v>
          </cell>
        </row>
        <row r="72">
          <cell r="AG72">
            <v>12</v>
          </cell>
          <cell r="AH72" t="str">
            <v>GRUPO III</v>
          </cell>
          <cell r="AI72" t="str">
            <v>Aux. Casino III</v>
          </cell>
          <cell r="AJ72">
            <v>4156.63</v>
          </cell>
        </row>
        <row r="73">
          <cell r="AG73">
            <v>13</v>
          </cell>
          <cell r="AH73" t="str">
            <v>GRUPO III</v>
          </cell>
          <cell r="AI73" t="str">
            <v>Carnicero III</v>
          </cell>
          <cell r="AJ73">
            <v>4156.63</v>
          </cell>
        </row>
        <row r="74">
          <cell r="AG74">
            <v>14</v>
          </cell>
          <cell r="AH74" t="str">
            <v>GRUPO III</v>
          </cell>
          <cell r="AI74" t="str">
            <v>Albañil III</v>
          </cell>
          <cell r="AJ74">
            <v>4156.63</v>
          </cell>
        </row>
        <row r="75">
          <cell r="AG75">
            <v>15</v>
          </cell>
          <cell r="AH75" t="str">
            <v>GRUPO III</v>
          </cell>
          <cell r="AI75" t="str">
            <v>Plomero III</v>
          </cell>
          <cell r="AJ75">
            <v>4156.63</v>
          </cell>
        </row>
        <row r="76">
          <cell r="AG76">
            <v>16</v>
          </cell>
          <cell r="AH76" t="str">
            <v>GRUPO III</v>
          </cell>
          <cell r="AI76" t="str">
            <v>Pintor III</v>
          </cell>
          <cell r="AJ76">
            <v>4156.63</v>
          </cell>
        </row>
        <row r="77">
          <cell r="AG77">
            <v>17</v>
          </cell>
          <cell r="AH77" t="str">
            <v>GRUPO III</v>
          </cell>
          <cell r="AI77" t="str">
            <v>Carpintero III</v>
          </cell>
          <cell r="AJ77">
            <v>4156.63</v>
          </cell>
        </row>
        <row r="78">
          <cell r="AG78">
            <v>18</v>
          </cell>
          <cell r="AH78" t="str">
            <v>GRUPO III</v>
          </cell>
          <cell r="AI78" t="str">
            <v>Ofic. Lenceria II</v>
          </cell>
          <cell r="AJ78">
            <v>4156.63</v>
          </cell>
        </row>
        <row r="79">
          <cell r="AG79">
            <v>19</v>
          </cell>
          <cell r="AH79" t="str">
            <v>GRUPO III</v>
          </cell>
          <cell r="AI79" t="str">
            <v>Aprendiz</v>
          </cell>
          <cell r="AJ79">
            <v>4156.63</v>
          </cell>
        </row>
        <row r="80">
          <cell r="AG80">
            <v>20</v>
          </cell>
          <cell r="AH80" t="str">
            <v>GRUPO III</v>
          </cell>
          <cell r="AI80" t="str">
            <v>Auxiliar de Servicios Gles.</v>
          </cell>
          <cell r="AJ80">
            <v>4156.63</v>
          </cell>
        </row>
        <row r="81">
          <cell r="AG81">
            <v>21</v>
          </cell>
          <cell r="AH81" t="str">
            <v>GRUPO III</v>
          </cell>
          <cell r="AI81" t="str">
            <v>Obrero</v>
          </cell>
          <cell r="AJ81">
            <v>4156.63</v>
          </cell>
        </row>
        <row r="82">
          <cell r="AG82">
            <v>22</v>
          </cell>
          <cell r="AH82" t="str">
            <v>GRUPO IV</v>
          </cell>
          <cell r="AI82" t="str">
            <v>Asistente</v>
          </cell>
          <cell r="AJ82">
            <v>4258.13</v>
          </cell>
        </row>
        <row r="83">
          <cell r="AG83">
            <v>23</v>
          </cell>
          <cell r="AH83" t="str">
            <v>GRUPO IV</v>
          </cell>
          <cell r="AI83" t="str">
            <v>Asistente de Produccion</v>
          </cell>
          <cell r="AJ83">
            <v>4258.13</v>
          </cell>
        </row>
        <row r="84">
          <cell r="AG84">
            <v>24</v>
          </cell>
          <cell r="AH84" t="str">
            <v>GRUPO IV</v>
          </cell>
          <cell r="AI84" t="str">
            <v>Op. Serv. Pozos III</v>
          </cell>
          <cell r="AJ84">
            <v>4258.13</v>
          </cell>
        </row>
        <row r="85">
          <cell r="AG85">
            <v>25</v>
          </cell>
          <cell r="AH85" t="str">
            <v>GRUPO IV</v>
          </cell>
          <cell r="AI85" t="str">
            <v>Op. Plantas Prod. IV</v>
          </cell>
          <cell r="AJ85">
            <v>4258.13</v>
          </cell>
        </row>
        <row r="86">
          <cell r="AG86">
            <v>26</v>
          </cell>
          <cell r="AH86" t="str">
            <v>GRUPO IV</v>
          </cell>
          <cell r="AI86" t="str">
            <v>Reparador Plantas III</v>
          </cell>
          <cell r="AJ86">
            <v>4258.13</v>
          </cell>
        </row>
        <row r="87">
          <cell r="AG87">
            <v>27</v>
          </cell>
          <cell r="AH87" t="str">
            <v>GRUPO IV</v>
          </cell>
          <cell r="AI87" t="str">
            <v>Asistente Produccion</v>
          </cell>
          <cell r="AJ87">
            <v>4258.13</v>
          </cell>
        </row>
        <row r="88">
          <cell r="AG88">
            <v>28</v>
          </cell>
          <cell r="AH88" t="str">
            <v>GRUPO IV</v>
          </cell>
          <cell r="AI88" t="str">
            <v>Op. Refineria IV</v>
          </cell>
          <cell r="AJ88">
            <v>4258.13</v>
          </cell>
        </row>
        <row r="89">
          <cell r="AG89">
            <v>29</v>
          </cell>
          <cell r="AH89" t="str">
            <v>GRUPO IV</v>
          </cell>
          <cell r="AI89" t="str">
            <v>Op. Trans. Fluidos III</v>
          </cell>
          <cell r="AJ89">
            <v>4258.13</v>
          </cell>
        </row>
        <row r="90">
          <cell r="AG90">
            <v>30</v>
          </cell>
          <cell r="AH90" t="str">
            <v>GRUPO IV</v>
          </cell>
          <cell r="AI90" t="str">
            <v>Analista III</v>
          </cell>
          <cell r="AJ90">
            <v>4258.13</v>
          </cell>
        </row>
        <row r="91">
          <cell r="AG91">
            <v>31</v>
          </cell>
          <cell r="AH91" t="str">
            <v>GRUPO IV</v>
          </cell>
          <cell r="AI91" t="str">
            <v>Mecánico Mantto III</v>
          </cell>
          <cell r="AJ91">
            <v>4258.13</v>
          </cell>
        </row>
        <row r="92">
          <cell r="AG92">
            <v>32</v>
          </cell>
          <cell r="AH92" t="str">
            <v>GRUPO IV</v>
          </cell>
          <cell r="AI92" t="str">
            <v>Instrumentista III</v>
          </cell>
          <cell r="AJ92">
            <v>4258.13</v>
          </cell>
        </row>
        <row r="93">
          <cell r="AG93">
            <v>33</v>
          </cell>
          <cell r="AH93" t="str">
            <v>GRUPO IV</v>
          </cell>
          <cell r="AI93" t="str">
            <v>Electricista III</v>
          </cell>
          <cell r="AJ93">
            <v>4258.13</v>
          </cell>
        </row>
        <row r="94">
          <cell r="AG94">
            <v>34</v>
          </cell>
          <cell r="AH94" t="str">
            <v>GRUPO IV</v>
          </cell>
          <cell r="AI94" t="str">
            <v>Soldador III</v>
          </cell>
          <cell r="AJ94">
            <v>4258.13</v>
          </cell>
        </row>
        <row r="95">
          <cell r="AG95">
            <v>35</v>
          </cell>
          <cell r="AH95" t="str">
            <v>GRUPO IV</v>
          </cell>
          <cell r="AI95" t="str">
            <v>Metalista III</v>
          </cell>
          <cell r="AJ95">
            <v>4258.13</v>
          </cell>
        </row>
        <row r="96">
          <cell r="AG96">
            <v>36</v>
          </cell>
          <cell r="AH96" t="str">
            <v>GRUPO IV</v>
          </cell>
          <cell r="AI96" t="str">
            <v>Tubero III</v>
          </cell>
          <cell r="AJ96">
            <v>4258.13</v>
          </cell>
        </row>
        <row r="97">
          <cell r="AG97">
            <v>37</v>
          </cell>
          <cell r="AH97" t="str">
            <v>GRUPO IV</v>
          </cell>
          <cell r="AI97" t="str">
            <v>Pailero III</v>
          </cell>
          <cell r="AJ97">
            <v>4258.13</v>
          </cell>
        </row>
        <row r="98">
          <cell r="AG98">
            <v>38</v>
          </cell>
          <cell r="AH98" t="str">
            <v>GRUPO IV</v>
          </cell>
          <cell r="AI98" t="str">
            <v>Herrero III</v>
          </cell>
          <cell r="AJ98">
            <v>4258.13</v>
          </cell>
        </row>
        <row r="99">
          <cell r="AG99">
            <v>39</v>
          </cell>
          <cell r="AH99" t="str">
            <v>GRUPO IV</v>
          </cell>
          <cell r="AI99" t="str">
            <v>Moldeador III</v>
          </cell>
          <cell r="AJ99">
            <v>4258.13</v>
          </cell>
        </row>
        <row r="100">
          <cell r="AG100">
            <v>40</v>
          </cell>
          <cell r="AH100" t="str">
            <v>GRUPO IV</v>
          </cell>
          <cell r="AI100" t="str">
            <v>Mecánico Automotriz III</v>
          </cell>
          <cell r="AJ100">
            <v>4258.13</v>
          </cell>
        </row>
        <row r="101">
          <cell r="AG101">
            <v>41</v>
          </cell>
          <cell r="AH101" t="str">
            <v>GRUPO IV</v>
          </cell>
          <cell r="AI101" t="str">
            <v>Repara. Garaje III</v>
          </cell>
          <cell r="AJ101">
            <v>4258.13</v>
          </cell>
        </row>
        <row r="102">
          <cell r="AG102">
            <v>42</v>
          </cell>
          <cell r="AH102" t="str">
            <v>GRUPO IV</v>
          </cell>
          <cell r="AI102" t="str">
            <v>Ope. C/incendio II</v>
          </cell>
          <cell r="AJ102">
            <v>4258.13</v>
          </cell>
        </row>
        <row r="103">
          <cell r="AG103">
            <v>43</v>
          </cell>
          <cell r="AH103" t="str">
            <v>GRUPO IV</v>
          </cell>
          <cell r="AI103" t="str">
            <v>Oficinista III</v>
          </cell>
          <cell r="AJ103">
            <v>4258.13</v>
          </cell>
        </row>
        <row r="104">
          <cell r="AG104">
            <v>44</v>
          </cell>
          <cell r="AH104" t="str">
            <v>GRUPO IV</v>
          </cell>
          <cell r="AI104" t="str">
            <v>Operario Automotriz II</v>
          </cell>
          <cell r="AJ104">
            <v>4258.13</v>
          </cell>
        </row>
        <row r="105">
          <cell r="AG105">
            <v>45</v>
          </cell>
          <cell r="AH105" t="str">
            <v>GRUPO IV</v>
          </cell>
          <cell r="AI105" t="str">
            <v>Vigilante II</v>
          </cell>
          <cell r="AJ105">
            <v>4258.13</v>
          </cell>
        </row>
        <row r="106">
          <cell r="AG106">
            <v>46</v>
          </cell>
          <cell r="AH106" t="str">
            <v>GRUPO IV</v>
          </cell>
          <cell r="AI106" t="str">
            <v>Cocinero II</v>
          </cell>
          <cell r="AJ106">
            <v>4258.13</v>
          </cell>
        </row>
        <row r="107">
          <cell r="AG107">
            <v>47</v>
          </cell>
          <cell r="AH107" t="str">
            <v>GRUPO IV</v>
          </cell>
          <cell r="AI107" t="str">
            <v>Aux. Casino II</v>
          </cell>
          <cell r="AJ107">
            <v>4258.13</v>
          </cell>
        </row>
        <row r="108">
          <cell r="AG108">
            <v>48</v>
          </cell>
          <cell r="AH108" t="str">
            <v>GRUPO IV</v>
          </cell>
          <cell r="AI108" t="str">
            <v>Carnicero II</v>
          </cell>
          <cell r="AJ108">
            <v>4258.13</v>
          </cell>
        </row>
        <row r="109">
          <cell r="AG109">
            <v>49</v>
          </cell>
          <cell r="AH109" t="str">
            <v>GRUPO IV</v>
          </cell>
          <cell r="AI109" t="str">
            <v>Albañil II</v>
          </cell>
          <cell r="AJ109">
            <v>4258.13</v>
          </cell>
        </row>
        <row r="110">
          <cell r="AG110">
            <v>50</v>
          </cell>
          <cell r="AH110" t="str">
            <v>GRUPO IV</v>
          </cell>
          <cell r="AI110" t="str">
            <v>Plomero II</v>
          </cell>
          <cell r="AJ110">
            <v>4258.13</v>
          </cell>
        </row>
        <row r="111">
          <cell r="AG111">
            <v>51</v>
          </cell>
          <cell r="AH111" t="str">
            <v>GRUPO IV</v>
          </cell>
          <cell r="AI111" t="str">
            <v>Pintor II</v>
          </cell>
          <cell r="AJ111">
            <v>4258.13</v>
          </cell>
        </row>
        <row r="112">
          <cell r="AG112">
            <v>52</v>
          </cell>
          <cell r="AH112" t="str">
            <v>GRUPO IV</v>
          </cell>
          <cell r="AI112" t="str">
            <v>Carpintero II</v>
          </cell>
          <cell r="AJ112">
            <v>4258.13</v>
          </cell>
        </row>
        <row r="113">
          <cell r="AG113">
            <v>53</v>
          </cell>
          <cell r="AH113" t="str">
            <v>GRUPO IV</v>
          </cell>
          <cell r="AI113" t="str">
            <v>Ofic. Lenceria I</v>
          </cell>
          <cell r="AJ113">
            <v>4258.13</v>
          </cell>
        </row>
        <row r="114">
          <cell r="AG114">
            <v>54</v>
          </cell>
          <cell r="AH114" t="str">
            <v>GRUPO IV</v>
          </cell>
          <cell r="AI114" t="str">
            <v>Mensajero Asistente</v>
          </cell>
          <cell r="AJ114">
            <v>4258.13</v>
          </cell>
        </row>
        <row r="115">
          <cell r="AG115">
            <v>55</v>
          </cell>
          <cell r="AH115" t="str">
            <v>GRUPO V</v>
          </cell>
          <cell r="AI115" t="str">
            <v>Manilero</v>
          </cell>
          <cell r="AJ115">
            <v>4415.13</v>
          </cell>
        </row>
        <row r="116">
          <cell r="AG116">
            <v>56</v>
          </cell>
          <cell r="AH116" t="str">
            <v>GRUPO V</v>
          </cell>
          <cell r="AI116" t="str">
            <v>Asistente Operacion</v>
          </cell>
          <cell r="AJ116">
            <v>4415.13</v>
          </cell>
        </row>
        <row r="117">
          <cell r="AG117">
            <v>57</v>
          </cell>
          <cell r="AH117" t="str">
            <v>GRUPO V</v>
          </cell>
          <cell r="AI117" t="str">
            <v>Op. Produccion III</v>
          </cell>
          <cell r="AJ117">
            <v>4415.13</v>
          </cell>
        </row>
        <row r="118">
          <cell r="AG118">
            <v>58</v>
          </cell>
          <cell r="AH118" t="str">
            <v>GRUPO V</v>
          </cell>
          <cell r="AI118" t="str">
            <v>Op. Plantas Prod. III</v>
          </cell>
          <cell r="AJ118">
            <v>4415.13</v>
          </cell>
        </row>
        <row r="119">
          <cell r="AG119">
            <v>59</v>
          </cell>
          <cell r="AH119" t="str">
            <v>GRUPO V</v>
          </cell>
          <cell r="AI119" t="str">
            <v>Reparador Plantas II</v>
          </cell>
          <cell r="AJ119">
            <v>4415.13</v>
          </cell>
        </row>
        <row r="120">
          <cell r="AG120">
            <v>60</v>
          </cell>
          <cell r="AH120" t="str">
            <v>GRUPO V</v>
          </cell>
          <cell r="AI120" t="str">
            <v>Bombero II</v>
          </cell>
          <cell r="AJ120">
            <v>4415.13</v>
          </cell>
        </row>
        <row r="121">
          <cell r="AG121">
            <v>61</v>
          </cell>
          <cell r="AH121" t="str">
            <v>GRUPO V</v>
          </cell>
          <cell r="AI121" t="str">
            <v>Op. Refineria III</v>
          </cell>
          <cell r="AJ121">
            <v>4415.13</v>
          </cell>
        </row>
        <row r="122">
          <cell r="AG122">
            <v>62</v>
          </cell>
          <cell r="AH122" t="str">
            <v>GRUPO V</v>
          </cell>
          <cell r="AI122" t="str">
            <v>Armador Estruc. Met. II</v>
          </cell>
          <cell r="AJ122">
            <v>4415.13</v>
          </cell>
        </row>
        <row r="123">
          <cell r="AG123">
            <v>63</v>
          </cell>
          <cell r="AH123" t="str">
            <v>GRUPO V</v>
          </cell>
          <cell r="AI123" t="str">
            <v>Armador Torres II</v>
          </cell>
          <cell r="AJ123">
            <v>4415.13</v>
          </cell>
        </row>
        <row r="124">
          <cell r="AG124">
            <v>64</v>
          </cell>
          <cell r="AH124" t="str">
            <v>GRUPO V</v>
          </cell>
          <cell r="AI124" t="str">
            <v>Herrero II</v>
          </cell>
          <cell r="AJ124">
            <v>4415.13</v>
          </cell>
        </row>
        <row r="125">
          <cell r="AG125">
            <v>65</v>
          </cell>
          <cell r="AH125" t="str">
            <v>GRUPO V</v>
          </cell>
          <cell r="AI125" t="str">
            <v>Moldeador II</v>
          </cell>
          <cell r="AJ125">
            <v>4415.13</v>
          </cell>
        </row>
        <row r="126">
          <cell r="AG126">
            <v>66</v>
          </cell>
          <cell r="AH126" t="str">
            <v>GRUPO V</v>
          </cell>
          <cell r="AI126" t="str">
            <v>Repara. Garaje II</v>
          </cell>
          <cell r="AJ126">
            <v>4415.13</v>
          </cell>
        </row>
        <row r="127">
          <cell r="AG127">
            <v>67</v>
          </cell>
          <cell r="AH127" t="str">
            <v>GRUPO V</v>
          </cell>
          <cell r="AI127" t="str">
            <v>Oficinista II</v>
          </cell>
          <cell r="AJ127">
            <v>4415.13</v>
          </cell>
        </row>
        <row r="128">
          <cell r="AG128">
            <v>68</v>
          </cell>
          <cell r="AH128" t="str">
            <v>GRUPO V</v>
          </cell>
          <cell r="AI128" t="str">
            <v>Auxiliar de Inge. III</v>
          </cell>
          <cell r="AJ128">
            <v>4415.13</v>
          </cell>
        </row>
        <row r="129">
          <cell r="AG129">
            <v>69</v>
          </cell>
          <cell r="AH129" t="str">
            <v>GRUPO V</v>
          </cell>
          <cell r="AI129" t="str">
            <v>Auxiliar Serv. Salud III</v>
          </cell>
          <cell r="AJ129">
            <v>4415.13</v>
          </cell>
        </row>
        <row r="130">
          <cell r="AG130">
            <v>70</v>
          </cell>
          <cell r="AH130" t="str">
            <v>GRUPO V</v>
          </cell>
          <cell r="AI130" t="str">
            <v>Operario Automotor I</v>
          </cell>
          <cell r="AJ130">
            <v>4415.13</v>
          </cell>
        </row>
        <row r="131">
          <cell r="AG131">
            <v>71</v>
          </cell>
          <cell r="AH131" t="str">
            <v>GRUPO V</v>
          </cell>
          <cell r="AI131" t="str">
            <v>Cocinero I</v>
          </cell>
          <cell r="AJ131">
            <v>4415.13</v>
          </cell>
        </row>
        <row r="132">
          <cell r="AG132">
            <v>72</v>
          </cell>
          <cell r="AH132" t="str">
            <v>GRUPO V</v>
          </cell>
          <cell r="AI132" t="str">
            <v>Aux. Casino I</v>
          </cell>
          <cell r="AJ132">
            <v>4415.13</v>
          </cell>
        </row>
        <row r="133">
          <cell r="AG133">
            <v>73</v>
          </cell>
          <cell r="AH133" t="str">
            <v>GRUPO V</v>
          </cell>
          <cell r="AI133" t="str">
            <v>Carnicero I</v>
          </cell>
          <cell r="AJ133">
            <v>4415.13</v>
          </cell>
        </row>
        <row r="134">
          <cell r="AG134">
            <v>74</v>
          </cell>
          <cell r="AH134" t="str">
            <v>GRUPO V</v>
          </cell>
          <cell r="AI134" t="str">
            <v>Albañil I</v>
          </cell>
          <cell r="AJ134">
            <v>4415.13</v>
          </cell>
        </row>
        <row r="135">
          <cell r="AG135">
            <v>75</v>
          </cell>
          <cell r="AH135" t="str">
            <v>GRUPO V</v>
          </cell>
          <cell r="AI135" t="str">
            <v>Plomero I</v>
          </cell>
          <cell r="AJ135">
            <v>4415.13</v>
          </cell>
        </row>
        <row r="136">
          <cell r="AG136">
            <v>76</v>
          </cell>
          <cell r="AH136" t="str">
            <v>GRUPO V</v>
          </cell>
          <cell r="AI136" t="str">
            <v>Pintor I</v>
          </cell>
          <cell r="AJ136">
            <v>4415.13</v>
          </cell>
        </row>
        <row r="137">
          <cell r="AG137">
            <v>77</v>
          </cell>
          <cell r="AH137" t="str">
            <v>GRUPO V</v>
          </cell>
          <cell r="AI137" t="str">
            <v>Carpintero I</v>
          </cell>
          <cell r="AJ137">
            <v>4415.13</v>
          </cell>
        </row>
        <row r="138">
          <cell r="AG138">
            <v>78</v>
          </cell>
          <cell r="AH138" t="str">
            <v>GRUPO V</v>
          </cell>
          <cell r="AI138" t="str">
            <v>Chofer I</v>
          </cell>
          <cell r="AJ138">
            <v>4415.13</v>
          </cell>
        </row>
        <row r="139">
          <cell r="AG139">
            <v>79</v>
          </cell>
          <cell r="AH139" t="str">
            <v>GRUPO V</v>
          </cell>
          <cell r="AI139" t="str">
            <v>Aux. Materiales III</v>
          </cell>
          <cell r="AJ139">
            <v>4415.13</v>
          </cell>
        </row>
        <row r="140">
          <cell r="AG140">
            <v>80</v>
          </cell>
          <cell r="AH140" t="str">
            <v>GRUPO VI</v>
          </cell>
          <cell r="AI140" t="str">
            <v>Op. Serv. Pozos II</v>
          </cell>
          <cell r="AJ140">
            <v>4525.13</v>
          </cell>
        </row>
        <row r="141">
          <cell r="AG141">
            <v>81</v>
          </cell>
          <cell r="AH141" t="str">
            <v>GRUPO VI</v>
          </cell>
          <cell r="AI141" t="str">
            <v>Op. Plantas Prod. II</v>
          </cell>
          <cell r="AJ141">
            <v>4525.13</v>
          </cell>
        </row>
        <row r="142">
          <cell r="AG142">
            <v>82</v>
          </cell>
          <cell r="AH142" t="str">
            <v>GRUPO VI</v>
          </cell>
          <cell r="AI142" t="str">
            <v>Op. Refineria II</v>
          </cell>
          <cell r="AJ142">
            <v>4525.13</v>
          </cell>
        </row>
        <row r="143">
          <cell r="AG143">
            <v>83</v>
          </cell>
          <cell r="AH143" t="str">
            <v>GRUPO VI</v>
          </cell>
          <cell r="AI143" t="str">
            <v>Op. Trans. Fluidos II</v>
          </cell>
          <cell r="AJ143">
            <v>4525.13</v>
          </cell>
        </row>
        <row r="144">
          <cell r="AG144">
            <v>84</v>
          </cell>
          <cell r="AH144" t="str">
            <v>GRUPO VI</v>
          </cell>
          <cell r="AI144" t="str">
            <v>Analista II</v>
          </cell>
          <cell r="AJ144">
            <v>4525.13</v>
          </cell>
        </row>
        <row r="145">
          <cell r="AG145">
            <v>85</v>
          </cell>
          <cell r="AH145" t="str">
            <v>GRUPO VI</v>
          </cell>
          <cell r="AI145" t="str">
            <v>Mecánico Mantto II</v>
          </cell>
          <cell r="AJ145">
            <v>4525.13</v>
          </cell>
        </row>
        <row r="146">
          <cell r="AG146">
            <v>86</v>
          </cell>
          <cell r="AH146" t="str">
            <v>GRUPO VI</v>
          </cell>
          <cell r="AI146" t="str">
            <v>Instrumentista II</v>
          </cell>
          <cell r="AJ146">
            <v>4525.13</v>
          </cell>
        </row>
        <row r="147">
          <cell r="AG147">
            <v>87</v>
          </cell>
          <cell r="AH147" t="str">
            <v>GRUPO VI</v>
          </cell>
          <cell r="AI147" t="str">
            <v>Electricista II</v>
          </cell>
          <cell r="AJ147">
            <v>4525.13</v>
          </cell>
        </row>
        <row r="148">
          <cell r="AG148">
            <v>88</v>
          </cell>
          <cell r="AH148" t="str">
            <v>GRUPO VI</v>
          </cell>
          <cell r="AI148" t="str">
            <v>Soldador II</v>
          </cell>
          <cell r="AJ148">
            <v>4525.13</v>
          </cell>
        </row>
        <row r="149">
          <cell r="AG149">
            <v>89</v>
          </cell>
          <cell r="AH149" t="str">
            <v>GRUPO VI</v>
          </cell>
          <cell r="AI149" t="str">
            <v>Metalista II</v>
          </cell>
          <cell r="AJ149">
            <v>4525.13</v>
          </cell>
        </row>
      </sheetData>
      <sheetData sheetId="4"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DE PRESTACIONES"/>
      <sheetName val="JORNALES"/>
      <sheetName val="EQUIPO, MATERIALES Y TRANSPORTE"/>
      <sheetName val="RESUMEN"/>
      <sheetName val="VAGÓN + CIMENTACIÓN"/>
      <sheetName val="1.02"/>
      <sheetName val="2.01"/>
      <sheetName val="3.01"/>
      <sheetName val="3.02"/>
      <sheetName val="3.03"/>
      <sheetName val="4.01"/>
      <sheetName val="4.02"/>
      <sheetName val="4.03"/>
      <sheetName val="4.04"/>
      <sheetName val="4,05"/>
      <sheetName val="4,06"/>
      <sheetName val="4,07"/>
      <sheetName val="4,08"/>
      <sheetName val="5,01"/>
      <sheetName val="5,02"/>
      <sheetName val="5.03"/>
      <sheetName val="5.04"/>
      <sheetName val="6.01"/>
      <sheetName val="6.02"/>
      <sheetName val="6.03"/>
      <sheetName val="6.04"/>
      <sheetName val="6.05"/>
      <sheetName val="7.01"/>
      <sheetName val="7.02"/>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9,01"/>
      <sheetName val="9,02"/>
      <sheetName val="9,03"/>
      <sheetName val="9,04"/>
      <sheetName val="TOTALES"/>
    </sheetNames>
    <sheetDataSet>
      <sheetData sheetId="0"/>
      <sheetData sheetId="1"/>
      <sheetData sheetId="2">
        <row r="3">
          <cell r="B3" t="str">
            <v>CAMIONETA D-300</v>
          </cell>
        </row>
        <row r="40">
          <cell r="B40" t="str">
            <v>ACERO PDR-60</v>
          </cell>
        </row>
        <row r="41">
          <cell r="B41" t="str">
            <v>ACERO ESTRUCT. ASTM A-36</v>
          </cell>
        </row>
        <row r="42">
          <cell r="B42" t="str">
            <v>ALAMBRE NEGRO PARA AMARRE # 18</v>
          </cell>
        </row>
        <row r="43">
          <cell r="B43" t="str">
            <v>ANTISOL BLANCO (20KG)</v>
          </cell>
        </row>
        <row r="44">
          <cell r="B44" t="str">
            <v>CONCRETO 14 MPA</v>
          </cell>
        </row>
        <row r="45">
          <cell r="B45" t="str">
            <v xml:space="preserve">CONCRETO 21 MPA </v>
          </cell>
        </row>
        <row r="46">
          <cell r="B46" t="str">
            <v>Bandeja tipo fondo sólido 8"x 3",  con división central y tapa superior. Color Blanco. REBRA</v>
          </cell>
        </row>
        <row r="47">
          <cell r="B47" t="str">
            <v>Codo horizontal para B.F.S. 8"x3"</v>
          </cell>
        </row>
        <row r="48">
          <cell r="B48" t="str">
            <v>Codo vertical para B.F.S. 8"x3"</v>
          </cell>
        </row>
        <row r="49">
          <cell r="B49" t="str">
            <v>Tee B.F.S. 8"X3"</v>
          </cell>
        </row>
        <row r="50">
          <cell r="B50" t="str">
            <v>Cable de Cu. # 4 desnudo (tierra)</v>
          </cell>
        </row>
        <row r="51">
          <cell r="B51" t="str">
            <v>Conector a tierra Cu. # 4 (conector de superficie plana)</v>
          </cell>
        </row>
        <row r="52">
          <cell r="B52" t="str">
            <v>Grapa viga - varilla</v>
          </cell>
        </row>
        <row r="53">
          <cell r="B53" t="str">
            <v>tornillo  grado 8 de 3x3/8"</v>
          </cell>
        </row>
        <row r="54">
          <cell r="B54" t="str">
            <v>Canal estructurado 4x4cms</v>
          </cell>
        </row>
        <row r="55">
          <cell r="B55" t="str">
            <v>Tuerca galvanizada hexagonal Ø3/8"</v>
          </cell>
        </row>
        <row r="56">
          <cell r="B56" t="str">
            <v>Wasa + arandela galvanizada Ø3/8"</v>
          </cell>
        </row>
        <row r="57">
          <cell r="B57" t="str">
            <v>Varilla roscada Ø3/8"</v>
          </cell>
        </row>
        <row r="58">
          <cell r="B58" t="str">
            <v>Caja FS Rawelt 2x4" salidas Ø3/4"</v>
          </cell>
        </row>
        <row r="59">
          <cell r="B59" t="str">
            <v>Caja metálica 5" x 5"</v>
          </cell>
        </row>
        <row r="60">
          <cell r="B60" t="str">
            <v>Tubo EMT Ø 3/4"x3 mts</v>
          </cell>
        </row>
        <row r="61">
          <cell r="B61" t="str">
            <v>Unión EMT Ø 3/4"</v>
          </cell>
        </row>
        <row r="62">
          <cell r="B62" t="str">
            <v>Conector terminal EMT Ø 3/4"</v>
          </cell>
        </row>
        <row r="63">
          <cell r="B63" t="str">
            <v>Curva EMT Ø3/4"</v>
          </cell>
        </row>
        <row r="64">
          <cell r="B64" t="str">
            <v>Canal estructural 4x4 cms</v>
          </cell>
        </row>
        <row r="65">
          <cell r="B65" t="str">
            <v>Abrazadera ajustable Ø3/4"</v>
          </cell>
        </row>
        <row r="66">
          <cell r="B66" t="str">
            <v>Perno+carga HILTI ó similar anclajes</v>
          </cell>
        </row>
        <row r="67">
          <cell r="B67" t="str">
            <v>Marquilla adhesiva para tubería 3/4"-10cms.</v>
          </cell>
        </row>
        <row r="68">
          <cell r="B68" t="str">
            <v>CABLE UTP CAT6 AMP</v>
          </cell>
        </row>
        <row r="69">
          <cell r="B69" t="str">
            <v>JACK  RJ45 AZUL  CAT6 AMP</v>
          </cell>
        </row>
        <row r="70">
          <cell r="B70" t="str">
            <v>FACE PLATE DOBLE AMP CAT6 A 90GRADOS</v>
          </cell>
        </row>
        <row r="71">
          <cell r="B71" t="str">
            <v xml:space="preserve">MARQUILLAS DE INDENTIFICACION </v>
          </cell>
        </row>
        <row r="72">
          <cell r="B72" t="str">
            <v>CERTIFICACION CABLEADO CAT6</v>
          </cell>
        </row>
        <row r="73">
          <cell r="B73" t="str">
            <v>CINTA VELCRON</v>
          </cell>
        </row>
        <row r="74">
          <cell r="B74" t="str">
            <v>PACHT CORD DE 3FT USUARIOS  AMPCAT6</v>
          </cell>
        </row>
        <row r="75">
          <cell r="B75" t="str">
            <v>PACHT CORD DE 5FT ADMINISTRACION AMPCAT6</v>
          </cell>
        </row>
        <row r="76">
          <cell r="B76" t="str">
            <v xml:space="preserve">Union EMT Ø3/4" </v>
          </cell>
        </row>
        <row r="77">
          <cell r="B77" t="str">
            <v>Conector terminal EMT Ø3/4"</v>
          </cell>
        </row>
        <row r="78">
          <cell r="B78" t="str">
            <v>Caja FS Rawelt 4x4" salidas Ø3/4"</v>
          </cell>
        </row>
        <row r="79">
          <cell r="B79" t="str">
            <v>Caja FS Rawelt 4x4" salidas Ø3/4" doble fondo</v>
          </cell>
        </row>
        <row r="80">
          <cell r="B80" t="str">
            <v xml:space="preserve">Caja FS Rawelt octogonal salidas Ø3/4" </v>
          </cell>
        </row>
        <row r="81">
          <cell r="B81" t="str">
            <v>Caja metálica 8"x8"x6"</v>
          </cell>
        </row>
        <row r="82">
          <cell r="B82" t="str">
            <v xml:space="preserve">CABLE  2x18antifuego  </v>
          </cell>
        </row>
        <row r="83">
          <cell r="B83" t="str">
            <v>Tornillo autoperforante 1-1/2"X 5/16"</v>
          </cell>
        </row>
        <row r="84">
          <cell r="B84" t="str">
            <v>Conduleta LB Ø3/4"</v>
          </cell>
        </row>
        <row r="85">
          <cell r="B85" t="str">
            <v xml:space="preserve">Coraza americana LT Ø3/4" </v>
          </cell>
        </row>
        <row r="86">
          <cell r="B86" t="str">
            <v>Conector recto LT Ø3/4"</v>
          </cell>
        </row>
        <row r="87">
          <cell r="B87" t="str">
            <v>Conector Curvo LT Ø3/4"</v>
          </cell>
        </row>
        <row r="88">
          <cell r="B88" t="str">
            <v xml:space="preserve">Rack de pared  15 U. rack cerrado certificado y con puerta tipo  malla y laterales desmontables.  </v>
          </cell>
        </row>
        <row r="89">
          <cell r="B89" t="str">
            <v>varilla roscada con  grapa varilla de 1m mas tuercas arandela de seguridad</v>
          </cell>
        </row>
        <row r="90">
          <cell r="B90" t="str">
            <v>organizador orizontal  de 60x60 mm AMP</v>
          </cell>
        </row>
        <row r="91">
          <cell r="B91" t="str">
            <v>patch panel de 24 puertos AMP cat 6</v>
          </cell>
        </row>
        <row r="92">
          <cell r="B92" t="str">
            <v>multitoma para rack de 6 salidas con polo a tierra aislado</v>
          </cell>
        </row>
        <row r="93">
          <cell r="B93" t="str">
            <v>borna terminal  #12 tierras</v>
          </cell>
        </row>
        <row r="94">
          <cell r="B94" t="str">
            <v>MARQUILLA DE IDENTIFICACIÓN RACK</v>
          </cell>
        </row>
        <row r="95">
          <cell r="B95">
            <v>0</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row r="106">
          <cell r="B106">
            <v>0</v>
          </cell>
        </row>
        <row r="107">
          <cell r="B107">
            <v>0</v>
          </cell>
        </row>
        <row r="108">
          <cell r="B108">
            <v>0</v>
          </cell>
        </row>
        <row r="109">
          <cell r="B109">
            <v>0</v>
          </cell>
        </row>
        <row r="110">
          <cell r="B110">
            <v>0</v>
          </cell>
        </row>
        <row r="111">
          <cell r="B111">
            <v>0</v>
          </cell>
        </row>
        <row r="112">
          <cell r="B112">
            <v>0</v>
          </cell>
        </row>
        <row r="113">
          <cell r="B113">
            <v>0</v>
          </cell>
        </row>
        <row r="114">
          <cell r="B114">
            <v>0</v>
          </cell>
        </row>
        <row r="115">
          <cell r="B115">
            <v>0</v>
          </cell>
        </row>
        <row r="116">
          <cell r="B116">
            <v>0</v>
          </cell>
        </row>
        <row r="117">
          <cell r="B117">
            <v>0</v>
          </cell>
        </row>
        <row r="118">
          <cell r="B118">
            <v>0</v>
          </cell>
        </row>
        <row r="119">
          <cell r="B119">
            <v>0</v>
          </cell>
        </row>
        <row r="120">
          <cell r="B120" t="str">
            <v>CHAPA MANIJA</v>
          </cell>
        </row>
        <row r="121">
          <cell r="B121" t="str">
            <v>BISAGRA DE SEGURIDAD</v>
          </cell>
        </row>
        <row r="122">
          <cell r="B122" t="str">
            <v xml:space="preserve">PERNO 5/8" X 2 1/2" </v>
          </cell>
        </row>
        <row r="123">
          <cell r="B123" t="str">
            <v xml:space="preserve">FRESCASA ECO 3 1/2" </v>
          </cell>
        </row>
        <row r="124">
          <cell r="B124" t="str">
            <v>MALLA EXPANDIDA EXR 20MM CAL 12</v>
          </cell>
        </row>
        <row r="125">
          <cell r="B125" t="str">
            <v>POLISOMBRA NEGRA 80%</v>
          </cell>
        </row>
        <row r="126">
          <cell r="B126" t="str">
            <v xml:space="preserve">ANTICORROSIVO PHCL </v>
          </cell>
        </row>
        <row r="127">
          <cell r="B127" t="str">
            <v>EA12: PUERTA N°1 TIPO MICROPERFORADA FLEJE GALV CAL 22 0,75X128 MM G60 COLOR RAL 7N° 7045 GRIS TELE 1 CON DIMENSIONES DE VANO 8,84 M DE ANCHO POR 2,7 M DE ALTO, MONTAJE (DER) ENTRE M-CON TUBO, (IZQ) ENTRE M-CON TUBO, SUPERIOR BAJO DINTEL, INFERIOR, OPERACIÓN AUTOMATIZADA PARTES EN COLOR RAL 7 N°7045 GRIS TELE + MOTOR HULK 400 - 1HP.</v>
          </cell>
        </row>
        <row r="128">
          <cell r="B128" t="str">
            <v>SUMINISTRO E INSTALACIÓN DE PUERTA N°2 TIPO MICROPERFORADA FLEJE GALV CAL 22 0,75X128 MM G60 COLOR RAL 7N° 7045 GRIS TELE 1 CON DIMENSIONES DE VANO 5,84 M DE ANCHO POR 2,7 M DE ALTO, MONTAJE (DER) ENTRE M-CON TUBO, (IZQ) ENTRE M-CON TUBO, SUPERIOR BAJO DINTEL, INFERIOR, OPERACIÓN AUTOMATIZADA PARTES EN COLOR RAL 7 N°7045 GRIS TELE+ MOTOR HULK 400 - 1HP.</v>
          </cell>
        </row>
        <row r="129">
          <cell r="B129" t="str">
            <v>SUMINISTRO E INSTALACIÓN DE BANDA POLARIS</v>
          </cell>
        </row>
        <row r="130">
          <cell r="B130" t="str">
            <v xml:space="preserve">SUMINISTRO E INSTALACIÓN DE CIELO RASO MULTIPANEL B 80MM, 130MM, 180MM, LISO HUNTER DOUGLAS. MATERIAL ALUZINC, PINTADO UNA CARA </v>
          </cell>
        </row>
        <row r="131">
          <cell r="B131" t="str">
            <v>KIT CERRADURA ELECTROMAGNÉTICA TIPO CANTONERA</v>
          </cell>
        </row>
        <row r="132">
          <cell r="B132" t="str">
            <v xml:space="preserve">SOLDADURA ACERO INOXIDABLE </v>
          </cell>
        </row>
        <row r="133">
          <cell r="B133" t="str">
            <v>TUBO ACERO INOXIDABLE D=2" CAL 12</v>
          </cell>
        </row>
        <row r="134">
          <cell r="B134" t="str">
            <v>CATALIZADOR INCOLORO COMPONENTE B PINTUCO REF 11351</v>
          </cell>
        </row>
        <row r="135">
          <cell r="B135" t="str">
            <v>ESMALTE URETANO POLIESTER PINTUCO ROJO BERMEÑON REF 11326</v>
          </cell>
        </row>
        <row r="136">
          <cell r="B136" t="str">
            <v>SOLDADURA MIG KC-28 0,045</v>
          </cell>
        </row>
        <row r="137">
          <cell r="B137" t="str">
            <v>ALAMBRE GALVANIZADO</v>
          </cell>
        </row>
        <row r="138">
          <cell r="B138" t="str">
            <v>CUARTON DE OTOBO 2" X 4" X 2.90 M</v>
          </cell>
        </row>
        <row r="139">
          <cell r="B139" t="str">
            <v>DISPOSICIÓN FINAL DE ESCOMBROS EN SITIO AUTORIZADO</v>
          </cell>
        </row>
        <row r="140">
          <cell r="B140" t="str">
            <v>EMULSIÓN CRL-1</v>
          </cell>
        </row>
        <row r="141">
          <cell r="B141" t="str">
            <v>EMULSIÓN CRR-1</v>
          </cell>
        </row>
        <row r="142">
          <cell r="B142" t="str">
            <v>ESFERAS REFLECTIVAS</v>
          </cell>
        </row>
        <row r="143">
          <cell r="B143" t="str">
            <v>PEGANTE PARA PISO VINILO EN ROLLO</v>
          </cell>
        </row>
        <row r="144">
          <cell r="B144" t="str">
            <v>PISO VINILO EN ROLLO CAL 2 MM ALTO TRAFICO</v>
          </cell>
        </row>
        <row r="145">
          <cell r="B145" t="str">
            <v xml:space="preserve">FORMALETA </v>
          </cell>
        </row>
        <row r="146">
          <cell r="B146" t="str">
            <v xml:space="preserve">GEOTEXTIL TEJIDO FORTEX BX-90 O SIMILAR </v>
          </cell>
        </row>
        <row r="147">
          <cell r="B147" t="str">
            <v>GEOMALLA BIAXIAL FORTGRID BX-50 O SIMILAR</v>
          </cell>
        </row>
        <row r="148">
          <cell r="B148" t="str">
            <v>GUADUAS L= 8 M</v>
          </cell>
        </row>
        <row r="149">
          <cell r="B149" t="str">
            <v>TABLA 25 X2,5X300 SIN CEPILLAR</v>
          </cell>
        </row>
        <row r="150">
          <cell r="B150" t="str">
            <v xml:space="preserve">MATERIAL DE BASE </v>
          </cell>
        </row>
        <row r="151">
          <cell r="B151" t="str">
            <v xml:space="preserve">MATERIAL DE SUBBASE </v>
          </cell>
        </row>
        <row r="152">
          <cell r="B152" t="str">
            <v>MASTIC EPOXICO BLANCO BLANCO PINTUCO REF 13211 O SIMILAR</v>
          </cell>
        </row>
        <row r="153">
          <cell r="B153" t="str">
            <v>PINTOXIDO INCOLORO 514</v>
          </cell>
        </row>
        <row r="154">
          <cell r="B154" t="str">
            <v>SIKAFLEX 515</v>
          </cell>
        </row>
        <row r="155">
          <cell r="B155" t="str">
            <v>SIKA ACTIVATOR -100 AGENTE LIMPIADOR Y ACTIVADOR</v>
          </cell>
        </row>
        <row r="156">
          <cell r="B156" t="str">
            <v>TORNILLO AUTOPERFORANTE CABEZA PLANA #10 X 1  1/2"</v>
          </cell>
        </row>
        <row r="157">
          <cell r="B157" t="str">
            <v>TORNILLO AUTOPERFORANTE CABEZA EXAGONAL #10 X 1  1/2"</v>
          </cell>
        </row>
        <row r="158">
          <cell r="B158" t="str">
            <v>SIKAFLEX 252</v>
          </cell>
        </row>
        <row r="159">
          <cell r="B159" t="str">
            <v>SIKACOR PRIMER FZ GRIS CLARO COMP A + COMP B, 1 CUÑETE C/U</v>
          </cell>
        </row>
        <row r="160">
          <cell r="B160" t="str">
            <v>CATALIZADOR CREMA COMP B 13218</v>
          </cell>
        </row>
        <row r="161">
          <cell r="B161" t="str">
            <v>ACELERADOR PARA EPOXICOS AMBAR</v>
          </cell>
        </row>
        <row r="162">
          <cell r="B162" t="str">
            <v>SIKA FIXING TAPE 12 MM X 3 MM</v>
          </cell>
        </row>
        <row r="163">
          <cell r="B163" t="str">
            <v>MASCOAT WB</v>
          </cell>
        </row>
        <row r="164">
          <cell r="B164" t="str">
            <v>ESMALTE ACRILICO BASE SOLVENTE BRILLANTE</v>
          </cell>
        </row>
        <row r="165">
          <cell r="B165" t="str">
            <v>ESMALTE POLIURETANO PINTUCO REF 11323 COMPONENTE A</v>
          </cell>
        </row>
        <row r="166">
          <cell r="B166" t="str">
            <v>POLISOMBRA VERDE</v>
          </cell>
        </row>
        <row r="167">
          <cell r="B167" t="str">
            <v xml:space="preserve">DISCO DE PULIR </v>
          </cell>
        </row>
        <row r="168">
          <cell r="B168" t="str">
            <v>MATERIAL SELECCIONADO TIPO ROCA MUERTA</v>
          </cell>
        </row>
        <row r="169">
          <cell r="B169" t="str">
            <v>MEZCLA ASFÁLTICA MAM-25 TIPO V</v>
          </cell>
        </row>
        <row r="170">
          <cell r="B170" t="str">
            <v xml:space="preserve">MEZCLA ASFALTICA MDC-10 </v>
          </cell>
        </row>
        <row r="171">
          <cell r="B171" t="str">
            <v>MEZCLA ASFÁLTICA MSC-19 TIPO III</v>
          </cell>
        </row>
        <row r="172">
          <cell r="B172" t="str">
            <v>MORTERO DE PEGA 1:3</v>
          </cell>
        </row>
        <row r="173">
          <cell r="B173" t="str">
            <v xml:space="preserve">PINTURA EN ACEITE </v>
          </cell>
        </row>
        <row r="174">
          <cell r="B174" t="str">
            <v xml:space="preserve">PINTURA TERMOPLÁSTICA PARA DEMARCACIÓN VIAL </v>
          </cell>
        </row>
        <row r="175">
          <cell r="B175" t="str">
            <v>POSTE EN ÁNGULO DE 2 X 2 X 1/4 DE 3.5 M PARA SEÑAL</v>
          </cell>
        </row>
        <row r="176">
          <cell r="B176" t="str">
            <v xml:space="preserve">CABLE DUPLEX #12 </v>
          </cell>
        </row>
        <row r="177">
          <cell r="B177" t="str">
            <v>VARETA 2""x2""x3M OTOBO</v>
          </cell>
        </row>
        <row r="178">
          <cell r="B178" t="str">
            <v>PUNTILLA DE 2"</v>
          </cell>
        </row>
        <row r="179">
          <cell r="B179" t="str">
            <v>CANDADO INTEMPERIE 71 MM O SIMILAR</v>
          </cell>
        </row>
        <row r="180">
          <cell r="B180" t="str">
            <v xml:space="preserve">GROUTING 3100 PSI </v>
          </cell>
        </row>
        <row r="181">
          <cell r="B181" t="str">
            <v>PLATINA 22,5 CMX22,5 CM X 1/4"</v>
          </cell>
        </row>
        <row r="182">
          <cell r="B182" t="str">
            <v>PLATINA 35 CMX22,5 CM X 1/4"</v>
          </cell>
        </row>
        <row r="183">
          <cell r="B183" t="str">
            <v>CHAZO DE EXPANSIÓN DE 3/8" X 2 1/2"</v>
          </cell>
        </row>
        <row r="184">
          <cell r="B184" t="str">
            <v>CHAZO DE EXPANSIÓN DE 5/8" X 4"</v>
          </cell>
        </row>
        <row r="185">
          <cell r="B185" t="str">
            <v>BLOQUE CONCRETO 19X19X39</v>
          </cell>
        </row>
        <row r="186">
          <cell r="B186" t="str">
            <v>SOLDADURA 6013 1/8"</v>
          </cell>
        </row>
        <row r="187">
          <cell r="B187" t="str">
            <v>SOLDADURA 6011 x 1/8"</v>
          </cell>
        </row>
        <row r="188">
          <cell r="B188" t="str">
            <v>CADENA ESLABONADA GALVANIZADA 3/8"</v>
          </cell>
        </row>
        <row r="189">
          <cell r="B189" t="str">
            <v>TEJA ZINC ONDULADA E=0,17 MM 0,8M X 3,66 X</v>
          </cell>
        </row>
        <row r="190">
          <cell r="B190" t="str">
            <v>PUNTILLA DE 3"</v>
          </cell>
        </row>
        <row r="191">
          <cell r="B191" t="str">
            <v>TABLERO EN LÁMINA GALVANIZADA DE 75 x 75 CALIBRE 16 REFLECTIVO GRADO IV</v>
          </cell>
        </row>
      </sheetData>
      <sheetData sheetId="3"/>
      <sheetData sheetId="4">
        <row r="11">
          <cell r="F11" t="str">
            <v>M3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OGRAMACION"/>
      <sheetName val="FLUJO DE CAJA"/>
      <sheetName val="A.I.U"/>
      <sheetName val="RESUMEN"/>
      <sheetName val="ANALISIS UNITARIO"/>
      <sheetName val="TRANSPORTE"/>
      <sheetName val="MANODEOBRA"/>
      <sheetName val="EQUIPO"/>
      <sheetName val="MATERIALES"/>
      <sheetName val="MSE-FR-29"/>
      <sheetName val="ESTABLECIMIENTO Y MANTE 1 AÑO"/>
      <sheetName val="MANTENIMIENTO_AÑO_2"/>
      <sheetName val="MANTENIMIENTO_AÑO_3"/>
      <sheetName val="CERRAMIENTO"/>
    </sheetNames>
    <sheetDataSet>
      <sheetData sheetId="0">
        <row r="4">
          <cell r="Q4" t="str">
            <v>PESOS COL</v>
          </cell>
        </row>
      </sheetData>
      <sheetData sheetId="1"/>
      <sheetData sheetId="2"/>
      <sheetData sheetId="3"/>
      <sheetData sheetId="4"/>
      <sheetData sheetId="5"/>
      <sheetData sheetId="6">
        <row r="4">
          <cell r="A4" t="str">
            <v>MATERIAL DESMONTADO</v>
          </cell>
        </row>
      </sheetData>
      <sheetData sheetId="7">
        <row r="3">
          <cell r="A3" t="str">
            <v>TOPOGRAFO</v>
          </cell>
        </row>
      </sheetData>
      <sheetData sheetId="8"/>
      <sheetData sheetId="9">
        <row r="3">
          <cell r="A3" t="str">
            <v>ESTACAS,PINTURA,TACHUELAS,HILO</v>
          </cell>
        </row>
      </sheetData>
      <sheetData sheetId="10"/>
      <sheetData sheetId="11"/>
      <sheetData sheetId="12"/>
      <sheetData sheetId="13"/>
      <sheetData sheetId="14"/>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 val="INDICE"/>
    </sheetNames>
    <sheetDataSet>
      <sheetData sheetId="0"/>
      <sheetData sheetId="1"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ezclas asfáltica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s>
    <definedNames>
      <definedName name="Loan_Start" refersTo="#¡REF!"/>
    </definedNames>
    <sheetDataSet>
      <sheetData sheetId="0"/>
      <sheetData sheetId="1" refreshError="1"/>
      <sheetData sheetId="2" refreshError="1"/>
      <sheetData sheetId="3" refreshError="1"/>
      <sheetData sheetId="4"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
      <sheetName val="CAM. RED SECA"/>
      <sheetName val="TUNEL PEAT."/>
      <sheetName val="CÁMARAS TIPO EMCALI"/>
      <sheetName val="Insumos Basicos M.O."/>
      <sheetName val="Insumos Básicos - Personal"/>
      <sheetName val="COTIZ."/>
      <sheetName val="APU P "/>
      <sheetName val="M.PLAT "/>
      <sheetName val="M.CUB "/>
      <sheetName val="CCTO 1400"/>
      <sheetName val="CCTO 3000"/>
      <sheetName val="MORTERO 1-2"/>
      <sheetName val="MORTERO 1-3"/>
      <sheetName val="MORTERO 1-4"/>
      <sheetName val="Equipo y Materiales"/>
      <sheetName val="COTIZACION"/>
      <sheetName val="BASE2018"/>
      <sheetName val="1.1.1"/>
      <sheetName val="1.1.2"/>
      <sheetName val="1.1.3"/>
      <sheetName val="1.2.1"/>
      <sheetName val="1.2.2"/>
      <sheetName val="1.2.3"/>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5.1"/>
      <sheetName val="1.5.2"/>
      <sheetName val="1.5.3"/>
      <sheetName val="1.5.4"/>
      <sheetName val="1.5.5"/>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3.14.22 (2)"/>
      <sheetName val="1.7.1"/>
      <sheetName val="1.7.2"/>
      <sheetName val="1.7.3"/>
      <sheetName val="1.7.4"/>
      <sheetName val="1.7.5"/>
      <sheetName val="1.7.5A"/>
      <sheetName val="1.7.6"/>
      <sheetName val="1.7.7"/>
      <sheetName val="1.7.8"/>
      <sheetName val="1.7.9"/>
      <sheetName val="1.7.10"/>
      <sheetName val="2.1.1"/>
      <sheetName val="2.1.2"/>
      <sheetName val="2.1.3"/>
      <sheetName val="2.2.1"/>
      <sheetName val="2.2.2"/>
      <sheetName val="2.3.1"/>
      <sheetName val="2.3.2"/>
      <sheetName val="2.3.3"/>
      <sheetName val="2.3.4"/>
      <sheetName val="2.3.5"/>
      <sheetName val="2.3.6"/>
      <sheetName val="2.3.7"/>
      <sheetName val="2.4.1"/>
      <sheetName val="2.4.2"/>
      <sheetName val="2.4.3"/>
      <sheetName val="2.4.3A"/>
      <sheetName val="2.4.4"/>
      <sheetName val="2.4.4A"/>
      <sheetName val="2.4.4B"/>
      <sheetName val="2.4.5"/>
      <sheetName val="2.4.6"/>
      <sheetName val="2.4.7"/>
      <sheetName val="2.4.8"/>
      <sheetName val="2.4.9"/>
      <sheetName val="2.5.1"/>
      <sheetName val="2.5.2"/>
      <sheetName val="2.5.3"/>
      <sheetName val="2.5.3A"/>
      <sheetName val="2.5.4"/>
      <sheetName val="2.5.4A"/>
      <sheetName val="2.5.5"/>
      <sheetName val="2.5.6"/>
      <sheetName val="2.5.7"/>
      <sheetName val="2.5.8"/>
      <sheetName val="2.5.9"/>
      <sheetName val="2.5.10"/>
      <sheetName val="2.5.11"/>
      <sheetName val="2.5.12"/>
      <sheetName val="2.5.13"/>
      <sheetName val="2.5.14"/>
      <sheetName val="2.5.15"/>
      <sheetName val="2.6.1"/>
      <sheetName val="2.6.2"/>
      <sheetName val="2.6.3"/>
      <sheetName val="2.6.4"/>
      <sheetName val="2.6.4A"/>
      <sheetName val="2.6.5"/>
      <sheetName val="2.6.6"/>
      <sheetName val="2.6.7"/>
      <sheetName val="2.6.7A"/>
      <sheetName val="2.6.7B"/>
      <sheetName val="2.6.8"/>
      <sheetName val="2.6.9"/>
      <sheetName val="2.6.10"/>
      <sheetName val="2.6.11"/>
      <sheetName val="2.6.12"/>
      <sheetName val="2.6.13"/>
      <sheetName val="2.6.14"/>
      <sheetName val="2.6.15"/>
      <sheetName val="2.6.16"/>
      <sheetName val="2.6.17"/>
      <sheetName val="2.6.18"/>
      <sheetName val="3.1.1"/>
      <sheetName val="3.2.1"/>
      <sheetName val="3.2.2"/>
      <sheetName val="3.2.3"/>
      <sheetName val="3.3.0)"/>
      <sheetName val="3.3.1"/>
      <sheetName val="3.3.2"/>
      <sheetName val="3.3.3"/>
      <sheetName val="3.3.4"/>
      <sheetName val="3.3.5"/>
      <sheetName val="3.3.5A"/>
      <sheetName val="3.3.6"/>
      <sheetName val="3.3.7"/>
      <sheetName val="3.3.8"/>
      <sheetName val="3.3.9"/>
      <sheetName val="3.3.10"/>
      <sheetName val="3.3.11"/>
      <sheetName val="3.3.12"/>
      <sheetName val="3.3.13"/>
      <sheetName val="3.3.14"/>
      <sheetName val="3.3.14A"/>
      <sheetName val="3.3.14B"/>
      <sheetName val="3.3.14C"/>
      <sheetName val="3.3.15"/>
      <sheetName val="3.3.16"/>
      <sheetName val="3.3.16A"/>
      <sheetName val="3.3.17"/>
      <sheetName val="3.3.17A"/>
      <sheetName val="3.3.17B"/>
      <sheetName val="3.3.17C"/>
      <sheetName val="3.3.17D"/>
      <sheetName val="3.3.17E"/>
      <sheetName val="3.3.18"/>
      <sheetName val="3.3.18A"/>
      <sheetName val="3.3.19"/>
      <sheetName val="3.3.20"/>
      <sheetName val="3.3.20A"/>
      <sheetName val="3.3.20B"/>
      <sheetName val="3.3.21"/>
      <sheetName val="3.3.21A"/>
      <sheetName val="3.3.22"/>
      <sheetName val="3.3.23"/>
      <sheetName val="3.3.23A"/>
      <sheetName val="3.3.24"/>
      <sheetName val="3.3.25"/>
      <sheetName val="3.3.26"/>
      <sheetName val="3.3.27"/>
      <sheetName val="3.3.28"/>
      <sheetName val="3.3.29"/>
      <sheetName val="3.3.30"/>
      <sheetName val="3.3.31"/>
      <sheetName val="3.3.31A"/>
      <sheetName val="3.3.32"/>
      <sheetName val="3.3.33"/>
      <sheetName val="3.3.34"/>
      <sheetName val="3.3.35"/>
      <sheetName val="3.3.36"/>
      <sheetName val="3.3.37"/>
      <sheetName val="3.3.38"/>
      <sheetName val="3.3.39"/>
      <sheetName val="3.3.40"/>
      <sheetName val="3.3.41"/>
      <sheetName val="3.3.42"/>
      <sheetName val="3.3.43"/>
      <sheetName val="3.3.44"/>
      <sheetName val="3.3.45"/>
      <sheetName val="3.3.46"/>
      <sheetName val="3.3.47"/>
      <sheetName val="3.3.48"/>
      <sheetName val="3.3.48A"/>
      <sheetName val="3.3.49"/>
      <sheetName val="3.3.50"/>
      <sheetName val="3.3.51"/>
      <sheetName val="3.3.52"/>
      <sheetName val="3.3.53"/>
      <sheetName val="3.3.54"/>
      <sheetName val="3.3.55"/>
      <sheetName val="3.3.56"/>
      <sheetName val="3.3.57"/>
      <sheetName val="3.4.1"/>
      <sheetName val="3.4.2"/>
      <sheetName val="3.4.3"/>
      <sheetName val="3.4.4"/>
      <sheetName val="3.4.5"/>
      <sheetName val="3.4.6"/>
      <sheetName val="3.5.1"/>
      <sheetName val="3.5.2"/>
      <sheetName val="3.5.3"/>
      <sheetName val="3.5.4"/>
      <sheetName val="3.5.5"/>
      <sheetName val="3.5.5A"/>
      <sheetName val="3.5.6"/>
      <sheetName val="3.5.7"/>
      <sheetName val="3.5.8"/>
      <sheetName val="3.5.9"/>
      <sheetName val="3.5.10"/>
      <sheetName val="3.5.11"/>
      <sheetName val="3.5.12"/>
      <sheetName val="3.5.13"/>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7.1"/>
      <sheetName val="3.7.2"/>
      <sheetName val="3.7.3A"/>
      <sheetName val="3.7.3B"/>
      <sheetName val="3.7.3C"/>
      <sheetName val="3.7.3D"/>
      <sheetName val="3.7.3E"/>
      <sheetName val="3.7.4"/>
      <sheetName val="3.7.5"/>
      <sheetName val="3.7.6"/>
      <sheetName val="3.7.7"/>
      <sheetName val="3.7.8"/>
      <sheetName val="3.7.9"/>
      <sheetName val="3.7.10"/>
      <sheetName val="3.7.11"/>
      <sheetName val="3.7.12"/>
      <sheetName val="3.7.12A"/>
      <sheetName val="3.7.13"/>
      <sheetName val="3.7.14"/>
      <sheetName val="3.7.15"/>
      <sheetName val="3.7.16"/>
      <sheetName val="3.7.17"/>
      <sheetName val="3.7.18"/>
      <sheetName val="3.7.19"/>
      <sheetName val="3.7.20"/>
      <sheetName val="3.7.21"/>
      <sheetName val="3.7.21A"/>
      <sheetName val="3.7.22"/>
      <sheetName val="3.7.23"/>
      <sheetName val="3.7.24"/>
      <sheetName val="3.7.25"/>
      <sheetName val="3.8.1"/>
      <sheetName val="3.8.2"/>
      <sheetName val="3.8.3"/>
      <sheetName val="3.8.4"/>
      <sheetName val="3.8.5"/>
      <sheetName val="3.8.6"/>
      <sheetName val="3.8.7"/>
      <sheetName val="3.8.8"/>
      <sheetName val="3.8.9"/>
      <sheetName val="3.8.10"/>
      <sheetName val="3.8.11"/>
      <sheetName val="3.8.12"/>
      <sheetName val="3.8.12A"/>
      <sheetName val="3.8.12B"/>
      <sheetName val="3.8.12C"/>
      <sheetName val="3.8.12D"/>
      <sheetName val="3.8.13"/>
      <sheetName val="3.8.14"/>
      <sheetName val="3.8.15"/>
      <sheetName val="3.8.16"/>
      <sheetName val="3.8.17"/>
      <sheetName val="3.8.18"/>
      <sheetName val="3.8.18A"/>
      <sheetName val="3.8.19"/>
      <sheetName val="3.8.20"/>
      <sheetName val="3.8.21"/>
      <sheetName val="3.8.22"/>
      <sheetName val="3.9.1"/>
      <sheetName val="3.9.2"/>
      <sheetName val="3.9.3"/>
      <sheetName val="3.9.4"/>
      <sheetName val="3.9.5"/>
      <sheetName val="3.9.6"/>
      <sheetName val="3.9.7"/>
      <sheetName val="3.9.8"/>
      <sheetName val="3.9.9"/>
      <sheetName val="3.9.10"/>
      <sheetName val="3.9.11"/>
      <sheetName val="3.10.1"/>
      <sheetName val="3.10.2"/>
      <sheetName val="3.10.3"/>
      <sheetName val="3.10.4"/>
      <sheetName val="3.10.5"/>
      <sheetName val="3.10.6"/>
      <sheetName val="3.10.7"/>
      <sheetName val="3.10.8"/>
      <sheetName val="3.11.1"/>
      <sheetName val="3.11.2"/>
      <sheetName val="3.11.3"/>
      <sheetName val="3.11.4"/>
      <sheetName val="3.11.5"/>
      <sheetName val="3.11.6"/>
      <sheetName val="3.11.7"/>
      <sheetName val="3.11.8"/>
      <sheetName val="3.11.9"/>
      <sheetName val="3.11.10"/>
      <sheetName val="3.11.11"/>
      <sheetName val="3.11.12"/>
      <sheetName val="3.11.13"/>
      <sheetName val="3.11.14"/>
      <sheetName val="3.11.14A"/>
      <sheetName val="3.11.15"/>
      <sheetName val="3.11.15A"/>
      <sheetName val="3.11.16"/>
      <sheetName val="3.11.17"/>
      <sheetName val="3.11.18"/>
      <sheetName val="3.11.19"/>
      <sheetName val="3.11.20"/>
      <sheetName val="3.11.21"/>
      <sheetName val="3.11.22"/>
      <sheetName val="3.11.23"/>
      <sheetName val="3.11.24"/>
      <sheetName val="3.11.25"/>
      <sheetName val="3.11.26"/>
      <sheetName val="3.11.27"/>
      <sheetName val="3.11.28"/>
      <sheetName val="3.11.28A"/>
      <sheetName val="3.11.28B"/>
      <sheetName val="3.11.28C"/>
      <sheetName val="3.11.29"/>
      <sheetName val="3.11.30"/>
      <sheetName val="3.11.31"/>
      <sheetName val="3.11.32"/>
      <sheetName val="3.11.33"/>
      <sheetName val="3.11.34"/>
      <sheetName val="3.11.35"/>
      <sheetName val="3.11.36"/>
      <sheetName val="3.11.37"/>
      <sheetName val="3.11.38"/>
      <sheetName val="3.12.1"/>
      <sheetName val="3.12.2"/>
      <sheetName val="3.13.1"/>
      <sheetName val="3.13.2"/>
      <sheetName val="3.13.3"/>
      <sheetName val="3.13.4"/>
      <sheetName val="3.13.5"/>
      <sheetName val="3.13.6"/>
      <sheetName val="3.13.7"/>
      <sheetName val="3.13.8"/>
      <sheetName val="3.13.9"/>
      <sheetName val="3.13.10"/>
      <sheetName val="3.13.11"/>
      <sheetName val="3.13.12"/>
      <sheetName val="3.13.13"/>
      <sheetName val="3.13.14"/>
      <sheetName val="3.13.15"/>
      <sheetName val="3.13.16"/>
      <sheetName val="3.13.17"/>
      <sheetName val="3.13.18"/>
      <sheetName val="3.13.19"/>
      <sheetName val="3.13.20A"/>
      <sheetName val="3.13.20B"/>
      <sheetName val="3.13.20C"/>
      <sheetName val="3.13.20D"/>
      <sheetName val="3.13.21"/>
      <sheetName val="3.13.22"/>
      <sheetName val="3.13.23"/>
      <sheetName val="3.13.24"/>
      <sheetName val="3.13.25"/>
      <sheetName val="3.13.25A"/>
      <sheetName val="3.13.26"/>
      <sheetName val="3.13.26A"/>
      <sheetName val="3.13.27"/>
      <sheetName val="3.13.28"/>
      <sheetName val="3.13.29"/>
      <sheetName val="3.13.30"/>
      <sheetName val="3.13.31A"/>
      <sheetName val="3.13.31B"/>
      <sheetName val="3.13.32"/>
      <sheetName val="3.13.33"/>
      <sheetName val="3.13.34"/>
      <sheetName val="3.13.35"/>
      <sheetName val="3.13.36"/>
      <sheetName val="3.13.37"/>
      <sheetName val="3.13.38"/>
      <sheetName val="3.13.39"/>
      <sheetName val="3.13.40"/>
      <sheetName val="3.13.41"/>
      <sheetName val="3.13.42"/>
      <sheetName val="3.13.43"/>
      <sheetName val="3.13.44"/>
      <sheetName val="3.13.45"/>
      <sheetName val="3.13.46"/>
      <sheetName val="3.13.47"/>
      <sheetName val="3.13.48"/>
      <sheetName val="3.13.49"/>
      <sheetName val="3.13.50"/>
      <sheetName val="3.13.51"/>
      <sheetName val="3.13.52"/>
      <sheetName val="3.13.53"/>
      <sheetName val="3.13.54"/>
      <sheetName val="3.13.55"/>
      <sheetName val="3.13.56"/>
      <sheetName val="3.13.57"/>
      <sheetName val="3.13.58"/>
      <sheetName val="3.13.59"/>
      <sheetName val="3.13.60"/>
      <sheetName val="3.13.61"/>
      <sheetName val="3.13.62"/>
      <sheetName val="3.13.63"/>
      <sheetName val="3.13.64"/>
      <sheetName val="3.13.65"/>
      <sheetName val="3.13.66"/>
      <sheetName val="3.13.67"/>
      <sheetName val="3.13.68"/>
      <sheetName val="3.13.69"/>
      <sheetName val="3.13.70"/>
      <sheetName val="3.13.71"/>
      <sheetName val="3.13.72"/>
      <sheetName val="3.13.73"/>
      <sheetName val="3.13.74"/>
      <sheetName val="3.13.75"/>
      <sheetName val="3.13.76"/>
      <sheetName val="3.13.77"/>
      <sheetName val="3.13.78"/>
      <sheetName val="3.13.79"/>
      <sheetName val="3.13.80"/>
      <sheetName val="3.13.81"/>
      <sheetName val="3.13.82"/>
      <sheetName val="3.13.83"/>
      <sheetName val="3.13.84"/>
      <sheetName val="3.13.85"/>
      <sheetName val="3.13.86"/>
      <sheetName val="3.13.87"/>
      <sheetName val="3.13.88"/>
      <sheetName val="3.13.89"/>
      <sheetName val="3.13.90"/>
      <sheetName val="3.13.91"/>
      <sheetName val="3.13.92"/>
      <sheetName val="3.13.93"/>
      <sheetName val="3.13.94"/>
      <sheetName val="3.13.95"/>
      <sheetName val="3.13.96"/>
      <sheetName val="3.13.97"/>
      <sheetName val="3.13.98"/>
      <sheetName val="3.13.99"/>
      <sheetName val="3.13.100"/>
      <sheetName val="3.13.104"/>
      <sheetName val="3.13.101"/>
      <sheetName val="3.13.102"/>
      <sheetName val="3.13.103"/>
      <sheetName val="3.13.105"/>
      <sheetName val="3.13.106"/>
      <sheetName val="3.13.107"/>
      <sheetName val="3.13.108"/>
      <sheetName val="3.13.109"/>
      <sheetName val="3.13.110"/>
      <sheetName val="3.13.111"/>
      <sheetName val="3.13.112"/>
      <sheetName val="3.13.113"/>
      <sheetName val="3.13.114"/>
      <sheetName val="3.13.115"/>
      <sheetName val="3.13.116"/>
      <sheetName val="3.13.117"/>
      <sheetName val="3.13.118"/>
      <sheetName val="3.13.119"/>
      <sheetName val="3.13.120"/>
      <sheetName val="3.13.121"/>
      <sheetName val="3.13.122"/>
      <sheetName val="3.13.123"/>
      <sheetName val="3.13.124"/>
      <sheetName val="3.13.125"/>
      <sheetName val="3.13.126"/>
      <sheetName val="3.13.127"/>
      <sheetName val="3.13.128"/>
      <sheetName val="3.13.129"/>
      <sheetName val="3.13.130"/>
      <sheetName val="3.13.131"/>
      <sheetName val="3.13.132"/>
      <sheetName val="3.13.133"/>
      <sheetName val="3.13.134"/>
      <sheetName val="3.13.135"/>
      <sheetName val="3.13.136"/>
      <sheetName val="3.13.137"/>
      <sheetName val="3.13.138"/>
      <sheetName val="3.13.139"/>
      <sheetName val="3.13.140"/>
      <sheetName val="3.13.141"/>
      <sheetName val="3.13.142"/>
      <sheetName val="3.13.143"/>
      <sheetName val="3.13.144"/>
      <sheetName val="3.13.145"/>
      <sheetName val="3.13.146"/>
      <sheetName val="3.13.147"/>
      <sheetName val="3.13.148"/>
      <sheetName val="3.13.149"/>
      <sheetName val="3.13.150"/>
      <sheetName val="3.14.1"/>
      <sheetName val="3.14.2"/>
      <sheetName val="3.14.3"/>
      <sheetName val="3.14.4"/>
      <sheetName val="3.14.5"/>
      <sheetName val="3.14.6"/>
      <sheetName val="3.14.7"/>
      <sheetName val="3.14.8"/>
      <sheetName val="3.14.9"/>
      <sheetName val="3.14.10"/>
      <sheetName val="3.14.11"/>
      <sheetName val="3.14.12"/>
      <sheetName val="3.14.13"/>
      <sheetName val="3.14.14"/>
      <sheetName val="3.14.15"/>
      <sheetName val="3.14.16"/>
      <sheetName val="3.14.17"/>
      <sheetName val="3.14.18"/>
      <sheetName val="3.14.19"/>
      <sheetName val="3.14.20"/>
      <sheetName val="3.14.21"/>
      <sheetName val="3.14.22"/>
      <sheetName val="3.14.23"/>
      <sheetName val="3.14.24"/>
      <sheetName val="3.15.1"/>
      <sheetName val="3.15.2"/>
      <sheetName val="3.15.3"/>
      <sheetName val="3.15.4"/>
      <sheetName val="3.16.1"/>
      <sheetName val="3.16.2"/>
      <sheetName val="3.16.3"/>
      <sheetName val="3.16.4"/>
      <sheetName val="3.16.5"/>
      <sheetName val="3.16.6"/>
      <sheetName val="3.16.7"/>
      <sheetName val="3.16.8"/>
      <sheetName val="3.16.9"/>
      <sheetName val="3.16.10"/>
      <sheetName val="3.16.11"/>
      <sheetName val="3.17.1"/>
      <sheetName val="3.17.2"/>
      <sheetName val="3.17.3"/>
      <sheetName val="3.17.4"/>
      <sheetName val="3.17.5"/>
      <sheetName val="3.17.6"/>
      <sheetName val="3.17.7"/>
      <sheetName val="3.17.8"/>
      <sheetName val="4.1.1"/>
      <sheetName val="4.1.1A"/>
      <sheetName val="4.1.2"/>
      <sheetName val="4.1.3"/>
      <sheetName val="4.1.4"/>
      <sheetName val="4.1.5"/>
      <sheetName val="4.1.6"/>
      <sheetName val="4.1.7"/>
      <sheetName val="4.1.8"/>
      <sheetName val="4.1.9"/>
      <sheetName val="4.1.9A"/>
      <sheetName val="4.1.10"/>
      <sheetName val="4.1.11"/>
      <sheetName val="4.1.12"/>
      <sheetName val="4.1.13"/>
      <sheetName val="4.1.14"/>
      <sheetName val="4.1.15"/>
      <sheetName val="4.1.16"/>
      <sheetName val="4.1.17"/>
      <sheetName val="4.1.18"/>
      <sheetName val="4.1.19"/>
      <sheetName val="4.1.20"/>
      <sheetName val="4.1.21"/>
      <sheetName val="4.1.21A"/>
      <sheetName val="4.1.22"/>
      <sheetName val="4.2.1"/>
      <sheetName val="4.2.2"/>
      <sheetName val="4.2.3"/>
      <sheetName val="4.2.4"/>
      <sheetName val="4.2.5"/>
      <sheetName val="4.2.5A"/>
      <sheetName val="4.2.6"/>
      <sheetName val="4.2.7"/>
      <sheetName val="4.2.8"/>
      <sheetName val="4.2.9"/>
      <sheetName val="4.2.10"/>
      <sheetName val="4.2.11"/>
      <sheetName val="4.2.12"/>
      <sheetName val="4.2.13"/>
      <sheetName val="4.3.1"/>
      <sheetName val="4.3.2"/>
      <sheetName val="4.3.3"/>
      <sheetName val="4.3.4"/>
      <sheetName val="4.3.5"/>
      <sheetName val="4.3.6"/>
      <sheetName val="4.3.7"/>
      <sheetName val="4.3.8"/>
      <sheetName val="4.3.9"/>
      <sheetName val="4.3.10"/>
      <sheetName val="4.3.11"/>
      <sheetName val="4.3.12"/>
      <sheetName val="4.3.12A"/>
      <sheetName val="4.3.12B"/>
      <sheetName val="4.3.12C"/>
      <sheetName val="4.3.13"/>
      <sheetName val="4.3.13A"/>
      <sheetName val="4.3.14"/>
      <sheetName val="4.3.15"/>
      <sheetName val="4.3.16"/>
      <sheetName val="4.3.17"/>
      <sheetName val="4.3.18"/>
      <sheetName val="4.3.19"/>
      <sheetName val="4.3.20"/>
      <sheetName val="4.3.21"/>
      <sheetName val="4.3.22"/>
      <sheetName val="4.3.23"/>
      <sheetName val="4.3.24"/>
      <sheetName val="4.3.25"/>
      <sheetName val="4.3.26"/>
      <sheetName val="4.3.27"/>
      <sheetName val="4.3.28"/>
      <sheetName val="4.3.29"/>
      <sheetName val="4.3.30"/>
      <sheetName val="4.4.1"/>
      <sheetName val="4.4.2"/>
      <sheetName val="4.4.3"/>
      <sheetName val="4.4.4"/>
      <sheetName val="4.5.1"/>
      <sheetName val="Reparación profundidad parcial"/>
      <sheetName val="Reparación profundidad total"/>
      <sheetName val="Reparación de Grietas"/>
      <sheetName val="Realce de Sumidero"/>
      <sheetName val="Realce Camaras+Tapa (2)"/>
      <sheetName val="TUB. 6&quot;"/>
      <sheetName val="TUB. 8&quot;"/>
      <sheetName val="Marca Vial Termoplástica"/>
      <sheetName val="4.5.2"/>
      <sheetName val="4.5.3"/>
      <sheetName val="4.5.4"/>
      <sheetName val="4.5.5"/>
      <sheetName val="4.5.6"/>
      <sheetName val="4.5.7"/>
      <sheetName val="4.5.8"/>
      <sheetName val="4.5.9"/>
      <sheetName val="4.5.10"/>
      <sheetName val="4.5.11"/>
      <sheetName val="4.5.12"/>
      <sheetName val="4.5.13"/>
      <sheetName val="4.5.14"/>
      <sheetName val="4.5.15"/>
      <sheetName val="4.5.16"/>
      <sheetName val="4.5.17"/>
      <sheetName val="4.5.18"/>
      <sheetName val="4.5.19"/>
      <sheetName val="4.5.20"/>
      <sheetName val="4.5.21"/>
      <sheetName val="4.5.22"/>
      <sheetName val="4.5.23"/>
      <sheetName val="5.1.1"/>
      <sheetName val="5.1.1A"/>
      <sheetName val="5.1.1B"/>
      <sheetName val="5.1.1C"/>
      <sheetName val="5.1.1D"/>
      <sheetName val="5.1.2"/>
      <sheetName val="5.1.2A"/>
      <sheetName val="5.1.2B"/>
      <sheetName val="5.1.2C"/>
      <sheetName val="5.1.2D"/>
      <sheetName val="5.1.3"/>
      <sheetName val="5.1.4"/>
      <sheetName val="5.1.5"/>
      <sheetName val="5.1.5A"/>
      <sheetName val="5.1.5B"/>
      <sheetName val="5.1.6"/>
      <sheetName val="5.1.7"/>
      <sheetName val="5.1.8"/>
      <sheetName val="5.1.8A"/>
      <sheetName val="5.1.8B"/>
      <sheetName val="5.1.9"/>
      <sheetName val="5.1.9A"/>
      <sheetName val="5.1.9B"/>
      <sheetName val="5.1.10"/>
      <sheetName val="5.1.10A"/>
      <sheetName val="5.1.10B"/>
      <sheetName val="5.1.10C"/>
      <sheetName val="5.1.10D"/>
      <sheetName val="5.1.11"/>
      <sheetName val="5.1.11A"/>
      <sheetName val="5.1.11B"/>
      <sheetName val="5.1.11C"/>
      <sheetName val="5.1.12"/>
      <sheetName val="5.1.13"/>
      <sheetName val="5.1.14"/>
      <sheetName val="5.1.15"/>
      <sheetName val="5.1.15A"/>
      <sheetName val="5.1.15B"/>
      <sheetName val="5.1.15C"/>
      <sheetName val="5.1.15D"/>
      <sheetName val="5.1.15E"/>
      <sheetName val="5.1.16"/>
      <sheetName val="5.1.17"/>
      <sheetName val="5.1.18"/>
      <sheetName val="5.1.19"/>
      <sheetName val="5.1.20"/>
      <sheetName val="5.1.21"/>
      <sheetName val="5.1.22"/>
      <sheetName val="5.1.23"/>
      <sheetName val="5.1.24"/>
      <sheetName val="5.1.25"/>
      <sheetName val="5.1.26"/>
      <sheetName val="5.1.27"/>
      <sheetName val="5.1.28"/>
      <sheetName val="5.2.1"/>
      <sheetName val="5.2.2"/>
      <sheetName val="5.2.3"/>
      <sheetName val="5.2.4"/>
      <sheetName val="5.2.5"/>
      <sheetName val="5.2.6"/>
      <sheetName val="Reemplazo de Losas (Reforzadas)"/>
      <sheetName val="5.2.7"/>
      <sheetName val="5.2.8"/>
      <sheetName val="5.2.9"/>
      <sheetName val="5.2.10"/>
      <sheetName val="5.2.11"/>
      <sheetName val="6.1"/>
      <sheetName val="6.2"/>
      <sheetName val="6.3"/>
      <sheetName val="6.4"/>
      <sheetName val="6.5"/>
      <sheetName val="6.5A"/>
      <sheetName val="6.5B"/>
      <sheetName val="6.5C"/>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5A"/>
      <sheetName val="6.26"/>
      <sheetName val="6.27"/>
      <sheetName val="6.28"/>
      <sheetName val="7.1.1"/>
      <sheetName val="7.1.1A"/>
      <sheetName val="7.1.2"/>
      <sheetName val="7.1.3"/>
      <sheetName val="7.2.1"/>
      <sheetName val="7.2.2"/>
      <sheetName val="7.2.3"/>
      <sheetName val="7.2.4"/>
      <sheetName val="7.3.1"/>
      <sheetName val="7.3.2"/>
      <sheetName val="7.3.3"/>
      <sheetName val="7.3.4"/>
      <sheetName val="7.3.5"/>
      <sheetName val="7.3.6"/>
      <sheetName val="7.3.6A"/>
      <sheetName val="7.3.7"/>
      <sheetName val="7.3.8"/>
      <sheetName val="7.3.9"/>
      <sheetName val="7.3.10"/>
      <sheetName val="7.3.11"/>
      <sheetName val="7.3.12"/>
      <sheetName val="7.3.13"/>
      <sheetName val="7.3.14"/>
      <sheetName val="7.3.14A"/>
      <sheetName val="7.3.14B"/>
      <sheetName val="7.3.15"/>
      <sheetName val="7.3.15A"/>
      <sheetName val="7.3.16"/>
      <sheetName val="7.3.17"/>
      <sheetName val="7.3.18"/>
      <sheetName val="7.3.18A"/>
      <sheetName val="7.3.19"/>
      <sheetName val="7.3.19A"/>
      <sheetName val="7.3.19B"/>
      <sheetName val="7.3.19C"/>
      <sheetName val="7.3.19D"/>
      <sheetName val="7.3.20"/>
      <sheetName val="7.3.21"/>
      <sheetName val="7.3.22"/>
      <sheetName val="7.3.22A"/>
      <sheetName val="7.3.22B"/>
      <sheetName val="7.3.22C"/>
      <sheetName val="7.3.22D"/>
      <sheetName val="7.3.22E"/>
      <sheetName val="7.3.23"/>
      <sheetName val="7.3.24"/>
      <sheetName val="7.3.25"/>
      <sheetName val="7.3.26"/>
      <sheetName val="7.3.27"/>
      <sheetName val="7.3.27A"/>
      <sheetName val="7.3.28"/>
      <sheetName val="7.3.29"/>
      <sheetName val="7.3.29A"/>
      <sheetName val="7.3.29B"/>
      <sheetName val="7.3.30"/>
      <sheetName val="7.3.31"/>
      <sheetName val="7.3.32"/>
      <sheetName val="7.3.33"/>
      <sheetName val="7.3.34"/>
      <sheetName val="7.3.35"/>
      <sheetName val="7.3.36"/>
      <sheetName val="7.3.36A"/>
      <sheetName val="7.3.37"/>
      <sheetName val="7.3.38"/>
      <sheetName val="7.3.38A"/>
      <sheetName val="7.3.38B"/>
      <sheetName val="7.3.38C"/>
      <sheetName val="7.3.39"/>
      <sheetName val="7.3.39A"/>
      <sheetName val="7.3.39B"/>
      <sheetName val="7.3.40"/>
      <sheetName val="7.3.40A"/>
      <sheetName val="7.3.40B"/>
      <sheetName val="7.3.41"/>
      <sheetName val="7.3.42"/>
      <sheetName val="7.3.43"/>
      <sheetName val="7.3.44"/>
      <sheetName val="7.3.45"/>
      <sheetName val="7.3.46"/>
      <sheetName val="7.3.47"/>
      <sheetName val="7.3.48"/>
      <sheetName val="7.3.49"/>
      <sheetName val="7.3.50"/>
      <sheetName val="7.3.51"/>
      <sheetName val="7.3.52"/>
      <sheetName val="7.3.53"/>
      <sheetName val="7.3.53A"/>
      <sheetName val="7.3.54"/>
      <sheetName val="7.3.55"/>
      <sheetName val="7.3.56"/>
      <sheetName val="7.3.57"/>
      <sheetName val="7.3.58"/>
      <sheetName val="7.3.59"/>
      <sheetName val="7.3.60"/>
      <sheetName val="7.3.61"/>
      <sheetName val="7.3.62"/>
      <sheetName val="7.3.63"/>
      <sheetName val="7.3.64"/>
      <sheetName val="7.3.65"/>
      <sheetName val="7.3.66"/>
      <sheetName val="7.3.67"/>
      <sheetName val="7.3.68"/>
      <sheetName val="7.3.69"/>
      <sheetName val="7.3.70"/>
      <sheetName val="7.3.71"/>
      <sheetName val="7.3.72"/>
      <sheetName val="7.3.73"/>
      <sheetName val="7.3.74"/>
      <sheetName val="7.4.1"/>
      <sheetName val="7.4.2"/>
      <sheetName val="7.4.3"/>
      <sheetName val="7.4.4"/>
      <sheetName val="7.4.5"/>
      <sheetName val="7.4.6"/>
      <sheetName val="7.4.7"/>
      <sheetName val="7.4.8"/>
      <sheetName val="7.4.9"/>
      <sheetName val="7.4.10"/>
      <sheetName val="7.4.10A"/>
      <sheetName val="7.4.10B"/>
      <sheetName val="7.4.10C"/>
      <sheetName val="7.4.10D"/>
      <sheetName val="7.4.11"/>
      <sheetName val="7.4.12"/>
      <sheetName val="7.4.13"/>
      <sheetName val="7.4.14"/>
      <sheetName val="7.4.15"/>
      <sheetName val="7.4.16"/>
      <sheetName val="7.4.17"/>
      <sheetName val="7.4.18"/>
      <sheetName val="7.4.18A"/>
      <sheetName val="7.4.18B"/>
      <sheetName val="7.4.19"/>
      <sheetName val="7.4.20"/>
      <sheetName val="7.4.21"/>
      <sheetName val="7.4.22"/>
      <sheetName val="7.4.23"/>
      <sheetName val="7.4.24"/>
      <sheetName val="7.4.25"/>
      <sheetName val="7.4.26"/>
      <sheetName val="7.4.27"/>
      <sheetName val="7.4.28"/>
      <sheetName val="7.4.29"/>
      <sheetName val="7.4.30"/>
      <sheetName val="7.4.31"/>
      <sheetName val="7.4.32"/>
      <sheetName val="7.4.33"/>
      <sheetName val="7.4.34"/>
      <sheetName val="7.4.35"/>
      <sheetName val="7.4.36"/>
      <sheetName val="7.4.37"/>
      <sheetName val="7.4.38"/>
      <sheetName val="7.4.39"/>
      <sheetName val="7.4.40"/>
      <sheetName val="7.4.41"/>
      <sheetName val="7.4.42"/>
      <sheetName val="7.4.43"/>
      <sheetName val="7.4.44"/>
      <sheetName val="7.4.45"/>
      <sheetName val="7.4.46"/>
      <sheetName val="7.4.47"/>
      <sheetName val="7.4.48"/>
      <sheetName val="7.4.49"/>
      <sheetName val="7.4.50"/>
      <sheetName val="7.4.51"/>
      <sheetName val="7.4.52"/>
      <sheetName val="7.4.53"/>
      <sheetName val="7.4.54"/>
      <sheetName val="7.4.55"/>
      <sheetName val="7.4.56"/>
      <sheetName val="7.4.57"/>
      <sheetName val="7.4.58"/>
      <sheetName val="7.4.59"/>
      <sheetName val="7.4.60"/>
      <sheetName val="7.4.61"/>
      <sheetName val="7.4.62"/>
      <sheetName val="7.4.63"/>
      <sheetName val="7.4.64"/>
      <sheetName val="7.4.65"/>
      <sheetName val="7.4.66"/>
      <sheetName val="7.4.67"/>
      <sheetName val="7.4.68"/>
      <sheetName val="7.4.69"/>
      <sheetName val="7.4.70"/>
      <sheetName val="7.4.71"/>
      <sheetName val="7.4.72"/>
      <sheetName val="7.4.73"/>
      <sheetName val="7.4.74"/>
      <sheetName val="7.4.75"/>
      <sheetName val="7.4.76"/>
      <sheetName val="7.4.77"/>
      <sheetName val="7.4.78"/>
      <sheetName val="7.4.79"/>
      <sheetName val="7.4.80"/>
      <sheetName val="7.4.81"/>
      <sheetName val="7.4.82"/>
      <sheetName val="7.4.83"/>
      <sheetName val="7.4.84"/>
      <sheetName val="7.4.85"/>
      <sheetName val="7.4.86"/>
      <sheetName val="7.4.87"/>
      <sheetName val="7.4.88"/>
      <sheetName val="7.4.89"/>
      <sheetName val="7.4.90"/>
      <sheetName val="7.4.91"/>
      <sheetName val="7.4.92"/>
      <sheetName val="7.4.93"/>
      <sheetName val="7.4.94"/>
      <sheetName val="7.4.95"/>
      <sheetName val="7.4.96"/>
      <sheetName val="7.4.97"/>
      <sheetName val="7.4.98"/>
      <sheetName val="7.4.99"/>
      <sheetName val="7.4.100"/>
      <sheetName val="7.4.101"/>
      <sheetName val="7.4.102"/>
      <sheetName val="7.4.103"/>
      <sheetName val="7.4.104"/>
      <sheetName val="7.4.105"/>
      <sheetName val="7.4.106"/>
      <sheetName val="7.4.107"/>
      <sheetName val="7.4.108"/>
      <sheetName val="7.4.109"/>
      <sheetName val="7.4.110"/>
      <sheetName val="7.4.111"/>
      <sheetName val="7.4.112"/>
      <sheetName val="7.4.113"/>
      <sheetName val="7.4.114"/>
      <sheetName val="7.4.115"/>
      <sheetName val="7.4.116"/>
      <sheetName val="7.4.117"/>
      <sheetName val="7.4.118"/>
      <sheetName val="7.4.119"/>
      <sheetName val="7.4.120"/>
      <sheetName val="7.4.121"/>
      <sheetName val="7.4.122"/>
      <sheetName val="7.4.123"/>
      <sheetName val="7.4.124"/>
      <sheetName val="7.4.125"/>
      <sheetName val="7.4.126"/>
      <sheetName val="7.4.127"/>
      <sheetName val="7.4.128"/>
      <sheetName val="7.4.128A"/>
      <sheetName val="7.4.128B"/>
      <sheetName val="7.4.129"/>
      <sheetName val="7.4.130"/>
      <sheetName val="7.4.131"/>
      <sheetName val="7.4.132"/>
      <sheetName val="7.4.132A"/>
      <sheetName val="7.4.132B"/>
      <sheetName val="7.4.133"/>
      <sheetName val="7.4.134"/>
      <sheetName val="7.4.135"/>
      <sheetName val="7.4.136"/>
      <sheetName val="7.4.137"/>
      <sheetName val="7.4.138"/>
      <sheetName val="7.4.139"/>
      <sheetName val="7.4.140"/>
      <sheetName val="7.4.141"/>
      <sheetName val="7.4.142"/>
      <sheetName val="7.4.142A"/>
      <sheetName val="7.4.142B"/>
      <sheetName val="7.4.143"/>
      <sheetName val="7.4.144"/>
      <sheetName val="7.4.145"/>
      <sheetName val="7.4.146"/>
      <sheetName val="7.4.147"/>
      <sheetName val="7.4.148"/>
      <sheetName val="7.4.149"/>
      <sheetName val="7.4.150"/>
      <sheetName val="7.4.151"/>
      <sheetName val="7.4.152"/>
      <sheetName val="7.4.153"/>
      <sheetName val="7.4.154"/>
      <sheetName val="7.4.155"/>
      <sheetName val="7.4.156"/>
      <sheetName val="7.4.157"/>
      <sheetName val="7.4.158"/>
      <sheetName val="7.4.159"/>
      <sheetName val="7.4.160"/>
      <sheetName val="7.4.161"/>
      <sheetName val="7.4.162"/>
      <sheetName val="7.4.163"/>
      <sheetName val="7.4.164"/>
      <sheetName val="7.4.165"/>
      <sheetName val="7.4.166"/>
      <sheetName val="7.4.167"/>
      <sheetName val="7.4.168"/>
      <sheetName val="7.4.169"/>
      <sheetName val="7.4.170"/>
      <sheetName val="7.5.1"/>
      <sheetName val="7.5.2"/>
      <sheetName val="7.5.3"/>
      <sheetName val="7.5.4"/>
      <sheetName val="7.5.5"/>
      <sheetName val="7.5.6"/>
      <sheetName val="7.5.7"/>
      <sheetName val="7.5.8"/>
      <sheetName val="7.5.9"/>
      <sheetName val="7.5.10"/>
      <sheetName val="7.5.11"/>
      <sheetName val="7.5.12"/>
      <sheetName val="7.5.13"/>
      <sheetName val="7.5.14"/>
      <sheetName val="7.5.15"/>
      <sheetName val="7.6.1"/>
      <sheetName val="7.6.2"/>
      <sheetName val="7.6.3"/>
      <sheetName val="7.6.4"/>
      <sheetName val="7.6.5"/>
      <sheetName val="7.6.6"/>
      <sheetName val="7.6.7"/>
      <sheetName val="7.6.8"/>
      <sheetName val="7.6.9"/>
      <sheetName val="7.7.1"/>
      <sheetName val="7.7.2"/>
      <sheetName val="7.7.3"/>
      <sheetName val="7.7.4"/>
      <sheetName val="7.7.5"/>
      <sheetName val="7.7.6"/>
      <sheetName val="7.7.7"/>
      <sheetName val="7.7.8"/>
      <sheetName val="7.7.9"/>
      <sheetName val="7.7.10"/>
      <sheetName val="7.7.11"/>
      <sheetName val="7.7.12"/>
      <sheetName val="7.7.13"/>
      <sheetName val="7.7.14"/>
      <sheetName val="7.7.15"/>
      <sheetName val="7.7.16"/>
      <sheetName val="7.7.16A"/>
      <sheetName val="7.7.16B"/>
      <sheetName val="7.7.16C"/>
      <sheetName val="7.7.17"/>
      <sheetName val="7.7.18"/>
      <sheetName val="7.7.18A"/>
      <sheetName val="7.7.19"/>
      <sheetName val="7.7.20"/>
      <sheetName val="7.7.21"/>
      <sheetName val="7.7.22"/>
      <sheetName val="7.7.23"/>
      <sheetName val="7.7.24"/>
      <sheetName val="7.7.25"/>
      <sheetName val="7.7.26"/>
      <sheetName val="7.7.27"/>
      <sheetName val="CAM. ESP ALC."/>
      <sheetName val="7.7.28"/>
      <sheetName val="7.7.29"/>
      <sheetName val="7.7.30"/>
      <sheetName val="7.7.31"/>
      <sheetName val="7.7.32"/>
      <sheetName val="7.7.33"/>
      <sheetName val="7.7.34"/>
      <sheetName val="7.8.1"/>
      <sheetName val="7.8.2"/>
      <sheetName val="7.8.3"/>
      <sheetName val="7.8.4"/>
      <sheetName val="7.8.5"/>
      <sheetName val="7.8.6"/>
      <sheetName val="7.8.7"/>
      <sheetName val="7.9.1"/>
      <sheetName val="7.9.2"/>
      <sheetName val="7.9.3"/>
      <sheetName val="7.9.4"/>
      <sheetName val="7.9.5"/>
      <sheetName val="7.9.6"/>
      <sheetName val="7.9.7"/>
      <sheetName val="7.9.8"/>
      <sheetName val="7.9.9"/>
      <sheetName val="7.9.10"/>
      <sheetName val="7.9.11"/>
      <sheetName val="7.9.12"/>
      <sheetName val="7.9.13"/>
      <sheetName val="7.9.14"/>
      <sheetName val="7.9.15"/>
      <sheetName val="7.9.16"/>
      <sheetName val="7.9.17"/>
      <sheetName val="7.9.18"/>
      <sheetName val="7.9.19"/>
      <sheetName val="7.9.20"/>
      <sheetName val="7.9.21"/>
      <sheetName val="7.9.22"/>
      <sheetName val="7.9.23"/>
      <sheetName val="7.9.24"/>
      <sheetName val="7.9.25"/>
      <sheetName val="7.9.26"/>
      <sheetName val="7.9.27"/>
      <sheetName val="7.9.28"/>
      <sheetName val="7.9.29"/>
      <sheetName val="7.9.30"/>
      <sheetName val="8.1.1"/>
      <sheetName val="8.1.2"/>
      <sheetName val="8.1.3"/>
      <sheetName val="8.1.4"/>
      <sheetName val="8.1.5"/>
      <sheetName val="8.1.6"/>
      <sheetName val="8.2.1"/>
      <sheetName val="8.2.2"/>
      <sheetName val="8.2.3"/>
      <sheetName val="8.3.1"/>
      <sheetName val="8.3.2"/>
      <sheetName val="8.3.3"/>
      <sheetName val="9.1.1"/>
      <sheetName val="9.1.2"/>
      <sheetName val="9.1.3"/>
      <sheetName val="9.1.4"/>
      <sheetName val="9.1.5"/>
      <sheetName val="9.1.6"/>
      <sheetName val="9.1.7"/>
      <sheetName val="9.1.8"/>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3.1"/>
      <sheetName val="9.3.2"/>
      <sheetName val="9.3.3"/>
      <sheetName val="9.3.4"/>
      <sheetName val="9.3.5"/>
      <sheetName val="9.3.6"/>
      <sheetName val="9.3.7"/>
      <sheetName val="9.3.8"/>
      <sheetName val="9.3.9"/>
      <sheetName val="9.3.10"/>
      <sheetName val="9.3.11"/>
      <sheetName val="9.3.12"/>
      <sheetName val="9.4.1"/>
      <sheetName val="9.4.2"/>
      <sheetName val="9.4.3"/>
      <sheetName val="9.4.4"/>
      <sheetName val="9.4.5"/>
      <sheetName val="9.4.6"/>
      <sheetName val="9.4.7"/>
      <sheetName val="9.4.8"/>
      <sheetName val="9.4.9"/>
      <sheetName val="9.4.10"/>
      <sheetName val="9.4.11"/>
      <sheetName val="9.4.12"/>
      <sheetName val="9.4.13"/>
      <sheetName val="9.4.14"/>
      <sheetName val="9.4.15"/>
      <sheetName val="9.4.16"/>
      <sheetName val="9.4.17"/>
      <sheetName val="9.4.18"/>
      <sheetName val="9.4.19"/>
      <sheetName val="9.4.20"/>
      <sheetName val="9.4.21"/>
      <sheetName val="9.4.22"/>
      <sheetName val="9.4.23"/>
      <sheetName val="9.4.24"/>
      <sheetName val="9.4.25"/>
      <sheetName val="9.5.1"/>
      <sheetName val="9.5.2"/>
      <sheetName val="9.5.3"/>
      <sheetName val="9.5.4"/>
      <sheetName val="9.5.5"/>
      <sheetName val="9.5.6"/>
      <sheetName val="9.5.7"/>
      <sheetName val="9.5.8"/>
      <sheetName val="9.5.9"/>
      <sheetName val="9.5.10"/>
      <sheetName val="9.5.11"/>
      <sheetName val="9.5.12"/>
      <sheetName val="9.5.13"/>
      <sheetName val="9.5.14"/>
      <sheetName val="9.5.15"/>
      <sheetName val="9.5.16"/>
      <sheetName val="9.5.17"/>
      <sheetName val="9.5.18"/>
      <sheetName val="9.5.19"/>
      <sheetName val="9.5.20"/>
      <sheetName val="9.5.21"/>
      <sheetName val="9.5.22"/>
      <sheetName val="9.5.23"/>
      <sheetName val="9.5.24"/>
      <sheetName val="9.5.25"/>
      <sheetName val="9.5.26"/>
      <sheetName val="9.5.27"/>
      <sheetName val="9.5.28"/>
      <sheetName val="9.5.29"/>
      <sheetName val="9.5.30"/>
      <sheetName val="9.5.31"/>
      <sheetName val="9.5.32"/>
      <sheetName val="9.5.33"/>
      <sheetName val="9.5.34"/>
      <sheetName val="9.5.35"/>
      <sheetName val="9.5.36"/>
      <sheetName val="9.5.37"/>
      <sheetName val="9.5.38"/>
      <sheetName val="9.5.39"/>
      <sheetName val="9.5.40"/>
      <sheetName val="9.5.41"/>
      <sheetName val="9.5.42"/>
      <sheetName val="9.5.43"/>
      <sheetName val="9.5.44"/>
      <sheetName val="9.5.45"/>
      <sheetName val="9.5.46"/>
      <sheetName val="9.5.47"/>
      <sheetName val="9.5.48"/>
      <sheetName val="9.5.49"/>
      <sheetName val="9.5.50"/>
      <sheetName val="9.5.51"/>
      <sheetName val="9.5.52"/>
      <sheetName val="9.5.53"/>
      <sheetName val="9.5.54"/>
      <sheetName val="9.5.55"/>
      <sheetName val="9.5.56"/>
      <sheetName val="9.5.57"/>
      <sheetName val="9.5.58"/>
      <sheetName val="9.5.59"/>
      <sheetName val="9.5.60"/>
      <sheetName val="9.5.61"/>
      <sheetName val="9.5.62"/>
      <sheetName val="9.5.63"/>
      <sheetName val="9.5.64"/>
      <sheetName val="9.5.65"/>
      <sheetName val="9.5.66"/>
      <sheetName val="9.5.67"/>
      <sheetName val="9.5.68"/>
      <sheetName val="9.5.69"/>
      <sheetName val="9.5.70"/>
      <sheetName val="9.5.71"/>
      <sheetName val="9.5.72"/>
      <sheetName val="9.5.73"/>
      <sheetName val="9.5.74"/>
      <sheetName val="9.5.75"/>
      <sheetName val="9.5.76"/>
      <sheetName val="9.5.77"/>
      <sheetName val="9.5.78"/>
      <sheetName val="9.5.79"/>
      <sheetName val="9.5.80"/>
      <sheetName val="9.5.81"/>
      <sheetName val="9.5.82"/>
      <sheetName val="9.5.83"/>
      <sheetName val="9.5.84"/>
      <sheetName val="9.5.85"/>
      <sheetName val="9.5.86"/>
      <sheetName val="9.5.87"/>
      <sheetName val="9.5.88"/>
      <sheetName val="9.5.89"/>
      <sheetName val="9.5.90"/>
      <sheetName val="9.5.91"/>
      <sheetName val="9.5.92"/>
      <sheetName val="9.6.1"/>
      <sheetName val="9.6.2"/>
      <sheetName val="9.6.3"/>
      <sheetName val="9.6.4"/>
      <sheetName val="9.6.5"/>
      <sheetName val="9.6.6"/>
      <sheetName val="9.6.7"/>
      <sheetName val="9.6.8"/>
      <sheetName val="9.7.1"/>
      <sheetName val="9.7.2"/>
      <sheetName val="9.7.3"/>
      <sheetName val="9.7.4"/>
      <sheetName val="9.7.5"/>
      <sheetName val="9.7.6"/>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9.1"/>
      <sheetName val="9.9.1A"/>
      <sheetName val="9.9.2"/>
      <sheetName val="9.9.2A"/>
      <sheetName val="9.9.2B"/>
      <sheetName val="9.9.3"/>
      <sheetName val="9.9.4"/>
      <sheetName val="9.9.5"/>
      <sheetName val="9.9.6"/>
      <sheetName val="9.9.7"/>
      <sheetName val="9.9.8"/>
      <sheetName val="9.9.9"/>
      <sheetName val="9.9.10"/>
      <sheetName val="9.9.11"/>
      <sheetName val="9.9.12"/>
      <sheetName val="9.9.13"/>
      <sheetName val="9.9.14"/>
      <sheetName val="9.9.15"/>
      <sheetName val="9.9.16"/>
      <sheetName val="9.9.17"/>
      <sheetName val="9.9.18"/>
      <sheetName val="9.9.19"/>
      <sheetName val="9.9.20"/>
      <sheetName val="9.9.21"/>
      <sheetName val="9.9.22"/>
      <sheetName val="9.9.23"/>
      <sheetName val="9.9.24"/>
      <sheetName val="9.9.25"/>
      <sheetName val="9.9.26"/>
      <sheetName val="9.9.27"/>
      <sheetName val="9.9.28"/>
      <sheetName val="9.9.29"/>
      <sheetName val="9.9.30"/>
      <sheetName val="9.9.31"/>
      <sheetName val="9.9.32"/>
      <sheetName val="9.9.33"/>
      <sheetName val="9.9.34"/>
      <sheetName val="9.9.35"/>
      <sheetName val="9.9.36"/>
      <sheetName val="9.9.36A"/>
      <sheetName val="9.9.36B"/>
      <sheetName val="9.9.37"/>
      <sheetName val="9.9.37A"/>
      <sheetName val="9.9.38"/>
      <sheetName val="9.9.39"/>
      <sheetName val="9.9.40"/>
      <sheetName val="9.9.41"/>
      <sheetName val="10.1.1"/>
      <sheetName val="10.1.2"/>
      <sheetName val="10.2.1"/>
      <sheetName val="10.3.1"/>
      <sheetName val="10.3.2"/>
      <sheetName val="10.4.1"/>
      <sheetName val="10.4.2"/>
      <sheetName val="10.5.1"/>
      <sheetName val="10.5.2"/>
      <sheetName val="10.5.3"/>
      <sheetName val="10.5.4"/>
      <sheetName val="10.6.1"/>
      <sheetName val="10.6.2"/>
      <sheetName val="10.6.3"/>
      <sheetName val="Linea Demarcación Acrilica"/>
      <sheetName val="con F.M. MetroCali"/>
      <sheetName val="MDC2"/>
      <sheetName val="EMULSIÓN"/>
      <sheetName val="BG"/>
      <sheetName val="VIAS CLL13"/>
      <sheetName val="PUENTE PEATONAL"/>
      <sheetName val="TUNEL PEATONAL "/>
      <sheetName val="COSTO M2 URB."/>
      <sheetName val="COSTO M2 PAIS."/>
      <sheetName val="COSTO M2 JARDIN"/>
      <sheetName val="COSTO ML CICLORUTA"/>
      <sheetName val="11.1"/>
      <sheetName val="11.2"/>
      <sheetName val="11.3"/>
      <sheetName val="11.4"/>
      <sheetName val="EMCALI"/>
      <sheetName val="PGS-G2"/>
      <sheetName val="PMA-G2"/>
      <sheetName val="PMT-G2"/>
      <sheetName val="PRESUPUESTO"/>
      <sheetName val="CICLOVIA"/>
      <sheetName val="R4"/>
      <sheetName val="Hoja1"/>
      <sheetName val="1.2.2A"/>
      <sheetName val="2.5.16"/>
      <sheetName val="3.3.58"/>
      <sheetName val="3.3.59"/>
      <sheetName val="3.3.60"/>
      <sheetName val="3.10.9"/>
      <sheetName val="3.10.10"/>
      <sheetName val="3.13.151"/>
      <sheetName val="7.3.36B"/>
      <sheetName val="7.4.1A"/>
      <sheetName val="7.4.1B"/>
      <sheetName val="7.4.1C"/>
      <sheetName val="7.4.1D"/>
      <sheetName val="7.4.1E"/>
      <sheetName val="7.4.1F"/>
      <sheetName val="7.4.1G"/>
      <sheetName val="7.4.1H"/>
      <sheetName val="7.4.12A"/>
      <sheetName val="7.4.13A"/>
      <sheetName val="7.4.14A"/>
      <sheetName val="7.4.108A"/>
      <sheetName val="7.4.109A"/>
      <sheetName val="7.4.158A"/>
      <sheetName val="7.4.158B"/>
      <sheetName val="7.7.17A"/>
      <sheetName val="7.7.17B"/>
      <sheetName val="9.5.4A"/>
      <sheetName val="9.5.4B"/>
      <sheetName val="9.5.7A"/>
      <sheetName val="9.5.11A"/>
      <sheetName val="9.5.36A"/>
      <sheetName val="9.5.36B"/>
      <sheetName val="9.6.3A"/>
      <sheetName val="9.6.3B"/>
      <sheetName val="9.7.3A"/>
      <sheetName val="9.9.12A"/>
      <sheetName val="ManoObra"/>
    </sheetNames>
    <sheetDataSet>
      <sheetData sheetId="0"/>
      <sheetData sheetId="1"/>
      <sheetData sheetId="2"/>
      <sheetData sheetId="3"/>
      <sheetData sheetId="4">
        <row r="3">
          <cell r="O3">
            <v>781242</v>
          </cell>
        </row>
      </sheetData>
      <sheetData sheetId="5">
        <row r="3">
          <cell r="B3" t="str">
            <v>Obrero</v>
          </cell>
        </row>
        <row r="4">
          <cell r="B4" t="str">
            <v>Ayudante</v>
          </cell>
        </row>
        <row r="5">
          <cell r="B5" t="str">
            <v>Tubero</v>
          </cell>
        </row>
        <row r="6">
          <cell r="B6" t="str">
            <v>Ayudante Eléctrico</v>
          </cell>
        </row>
        <row r="7">
          <cell r="B7" t="str">
            <v>Secretaria</v>
          </cell>
        </row>
        <row r="8">
          <cell r="B8" t="str">
            <v>Motorista</v>
          </cell>
        </row>
        <row r="9">
          <cell r="B9" t="str">
            <v>Cadenero 2</v>
          </cell>
        </row>
        <row r="10">
          <cell r="B10" t="str">
            <v>Cadenero 1</v>
          </cell>
        </row>
        <row r="11">
          <cell r="B11" t="str">
            <v>Auxiliar Administrativo</v>
          </cell>
        </row>
        <row r="12">
          <cell r="B12" t="str">
            <v>Dibujante 2</v>
          </cell>
        </row>
        <row r="13">
          <cell r="B13" t="str">
            <v>Topografo Auxiliar</v>
          </cell>
        </row>
        <row r="14">
          <cell r="B14" t="str">
            <v>Oficial</v>
          </cell>
        </row>
        <row r="15">
          <cell r="B15" t="str">
            <v>Auxiiar de Ingeniería</v>
          </cell>
        </row>
        <row r="16">
          <cell r="B16" t="str">
            <v>Topografo</v>
          </cell>
        </row>
        <row r="17">
          <cell r="B17" t="str">
            <v>Dibujante 1</v>
          </cell>
        </row>
        <row r="18">
          <cell r="B18" t="str">
            <v>Administrador</v>
          </cell>
        </row>
        <row r="19">
          <cell r="B19" t="str">
            <v>Maestro</v>
          </cell>
        </row>
        <row r="20">
          <cell r="B20" t="str">
            <v>INGENIERO ELECTRICO</v>
          </cell>
        </row>
        <row r="21">
          <cell r="B21" t="str">
            <v>INGENIERO ELECTRONICO</v>
          </cell>
        </row>
        <row r="22">
          <cell r="B22" t="str">
            <v>INGENIERO ESPECIALISTA EN PLANEAMIENTO</v>
          </cell>
        </row>
        <row r="23">
          <cell r="B23" t="str">
            <v>Ingeniero Cat. 6</v>
          </cell>
        </row>
        <row r="24">
          <cell r="B24" t="str">
            <v>Ingeniero Cat. 5</v>
          </cell>
        </row>
        <row r="25">
          <cell r="B25" t="str">
            <v>Ingeniero Cat. 4</v>
          </cell>
        </row>
        <row r="26">
          <cell r="B26" t="str">
            <v>Ingeniero Cat. 3</v>
          </cell>
        </row>
        <row r="27">
          <cell r="B27" t="str">
            <v>Cuadrilla 1 Ayudante</v>
          </cell>
        </row>
        <row r="28">
          <cell r="B28" t="str">
            <v>Operario Compresor</v>
          </cell>
        </row>
        <row r="29">
          <cell r="B29" t="str">
            <v>Operario Maquinaria Pesada</v>
          </cell>
        </row>
        <row r="30">
          <cell r="B30" t="str">
            <v>Cuadrilla 1 Of. + 1 Ay.</v>
          </cell>
        </row>
        <row r="31">
          <cell r="B31" t="str">
            <v>Cuadrilla 1 Of. + 2 Ay.</v>
          </cell>
        </row>
        <row r="32">
          <cell r="B32" t="str">
            <v>Cuadrilla 1 Of. + 3 Ay.</v>
          </cell>
        </row>
        <row r="33">
          <cell r="B33" t="str">
            <v>Cuadrilla 1 Of. + 4 Ay.</v>
          </cell>
        </row>
        <row r="34">
          <cell r="B34" t="str">
            <v>Comisión de Topografía</v>
          </cell>
        </row>
        <row r="35">
          <cell r="B35" t="str">
            <v>Personal Manejo Tráfico (2 Obreros)</v>
          </cell>
        </row>
        <row r="36">
          <cell r="B36" t="str">
            <v>Cuadrilla electrica</v>
          </cell>
        </row>
        <row r="37">
          <cell r="B37" t="str">
            <v>Cuadrilla de desmontaje</v>
          </cell>
        </row>
      </sheetData>
      <sheetData sheetId="6"/>
      <sheetData sheetId="7"/>
      <sheetData sheetId="8"/>
      <sheetData sheetId="9"/>
      <sheetData sheetId="10"/>
      <sheetData sheetId="11"/>
      <sheetData sheetId="12"/>
      <sheetData sheetId="13"/>
      <sheetData sheetId="14"/>
      <sheetData sheetId="15">
        <row r="3">
          <cell r="C3" t="str">
            <v>EQUIPO</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 val="AIU"/>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COSTOS OFICINA"/>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EQUIPO, MATERIALES Y 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6">
          <cell r="E6">
            <v>538</v>
          </cell>
        </row>
      </sheetData>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Mezclas asfáltic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 TIPICO"/>
      <sheetName val="CALC TIPICO "/>
      <sheetName val="CALC BT"/>
      <sheetName val="REG TAB APTOS"/>
      <sheetName val="PLANTA"/>
      <sheetName val="CALC TRAFO"/>
      <sheetName val="TSC"/>
      <sheetName val="GAB CONT"/>
      <sheetName val="CTES"/>
      <sheetName val="TAB APTO"/>
      <sheetName val="TAB PORTERIA"/>
      <sheetName val="TAB SOTANO"/>
      <sheetName val="Hoja2"/>
      <sheetName val="RES TA PFS Y CMS"/>
      <sheetName val="TAB KIOSCO"/>
      <sheetName val="TAB CM"/>
      <sheetName val="TAB SUB"/>
      <sheetName val="Hoja1"/>
      <sheetName val="CALC TIPICO (3)"/>
      <sheetName val="CALC TIPICO (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s>
    <sheetDataSet>
      <sheetData sheetId="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INSUMOS"/>
      <sheetName val="Lista de precios"/>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 val="SUB APU"/>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Y +"/>
      <sheetName val="CANTIDADES"/>
      <sheetName val="RIIGIDO-COMPLETO"/>
      <sheetName val="CRONO-FLEX-T"/>
      <sheetName val="CRONO-RIGID-V-1"/>
      <sheetName val="INDICE"/>
      <sheetName val="Equipo"/>
      <sheetName val="materiales"/>
      <sheetName val="otros"/>
      <sheetName val="Camp"/>
      <sheetName val="Desc"/>
      <sheetName val="Cort arb"/>
      <sheetName val="200P2"/>
      <sheetName val="200.2"/>
      <sheetName val="210.2.2"/>
      <sheetName val="cargue"/>
      <sheetName val="201.15"/>
      <sheetName val="201.8"/>
      <sheetName val="600.1"/>
      <sheetName val="220.1"/>
      <sheetName val="201.7 ciclopeo"/>
      <sheetName val="211.1"/>
      <sheetName val="231.1"/>
      <sheetName val="310-1"/>
      <sheetName val="320.1-B"/>
      <sheetName val="330.1-B"/>
      <sheetName val="410.1"/>
      <sheetName val="450. 2"/>
      <sheetName val="450. 2-B"/>
      <sheetName val="500.1"/>
      <sheetName val="501.1"/>
      <sheetName val="630.8"/>
      <sheetName val="630.9"/>
      <sheetName val="SUM"/>
      <sheetName val="630.4"/>
      <sheetName val="420.1"/>
      <sheetName val="421.1"/>
      <sheetName val="671P"/>
      <sheetName val="673.1"/>
      <sheetName val="673.2"/>
      <sheetName val="683 .1"/>
      <sheetName val="661.1"/>
      <sheetName val="610.1"/>
      <sheetName val="683P 3"/>
      <sheetName val="610.1-A"/>
      <sheetName val="610.1B"/>
      <sheetName val="630.5P "/>
      <sheetName val="630.5P  (1)"/>
      <sheetName val="621.1.2"/>
      <sheetName val="630.3"/>
      <sheetName val="630.4P"/>
      <sheetName val="630.5P  (2)"/>
      <sheetName val="630.3P"/>
      <sheetName val="630.5"/>
      <sheetName val="630.6"/>
      <sheetName val="630.7"/>
      <sheetName val="630P-MORTERO 1,3"/>
      <sheetName val="632"/>
      <sheetName val="640.2"/>
      <sheetName val="640.1"/>
      <sheetName val="672.1"/>
      <sheetName val="674P"/>
      <sheetName val="682.1"/>
      <sheetName val="683"/>
      <sheetName val="683P"/>
      <sheetName val="683.2P"/>
      <sheetName val="690P"/>
      <sheetName val="640.1A"/>
      <sheetName val="640.1B"/>
      <sheetName val="642.1"/>
      <sheetName val="700.1"/>
      <sheetName val="700.3"/>
      <sheetName val="701.1"/>
      <sheetName val="710.1"/>
      <sheetName val="720.1"/>
      <sheetName val="710.4"/>
      <sheetName val="730.1"/>
      <sheetName val="900.1"/>
      <sheetName val="900.2"/>
      <sheetName val="900.3P"/>
      <sheetName val="225.1P"/>
      <sheetName val="800.1"/>
      <sheetName val="810.1"/>
      <sheetName val="señal temp"/>
      <sheetName val="BAÑO-M"/>
      <sheetName val="CERRAMTO-OBRA"/>
      <sheetName val="CARROTANQUE-HUMECT"/>
      <sheetName val="OC1"/>
      <sheetName val="OC2"/>
      <sheetName val="PR 1"/>
    </sheetNames>
    <sheetDataSet>
      <sheetData sheetId="0"/>
      <sheetData sheetId="1"/>
      <sheetData sheetId="2"/>
      <sheetData sheetId="3"/>
      <sheetData sheetId="4"/>
      <sheetData sheetId="5"/>
      <sheetData sheetId="6"/>
      <sheetData sheetId="7"/>
      <sheetData sheetId="8">
        <row r="5">
          <cell r="A5" t="str">
            <v>ADMINISTRACION</v>
          </cell>
        </row>
        <row r="6">
          <cell r="A6" t="str">
            <v>IMPREVISTOS</v>
          </cell>
        </row>
        <row r="7">
          <cell r="A7" t="str">
            <v>UTILIDAD</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 val="SALARIOS"/>
      <sheetName val="Lista de precios"/>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ases_2A"/>
      <sheetName val="Petroq_"/>
      <sheetName val="Serv_Ind_"/>
      <sheetName val="Manto,_Otr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0">
          <cell r="C20">
            <v>2265.5</v>
          </cell>
        </row>
      </sheetData>
      <sheetData sheetId="20"/>
      <sheetData sheetId="21"/>
      <sheetData sheetId="22"/>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Programacion"/>
      <sheetName val="Programacion (2)"/>
      <sheetName val="AIU"/>
      <sheetName val="Hoja2"/>
      <sheetName val="Hoja1"/>
      <sheetName val="OBRAS SES"/>
    </sheetNames>
    <sheetDataSet>
      <sheetData sheetId="0">
        <row r="161">
          <cell r="G161">
            <v>214741589.25642857</v>
          </cell>
        </row>
      </sheetData>
      <sheetData sheetId="1"/>
      <sheetData sheetId="2"/>
      <sheetData sheetId="3"/>
      <sheetData sheetId="4"/>
      <sheetData sheetId="5"/>
      <sheetData sheetId="6"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SALARIO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TUBERIA"/>
    </sheetNames>
    <sheetDataSet>
      <sheetData sheetId="0" refreshError="1"/>
      <sheetData sheetId="1"/>
      <sheetData sheetId="2"/>
      <sheetData sheetId="3"/>
      <sheetData sheetId="4"/>
      <sheetData sheetId="5"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PERSONAL"/>
      <sheetName val="Tarifa MT"/>
      <sheetName val="GCB2000"/>
      <sheetName val="FORMULA"/>
      <sheetName val="REC-COD,"/>
      <sheetName val="2,2,6,1 Pilotes 0,30"/>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FACTORES"/>
    </sheetNames>
    <sheetDataSet>
      <sheetData sheetId="0" refreshError="1">
        <row r="48">
          <cell r="E48">
            <v>6</v>
          </cell>
        </row>
      </sheetData>
      <sheetData sheetId="1"/>
      <sheetData sheetId="2" refreshError="1"/>
      <sheetData sheetId="3"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V1. PRESUPUESTO ANDALUCIA"/>
    </sheetNames>
    <sheetDataSet>
      <sheetData sheetId="0"/>
      <sheetData sheetId="1">
        <row r="2">
          <cell r="A2" t="str">
            <v>CD</v>
          </cell>
        </row>
        <row r="1047">
          <cell r="G1047">
            <v>10207028348</v>
          </cell>
        </row>
      </sheetData>
      <sheetData sheetId="2">
        <row r="228">
          <cell r="A228">
            <v>200009</v>
          </cell>
        </row>
      </sheetData>
      <sheetData sheetId="3">
        <row r="6">
          <cell r="P6">
            <v>8428154235.1800003</v>
          </cell>
        </row>
      </sheetData>
      <sheetData sheetId="4"/>
      <sheetData sheetId="5">
        <row r="10">
          <cell r="BN10">
            <v>0</v>
          </cell>
        </row>
      </sheetData>
      <sheetData sheetId="6">
        <row r="27">
          <cell r="P27">
            <v>43913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quipo"/>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TARIFAS"/>
    </sheetNames>
    <sheetDataSet>
      <sheetData sheetId="0" refreshError="1">
        <row r="10">
          <cell r="C10">
            <v>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Resumen_APU"/>
      <sheetName val="SALARIOS"/>
      <sheetName val="ITEMS"/>
      <sheetName val="TARIFAS"/>
      <sheetName val="Indicadores"/>
      <sheetName val="Presupuesto "/>
    </sheetNames>
    <sheetDataSet>
      <sheetData sheetId="0" refreshError="1">
        <row r="74">
          <cell r="E74">
            <v>0.06</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Indicadores"/>
      <sheetName val="ARMENIA-CLUB_DE_TIRO1"/>
      <sheetName val="INTERS_CIRCASIA11"/>
      <sheetName val="PUENTE_CIRCACIA11"/>
      <sheetName val="INTERS__CIRCASIA_21"/>
      <sheetName val="INTERS_SALENTO1"/>
      <sheetName val="PTE_SALENTO1"/>
      <sheetName val="INTERSEC_FILANDIA1"/>
      <sheetName val="PTE_BOLILLOS1"/>
      <sheetName val="PTE_BARROBLANCO1"/>
      <sheetName val="PTE_BARBAS1"/>
      <sheetName val="PTE__CLUB_DE_TIRO1"/>
      <sheetName val="INTERS_C_DE_TIRO1"/>
      <sheetName val="CONST_VARIANTE_SUR1"/>
      <sheetName val="PTE__LA_CONDINA1"/>
      <sheetName val="PTE_INTERS_ALTAGRACIA1"/>
      <sheetName val="PTE_INTERS_ALCALA1"/>
      <sheetName val="PTE__CONSOTA1"/>
      <sheetName val="INTERS_CONSOTA1"/>
      <sheetName val="INTERS_EL_POLLO1"/>
      <sheetName val="PTE_EL_POLLO1"/>
      <sheetName val="ARMENIA-CLUB_DE_TIRO_(2)1"/>
      <sheetName val="Resumen_APU1"/>
      <sheetName val="ARMENIA_CLUB_DE_TIRO"/>
      <sheetName val="Mes_a_Mes"/>
      <sheetName val="ARMENIA-CLUB_DE_TIRO2"/>
      <sheetName val="INTERS_CIRCASIA12"/>
      <sheetName val="PUENTE_CIRCACIA12"/>
      <sheetName val="INTERS__CIRCASIA_22"/>
      <sheetName val="INTERS_SALENTO2"/>
      <sheetName val="PTE_SALENTO2"/>
      <sheetName val="INTERSEC_FILANDIA2"/>
      <sheetName val="PTE_BOLILLOS2"/>
      <sheetName val="PTE_BARROBLANCO2"/>
      <sheetName val="PTE_BARBAS2"/>
      <sheetName val="PTE__CLUB_DE_TIRO2"/>
      <sheetName val="INTERS_C_DE_TIRO2"/>
      <sheetName val="CONST_VARIANTE_SUR2"/>
      <sheetName val="PTE__LA_CONDINA2"/>
      <sheetName val="PTE_INTERS_ALTAGRACIA2"/>
      <sheetName val="PTE_INTERS_ALCALA2"/>
      <sheetName val="PTE__CONSOTA2"/>
      <sheetName val="INTERS_CONSOTA2"/>
      <sheetName val="INTERS_EL_POLLO2"/>
      <sheetName val="PTE_EL_POLLO2"/>
      <sheetName val="ARMENIA-CLUB_DE_TIRO_(2)2"/>
      <sheetName val="Resumen_APU2"/>
      <sheetName val="ARMENIA_CLUB_DE_TIRO1"/>
      <sheetName val="Mes_a_Mes1"/>
    </sheetNames>
    <sheetDataSet>
      <sheetData sheetId="0" refreshError="1">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59">
          <cell r="A59">
            <v>1</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Hoja2"/>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ARMENIA-CLUB DE TIRO"/>
      <sheetName val="cant_y_precios"/>
      <sheetName val="administracion_"/>
      <sheetName val="APU_EXPLOTACION"/>
      <sheetName val="APU_TRITURACION"/>
      <sheetName val="MR41_año_2002"/>
      <sheetName val="APU_EXPLANACION"/>
      <sheetName val="APU_FILTROS"/>
      <sheetName val="cant_y_precios_(2)"/>
      <sheetName val="ARMENIA-CLUB_DE_TIRO"/>
      <sheetName val="FACTURACION OCT 2009 "/>
      <sheetName val="cant_y_precios1"/>
      <sheetName val="administracion_1"/>
      <sheetName val="APU_EXPLOTACION1"/>
      <sheetName val="APU_TRITURACION1"/>
      <sheetName val="MR41_año_20021"/>
      <sheetName val="APU_EXPLANACION1"/>
      <sheetName val="APU_FILTROS1"/>
      <sheetName val="cant_y_precios_(2)1"/>
      <sheetName val="ARMENIA-CLUB_DE_TIRO1"/>
      <sheetName val="cant_y_precios2"/>
      <sheetName val="administracion_2"/>
      <sheetName val="APU_EXPLOTACION2"/>
      <sheetName val="APU_TRITURACION2"/>
      <sheetName val="MR41_año_20022"/>
      <sheetName val="APU_EXPLANACION2"/>
      <sheetName val="APU_FILTROS2"/>
      <sheetName val="cant_y_precios_(2)2"/>
      <sheetName val="ARMENIA-CLUB_DE_TIRO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11">
          <cell r="A11">
            <v>1</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45466-A938-4B40-80A3-E160C7F67690}">
  <sheetPr>
    <tabColor theme="9" tint="0.59999389629810485"/>
  </sheetPr>
  <dimension ref="D1:GI196"/>
  <sheetViews>
    <sheetView showGridLines="0" tabSelected="1" topLeftCell="B1" zoomScale="73" zoomScaleNormal="85" workbookViewId="0">
      <selection activeCell="BN16" sqref="BN16"/>
    </sheetView>
  </sheetViews>
  <sheetFormatPr baseColWidth="10" defaultColWidth="11.33203125" defaultRowHeight="14.4" x14ac:dyDescent="0.3"/>
  <cols>
    <col min="8" max="8" width="11.5546875" style="295" customWidth="1"/>
    <col min="9" max="9" width="14.33203125" style="295" customWidth="1"/>
    <col min="10" max="10" width="41.6640625" customWidth="1"/>
    <col min="11" max="11" width="7.6640625" customWidth="1"/>
    <col min="12" max="12" width="12.6640625" style="414" customWidth="1"/>
    <col min="13" max="13" width="22.109375" style="462" customWidth="1"/>
    <col min="14" max="14" width="27.5546875" style="462" customWidth="1"/>
    <col min="15" max="15" width="16.6640625" bestFit="1" customWidth="1"/>
    <col min="16" max="53" width="11.33203125" hidden="1" customWidth="1"/>
    <col min="54" max="54" width="2.6640625" hidden="1" customWidth="1"/>
    <col min="55" max="55" width="0.6640625" hidden="1" customWidth="1"/>
    <col min="56" max="56" width="22.109375" hidden="1" customWidth="1"/>
    <col min="57" max="57" width="17.33203125" hidden="1" customWidth="1"/>
    <col min="58" max="58" width="17.6640625" hidden="1" customWidth="1"/>
    <col min="59" max="59" width="20" hidden="1" customWidth="1"/>
    <col min="60" max="60" width="16.6640625" hidden="1" customWidth="1"/>
    <col min="61" max="61" width="0" hidden="1" customWidth="1"/>
    <col min="62" max="62" width="15.77734375" bestFit="1" customWidth="1"/>
    <col min="118" max="120" width="0" hidden="1" customWidth="1"/>
  </cols>
  <sheetData>
    <row r="1" spans="4:191" s="1" customFormat="1" ht="15.6" customHeight="1" thickTop="1" x14ac:dyDescent="0.3">
      <c r="H1" s="2" t="s">
        <v>0</v>
      </c>
      <c r="I1" s="3" t="s">
        <v>1</v>
      </c>
      <c r="J1" s="4"/>
      <c r="K1" s="5"/>
      <c r="L1" s="6" t="s">
        <v>2</v>
      </c>
      <c r="M1" s="7" t="e">
        <f>"Duración  Obra    " &amp;#REF! &amp; " Días"</f>
        <v>#REF!</v>
      </c>
      <c r="N1" s="8" t="e">
        <f>#REF!</f>
        <v>#REF!</v>
      </c>
      <c r="P1" s="9" t="s">
        <v>3</v>
      </c>
      <c r="Q1" s="9" t="s">
        <v>4</v>
      </c>
      <c r="R1" s="10" t="s">
        <v>5</v>
      </c>
      <c r="S1" s="10" t="s">
        <v>6</v>
      </c>
      <c r="T1" s="9" t="s">
        <v>7</v>
      </c>
      <c r="U1" s="9" t="s">
        <v>8</v>
      </c>
      <c r="V1" s="11" t="s">
        <v>9</v>
      </c>
      <c r="W1" s="12" t="str">
        <f>I2</f>
        <v>CD</v>
      </c>
      <c r="X1" s="13" t="s">
        <v>10</v>
      </c>
      <c r="Y1" s="14"/>
      <c r="Z1" s="14"/>
      <c r="AA1" s="14"/>
      <c r="AB1" s="15"/>
      <c r="AC1" s="16"/>
      <c r="AD1" s="16"/>
      <c r="AE1" s="16"/>
      <c r="AF1" s="16"/>
      <c r="AG1" s="16"/>
      <c r="AH1" s="16"/>
      <c r="AI1" s="16"/>
      <c r="AJ1" s="16"/>
      <c r="AK1" s="16"/>
      <c r="AL1" s="16"/>
      <c r="AM1" s="17"/>
      <c r="AN1" s="18" t="s">
        <v>11</v>
      </c>
      <c r="AO1" s="19" t="s">
        <v>12</v>
      </c>
      <c r="AP1" s="20" t="s">
        <v>13</v>
      </c>
      <c r="AQ1" s="20" t="s">
        <v>14</v>
      </c>
      <c r="AR1" s="20" t="s">
        <v>15</v>
      </c>
      <c r="AS1" s="21" t="s">
        <v>16</v>
      </c>
      <c r="AT1" s="22"/>
      <c r="AU1" s="23" t="s">
        <v>17</v>
      </c>
      <c r="AV1" s="23"/>
      <c r="AW1" s="24"/>
      <c r="AX1" s="25"/>
      <c r="AY1" s="25"/>
      <c r="AZ1" s="26" t="s">
        <v>18</v>
      </c>
      <c r="BA1" s="27" t="e">
        <f>#REF!</f>
        <v>#REF!</v>
      </c>
      <c r="BB1" s="28"/>
      <c r="BC1" s="29"/>
      <c r="BD1" s="28"/>
      <c r="BE1" s="28"/>
      <c r="BF1" s="28"/>
      <c r="BG1" s="30" t="s">
        <v>19</v>
      </c>
      <c r="BH1" s="31" t="s">
        <v>20</v>
      </c>
      <c r="CH1" s="32"/>
      <c r="CI1" s="33"/>
      <c r="CJ1" s="34"/>
      <c r="CK1" s="35"/>
      <c r="CL1" s="36"/>
      <c r="CM1" s="37">
        <f>IF($H$2="CD",CO1,IF($H$2="CT",CP1,"Correg CT"))</f>
        <v>0</v>
      </c>
      <c r="CN1" s="38">
        <f>ROUND(CL1 * CM1,$R$2)</f>
        <v>0</v>
      </c>
      <c r="CO1" s="39"/>
      <c r="CP1" s="37"/>
      <c r="CQ1" s="37">
        <v>1</v>
      </c>
      <c r="CR1" s="37"/>
      <c r="CS1" s="40">
        <f>ROUND(CP1 * CL1,$R$2)</f>
        <v>0</v>
      </c>
      <c r="CT1" s="41">
        <f>ROUND(CO1 * CL1,$R$2)</f>
        <v>0</v>
      </c>
      <c r="CU1" s="42">
        <f>CN1*$V$2</f>
        <v>0</v>
      </c>
      <c r="CV1" s="43"/>
      <c r="CW1" s="44"/>
      <c r="CX1" s="45"/>
      <c r="CY1" s="45"/>
      <c r="CZ1" s="46"/>
      <c r="DA1" s="47">
        <f>CW1+CX1+CY1+CZ1</f>
        <v>0</v>
      </c>
      <c r="DB1" s="48"/>
      <c r="DD1" s="49"/>
      <c r="DE1" s="49"/>
      <c r="DF1" s="49"/>
      <c r="DG1" s="49"/>
      <c r="DH1" s="49"/>
      <c r="DI1" s="49"/>
      <c r="DJ1" s="49"/>
      <c r="DK1" s="49"/>
      <c r="DL1" s="49"/>
      <c r="DM1" s="18"/>
      <c r="DN1" s="19" t="e">
        <f>"CAP. " &amp;#REF! &amp; ": " &amp;#REF!</f>
        <v>#REF!</v>
      </c>
      <c r="DO1" s="20" t="e">
        <f>ROW(#REF!)</f>
        <v>#REF!</v>
      </c>
      <c r="DP1" s="20"/>
      <c r="DQ1" s="20"/>
      <c r="DR1" s="21"/>
      <c r="DS1" s="22"/>
      <c r="DT1" s="49"/>
      <c r="DU1" s="49"/>
      <c r="DV1" s="50">
        <f>CL1</f>
        <v>0</v>
      </c>
      <c r="DW1" s="51"/>
      <c r="DX1" s="52">
        <f>DV1+DW1</f>
        <v>0</v>
      </c>
      <c r="DY1" s="53">
        <f>CM1</f>
        <v>0</v>
      </c>
      <c r="DZ1" s="54">
        <f>ROUND(DX1 * DY1,$R$2)</f>
        <v>0</v>
      </c>
      <c r="EA1" s="49"/>
      <c r="EB1" s="55"/>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c r="FF1" s="49"/>
      <c r="FG1" s="49"/>
      <c r="FH1" s="49"/>
      <c r="FI1" s="49"/>
      <c r="FJ1" s="49"/>
      <c r="FK1" s="49"/>
      <c r="FL1" s="49"/>
      <c r="FM1" s="49"/>
      <c r="FN1" s="49"/>
      <c r="FO1" s="49"/>
      <c r="FP1" s="49"/>
      <c r="FQ1" s="49"/>
      <c r="FR1" s="49"/>
      <c r="FS1" s="49"/>
      <c r="FT1" s="49"/>
      <c r="FU1" s="49"/>
      <c r="FV1" s="49"/>
      <c r="FW1" s="49"/>
      <c r="FX1" s="49"/>
      <c r="FY1" s="49"/>
      <c r="FZ1" s="49"/>
      <c r="GA1" s="49"/>
      <c r="GB1" s="49"/>
      <c r="GC1" s="49"/>
      <c r="GD1" s="49"/>
      <c r="GE1" s="49"/>
      <c r="GF1" s="49"/>
      <c r="GG1" s="49"/>
      <c r="GH1" s="49"/>
      <c r="GI1" s="49"/>
    </row>
    <row r="2" spans="4:191" s="1" customFormat="1" ht="15" customHeight="1" thickBot="1" x14ac:dyDescent="0.35">
      <c r="H2" s="2" t="s">
        <v>8</v>
      </c>
      <c r="I2" s="56" t="str">
        <f>IF($H$2="CD","CD",IF($H$2="CT","CT",""))</f>
        <v>CD</v>
      </c>
      <c r="J2" s="57"/>
      <c r="L2" s="58"/>
      <c r="M2" s="7"/>
      <c r="N2" s="59" t="str">
        <f>IF([1]INSUMOS!J2=1,"CHEQ. INSUMOS","Insumos ok.")</f>
        <v>Insumos ok.</v>
      </c>
      <c r="P2" s="60">
        <v>2</v>
      </c>
      <c r="Q2" s="60">
        <v>3</v>
      </c>
      <c r="R2" s="60">
        <v>0</v>
      </c>
      <c r="S2" s="60"/>
      <c r="T2" s="60"/>
      <c r="U2" s="60"/>
      <c r="V2" s="61">
        <v>1</v>
      </c>
      <c r="W2" s="62"/>
      <c r="X2" s="63"/>
      <c r="Y2" s="64"/>
      <c r="Z2" s="64"/>
      <c r="AA2" s="64"/>
      <c r="AB2" s="65"/>
      <c r="AC2" s="62"/>
      <c r="AD2" s="62"/>
      <c r="AE2" s="62"/>
      <c r="AF2" s="62"/>
      <c r="AG2" s="62"/>
      <c r="AH2" s="62"/>
      <c r="AI2" s="62"/>
      <c r="AJ2" s="62"/>
      <c r="AK2" s="62"/>
      <c r="AL2" s="62"/>
      <c r="AM2" s="66"/>
      <c r="AN2" s="18"/>
      <c r="AO2" s="19"/>
      <c r="AP2" s="20"/>
      <c r="AQ2" s="20"/>
      <c r="AR2" s="20"/>
      <c r="AS2" s="21"/>
      <c r="AT2" s="22"/>
      <c r="AW2" s="67" t="s">
        <v>21</v>
      </c>
      <c r="AX2" s="67"/>
      <c r="AY2" s="67"/>
      <c r="AZ2" s="67"/>
      <c r="BA2" s="67"/>
      <c r="BC2" s="68"/>
      <c r="BG2" s="69" t="s">
        <v>22</v>
      </c>
      <c r="BH2" s="31"/>
      <c r="CH2" s="70" t="s">
        <v>23</v>
      </c>
      <c r="CI2" s="70" t="s">
        <v>24</v>
      </c>
      <c r="CJ2" s="70" t="s">
        <v>25</v>
      </c>
      <c r="CK2" s="70" t="s">
        <v>26</v>
      </c>
      <c r="CL2" s="70" t="s">
        <v>27</v>
      </c>
      <c r="CM2" s="70" t="s">
        <v>28</v>
      </c>
      <c r="CN2" s="70" t="s">
        <v>29</v>
      </c>
      <c r="CO2" s="70" t="s">
        <v>30</v>
      </c>
      <c r="CP2" s="70" t="s">
        <v>31</v>
      </c>
      <c r="CQ2" s="70" t="s">
        <v>32</v>
      </c>
      <c r="CR2" s="70" t="s">
        <v>33</v>
      </c>
      <c r="CS2" s="70" t="s">
        <v>34</v>
      </c>
      <c r="CT2" s="70" t="s">
        <v>35</v>
      </c>
      <c r="CU2" s="70" t="s">
        <v>36</v>
      </c>
      <c r="CV2" s="70" t="s">
        <v>37</v>
      </c>
      <c r="CW2" s="70" t="s">
        <v>38</v>
      </c>
      <c r="CX2" s="70" t="s">
        <v>39</v>
      </c>
      <c r="CY2" s="70" t="s">
        <v>40</v>
      </c>
      <c r="CZ2" s="70" t="s">
        <v>41</v>
      </c>
      <c r="DA2" s="70" t="s">
        <v>42</v>
      </c>
      <c r="DB2" s="70" t="s">
        <v>43</v>
      </c>
      <c r="DC2" s="70" t="s">
        <v>44</v>
      </c>
      <c r="DD2" s="70" t="s">
        <v>45</v>
      </c>
      <c r="DE2" s="70" t="s">
        <v>46</v>
      </c>
      <c r="DF2" s="70" t="s">
        <v>47</v>
      </c>
      <c r="DG2" s="70" t="s">
        <v>48</v>
      </c>
      <c r="DH2" s="70" t="s">
        <v>49</v>
      </c>
      <c r="DI2" s="70" t="s">
        <v>50</v>
      </c>
      <c r="DJ2" s="70" t="s">
        <v>51</v>
      </c>
      <c r="DK2" s="70" t="s">
        <v>52</v>
      </c>
      <c r="DL2" s="70" t="s">
        <v>53</v>
      </c>
      <c r="DM2" s="70" t="s">
        <v>54</v>
      </c>
      <c r="DN2" s="70" t="s">
        <v>55</v>
      </c>
      <c r="DO2" s="70" t="s">
        <v>56</v>
      </c>
      <c r="DP2" s="70" t="s">
        <v>57</v>
      </c>
      <c r="DQ2" s="70" t="s">
        <v>58</v>
      </c>
      <c r="DR2" s="70" t="s">
        <v>59</v>
      </c>
      <c r="DS2" s="70" t="s">
        <v>60</v>
      </c>
      <c r="DT2" s="70" t="s">
        <v>61</v>
      </c>
      <c r="DU2" s="70" t="s">
        <v>62</v>
      </c>
      <c r="DV2" s="70" t="s">
        <v>63</v>
      </c>
      <c r="DW2" s="70" t="s">
        <v>64</v>
      </c>
      <c r="DX2" s="70" t="s">
        <v>65</v>
      </c>
      <c r="DY2" s="70" t="s">
        <v>66</v>
      </c>
      <c r="DZ2" s="70" t="s">
        <v>67</v>
      </c>
      <c r="EA2" s="70" t="s">
        <v>68</v>
      </c>
      <c r="EB2" s="70" t="s">
        <v>69</v>
      </c>
    </row>
    <row r="3" spans="4:191" s="1" customFormat="1" ht="15" customHeight="1" thickTop="1" x14ac:dyDescent="0.3">
      <c r="H3" s="2"/>
      <c r="I3" s="56"/>
      <c r="J3" s="57"/>
      <c r="L3" s="71"/>
      <c r="M3" s="72"/>
      <c r="N3" s="73"/>
      <c r="P3" s="60"/>
      <c r="Q3" s="60"/>
      <c r="R3" s="60"/>
      <c r="S3" s="60"/>
      <c r="T3" s="60"/>
      <c r="U3" s="60"/>
      <c r="V3" s="74"/>
      <c r="W3" s="62"/>
      <c r="X3" s="75"/>
      <c r="Y3" s="75"/>
      <c r="Z3" s="75"/>
      <c r="AA3" s="75"/>
      <c r="AB3" s="75"/>
      <c r="AC3" s="62"/>
      <c r="AD3" s="62"/>
      <c r="AE3" s="62"/>
      <c r="AF3" s="62"/>
      <c r="AG3" s="62"/>
      <c r="AH3" s="62"/>
      <c r="AI3" s="62"/>
      <c r="AJ3" s="62"/>
      <c r="AK3" s="62"/>
      <c r="AL3" s="62"/>
      <c r="AM3" s="66"/>
      <c r="AN3" s="18"/>
      <c r="AO3" s="19"/>
      <c r="AP3" s="20"/>
      <c r="AQ3" s="20"/>
      <c r="AR3" s="20"/>
      <c r="AS3" s="21"/>
      <c r="AT3" s="22"/>
      <c r="AW3" s="76"/>
      <c r="AX3" s="76"/>
      <c r="AY3" s="76"/>
      <c r="AZ3" s="76"/>
      <c r="BA3" s="76"/>
      <c r="BC3" s="68"/>
      <c r="BG3" s="69"/>
      <c r="BH3" s="77"/>
      <c r="CH3" s="70"/>
      <c r="CI3" s="70"/>
      <c r="CJ3" s="70"/>
      <c r="CK3" s="70"/>
      <c r="CL3" s="70"/>
      <c r="CM3" s="70"/>
      <c r="CN3" s="70"/>
      <c r="CO3" s="70"/>
      <c r="CP3" s="70"/>
      <c r="CQ3" s="70"/>
      <c r="CR3" s="70"/>
      <c r="CS3" s="70"/>
      <c r="CT3" s="70"/>
      <c r="CU3" s="70"/>
      <c r="CV3" s="70"/>
      <c r="CW3" s="70"/>
      <c r="CX3" s="70"/>
      <c r="CY3" s="70"/>
      <c r="CZ3" s="70"/>
      <c r="DA3" s="70"/>
      <c r="DB3" s="70"/>
      <c r="DC3" s="70"/>
      <c r="DD3" s="70"/>
      <c r="DE3" s="70"/>
      <c r="DF3" s="70"/>
      <c r="DG3" s="70"/>
      <c r="DH3" s="70"/>
      <c r="DI3" s="70"/>
      <c r="DJ3" s="70"/>
      <c r="DK3" s="70"/>
      <c r="DL3" s="70"/>
      <c r="DM3" s="70"/>
      <c r="DN3" s="70"/>
      <c r="DO3" s="70"/>
      <c r="DP3" s="70"/>
      <c r="DQ3" s="70"/>
      <c r="DR3" s="70"/>
      <c r="DS3" s="70"/>
      <c r="DT3" s="70"/>
      <c r="DU3" s="70"/>
      <c r="DV3" s="70"/>
      <c r="DW3" s="70"/>
      <c r="DX3" s="70"/>
      <c r="DY3" s="70"/>
      <c r="DZ3" s="70"/>
      <c r="EA3" s="70"/>
      <c r="EB3" s="70"/>
    </row>
    <row r="4" spans="4:191" s="1" customFormat="1" ht="15" customHeight="1" thickBot="1" x14ac:dyDescent="0.35">
      <c r="H4" s="2"/>
      <c r="I4" s="56"/>
      <c r="J4" s="57"/>
      <c r="L4" s="71"/>
      <c r="M4" s="72"/>
      <c r="N4" s="73"/>
      <c r="P4" s="60"/>
      <c r="Q4" s="60"/>
      <c r="R4" s="60"/>
      <c r="S4" s="60"/>
      <c r="T4" s="60"/>
      <c r="U4" s="60"/>
      <c r="V4" s="74"/>
      <c r="W4" s="62"/>
      <c r="X4" s="75"/>
      <c r="Y4" s="75"/>
      <c r="Z4" s="75"/>
      <c r="AA4" s="75"/>
      <c r="AB4" s="75"/>
      <c r="AC4" s="62"/>
      <c r="AD4" s="62"/>
      <c r="AE4" s="62"/>
      <c r="AF4" s="62"/>
      <c r="AG4" s="62"/>
      <c r="AH4" s="62"/>
      <c r="AI4" s="62"/>
      <c r="AJ4" s="62"/>
      <c r="AK4" s="62"/>
      <c r="AL4" s="62"/>
      <c r="AM4" s="66"/>
      <c r="AN4" s="18"/>
      <c r="AO4" s="19"/>
      <c r="AP4" s="20"/>
      <c r="AQ4" s="20"/>
      <c r="AR4" s="20"/>
      <c r="AS4" s="21"/>
      <c r="AT4" s="22"/>
      <c r="AW4" s="76"/>
      <c r="AX4" s="76"/>
      <c r="AY4" s="76"/>
      <c r="AZ4" s="76"/>
      <c r="BA4" s="76"/>
      <c r="BC4" s="68"/>
      <c r="BG4" s="69"/>
      <c r="BH4" s="77"/>
      <c r="CH4" s="70"/>
      <c r="CI4" s="70"/>
      <c r="CJ4" s="70"/>
      <c r="CK4" s="70"/>
      <c r="CL4" s="70"/>
      <c r="CM4" s="70"/>
      <c r="CN4" s="70"/>
      <c r="CO4" s="70"/>
      <c r="CP4" s="70"/>
      <c r="CQ4" s="70"/>
      <c r="CR4" s="70"/>
      <c r="CS4" s="70"/>
      <c r="CT4" s="70"/>
      <c r="CU4" s="70"/>
      <c r="CV4" s="70"/>
      <c r="CW4" s="70"/>
      <c r="CX4" s="70"/>
      <c r="CY4" s="70"/>
      <c r="CZ4" s="70"/>
      <c r="DA4" s="70"/>
      <c r="DB4" s="70"/>
      <c r="DC4" s="70"/>
      <c r="DD4" s="70"/>
      <c r="DE4" s="70"/>
      <c r="DF4" s="70"/>
      <c r="DG4" s="70"/>
      <c r="DH4" s="70"/>
      <c r="DI4" s="70"/>
      <c r="DJ4" s="70"/>
      <c r="DK4" s="70"/>
      <c r="DL4" s="70"/>
      <c r="DM4" s="70"/>
      <c r="DN4" s="70"/>
      <c r="DO4" s="70"/>
      <c r="DP4" s="70"/>
      <c r="DQ4" s="70"/>
      <c r="DR4" s="70"/>
      <c r="DS4" s="70"/>
      <c r="DT4" s="70"/>
      <c r="DU4" s="70"/>
      <c r="DV4" s="70"/>
      <c r="DW4" s="70"/>
      <c r="DX4" s="70"/>
      <c r="DY4" s="70"/>
      <c r="DZ4" s="70"/>
      <c r="EA4" s="70"/>
      <c r="EB4" s="70"/>
    </row>
    <row r="5" spans="4:191" s="87" customFormat="1" ht="16.95" customHeight="1" thickTop="1" x14ac:dyDescent="0.3">
      <c r="D5" s="78"/>
      <c r="E5" s="79"/>
      <c r="F5" s="79"/>
      <c r="G5" s="80"/>
      <c r="H5" s="81"/>
      <c r="I5" s="81"/>
      <c r="J5" s="79"/>
      <c r="K5" s="79"/>
      <c r="L5" s="82"/>
      <c r="M5" s="83"/>
      <c r="N5" s="84"/>
      <c r="O5" s="85"/>
      <c r="P5" s="86"/>
      <c r="S5" s="88"/>
      <c r="T5" s="88"/>
      <c r="U5" s="88"/>
      <c r="V5" s="89"/>
      <c r="W5" s="90"/>
      <c r="X5" s="91"/>
      <c r="Y5" s="91"/>
      <c r="Z5" s="91"/>
      <c r="AA5" s="91"/>
      <c r="AB5" s="91"/>
      <c r="AC5" s="92"/>
      <c r="AD5" s="92"/>
      <c r="AE5" s="92"/>
      <c r="AF5" s="92"/>
      <c r="AG5" s="92"/>
      <c r="AH5" s="92"/>
      <c r="AI5" s="92"/>
      <c r="AJ5" s="92"/>
      <c r="AK5" s="92"/>
      <c r="AL5" s="92"/>
      <c r="AM5" s="93"/>
      <c r="AN5" s="94"/>
      <c r="AO5" s="95"/>
      <c r="AP5" s="96"/>
      <c r="AQ5" s="96"/>
      <c r="AR5" s="96"/>
      <c r="AS5" s="97"/>
      <c r="AT5" s="98"/>
      <c r="AX5" s="99"/>
      <c r="AY5" s="100"/>
      <c r="AZ5" s="101"/>
      <c r="BC5" s="102"/>
      <c r="CH5" s="103"/>
      <c r="CI5" s="103"/>
      <c r="CJ5" s="103"/>
      <c r="CK5" s="103"/>
      <c r="CL5" s="103"/>
      <c r="CM5" s="103"/>
      <c r="CN5" s="103"/>
      <c r="CO5" s="103"/>
      <c r="CP5" s="103"/>
      <c r="CQ5" s="103"/>
      <c r="CR5" s="103"/>
      <c r="CS5" s="103"/>
      <c r="CT5" s="103"/>
      <c r="CU5" s="103"/>
      <c r="CV5" s="103"/>
      <c r="CW5" s="103"/>
      <c r="CX5" s="103"/>
      <c r="CY5" s="103"/>
      <c r="CZ5" s="103"/>
      <c r="DA5" s="103"/>
      <c r="DB5" s="103"/>
      <c r="DC5" s="103"/>
      <c r="DD5" s="103"/>
      <c r="DE5" s="103"/>
      <c r="DF5" s="103"/>
      <c r="DG5" s="103"/>
      <c r="DH5" s="103"/>
      <c r="DI5" s="103"/>
      <c r="DJ5" s="103"/>
      <c r="DK5" s="103"/>
      <c r="DL5" s="103"/>
      <c r="DM5" s="103"/>
      <c r="DN5" s="103"/>
      <c r="DO5" s="103"/>
      <c r="DP5" s="103"/>
      <c r="DQ5" s="103"/>
      <c r="DR5" s="103"/>
      <c r="DS5" s="103"/>
      <c r="DT5" s="103"/>
      <c r="DU5" s="103"/>
      <c r="DV5" s="103"/>
      <c r="DW5" s="103"/>
      <c r="DX5" s="103"/>
      <c r="DY5" s="103"/>
      <c r="DZ5" s="103"/>
      <c r="EA5" s="103"/>
      <c r="EB5" s="103"/>
    </row>
    <row r="6" spans="4:191" s="87" customFormat="1" ht="30.6" customHeight="1" x14ac:dyDescent="0.3">
      <c r="D6" s="104"/>
      <c r="E6" s="105" t="s">
        <v>70</v>
      </c>
      <c r="F6" s="106"/>
      <c r="G6" s="106"/>
      <c r="H6" s="107"/>
      <c r="I6" s="108"/>
      <c r="J6" s="109"/>
      <c r="K6" s="109"/>
      <c r="L6" s="110"/>
      <c r="M6" s="111"/>
      <c r="N6" s="112"/>
      <c r="O6" s="113"/>
      <c r="P6" s="114"/>
      <c r="S6" s="88"/>
      <c r="T6" s="88"/>
      <c r="U6" s="88"/>
      <c r="V6" s="89"/>
      <c r="W6" s="90"/>
      <c r="X6" s="91"/>
      <c r="Y6" s="91"/>
      <c r="Z6" s="91"/>
      <c r="AA6" s="91"/>
      <c r="AB6" s="91"/>
      <c r="AC6" s="92"/>
      <c r="AD6" s="92"/>
      <c r="AE6" s="92"/>
      <c r="AF6" s="92"/>
      <c r="AG6" s="92"/>
      <c r="AH6" s="92"/>
      <c r="AI6" s="92"/>
      <c r="AJ6" s="92"/>
      <c r="AK6" s="92"/>
      <c r="AL6" s="92"/>
      <c r="AM6" s="93"/>
      <c r="AN6" s="94"/>
      <c r="AO6" s="95"/>
      <c r="AP6" s="96"/>
      <c r="AQ6" s="96"/>
      <c r="AR6" s="96"/>
      <c r="AS6" s="97"/>
      <c r="AT6" s="98"/>
      <c r="AX6" s="99"/>
      <c r="AY6" s="100"/>
      <c r="AZ6" s="101"/>
      <c r="BC6" s="102"/>
      <c r="CH6" s="103"/>
      <c r="CI6" s="103"/>
      <c r="CJ6" s="103"/>
      <c r="CK6" s="103"/>
      <c r="CL6" s="103"/>
      <c r="CM6" s="103"/>
      <c r="CN6" s="103"/>
      <c r="CO6" s="103"/>
      <c r="CP6" s="103"/>
      <c r="CQ6" s="103"/>
      <c r="CR6" s="103"/>
      <c r="CS6" s="103"/>
      <c r="CT6" s="103"/>
      <c r="CU6" s="103"/>
      <c r="CV6" s="103"/>
      <c r="CW6" s="103"/>
      <c r="CX6" s="103"/>
      <c r="CY6" s="103"/>
      <c r="CZ6" s="103"/>
      <c r="DA6" s="103"/>
      <c r="DB6" s="103"/>
      <c r="DC6" s="103"/>
      <c r="DD6" s="103"/>
      <c r="DE6" s="103"/>
      <c r="DF6" s="103"/>
      <c r="DG6" s="103"/>
      <c r="DH6" s="103"/>
      <c r="DI6" s="103"/>
      <c r="DJ6" s="103"/>
      <c r="DK6" s="103"/>
      <c r="DL6" s="103"/>
      <c r="DM6" s="103"/>
      <c r="DN6" s="103"/>
      <c r="DO6" s="103"/>
      <c r="DP6" s="103"/>
      <c r="DQ6" s="103"/>
      <c r="DR6" s="103"/>
      <c r="DS6" s="103"/>
      <c r="DT6" s="103"/>
      <c r="DU6" s="103"/>
      <c r="DV6" s="103"/>
      <c r="DW6" s="103"/>
      <c r="DX6" s="103"/>
      <c r="DY6" s="103"/>
      <c r="DZ6" s="103"/>
      <c r="EA6" s="103"/>
      <c r="EB6" s="103"/>
    </row>
    <row r="7" spans="4:191" s="87" customFormat="1" ht="16.2" customHeight="1" x14ac:dyDescent="0.3">
      <c r="D7" s="104"/>
      <c r="E7" s="115" t="s">
        <v>71</v>
      </c>
      <c r="F7" s="116" t="s">
        <v>72</v>
      </c>
      <c r="G7" s="115" t="s">
        <v>73</v>
      </c>
      <c r="H7" s="117">
        <v>1</v>
      </c>
      <c r="I7" s="108"/>
      <c r="J7" s="109"/>
      <c r="K7" s="109"/>
      <c r="L7" s="110"/>
      <c r="M7" s="111"/>
      <c r="N7" s="112"/>
      <c r="O7" s="113"/>
      <c r="P7" s="114"/>
      <c r="S7" s="88"/>
      <c r="T7" s="88"/>
      <c r="U7" s="88"/>
      <c r="V7" s="89"/>
      <c r="W7" s="90"/>
      <c r="X7" s="91"/>
      <c r="Y7" s="91"/>
      <c r="Z7" s="91"/>
      <c r="AA7" s="91"/>
      <c r="AB7" s="91"/>
      <c r="AC7" s="92"/>
      <c r="AD7" s="92"/>
      <c r="AE7" s="92"/>
      <c r="AF7" s="92"/>
      <c r="AG7" s="92"/>
      <c r="AH7" s="92"/>
      <c r="AI7" s="92"/>
      <c r="AJ7" s="92"/>
      <c r="AK7" s="92"/>
      <c r="AL7" s="92"/>
      <c r="AM7" s="93"/>
      <c r="AN7" s="94"/>
      <c r="AO7" s="95"/>
      <c r="AP7" s="96"/>
      <c r="AQ7" s="96"/>
      <c r="AR7" s="96"/>
      <c r="AS7" s="97"/>
      <c r="AT7" s="98"/>
      <c r="AX7" s="99"/>
      <c r="AY7" s="100"/>
      <c r="AZ7" s="101"/>
      <c r="BC7" s="102"/>
      <c r="CH7" s="103"/>
      <c r="CI7" s="103"/>
      <c r="CJ7" s="103"/>
      <c r="CK7" s="103"/>
      <c r="CL7" s="103"/>
      <c r="CM7" s="103"/>
      <c r="CN7" s="103"/>
      <c r="CO7" s="103"/>
      <c r="CP7" s="103"/>
      <c r="CQ7" s="103"/>
      <c r="CR7" s="103"/>
      <c r="CS7" s="103"/>
      <c r="CT7" s="103"/>
      <c r="CU7" s="103"/>
      <c r="CV7" s="103"/>
      <c r="CW7" s="103"/>
      <c r="CX7" s="103"/>
      <c r="CY7" s="103"/>
      <c r="CZ7" s="103"/>
      <c r="DA7" s="103"/>
      <c r="DB7" s="103"/>
      <c r="DC7" s="103"/>
      <c r="DD7" s="103"/>
      <c r="DE7" s="103"/>
      <c r="DF7" s="103"/>
      <c r="DG7" s="103"/>
      <c r="DH7" s="103"/>
      <c r="DI7" s="103"/>
      <c r="DJ7" s="103"/>
      <c r="DK7" s="103"/>
      <c r="DL7" s="103"/>
      <c r="DM7" s="103"/>
      <c r="DN7" s="103"/>
      <c r="DO7" s="103"/>
      <c r="DP7" s="103"/>
      <c r="DQ7" s="103"/>
      <c r="DR7" s="103"/>
      <c r="DS7" s="103"/>
      <c r="DT7" s="103"/>
      <c r="DU7" s="103"/>
      <c r="DV7" s="103"/>
      <c r="DW7" s="103"/>
      <c r="DX7" s="103"/>
      <c r="DY7" s="103"/>
      <c r="DZ7" s="103"/>
      <c r="EA7" s="103"/>
      <c r="EB7" s="103"/>
    </row>
    <row r="8" spans="4:191" s="87" customFormat="1" ht="16.2" customHeight="1" x14ac:dyDescent="0.3">
      <c r="D8" s="104"/>
      <c r="E8" s="118"/>
      <c r="F8" s="118"/>
      <c r="G8" s="118"/>
      <c r="H8" s="118"/>
      <c r="I8" s="118"/>
      <c r="J8" s="118"/>
      <c r="K8" s="118"/>
      <c r="L8" s="118"/>
      <c r="M8" s="118"/>
      <c r="N8" s="112"/>
      <c r="O8" s="113"/>
      <c r="P8" s="114"/>
      <c r="S8" s="88"/>
      <c r="T8" s="88"/>
      <c r="U8" s="88"/>
      <c r="V8" s="89"/>
      <c r="W8" s="90"/>
      <c r="X8" s="91"/>
      <c r="Y8" s="91"/>
      <c r="Z8" s="91"/>
      <c r="AA8" s="91"/>
      <c r="AB8" s="91"/>
      <c r="AC8" s="92"/>
      <c r="AD8" s="92"/>
      <c r="AE8" s="92"/>
      <c r="AF8" s="92"/>
      <c r="AG8" s="92"/>
      <c r="AH8" s="92"/>
      <c r="AI8" s="92"/>
      <c r="AJ8" s="92"/>
      <c r="AK8" s="92"/>
      <c r="AL8" s="92"/>
      <c r="AM8" s="93"/>
      <c r="AN8" s="94"/>
      <c r="AO8" s="95"/>
      <c r="AP8" s="96"/>
      <c r="AQ8" s="96"/>
      <c r="AR8" s="96"/>
      <c r="AS8" s="97"/>
      <c r="AT8" s="98"/>
      <c r="AX8" s="99"/>
      <c r="AY8" s="100"/>
      <c r="AZ8" s="101"/>
      <c r="BC8" s="102"/>
      <c r="CH8" s="103"/>
      <c r="CI8" s="103"/>
      <c r="CJ8" s="103"/>
      <c r="CK8" s="103"/>
      <c r="CL8" s="103"/>
      <c r="CM8" s="103"/>
      <c r="CN8" s="103"/>
      <c r="CO8" s="103"/>
      <c r="CP8" s="103"/>
      <c r="CQ8" s="103"/>
      <c r="CR8" s="103"/>
      <c r="CS8" s="103"/>
      <c r="CT8" s="103"/>
      <c r="CU8" s="103"/>
      <c r="CV8" s="103"/>
      <c r="CW8" s="103"/>
      <c r="CX8" s="103"/>
      <c r="CY8" s="103"/>
      <c r="CZ8" s="103"/>
      <c r="DA8" s="103"/>
      <c r="DB8" s="103"/>
      <c r="DC8" s="103"/>
      <c r="DD8" s="103"/>
      <c r="DE8" s="103"/>
      <c r="DF8" s="103"/>
      <c r="DG8" s="103"/>
      <c r="DH8" s="103"/>
      <c r="DI8" s="103"/>
      <c r="DJ8" s="103"/>
      <c r="DK8" s="103"/>
      <c r="DL8" s="103"/>
      <c r="DM8" s="103"/>
      <c r="DN8" s="103"/>
      <c r="DO8" s="103"/>
      <c r="DP8" s="103"/>
      <c r="DQ8" s="103"/>
      <c r="DR8" s="103"/>
      <c r="DS8" s="103"/>
      <c r="DT8" s="103"/>
      <c r="DU8" s="103"/>
      <c r="DV8" s="103"/>
      <c r="DW8" s="103"/>
      <c r="DX8" s="103"/>
      <c r="DY8" s="103"/>
      <c r="DZ8" s="103"/>
      <c r="EA8" s="103"/>
      <c r="EB8" s="103"/>
    </row>
    <row r="9" spans="4:191" s="87" customFormat="1" ht="16.2" customHeight="1" x14ac:dyDescent="0.3">
      <c r="D9" s="119"/>
      <c r="F9" s="120"/>
      <c r="G9" s="121"/>
      <c r="H9" s="121"/>
      <c r="I9" s="121"/>
      <c r="J9" s="122"/>
      <c r="L9" s="123"/>
      <c r="M9" s="124"/>
      <c r="N9" s="112"/>
      <c r="O9" s="125"/>
      <c r="P9" s="114"/>
      <c r="S9" s="88"/>
      <c r="T9" s="88"/>
      <c r="U9" s="88"/>
      <c r="V9" s="89"/>
      <c r="W9" s="90"/>
      <c r="X9" s="91"/>
      <c r="Y9" s="91"/>
      <c r="Z9" s="91"/>
      <c r="AA9" s="91"/>
      <c r="AB9" s="91"/>
      <c r="AC9" s="92"/>
      <c r="AD9" s="92"/>
      <c r="AE9" s="92"/>
      <c r="AF9" s="92"/>
      <c r="AG9" s="92"/>
      <c r="AH9" s="92"/>
      <c r="AI9" s="92"/>
      <c r="AJ9" s="92"/>
      <c r="AK9" s="92"/>
      <c r="AL9" s="92"/>
      <c r="AM9" s="93"/>
      <c r="AN9" s="94"/>
      <c r="AO9" s="95"/>
      <c r="AP9" s="96"/>
      <c r="AQ9" s="96"/>
      <c r="AR9" s="96"/>
      <c r="AS9" s="97"/>
      <c r="AT9" s="98"/>
      <c r="AX9" s="99"/>
      <c r="AY9" s="100"/>
      <c r="AZ9" s="101"/>
      <c r="BC9" s="102"/>
      <c r="CH9" s="103"/>
      <c r="CI9" s="103"/>
      <c r="CJ9" s="103"/>
      <c r="CK9" s="103"/>
      <c r="CL9" s="103"/>
      <c r="CM9" s="103"/>
      <c r="CN9" s="103"/>
      <c r="CO9" s="103"/>
      <c r="CP9" s="103"/>
      <c r="CQ9" s="103"/>
      <c r="CR9" s="103"/>
      <c r="CS9" s="103"/>
      <c r="CT9" s="103"/>
      <c r="CU9" s="103"/>
      <c r="CV9" s="103"/>
      <c r="CW9" s="103"/>
      <c r="CX9" s="103"/>
      <c r="CY9" s="103"/>
      <c r="CZ9" s="103"/>
      <c r="DA9" s="103"/>
      <c r="DB9" s="103"/>
      <c r="DC9" s="103"/>
      <c r="DD9" s="103"/>
      <c r="DE9" s="103"/>
      <c r="DF9" s="103"/>
      <c r="DG9" s="103"/>
      <c r="DH9" s="103"/>
      <c r="DI9" s="103"/>
      <c r="DJ9" s="103"/>
      <c r="DK9" s="103"/>
      <c r="DL9" s="103"/>
      <c r="DM9" s="103"/>
      <c r="DN9" s="103"/>
      <c r="DO9" s="103"/>
      <c r="DP9" s="103"/>
      <c r="DQ9" s="103"/>
      <c r="DR9" s="103"/>
      <c r="DS9" s="103"/>
      <c r="DT9" s="103"/>
      <c r="DU9" s="103"/>
      <c r="DV9" s="103"/>
      <c r="DW9" s="103"/>
      <c r="DX9" s="103"/>
      <c r="DY9" s="103"/>
      <c r="DZ9" s="103"/>
      <c r="EA9" s="103"/>
      <c r="EB9" s="103"/>
    </row>
    <row r="10" spans="4:191" s="87" customFormat="1" ht="16.2" customHeight="1" thickBot="1" x14ac:dyDescent="0.35">
      <c r="D10" s="126"/>
      <c r="E10" s="127"/>
      <c r="F10" s="128" t="s">
        <v>435</v>
      </c>
      <c r="G10" s="128"/>
      <c r="H10" s="128"/>
      <c r="I10" s="128"/>
      <c r="J10" s="128"/>
      <c r="K10" s="128"/>
      <c r="L10" s="128"/>
      <c r="M10" s="128"/>
      <c r="N10" s="128"/>
      <c r="O10" s="129"/>
      <c r="P10" s="130"/>
      <c r="S10" s="88"/>
      <c r="T10" s="88"/>
      <c r="U10" s="88"/>
      <c r="V10" s="89"/>
      <c r="W10" s="90"/>
      <c r="X10" s="91"/>
      <c r="Y10" s="91"/>
      <c r="Z10" s="91"/>
      <c r="AA10" s="91"/>
      <c r="AB10" s="91"/>
      <c r="AC10" s="92"/>
      <c r="AD10" s="92"/>
      <c r="AE10" s="92"/>
      <c r="AF10" s="92"/>
      <c r="AG10" s="92"/>
      <c r="AH10" s="92"/>
      <c r="AI10" s="92"/>
      <c r="AJ10" s="92"/>
      <c r="AK10" s="92"/>
      <c r="AL10" s="92"/>
      <c r="AM10" s="93"/>
      <c r="AN10" s="94"/>
      <c r="AO10" s="95"/>
      <c r="AP10" s="96"/>
      <c r="AQ10" s="96"/>
      <c r="AR10" s="96"/>
      <c r="AS10" s="97"/>
      <c r="AT10" s="98"/>
      <c r="AX10" s="99"/>
      <c r="AY10" s="100"/>
      <c r="AZ10" s="101"/>
      <c r="BC10" s="102"/>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row>
    <row r="11" spans="4:191" s="127" customFormat="1" ht="27.9" customHeight="1" x14ac:dyDescent="0.3">
      <c r="D11" s="126"/>
      <c r="F11" s="131" t="s">
        <v>74</v>
      </c>
      <c r="G11" s="132"/>
      <c r="H11" s="132"/>
      <c r="I11" s="132"/>
      <c r="J11" s="132"/>
      <c r="K11" s="132"/>
      <c r="L11" s="132"/>
      <c r="M11" s="132"/>
      <c r="N11" s="133"/>
      <c r="O11" s="129"/>
      <c r="P11" s="134"/>
      <c r="Q11" s="87"/>
      <c r="R11" s="87"/>
      <c r="S11" s="135"/>
      <c r="T11" s="135"/>
      <c r="U11" s="135"/>
      <c r="V11" s="135"/>
      <c r="W11" s="135"/>
      <c r="X11" s="136"/>
      <c r="Y11" s="137"/>
      <c r="Z11" s="137"/>
      <c r="AA11" s="137"/>
      <c r="AB11" s="138"/>
      <c r="AC11" s="139"/>
      <c r="AD11" s="139"/>
      <c r="AE11" s="139"/>
      <c r="AF11" s="139"/>
      <c r="AG11" s="139"/>
      <c r="AH11" s="139"/>
      <c r="AI11" s="139"/>
      <c r="AJ11" s="139"/>
      <c r="AK11" s="139"/>
      <c r="AL11" s="139"/>
      <c r="AM11" s="140"/>
      <c r="AN11" s="94"/>
      <c r="AO11" s="95"/>
      <c r="AP11" s="96"/>
      <c r="AQ11" s="96"/>
      <c r="AR11" s="96"/>
      <c r="AS11" s="97"/>
      <c r="AT11" s="98"/>
      <c r="AW11" s="141"/>
      <c r="AX11" s="142"/>
      <c r="AY11" s="142"/>
      <c r="AZ11" s="142"/>
      <c r="BA11" s="143"/>
      <c r="BC11" s="144"/>
      <c r="BG11" s="145"/>
    </row>
    <row r="12" spans="4:191" s="127" customFormat="1" ht="27.9" customHeight="1" x14ac:dyDescent="0.3">
      <c r="D12" s="126"/>
      <c r="F12" s="146"/>
      <c r="G12" s="147"/>
      <c r="H12" s="147"/>
      <c r="I12" s="147"/>
      <c r="J12" s="147"/>
      <c r="K12" s="147"/>
      <c r="L12" s="147"/>
      <c r="M12" s="147"/>
      <c r="N12" s="148"/>
      <c r="O12" s="129"/>
      <c r="P12" s="149"/>
      <c r="Q12" s="87"/>
      <c r="R12" s="87"/>
      <c r="S12" s="135"/>
      <c r="T12" s="135"/>
      <c r="U12" s="135"/>
      <c r="V12" s="135"/>
      <c r="W12" s="135"/>
      <c r="X12" s="150"/>
      <c r="Y12" s="151"/>
      <c r="Z12" s="151"/>
      <c r="AA12" s="151"/>
      <c r="AB12" s="152"/>
      <c r="AC12" s="139"/>
      <c r="AD12" s="139"/>
      <c r="AE12" s="139"/>
      <c r="AF12" s="139"/>
      <c r="AG12" s="139"/>
      <c r="AH12" s="139"/>
      <c r="AI12" s="139"/>
      <c r="AJ12" s="139"/>
      <c r="AK12" s="139"/>
      <c r="AL12" s="139"/>
      <c r="AM12" s="140"/>
      <c r="AN12" s="94"/>
      <c r="AO12" s="95"/>
      <c r="AP12" s="96"/>
      <c r="AQ12" s="96"/>
      <c r="AR12" s="96"/>
      <c r="AS12" s="97"/>
      <c r="AT12" s="98"/>
      <c r="AW12" s="153"/>
      <c r="AX12" s="154"/>
      <c r="AY12" s="154"/>
      <c r="AZ12" s="154"/>
      <c r="BA12" s="155"/>
      <c r="BC12" s="144"/>
      <c r="BG12" s="145"/>
    </row>
    <row r="13" spans="4:191" s="127" customFormat="1" ht="27.9" customHeight="1" x14ac:dyDescent="0.3">
      <c r="D13" s="126"/>
      <c r="F13" s="156" t="s">
        <v>75</v>
      </c>
      <c r="G13" s="157"/>
      <c r="H13" s="157"/>
      <c r="I13" s="157"/>
      <c r="J13" s="157"/>
      <c r="K13" s="157"/>
      <c r="L13" s="157"/>
      <c r="M13" s="157"/>
      <c r="N13" s="158"/>
      <c r="O13" s="129"/>
      <c r="P13" s="159"/>
      <c r="Q13" s="87"/>
      <c r="R13" s="87"/>
      <c r="S13" s="135"/>
      <c r="T13" s="135"/>
      <c r="U13" s="135"/>
      <c r="V13" s="135"/>
      <c r="W13" s="135"/>
      <c r="X13" s="150"/>
      <c r="Y13" s="151"/>
      <c r="Z13" s="151"/>
      <c r="AA13" s="151"/>
      <c r="AB13" s="152"/>
      <c r="AC13" s="139"/>
      <c r="AD13" s="139"/>
      <c r="AE13" s="139"/>
      <c r="AF13" s="139"/>
      <c r="AG13" s="139"/>
      <c r="AH13" s="139"/>
      <c r="AI13" s="139"/>
      <c r="AJ13" s="139"/>
      <c r="AK13" s="139"/>
      <c r="AL13" s="139"/>
      <c r="AM13" s="140"/>
      <c r="AN13" s="94"/>
      <c r="AO13" s="95"/>
      <c r="AP13" s="96"/>
      <c r="AQ13" s="96"/>
      <c r="AR13" s="96"/>
      <c r="AS13" s="97"/>
      <c r="AT13" s="98"/>
      <c r="AW13" s="153"/>
      <c r="AX13" s="154"/>
      <c r="AY13" s="154"/>
      <c r="AZ13" s="154"/>
      <c r="BA13" s="155"/>
      <c r="BC13" s="144"/>
      <c r="BG13" s="145"/>
    </row>
    <row r="14" spans="4:191" s="127" customFormat="1" ht="27.9" customHeight="1" thickBot="1" x14ac:dyDescent="0.35">
      <c r="D14" s="126"/>
      <c r="F14" s="160"/>
      <c r="G14" s="161"/>
      <c r="H14" s="161"/>
      <c r="I14" s="161"/>
      <c r="J14" s="161"/>
      <c r="K14" s="161"/>
      <c r="L14" s="161"/>
      <c r="M14" s="161"/>
      <c r="N14" s="162"/>
      <c r="O14" s="129"/>
      <c r="P14" s="163"/>
      <c r="Q14" s="87"/>
      <c r="R14" s="87"/>
      <c r="S14" s="135"/>
      <c r="T14" s="135"/>
      <c r="U14" s="135"/>
      <c r="V14" s="135"/>
      <c r="W14" s="135"/>
      <c r="X14" s="150"/>
      <c r="Y14" s="151"/>
      <c r="Z14" s="151"/>
      <c r="AA14" s="151"/>
      <c r="AB14" s="152"/>
      <c r="AC14" s="139"/>
      <c r="AD14" s="139"/>
      <c r="AE14" s="139"/>
      <c r="AF14" s="139"/>
      <c r="AG14" s="139"/>
      <c r="AH14" s="139"/>
      <c r="AI14" s="139"/>
      <c r="AJ14" s="139"/>
      <c r="AK14" s="139"/>
      <c r="AL14" s="139"/>
      <c r="AM14" s="140"/>
      <c r="AN14" s="94"/>
      <c r="AO14" s="95"/>
      <c r="AP14" s="96"/>
      <c r="AQ14" s="96"/>
      <c r="AR14" s="96"/>
      <c r="AS14" s="97"/>
      <c r="AT14" s="98"/>
      <c r="AW14" s="153"/>
      <c r="AX14" s="154"/>
      <c r="AY14" s="154"/>
      <c r="AZ14" s="154"/>
      <c r="BA14" s="155"/>
      <c r="BC14" s="144"/>
      <c r="BG14" s="145"/>
    </row>
    <row r="15" spans="4:191" s="127" customFormat="1" ht="15.6" customHeight="1" thickBot="1" x14ac:dyDescent="0.35">
      <c r="D15" s="126"/>
      <c r="F15" s="164" t="s">
        <v>76</v>
      </c>
      <c r="G15" s="165" t="s">
        <v>77</v>
      </c>
      <c r="H15" s="166" t="s">
        <v>78</v>
      </c>
      <c r="I15" s="166"/>
      <c r="J15" s="164" t="s">
        <v>79</v>
      </c>
      <c r="K15" s="165" t="s">
        <v>80</v>
      </c>
      <c r="L15" s="167" t="s">
        <v>81</v>
      </c>
      <c r="M15" s="168" t="s">
        <v>82</v>
      </c>
      <c r="N15" s="169" t="s">
        <v>83</v>
      </c>
      <c r="O15" s="129"/>
      <c r="P15" s="170"/>
      <c r="Q15" s="87"/>
      <c r="R15" s="87"/>
      <c r="S15" s="135"/>
      <c r="T15" s="135"/>
      <c r="U15" s="135"/>
      <c r="V15" s="135"/>
      <c r="W15" s="135"/>
      <c r="X15" s="171"/>
      <c r="Y15" s="172"/>
      <c r="Z15" s="172"/>
      <c r="AA15" s="172"/>
      <c r="AB15" s="173"/>
      <c r="AC15" s="139"/>
      <c r="AD15" s="139"/>
      <c r="AE15" s="139"/>
      <c r="AF15" s="139"/>
      <c r="AG15" s="139"/>
      <c r="AH15" s="139"/>
      <c r="AI15" s="139"/>
      <c r="AJ15" s="139"/>
      <c r="AK15" s="139"/>
      <c r="AL15" s="139"/>
      <c r="AM15" s="140"/>
      <c r="AN15" s="94"/>
      <c r="AO15" s="95"/>
      <c r="AP15" s="96"/>
      <c r="AQ15" s="96"/>
      <c r="AR15" s="96"/>
      <c r="AS15" s="97"/>
      <c r="AT15" s="98"/>
      <c r="AW15" s="174"/>
      <c r="AX15" s="175"/>
      <c r="AY15" s="175"/>
      <c r="AZ15" s="175"/>
      <c r="BA15" s="176"/>
      <c r="BC15" s="144"/>
      <c r="BD15" s="177"/>
      <c r="BE15" s="178"/>
      <c r="BF15" s="177"/>
    </row>
    <row r="16" spans="4:191" s="127" customFormat="1" ht="28.2" customHeight="1" thickBot="1" x14ac:dyDescent="0.35">
      <c r="D16" s="179"/>
      <c r="E16"/>
      <c r="F16" s="180"/>
      <c r="G16" s="181"/>
      <c r="H16" s="182" t="s">
        <v>84</v>
      </c>
      <c r="I16" s="182" t="s">
        <v>85</v>
      </c>
      <c r="J16" s="180"/>
      <c r="K16" s="181"/>
      <c r="L16" s="183"/>
      <c r="M16" s="184"/>
      <c r="N16" s="185"/>
      <c r="O16" s="186"/>
      <c r="P16" s="187"/>
      <c r="Q16" s="87"/>
      <c r="R16" s="87"/>
      <c r="S16" s="188"/>
      <c r="T16" s="188"/>
      <c r="U16" s="188"/>
      <c r="V16" s="188"/>
      <c r="W16" s="188"/>
      <c r="X16" s="189"/>
      <c r="Y16" s="189"/>
      <c r="Z16" s="189"/>
      <c r="AA16" s="189"/>
      <c r="AB16" s="189"/>
      <c r="AC16" s="190"/>
      <c r="AD16" s="190"/>
      <c r="AE16" s="190"/>
      <c r="AF16" s="190"/>
      <c r="AG16" s="190"/>
      <c r="AH16" s="190"/>
      <c r="AI16" s="190"/>
      <c r="AJ16" s="190"/>
      <c r="AK16" s="190"/>
      <c r="AL16" s="190"/>
      <c r="AM16" s="191"/>
      <c r="AN16" s="94"/>
      <c r="AO16" s="95"/>
      <c r="AP16" s="96"/>
      <c r="AQ16" s="96"/>
      <c r="AR16" s="96"/>
      <c r="AS16" s="97"/>
      <c r="AT16" s="98"/>
      <c r="BC16" s="144"/>
      <c r="BE16" s="192"/>
    </row>
    <row r="17" spans="4:57" s="127" customFormat="1" ht="21.6" customHeight="1" thickBot="1" x14ac:dyDescent="0.35">
      <c r="D17" s="179"/>
      <c r="E17"/>
      <c r="F17" s="193"/>
      <c r="G17" s="194"/>
      <c r="H17" s="195"/>
      <c r="I17" s="195"/>
      <c r="J17" s="196" t="s">
        <v>86</v>
      </c>
      <c r="K17" s="194"/>
      <c r="L17" s="197"/>
      <c r="M17" s="198"/>
      <c r="N17" s="199"/>
      <c r="O17" s="186"/>
      <c r="P17" s="200"/>
      <c r="Q17" s="87"/>
      <c r="R17" s="87"/>
      <c r="S17" s="188"/>
      <c r="T17" s="188"/>
      <c r="U17" s="188"/>
      <c r="V17" s="188"/>
      <c r="W17" s="188"/>
      <c r="X17" s="189"/>
      <c r="Y17" s="189"/>
      <c r="Z17" s="189"/>
      <c r="AA17" s="189"/>
      <c r="AB17" s="189"/>
      <c r="AC17" s="190"/>
      <c r="AD17" s="190"/>
      <c r="AE17" s="190"/>
      <c r="AF17" s="190"/>
      <c r="AG17" s="190"/>
      <c r="AH17" s="190"/>
      <c r="AI17" s="190"/>
      <c r="AJ17" s="190"/>
      <c r="AK17" s="190"/>
      <c r="AL17" s="190"/>
      <c r="AM17" s="201"/>
      <c r="AN17" s="94"/>
      <c r="AO17" s="95"/>
      <c r="AP17" s="96"/>
      <c r="AQ17" s="96"/>
      <c r="AR17" s="96"/>
      <c r="AS17" s="97"/>
      <c r="AT17" s="98"/>
      <c r="BC17" s="144"/>
      <c r="BE17" s="192"/>
    </row>
    <row r="18" spans="4:57" s="127" customFormat="1" ht="21.6" customHeight="1" thickBot="1" x14ac:dyDescent="0.35">
      <c r="D18" s="179"/>
      <c r="E18"/>
      <c r="F18" s="202"/>
      <c r="G18" s="203" t="s">
        <v>87</v>
      </c>
      <c r="H18" s="203"/>
      <c r="I18" s="203"/>
      <c r="J18" s="204" t="s">
        <v>88</v>
      </c>
      <c r="K18" s="204"/>
      <c r="L18" s="204"/>
      <c r="M18" s="204"/>
      <c r="N18" s="205"/>
      <c r="O18" s="186"/>
      <c r="P18" s="200"/>
      <c r="Q18" s="87"/>
      <c r="R18" s="87"/>
      <c r="S18" s="188"/>
      <c r="T18" s="188"/>
      <c r="U18" s="188"/>
      <c r="V18" s="188"/>
      <c r="W18" s="188"/>
      <c r="X18" s="189"/>
      <c r="Y18" s="189"/>
      <c r="Z18" s="189"/>
      <c r="AA18" s="189"/>
      <c r="AB18" s="189"/>
      <c r="AC18" s="190"/>
      <c r="AD18" s="190"/>
      <c r="AE18" s="190"/>
      <c r="AF18" s="190"/>
      <c r="AG18" s="190"/>
      <c r="AH18" s="190"/>
      <c r="AI18" s="190"/>
      <c r="AJ18" s="190"/>
      <c r="AK18" s="190"/>
      <c r="AL18" s="190"/>
      <c r="AM18" s="201"/>
      <c r="AN18" s="94"/>
      <c r="AO18" s="95"/>
      <c r="AP18" s="96"/>
      <c r="AQ18" s="96"/>
      <c r="AR18" s="96"/>
      <c r="AS18" s="97"/>
      <c r="AT18" s="98"/>
      <c r="BC18" s="144"/>
      <c r="BE18" s="192"/>
    </row>
    <row r="19" spans="4:57" ht="19.8" customHeight="1" thickBot="1" x14ac:dyDescent="0.35">
      <c r="D19" s="179"/>
      <c r="F19" s="206"/>
      <c r="G19" s="207">
        <v>1</v>
      </c>
      <c r="H19" s="208"/>
      <c r="I19" s="208"/>
      <c r="J19" s="209" t="s">
        <v>89</v>
      </c>
      <c r="K19" s="210"/>
      <c r="L19" s="211"/>
      <c r="M19" s="212"/>
      <c r="N19" s="213"/>
      <c r="O19" s="186"/>
      <c r="P19" s="87"/>
      <c r="Q19" s="87"/>
      <c r="R19" s="87"/>
      <c r="S19" s="87"/>
      <c r="T19" s="87"/>
      <c r="U19" s="87"/>
      <c r="V19" s="214">
        <f>SUM(V20:V21)/3</f>
        <v>0</v>
      </c>
      <c r="W19" s="215"/>
      <c r="X19" s="216"/>
      <c r="Y19" s="217"/>
      <c r="Z19" s="217"/>
      <c r="AA19" s="218"/>
      <c r="AB19" s="219"/>
      <c r="AC19" s="215">
        <v>0</v>
      </c>
      <c r="AD19" s="220" t="s">
        <v>90</v>
      </c>
      <c r="AN19" s="94"/>
      <c r="AO19" s="95" t="str">
        <f>"CAP. " &amp; $I$20 &amp; ": " &amp; $J$20</f>
        <v>CAP. : PRELIMINARES</v>
      </c>
      <c r="AP19" s="96">
        <f>ROW($I$20)</f>
        <v>20</v>
      </c>
      <c r="AQ19" s="96"/>
      <c r="AR19" s="96"/>
      <c r="AS19" s="97"/>
      <c r="AT19" s="98"/>
      <c r="AW19" s="221"/>
      <c r="AX19" s="222"/>
      <c r="AY19" s="222"/>
      <c r="AZ19" s="222"/>
      <c r="BA19" s="223">
        <f>SUM(BA20:BA21)</f>
        <v>0</v>
      </c>
      <c r="BC19" s="224"/>
    </row>
    <row r="20" spans="4:57" ht="15.6" x14ac:dyDescent="0.3">
      <c r="D20" s="179"/>
      <c r="F20" s="206"/>
      <c r="G20" s="207">
        <v>1.1000000000000001</v>
      </c>
      <c r="H20" s="208"/>
      <c r="I20" s="208"/>
      <c r="J20" s="209" t="s">
        <v>91</v>
      </c>
      <c r="K20" s="210"/>
      <c r="L20" s="211"/>
      <c r="M20" s="212"/>
      <c r="N20" s="213">
        <f>SUM(N21:N21)</f>
        <v>0</v>
      </c>
      <c r="O20" s="186"/>
      <c r="P20" s="87"/>
      <c r="Q20" s="87"/>
      <c r="R20" s="87"/>
      <c r="S20" s="87"/>
      <c r="T20" s="87"/>
      <c r="U20" s="87"/>
      <c r="V20" s="214">
        <f>SUM(V21:V21)/3</f>
        <v>0</v>
      </c>
      <c r="W20" s="215"/>
      <c r="X20" s="216"/>
      <c r="Y20" s="217"/>
      <c r="Z20" s="217"/>
      <c r="AA20" s="218"/>
      <c r="AB20" s="219"/>
      <c r="AC20" s="215">
        <v>0</v>
      </c>
      <c r="AD20" s="220" t="s">
        <v>90</v>
      </c>
      <c r="AN20" s="94"/>
      <c r="AO20" s="95" t="str">
        <f>"CAP. " &amp; $I$20 &amp; ": " &amp; $J$20</f>
        <v>CAP. : PRELIMINARES</v>
      </c>
      <c r="AP20" s="96">
        <f>ROW($I$20)</f>
        <v>20</v>
      </c>
      <c r="AQ20" s="96"/>
      <c r="AR20" s="96"/>
      <c r="AS20" s="97"/>
      <c r="AT20" s="98"/>
      <c r="AW20" s="221"/>
      <c r="AX20" s="222"/>
      <c r="AY20" s="222"/>
      <c r="AZ20" s="222"/>
      <c r="BA20" s="223">
        <f>SUM(BA21:BA21)</f>
        <v>0</v>
      </c>
      <c r="BC20" s="224"/>
    </row>
    <row r="21" spans="4:57" ht="14.4" customHeight="1" x14ac:dyDescent="0.3">
      <c r="D21" s="179"/>
      <c r="F21" s="225"/>
      <c r="G21" s="226" t="s">
        <v>92</v>
      </c>
      <c r="H21" s="227" t="s">
        <v>93</v>
      </c>
      <c r="I21" s="228"/>
      <c r="J21" s="229" t="s">
        <v>94</v>
      </c>
      <c r="K21" s="230" t="s">
        <v>95</v>
      </c>
      <c r="L21" s="231">
        <v>315</v>
      </c>
      <c r="M21" s="232"/>
      <c r="N21" s="233">
        <f>ROUND(L21 * M21,$J$2)</f>
        <v>0</v>
      </c>
      <c r="O21" s="186"/>
      <c r="P21" s="234"/>
      <c r="Q21" s="235"/>
      <c r="R21" s="236"/>
      <c r="S21" s="236"/>
      <c r="T21" s="237"/>
      <c r="U21" s="238"/>
      <c r="V21" s="239"/>
      <c r="W21" s="240"/>
      <c r="X21" s="241"/>
      <c r="Y21" s="242"/>
      <c r="Z21" s="242"/>
      <c r="AA21" s="243"/>
      <c r="AB21" s="244"/>
      <c r="AC21" s="215"/>
      <c r="AD21" s="87"/>
      <c r="AN21" s="94"/>
      <c r="AO21" s="95" t="str">
        <f>"CAP. " &amp; $I$20 &amp; ": " &amp; $J$20</f>
        <v>CAP. : PRELIMINARES</v>
      </c>
      <c r="AP21" s="96">
        <f>ROW($I$20)</f>
        <v>20</v>
      </c>
      <c r="AQ21" s="96"/>
      <c r="AR21" s="96"/>
      <c r="AS21" s="97"/>
      <c r="AT21" s="98"/>
      <c r="AW21" s="245"/>
      <c r="AX21" s="246"/>
      <c r="AY21" s="247"/>
      <c r="AZ21" s="248"/>
      <c r="BA21" s="249"/>
      <c r="BC21" s="224"/>
    </row>
    <row r="22" spans="4:57" ht="15" thickBot="1" x14ac:dyDescent="0.35">
      <c r="D22" s="179"/>
      <c r="F22" s="250"/>
      <c r="G22" s="251"/>
      <c r="H22" s="252"/>
      <c r="I22" s="252"/>
      <c r="J22" s="253"/>
      <c r="K22" s="254"/>
      <c r="L22" s="255"/>
      <c r="M22" s="256" t="str">
        <f>IF(J20="ESCRIBA AQUÍ EL NOMBRE DEL CAPITULO","SUBTOTAL","SUBTOTAL CAP. "&amp;I20&amp;"  "&amp;J20&amp;":")</f>
        <v>SUBTOTAL CAP.   PRELIMINARES:</v>
      </c>
      <c r="N22" s="257">
        <f>SUM(N21:N21)</f>
        <v>0</v>
      </c>
      <c r="O22" s="186"/>
      <c r="P22" s="258"/>
      <c r="Q22" s="259"/>
      <c r="R22" s="260"/>
      <c r="S22" s="260"/>
      <c r="T22" s="261"/>
      <c r="U22" s="262"/>
      <c r="V22" s="263">
        <f>SUM(V21:V21)/3</f>
        <v>0</v>
      </c>
      <c r="W22" s="240"/>
      <c r="X22" s="264">
        <v>0</v>
      </c>
      <c r="Y22" s="265">
        <v>0</v>
      </c>
      <c r="Z22" s="265">
        <v>0</v>
      </c>
      <c r="AA22" s="266">
        <v>0</v>
      </c>
      <c r="AB22" s="267">
        <v>0</v>
      </c>
      <c r="AC22" s="215"/>
      <c r="AD22" s="87"/>
      <c r="AN22" s="94"/>
      <c r="AO22" s="95" t="str">
        <f>"CAP. " &amp; $I$20 &amp; ": " &amp; $J$20</f>
        <v>CAP. : PRELIMINARES</v>
      </c>
      <c r="AP22" s="96">
        <f>ROW($I$20)</f>
        <v>20</v>
      </c>
      <c r="AQ22" s="96"/>
      <c r="AR22" s="96"/>
      <c r="AS22" s="97"/>
      <c r="AT22" s="98"/>
      <c r="AW22" s="268"/>
      <c r="AX22" s="269"/>
      <c r="AY22" s="269"/>
      <c r="AZ22" s="269"/>
      <c r="BA22" s="270">
        <f>SUM(BA21:BA21)</f>
        <v>0</v>
      </c>
      <c r="BC22" s="224"/>
    </row>
    <row r="23" spans="4:57" ht="16.2" thickBot="1" x14ac:dyDescent="0.35">
      <c r="D23" s="179"/>
      <c r="F23" s="206"/>
      <c r="G23" s="207">
        <v>2</v>
      </c>
      <c r="H23" s="208"/>
      <c r="I23" s="208"/>
      <c r="J23" s="209" t="s">
        <v>89</v>
      </c>
      <c r="K23" s="210"/>
      <c r="L23" s="211"/>
      <c r="M23" s="212"/>
      <c r="N23" s="213"/>
      <c r="O23" s="186"/>
      <c r="P23" s="87"/>
      <c r="Q23" s="87"/>
      <c r="R23" s="87"/>
      <c r="S23" s="87"/>
      <c r="T23" s="87"/>
      <c r="U23" s="87"/>
      <c r="V23" s="214">
        <f>SUM(V27:V27)/3</f>
        <v>0</v>
      </c>
      <c r="W23" s="215"/>
      <c r="X23" s="216"/>
      <c r="Y23" s="217"/>
      <c r="Z23" s="217"/>
      <c r="AA23" s="218"/>
      <c r="AB23" s="219"/>
      <c r="AC23" s="215">
        <v>0</v>
      </c>
      <c r="AD23" s="220" t="s">
        <v>90</v>
      </c>
      <c r="AN23" s="94"/>
      <c r="AO23" s="95" t="str">
        <f>"CAP. " &amp; $I$20 &amp; ": " &amp; $J$20</f>
        <v>CAP. : PRELIMINARES</v>
      </c>
      <c r="AP23" s="96">
        <f>ROW($I$20)</f>
        <v>20</v>
      </c>
      <c r="AQ23" s="96"/>
      <c r="AR23" s="96"/>
      <c r="AS23" s="97"/>
      <c r="AT23" s="98"/>
      <c r="AW23" s="221"/>
      <c r="AX23" s="222"/>
      <c r="AY23" s="222"/>
      <c r="AZ23" s="222"/>
      <c r="BA23" s="223">
        <f>SUM(BA27:BA27)</f>
        <v>0</v>
      </c>
      <c r="BC23" s="224"/>
    </row>
    <row r="24" spans="4:57" ht="15.6" x14ac:dyDescent="0.3">
      <c r="D24" s="179"/>
      <c r="F24" s="271"/>
      <c r="G24" s="272">
        <v>2.1</v>
      </c>
      <c r="H24" s="273"/>
      <c r="I24" s="273"/>
      <c r="J24" s="274" t="s">
        <v>91</v>
      </c>
      <c r="K24" s="275"/>
      <c r="L24" s="276"/>
      <c r="M24" s="277"/>
      <c r="N24" s="278">
        <f>SUM(N25:N25)</f>
        <v>0</v>
      </c>
      <c r="O24" s="186"/>
      <c r="P24" s="87"/>
      <c r="Q24" s="87"/>
      <c r="R24" s="87"/>
      <c r="S24" s="87"/>
      <c r="T24" s="87"/>
      <c r="U24" s="87"/>
      <c r="V24" s="214">
        <f>SUM(V25:V25)/3</f>
        <v>0</v>
      </c>
      <c r="W24" s="215"/>
      <c r="X24" s="216"/>
      <c r="Y24" s="217"/>
      <c r="Z24" s="217"/>
      <c r="AA24" s="218"/>
      <c r="AB24" s="219"/>
      <c r="AC24" s="215">
        <v>0</v>
      </c>
      <c r="AD24" s="220" t="s">
        <v>90</v>
      </c>
      <c r="AN24" s="94"/>
      <c r="AO24" s="95" t="str">
        <f>"CAP. " &amp; $I$20 &amp; ": " &amp; $J$20</f>
        <v>CAP. : PRELIMINARES</v>
      </c>
      <c r="AP24" s="96">
        <f>ROW($I$20)</f>
        <v>20</v>
      </c>
      <c r="AQ24" s="96"/>
      <c r="AR24" s="96"/>
      <c r="AS24" s="97"/>
      <c r="AT24" s="98"/>
      <c r="AW24" s="221"/>
      <c r="AX24" s="222"/>
      <c r="AY24" s="222"/>
      <c r="AZ24" s="222"/>
      <c r="BA24" s="223">
        <f>SUM(BA25:BA25)</f>
        <v>0</v>
      </c>
      <c r="BC24" s="224"/>
    </row>
    <row r="25" spans="4:57" ht="14.4" customHeight="1" x14ac:dyDescent="0.3">
      <c r="D25" s="179"/>
      <c r="F25" s="225"/>
      <c r="G25" s="226" t="s">
        <v>96</v>
      </c>
      <c r="H25" s="227" t="s">
        <v>97</v>
      </c>
      <c r="I25" s="228"/>
      <c r="J25" s="229" t="s">
        <v>98</v>
      </c>
      <c r="K25" s="230" t="s">
        <v>99</v>
      </c>
      <c r="L25" s="231">
        <v>4764.51</v>
      </c>
      <c r="M25" s="232"/>
      <c r="N25" s="233">
        <f>ROUND(L25 * M25,$J$2)</f>
        <v>0</v>
      </c>
      <c r="O25" s="186"/>
      <c r="P25" s="234"/>
      <c r="Q25" s="235"/>
      <c r="R25" s="236"/>
      <c r="S25" s="236"/>
      <c r="T25" s="237"/>
      <c r="U25" s="238"/>
      <c r="V25" s="239"/>
      <c r="W25" s="240"/>
      <c r="X25" s="241"/>
      <c r="Y25" s="242"/>
      <c r="Z25" s="242"/>
      <c r="AA25" s="243"/>
      <c r="AB25" s="244"/>
      <c r="AC25" s="215"/>
      <c r="AD25" s="87"/>
      <c r="AN25" s="94"/>
      <c r="AO25" s="95" t="str">
        <f>"CAP. " &amp; $I$20 &amp; ": " &amp; $J$20</f>
        <v>CAP. : PRELIMINARES</v>
      </c>
      <c r="AP25" s="96">
        <f>ROW($I$20)</f>
        <v>20</v>
      </c>
      <c r="AQ25" s="96"/>
      <c r="AR25" s="96"/>
      <c r="AS25" s="97"/>
      <c r="AT25" s="98"/>
      <c r="AW25" s="245"/>
      <c r="AX25" s="246"/>
      <c r="AY25" s="247"/>
      <c r="AZ25" s="248"/>
      <c r="BA25" s="249"/>
      <c r="BC25" s="224"/>
    </row>
    <row r="26" spans="4:57" ht="15" thickBot="1" x14ac:dyDescent="0.35">
      <c r="D26" s="179"/>
      <c r="F26" s="250"/>
      <c r="G26" s="251"/>
      <c r="H26" s="252"/>
      <c r="I26" s="252"/>
      <c r="J26" s="253"/>
      <c r="K26" s="254"/>
      <c r="L26" s="255"/>
      <c r="M26" s="256" t="str">
        <f>IF(J24="ESCRIBA AQUÍ EL NOMBRE DEL CAPITULO","SUBTOTAL","SUBTOTAL CAP. "&amp;I24&amp;"  "&amp;J24&amp;":")</f>
        <v>SUBTOTAL CAP.   PRELIMINARES:</v>
      </c>
      <c r="N26" s="257">
        <f>SUM(N25:N25)</f>
        <v>0</v>
      </c>
      <c r="O26" s="186"/>
      <c r="P26" s="258"/>
      <c r="Q26" s="259"/>
      <c r="R26" s="260"/>
      <c r="S26" s="260"/>
      <c r="T26" s="261"/>
      <c r="U26" s="262"/>
      <c r="V26" s="263">
        <f>SUM(V25:V25)/3</f>
        <v>0</v>
      </c>
      <c r="W26" s="240"/>
      <c r="X26" s="264">
        <v>0</v>
      </c>
      <c r="Y26" s="265">
        <v>0</v>
      </c>
      <c r="Z26" s="265">
        <v>0</v>
      </c>
      <c r="AA26" s="266">
        <v>0</v>
      </c>
      <c r="AB26" s="267">
        <v>0</v>
      </c>
      <c r="AC26" s="215"/>
      <c r="AD26" s="87"/>
      <c r="AN26" s="94"/>
      <c r="AO26" s="95" t="str">
        <f>"CAP. " &amp; $I$20 &amp; ": " &amp; $J$20</f>
        <v>CAP. : PRELIMINARES</v>
      </c>
      <c r="AP26" s="96">
        <f>ROW($I$20)</f>
        <v>20</v>
      </c>
      <c r="AQ26" s="96"/>
      <c r="AR26" s="96"/>
      <c r="AS26" s="97"/>
      <c r="AT26" s="98"/>
      <c r="AW26" s="268"/>
      <c r="AX26" s="269"/>
      <c r="AY26" s="269"/>
      <c r="AZ26" s="269"/>
      <c r="BA26" s="270">
        <f>SUM(BA25:BA25)</f>
        <v>0</v>
      </c>
      <c r="BC26" s="224"/>
    </row>
    <row r="27" spans="4:57" ht="15.6" x14ac:dyDescent="0.3">
      <c r="D27" s="179"/>
      <c r="F27" s="206"/>
      <c r="G27" s="207">
        <v>2.2000000000000002</v>
      </c>
      <c r="H27" s="208"/>
      <c r="I27" s="208"/>
      <c r="J27" s="209" t="s">
        <v>100</v>
      </c>
      <c r="K27" s="210"/>
      <c r="L27" s="211"/>
      <c r="M27" s="212"/>
      <c r="N27" s="213">
        <f>SUM(N28:N31)</f>
        <v>0</v>
      </c>
      <c r="O27" s="186"/>
      <c r="P27" s="279"/>
      <c r="Q27" s="279"/>
      <c r="R27" s="280"/>
      <c r="S27" s="280"/>
      <c r="T27" s="280"/>
      <c r="U27" s="280"/>
      <c r="V27" s="281"/>
      <c r="W27" s="240"/>
      <c r="X27" s="282"/>
      <c r="Y27" s="282"/>
      <c r="Z27" s="282"/>
      <c r="AA27" s="282"/>
      <c r="AB27" s="283"/>
      <c r="AC27" s="215"/>
      <c r="AD27" s="87"/>
      <c r="AN27" s="94"/>
      <c r="AO27" s="95"/>
      <c r="AP27" s="96"/>
      <c r="AQ27" s="96"/>
      <c r="AR27" s="96"/>
      <c r="AS27" s="97"/>
      <c r="AT27" s="98"/>
      <c r="AW27" s="284"/>
      <c r="AX27" s="284"/>
      <c r="AY27" s="284"/>
      <c r="AZ27" s="284"/>
      <c r="BA27" s="285"/>
      <c r="BC27" s="224"/>
    </row>
    <row r="28" spans="4:57" x14ac:dyDescent="0.3">
      <c r="D28" s="179"/>
      <c r="F28" s="286"/>
      <c r="G28" s="287" t="s">
        <v>101</v>
      </c>
      <c r="H28" s="288" t="s">
        <v>102</v>
      </c>
      <c r="I28" s="288"/>
      <c r="J28" s="289" t="s">
        <v>103</v>
      </c>
      <c r="K28" s="290" t="s">
        <v>104</v>
      </c>
      <c r="L28" s="291">
        <v>2620.48</v>
      </c>
      <c r="M28" s="292"/>
      <c r="N28" s="233">
        <f t="shared" ref="N28:N31" si="0">ROUND(L28 * M28,$J$2)</f>
        <v>0</v>
      </c>
      <c r="O28" s="186"/>
      <c r="P28" s="279"/>
      <c r="Q28" s="279"/>
      <c r="R28" s="280"/>
      <c r="S28" s="280"/>
      <c r="T28" s="280"/>
      <c r="U28" s="280"/>
      <c r="V28" s="281"/>
      <c r="W28" s="240"/>
      <c r="X28" s="282"/>
      <c r="Y28" s="282"/>
      <c r="Z28" s="282"/>
      <c r="AA28" s="282"/>
      <c r="AB28" s="283"/>
      <c r="AC28" s="215"/>
      <c r="AD28" s="87"/>
      <c r="AN28" s="94"/>
      <c r="AO28" s="95"/>
      <c r="AP28" s="96"/>
      <c r="AQ28" s="96"/>
      <c r="AR28" s="96"/>
      <c r="AS28" s="97"/>
      <c r="AT28" s="98"/>
      <c r="AW28" s="284"/>
      <c r="AX28" s="284"/>
      <c r="AY28" s="284"/>
      <c r="AZ28" s="284"/>
      <c r="BA28" s="285"/>
      <c r="BC28" s="224"/>
    </row>
    <row r="29" spans="4:57" ht="69" x14ac:dyDescent="0.3">
      <c r="D29" s="179"/>
      <c r="F29" s="286"/>
      <c r="G29" s="287" t="s">
        <v>105</v>
      </c>
      <c r="H29" s="288" t="s">
        <v>106</v>
      </c>
      <c r="I29" s="288"/>
      <c r="J29" s="289" t="s">
        <v>107</v>
      </c>
      <c r="K29" s="290" t="s">
        <v>108</v>
      </c>
      <c r="L29" s="293">
        <v>73338.06</v>
      </c>
      <c r="M29" s="292"/>
      <c r="N29" s="233">
        <f t="shared" si="0"/>
        <v>0</v>
      </c>
      <c r="O29" s="186"/>
      <c r="P29" s="279"/>
      <c r="Q29" s="279"/>
      <c r="R29" s="280"/>
      <c r="S29" s="280"/>
      <c r="T29" s="280"/>
      <c r="U29" s="280"/>
      <c r="V29" s="281"/>
      <c r="W29" s="240"/>
      <c r="X29" s="282"/>
      <c r="Y29" s="282"/>
      <c r="Z29" s="282"/>
      <c r="AA29" s="282"/>
      <c r="AB29" s="283"/>
      <c r="AC29" s="215"/>
      <c r="AD29" s="87"/>
      <c r="AN29" s="94"/>
      <c r="AO29" s="95"/>
      <c r="AP29" s="96"/>
      <c r="AQ29" s="96"/>
      <c r="AR29" s="96"/>
      <c r="AS29" s="97"/>
      <c r="AT29" s="98"/>
      <c r="AW29" s="284"/>
      <c r="AX29" s="284"/>
      <c r="AY29" s="284"/>
      <c r="AZ29" s="284"/>
      <c r="BA29" s="285"/>
      <c r="BC29" s="224"/>
    </row>
    <row r="30" spans="4:57" x14ac:dyDescent="0.3">
      <c r="D30" s="179"/>
      <c r="F30" s="286"/>
      <c r="G30" s="287" t="s">
        <v>109</v>
      </c>
      <c r="H30" s="288" t="s">
        <v>110</v>
      </c>
      <c r="I30" s="288"/>
      <c r="J30" s="289" t="s">
        <v>111</v>
      </c>
      <c r="K30" s="290" t="s">
        <v>99</v>
      </c>
      <c r="L30" s="291">
        <v>4764.51</v>
      </c>
      <c r="M30" s="292"/>
      <c r="N30" s="233">
        <f t="shared" si="0"/>
        <v>0</v>
      </c>
      <c r="O30" s="186"/>
      <c r="P30" s="279"/>
      <c r="Q30" s="279"/>
      <c r="R30" s="280"/>
      <c r="S30" s="280"/>
      <c r="T30" s="280"/>
      <c r="U30" s="280"/>
      <c r="V30" s="281"/>
      <c r="W30" s="240"/>
      <c r="X30" s="282"/>
      <c r="Y30" s="282"/>
      <c r="Z30" s="282"/>
      <c r="AA30" s="282"/>
      <c r="AB30" s="283"/>
      <c r="AC30" s="215"/>
      <c r="AD30" s="87"/>
      <c r="AN30" s="94"/>
      <c r="AO30" s="95"/>
      <c r="AP30" s="96"/>
      <c r="AQ30" s="96"/>
      <c r="AR30" s="96"/>
      <c r="AS30" s="97"/>
      <c r="AT30" s="98"/>
      <c r="AW30" s="284"/>
      <c r="AX30" s="284"/>
      <c r="AY30" s="284"/>
      <c r="AZ30" s="284"/>
      <c r="BA30" s="285"/>
      <c r="BC30" s="224"/>
    </row>
    <row r="31" spans="4:57" x14ac:dyDescent="0.3">
      <c r="D31" s="179"/>
      <c r="F31" s="286"/>
      <c r="G31" s="287" t="s">
        <v>112</v>
      </c>
      <c r="H31" s="288" t="s">
        <v>113</v>
      </c>
      <c r="I31" s="294"/>
      <c r="J31" s="289" t="s">
        <v>114</v>
      </c>
      <c r="K31" s="290" t="s">
        <v>99</v>
      </c>
      <c r="L31" s="291">
        <v>4764.51</v>
      </c>
      <c r="M31" s="292"/>
      <c r="N31" s="233">
        <f t="shared" si="0"/>
        <v>0</v>
      </c>
      <c r="O31" s="186"/>
      <c r="P31" s="279"/>
      <c r="Q31" s="279"/>
      <c r="R31" s="280"/>
      <c r="S31" s="280"/>
      <c r="T31" s="280"/>
      <c r="U31" s="280"/>
      <c r="V31" s="281"/>
      <c r="W31" s="240"/>
      <c r="X31" s="282"/>
      <c r="Y31" s="282"/>
      <c r="Z31" s="282"/>
      <c r="AA31" s="282"/>
      <c r="AB31" s="283"/>
      <c r="AC31" s="215"/>
      <c r="AD31" s="87"/>
      <c r="AN31" s="94"/>
      <c r="AO31" s="95"/>
      <c r="AP31" s="96"/>
      <c r="AQ31" s="96"/>
      <c r="AR31" s="96"/>
      <c r="AS31" s="97"/>
      <c r="AT31" s="98"/>
      <c r="AW31" s="284"/>
      <c r="AX31" s="284"/>
      <c r="AY31" s="284"/>
      <c r="AZ31" s="284"/>
      <c r="BA31" s="285"/>
      <c r="BC31" s="224"/>
    </row>
    <row r="32" spans="4:57" ht="15" thickBot="1" x14ac:dyDescent="0.35">
      <c r="D32" s="179"/>
      <c r="F32" s="250"/>
      <c r="G32" s="251"/>
      <c r="H32" s="252"/>
      <c r="I32" s="252"/>
      <c r="J32" s="253"/>
      <c r="K32" s="254"/>
      <c r="L32" s="255"/>
      <c r="M32" s="256" t="str">
        <f>IF(J27="ESCRIBA AQUÍ EL NOMBRE DEL CAPITULO","SUBTOTAL","SUBTOTAL CAP. "&amp;I27&amp;"  "&amp;J27&amp;":")</f>
        <v>SUBTOTAL CAP.   MOVIMIENTOS DE TIERRA:</v>
      </c>
      <c r="N32" s="257">
        <f>SUM(N28:N31)</f>
        <v>0</v>
      </c>
      <c r="O32" s="186"/>
      <c r="P32" s="279"/>
      <c r="Q32" s="279"/>
      <c r="R32" s="280"/>
      <c r="S32" s="280"/>
      <c r="T32" s="280"/>
      <c r="U32" s="280"/>
      <c r="V32" s="281"/>
      <c r="W32" s="240"/>
      <c r="X32" s="282"/>
      <c r="Y32" s="282"/>
      <c r="Z32" s="282"/>
      <c r="AA32" s="282"/>
      <c r="AB32" s="283"/>
      <c r="AC32" s="215"/>
      <c r="AD32" s="87"/>
      <c r="AN32" s="94"/>
      <c r="AO32" s="95"/>
      <c r="AP32" s="96"/>
      <c r="AQ32" s="96"/>
      <c r="AR32" s="96"/>
      <c r="AS32" s="97"/>
      <c r="AT32" s="98"/>
      <c r="AW32" s="284"/>
      <c r="AX32" s="284"/>
      <c r="AY32" s="284"/>
      <c r="AZ32" s="284"/>
      <c r="BA32" s="285"/>
      <c r="BC32" s="224"/>
    </row>
    <row r="33" spans="4:55" ht="15.6" x14ac:dyDescent="0.3">
      <c r="D33" s="179"/>
      <c r="F33" s="206"/>
      <c r="G33" s="207">
        <v>2.2999999999999998</v>
      </c>
      <c r="H33" s="208"/>
      <c r="I33" s="208"/>
      <c r="J33" s="209" t="s">
        <v>115</v>
      </c>
      <c r="K33" s="210"/>
      <c r="L33" s="211"/>
      <c r="M33" s="212"/>
      <c r="N33" s="213">
        <f>SUM(N34:N39)</f>
        <v>0</v>
      </c>
      <c r="O33" s="186"/>
      <c r="P33" s="279"/>
      <c r="Q33" s="279"/>
      <c r="R33" s="280"/>
      <c r="S33" s="280"/>
      <c r="T33" s="280"/>
      <c r="U33" s="280"/>
      <c r="V33" s="281"/>
      <c r="W33" s="240"/>
      <c r="X33" s="282"/>
      <c r="Y33" s="282"/>
      <c r="Z33" s="282"/>
      <c r="AA33" s="282"/>
      <c r="AB33" s="283"/>
      <c r="AC33" s="215"/>
      <c r="AD33" s="87"/>
      <c r="AN33" s="94"/>
      <c r="AO33" s="95"/>
      <c r="AP33" s="96"/>
      <c r="AQ33" s="96"/>
      <c r="AR33" s="96"/>
      <c r="AS33" s="97"/>
      <c r="AT33" s="98"/>
      <c r="AW33" s="284"/>
      <c r="AX33" s="284"/>
      <c r="AY33" s="284"/>
      <c r="AZ33" s="284"/>
      <c r="BA33" s="285"/>
      <c r="BC33" s="224"/>
    </row>
    <row r="34" spans="4:55" ht="27.6" x14ac:dyDescent="0.3">
      <c r="D34" s="179"/>
      <c r="F34" s="286"/>
      <c r="G34" s="287" t="s">
        <v>116</v>
      </c>
      <c r="H34" s="288" t="s">
        <v>117</v>
      </c>
      <c r="I34" s="288"/>
      <c r="J34" s="289" t="s">
        <v>118</v>
      </c>
      <c r="K34" s="290" t="s">
        <v>104</v>
      </c>
      <c r="L34" s="291">
        <v>1128</v>
      </c>
      <c r="M34" s="292"/>
      <c r="N34" s="233">
        <f t="shared" ref="N34:N39" si="1">ROUND(L34 * M34,$J$2)</f>
        <v>0</v>
      </c>
      <c r="O34" s="186"/>
      <c r="P34" s="279"/>
      <c r="Q34" s="279"/>
      <c r="R34" s="280"/>
      <c r="S34" s="280"/>
      <c r="T34" s="280"/>
      <c r="U34" s="280"/>
      <c r="V34" s="281"/>
      <c r="W34" s="240"/>
      <c r="X34" s="282"/>
      <c r="Y34" s="282"/>
      <c r="Z34" s="282"/>
      <c r="AA34" s="282"/>
      <c r="AB34" s="283"/>
      <c r="AC34" s="215"/>
      <c r="AD34" s="87"/>
      <c r="AN34" s="94"/>
      <c r="AO34" s="95"/>
      <c r="AP34" s="96"/>
      <c r="AQ34" s="96"/>
      <c r="AR34" s="96"/>
      <c r="AS34" s="97"/>
      <c r="AT34" s="98"/>
      <c r="AW34" s="284"/>
      <c r="AX34" s="284"/>
      <c r="AY34" s="284"/>
      <c r="AZ34" s="284"/>
      <c r="BA34" s="285"/>
      <c r="BC34" s="224"/>
    </row>
    <row r="35" spans="4:55" x14ac:dyDescent="0.3">
      <c r="D35" s="179"/>
      <c r="F35" s="286"/>
      <c r="G35" s="287" t="s">
        <v>119</v>
      </c>
      <c r="H35" s="288"/>
      <c r="I35" s="288" t="s">
        <v>120</v>
      </c>
      <c r="J35" s="289" t="s">
        <v>121</v>
      </c>
      <c r="K35" s="290" t="s">
        <v>99</v>
      </c>
      <c r="L35" s="291">
        <v>4512</v>
      </c>
      <c r="M35" s="292"/>
      <c r="N35" s="233">
        <f t="shared" si="1"/>
        <v>0</v>
      </c>
      <c r="O35" s="186"/>
      <c r="P35" s="279"/>
      <c r="Q35" s="279"/>
      <c r="R35" s="280"/>
      <c r="S35" s="280"/>
      <c r="T35" s="280"/>
      <c r="U35" s="280"/>
      <c r="V35" s="281"/>
      <c r="W35" s="240"/>
      <c r="X35" s="282"/>
      <c r="Y35" s="282"/>
      <c r="Z35" s="282"/>
      <c r="AA35" s="282"/>
      <c r="AB35" s="283"/>
      <c r="AC35" s="215"/>
      <c r="AD35" s="87"/>
      <c r="AN35" s="94"/>
      <c r="AO35" s="95"/>
      <c r="AP35" s="96"/>
      <c r="AQ35" s="96"/>
      <c r="AR35" s="96"/>
      <c r="AS35" s="97"/>
      <c r="AT35" s="98"/>
      <c r="AW35" s="284"/>
      <c r="AX35" s="284"/>
      <c r="AY35" s="284"/>
      <c r="AZ35" s="284"/>
      <c r="BA35" s="285"/>
      <c r="BC35" s="224"/>
    </row>
    <row r="36" spans="4:55" x14ac:dyDescent="0.3">
      <c r="D36" s="179"/>
      <c r="F36" s="286"/>
      <c r="G36" s="287" t="s">
        <v>122</v>
      </c>
      <c r="H36" s="288" t="s">
        <v>123</v>
      </c>
      <c r="I36" s="288"/>
      <c r="J36" s="289" t="s">
        <v>124</v>
      </c>
      <c r="K36" s="290" t="s">
        <v>104</v>
      </c>
      <c r="L36" s="291">
        <v>676.8</v>
      </c>
      <c r="M36" s="292"/>
      <c r="N36" s="233">
        <f t="shared" si="1"/>
        <v>0</v>
      </c>
      <c r="O36" s="186"/>
      <c r="P36" s="279"/>
      <c r="Q36" s="279"/>
      <c r="R36" s="280"/>
      <c r="S36" s="280"/>
      <c r="T36" s="280"/>
      <c r="U36" s="280"/>
      <c r="V36" s="281"/>
      <c r="W36" s="240"/>
      <c r="X36" s="282"/>
      <c r="Y36" s="282"/>
      <c r="Z36" s="282"/>
      <c r="AA36" s="282"/>
      <c r="AB36" s="283"/>
      <c r="AC36" s="215"/>
      <c r="AD36" s="87"/>
      <c r="AN36" s="94"/>
      <c r="AO36" s="95"/>
      <c r="AP36" s="96"/>
      <c r="AQ36" s="96"/>
      <c r="AR36" s="96"/>
      <c r="AS36" s="97"/>
      <c r="AT36" s="98"/>
      <c r="AW36" s="284"/>
      <c r="AX36" s="284"/>
      <c r="AY36" s="284"/>
      <c r="AZ36" s="284"/>
      <c r="BA36" s="285"/>
      <c r="BC36" s="224"/>
    </row>
    <row r="37" spans="4:55" x14ac:dyDescent="0.3">
      <c r="D37" s="179"/>
      <c r="F37" s="286"/>
      <c r="G37" s="287" t="s">
        <v>125</v>
      </c>
      <c r="H37" s="288"/>
      <c r="I37" s="288" t="s">
        <v>126</v>
      </c>
      <c r="J37" s="289" t="s">
        <v>127</v>
      </c>
      <c r="K37" s="290" t="s">
        <v>99</v>
      </c>
      <c r="L37" s="291">
        <v>4512</v>
      </c>
      <c r="M37" s="292"/>
      <c r="N37" s="233">
        <f t="shared" si="1"/>
        <v>0</v>
      </c>
      <c r="O37" s="186"/>
      <c r="P37" s="279"/>
      <c r="Q37" s="279"/>
      <c r="R37" s="280"/>
      <c r="S37" s="280"/>
      <c r="T37" s="280"/>
      <c r="U37" s="280"/>
      <c r="V37" s="281"/>
      <c r="W37" s="240"/>
      <c r="X37" s="282"/>
      <c r="Y37" s="282"/>
      <c r="Z37" s="282"/>
      <c r="AA37" s="282"/>
      <c r="AB37" s="283"/>
      <c r="AC37" s="215"/>
      <c r="AD37" s="87"/>
      <c r="AN37" s="94"/>
      <c r="AO37" s="95"/>
      <c r="AP37" s="96"/>
      <c r="AQ37" s="96"/>
      <c r="AR37" s="96"/>
      <c r="AS37" s="97"/>
      <c r="AT37" s="98"/>
      <c r="AW37" s="284"/>
      <c r="AX37" s="284"/>
      <c r="AY37" s="284"/>
      <c r="AZ37" s="284"/>
      <c r="BA37" s="285"/>
      <c r="BC37" s="224"/>
    </row>
    <row r="38" spans="4:55" x14ac:dyDescent="0.3">
      <c r="D38" s="179"/>
      <c r="F38" s="286"/>
      <c r="G38" s="287" t="s">
        <v>128</v>
      </c>
      <c r="H38" s="288" t="s">
        <v>129</v>
      </c>
      <c r="I38" s="288"/>
      <c r="J38" s="289" t="s">
        <v>130</v>
      </c>
      <c r="K38" s="290" t="s">
        <v>104</v>
      </c>
      <c r="L38" s="291">
        <v>451.20000000000005</v>
      </c>
      <c r="M38" s="292"/>
      <c r="N38" s="233">
        <f t="shared" si="1"/>
        <v>0</v>
      </c>
      <c r="O38" s="186"/>
      <c r="P38" s="279"/>
      <c r="Q38" s="279"/>
      <c r="R38" s="280"/>
      <c r="S38" s="280"/>
      <c r="T38" s="280"/>
      <c r="U38" s="280"/>
      <c r="V38" s="281"/>
      <c r="W38" s="240"/>
      <c r="X38" s="282"/>
      <c r="Y38" s="282"/>
      <c r="Z38" s="282"/>
      <c r="AA38" s="282"/>
      <c r="AB38" s="283"/>
      <c r="AC38" s="215"/>
      <c r="AD38" s="87"/>
      <c r="AN38" s="94"/>
      <c r="AO38" s="95"/>
      <c r="AP38" s="96"/>
      <c r="AQ38" s="96"/>
      <c r="AR38" s="96"/>
      <c r="AS38" s="97"/>
      <c r="AT38" s="98"/>
      <c r="AW38" s="284"/>
      <c r="AX38" s="284"/>
      <c r="AY38" s="284"/>
      <c r="AZ38" s="284"/>
      <c r="BA38" s="285"/>
      <c r="BC38" s="224"/>
    </row>
    <row r="39" spans="4:55" x14ac:dyDescent="0.3">
      <c r="D39" s="179"/>
      <c r="F39" s="286"/>
      <c r="G39" s="287" t="s">
        <v>131</v>
      </c>
      <c r="I39" s="288" t="s">
        <v>132</v>
      </c>
      <c r="J39" s="289" t="s">
        <v>133</v>
      </c>
      <c r="K39" s="290" t="s">
        <v>134</v>
      </c>
      <c r="L39" s="291">
        <v>38239.199999999997</v>
      </c>
      <c r="M39" s="292"/>
      <c r="N39" s="233">
        <f t="shared" si="1"/>
        <v>0</v>
      </c>
      <c r="O39" s="186"/>
      <c r="P39" s="279"/>
      <c r="Q39" s="279"/>
      <c r="R39" s="280"/>
      <c r="S39" s="280"/>
      <c r="T39" s="280"/>
      <c r="U39" s="280"/>
      <c r="V39" s="281"/>
      <c r="W39" s="240"/>
      <c r="X39" s="282"/>
      <c r="Y39" s="282"/>
      <c r="Z39" s="282"/>
      <c r="AA39" s="282"/>
      <c r="AB39" s="283"/>
      <c r="AC39" s="215"/>
      <c r="AD39" s="87"/>
      <c r="AN39" s="94"/>
      <c r="AO39" s="95"/>
      <c r="AP39" s="96"/>
      <c r="AQ39" s="96"/>
      <c r="AR39" s="96"/>
      <c r="AS39" s="97"/>
      <c r="AT39" s="98"/>
      <c r="AW39" s="284"/>
      <c r="AX39" s="284"/>
      <c r="AY39" s="284"/>
      <c r="AZ39" s="284"/>
      <c r="BA39" s="285"/>
      <c r="BC39" s="224"/>
    </row>
    <row r="40" spans="4:55" ht="15" thickBot="1" x14ac:dyDescent="0.35">
      <c r="D40" s="179"/>
      <c r="F40" s="250"/>
      <c r="G40" s="296"/>
      <c r="H40" s="252"/>
      <c r="I40" s="252"/>
      <c r="J40" s="253"/>
      <c r="K40" s="254"/>
      <c r="L40" s="255"/>
      <c r="M40" s="256" t="str">
        <f>IF(J33="ESCRIBA AQUÍ EL NOMBRE DEL CAPITULO","SUBTOTAL","SUBTOTAL CAP. "&amp;I33&amp;"  "&amp;J33&amp;":")</f>
        <v>SUBTOTAL CAP.   RELLENOS:</v>
      </c>
      <c r="N40" s="257">
        <f>SUM(N34:N39)</f>
        <v>0</v>
      </c>
      <c r="O40" s="186"/>
      <c r="P40" s="279"/>
      <c r="Q40" s="279"/>
      <c r="R40" s="280"/>
      <c r="S40" s="280"/>
      <c r="T40" s="280"/>
      <c r="U40" s="280"/>
      <c r="V40" s="281"/>
      <c r="W40" s="240"/>
      <c r="X40" s="282"/>
      <c r="Y40" s="282"/>
      <c r="Z40" s="282"/>
      <c r="AA40" s="282"/>
      <c r="AB40" s="283"/>
      <c r="AC40" s="215"/>
      <c r="AD40" s="87"/>
      <c r="AN40" s="94"/>
      <c r="AO40" s="95"/>
      <c r="AP40" s="96"/>
      <c r="AQ40" s="96"/>
      <c r="AR40" s="96"/>
      <c r="AS40" s="97"/>
      <c r="AT40" s="98"/>
      <c r="AW40" s="284"/>
      <c r="AX40" s="284"/>
      <c r="AY40" s="284"/>
      <c r="AZ40" s="284"/>
      <c r="BA40" s="285"/>
      <c r="BC40" s="224"/>
    </row>
    <row r="41" spans="4:55" ht="15.6" x14ac:dyDescent="0.3">
      <c r="D41" s="179"/>
      <c r="F41" s="206"/>
      <c r="G41" s="207">
        <v>2.4</v>
      </c>
      <c r="H41" s="208"/>
      <c r="I41" s="208"/>
      <c r="J41" s="209" t="s">
        <v>135</v>
      </c>
      <c r="K41" s="210"/>
      <c r="L41" s="211"/>
      <c r="M41" s="212"/>
      <c r="N41" s="213">
        <f>SUM(N42:N52)</f>
        <v>0</v>
      </c>
      <c r="O41" s="186"/>
      <c r="P41" s="279"/>
      <c r="Q41" s="279"/>
      <c r="R41" s="280"/>
      <c r="S41" s="280"/>
      <c r="T41" s="280"/>
      <c r="U41" s="280"/>
      <c r="V41" s="281"/>
      <c r="W41" s="240"/>
      <c r="X41" s="282"/>
      <c r="Y41" s="282"/>
      <c r="Z41" s="282"/>
      <c r="AA41" s="282"/>
      <c r="AB41" s="283"/>
      <c r="AC41" s="215"/>
      <c r="AD41" s="87"/>
      <c r="AN41" s="94"/>
      <c r="AO41" s="95"/>
      <c r="AP41" s="96"/>
      <c r="AQ41" s="96"/>
      <c r="AR41" s="96"/>
      <c r="AS41" s="97"/>
      <c r="AT41" s="98"/>
      <c r="AW41" s="284"/>
      <c r="AX41" s="284"/>
      <c r="AY41" s="284"/>
      <c r="AZ41" s="284"/>
      <c r="BA41" s="285"/>
      <c r="BC41" s="224"/>
    </row>
    <row r="42" spans="4:55" x14ac:dyDescent="0.3">
      <c r="D42" s="179"/>
      <c r="F42" s="286"/>
      <c r="G42" s="287" t="s">
        <v>136</v>
      </c>
      <c r="H42" s="288" t="s">
        <v>137</v>
      </c>
      <c r="I42" s="294"/>
      <c r="J42" s="289" t="s">
        <v>103</v>
      </c>
      <c r="K42" s="290" t="s">
        <v>104</v>
      </c>
      <c r="L42" s="291">
        <v>23.31</v>
      </c>
      <c r="M42" s="292"/>
      <c r="N42" s="233">
        <f t="shared" ref="N42:N52" si="2">ROUND(L42 * M42,$J$2)</f>
        <v>0</v>
      </c>
      <c r="O42" s="186"/>
      <c r="P42" s="279"/>
      <c r="Q42" s="279"/>
      <c r="R42" s="280"/>
      <c r="S42" s="280"/>
      <c r="T42" s="280"/>
      <c r="U42" s="280"/>
      <c r="V42" s="281"/>
      <c r="W42" s="240"/>
      <c r="X42" s="282"/>
      <c r="Y42" s="282"/>
      <c r="Z42" s="282"/>
      <c r="AA42" s="282"/>
      <c r="AB42" s="283"/>
      <c r="AC42" s="215"/>
      <c r="AD42" s="87"/>
      <c r="AN42" s="94"/>
      <c r="AO42" s="95"/>
      <c r="AP42" s="96"/>
      <c r="AQ42" s="96"/>
      <c r="AR42" s="96"/>
      <c r="AS42" s="97"/>
      <c r="AT42" s="98"/>
      <c r="AW42" s="284"/>
      <c r="AX42" s="284"/>
      <c r="AY42" s="284"/>
      <c r="AZ42" s="284"/>
      <c r="BA42" s="285"/>
      <c r="BC42" s="224"/>
    </row>
    <row r="43" spans="4:55" ht="69" x14ac:dyDescent="0.3">
      <c r="D43" s="179"/>
      <c r="F43" s="286"/>
      <c r="G43" s="287" t="s">
        <v>138</v>
      </c>
      <c r="H43" s="288" t="s">
        <v>106</v>
      </c>
      <c r="I43" s="294"/>
      <c r="J43" s="289" t="s">
        <v>107</v>
      </c>
      <c r="K43" s="290" t="s">
        <v>134</v>
      </c>
      <c r="L43" s="291">
        <v>885.77</v>
      </c>
      <c r="M43" s="292"/>
      <c r="N43" s="233">
        <f t="shared" si="2"/>
        <v>0</v>
      </c>
      <c r="O43" s="186"/>
      <c r="P43" s="279"/>
      <c r="Q43" s="279"/>
      <c r="R43" s="280"/>
      <c r="S43" s="280"/>
      <c r="T43" s="280"/>
      <c r="U43" s="280"/>
      <c r="V43" s="281"/>
      <c r="W43" s="240"/>
      <c r="X43" s="282"/>
      <c r="Y43" s="282"/>
      <c r="Z43" s="282"/>
      <c r="AA43" s="282"/>
      <c r="AB43" s="283"/>
      <c r="AC43" s="215"/>
      <c r="AD43" s="87"/>
      <c r="AN43" s="94"/>
      <c r="AO43" s="95"/>
      <c r="AP43" s="96"/>
      <c r="AQ43" s="96"/>
      <c r="AR43" s="96"/>
      <c r="AS43" s="97"/>
      <c r="AT43" s="98"/>
      <c r="AW43" s="284"/>
      <c r="AX43" s="284"/>
      <c r="AY43" s="284"/>
      <c r="AZ43" s="284"/>
      <c r="BA43" s="285"/>
      <c r="BC43" s="224"/>
    </row>
    <row r="44" spans="4:55" x14ac:dyDescent="0.3">
      <c r="D44" s="179"/>
      <c r="F44" s="286"/>
      <c r="G44" s="287" t="s">
        <v>139</v>
      </c>
      <c r="H44" s="288" t="s">
        <v>140</v>
      </c>
      <c r="I44" s="294"/>
      <c r="J44" s="289" t="s">
        <v>141</v>
      </c>
      <c r="K44" s="290" t="s">
        <v>104</v>
      </c>
      <c r="L44" s="291">
        <v>17.11</v>
      </c>
      <c r="M44" s="292"/>
      <c r="N44" s="233">
        <f t="shared" si="2"/>
        <v>0</v>
      </c>
      <c r="O44" s="186"/>
      <c r="P44" s="279"/>
      <c r="Q44" s="279"/>
      <c r="R44" s="280"/>
      <c r="S44" s="280"/>
      <c r="T44" s="280"/>
      <c r="U44" s="280"/>
      <c r="V44" s="281"/>
      <c r="W44" s="240"/>
      <c r="X44" s="282"/>
      <c r="Y44" s="282"/>
      <c r="Z44" s="282"/>
      <c r="AA44" s="282"/>
      <c r="AB44" s="283"/>
      <c r="AC44" s="215"/>
      <c r="AD44" s="87"/>
      <c r="AN44" s="94"/>
      <c r="AO44" s="95"/>
      <c r="AP44" s="96"/>
      <c r="AQ44" s="96"/>
      <c r="AR44" s="96"/>
      <c r="AS44" s="97"/>
      <c r="AT44" s="98"/>
      <c r="AW44" s="284"/>
      <c r="AX44" s="284"/>
      <c r="AY44" s="284"/>
      <c r="AZ44" s="284"/>
      <c r="BA44" s="285"/>
      <c r="BC44" s="224"/>
    </row>
    <row r="45" spans="4:55" x14ac:dyDescent="0.3">
      <c r="D45" s="179"/>
      <c r="F45" s="286"/>
      <c r="G45" s="287" t="s">
        <v>142</v>
      </c>
      <c r="H45" s="288" t="s">
        <v>143</v>
      </c>
      <c r="I45" s="294"/>
      <c r="J45" s="289" t="s">
        <v>144</v>
      </c>
      <c r="K45" s="290" t="s">
        <v>145</v>
      </c>
      <c r="L45" s="291">
        <v>3039.6</v>
      </c>
      <c r="M45" s="292"/>
      <c r="N45" s="233">
        <f t="shared" si="2"/>
        <v>0</v>
      </c>
      <c r="O45" s="186"/>
      <c r="P45" s="279"/>
      <c r="Q45" s="279"/>
      <c r="R45" s="280"/>
      <c r="S45" s="280"/>
      <c r="T45" s="280"/>
      <c r="U45" s="280"/>
      <c r="V45" s="281"/>
      <c r="W45" s="240"/>
      <c r="X45" s="282"/>
      <c r="Y45" s="282"/>
      <c r="Z45" s="282"/>
      <c r="AA45" s="282"/>
      <c r="AB45" s="283"/>
      <c r="AC45" s="215"/>
      <c r="AD45" s="87"/>
      <c r="AN45" s="94"/>
      <c r="AO45" s="95"/>
      <c r="AP45" s="96"/>
      <c r="AQ45" s="96"/>
      <c r="AR45" s="96"/>
      <c r="AS45" s="97"/>
      <c r="AT45" s="98"/>
      <c r="AW45" s="284"/>
      <c r="AX45" s="284"/>
      <c r="AY45" s="284"/>
      <c r="AZ45" s="284"/>
      <c r="BA45" s="285"/>
      <c r="BC45" s="224"/>
    </row>
    <row r="46" spans="4:55" x14ac:dyDescent="0.3">
      <c r="D46" s="179"/>
      <c r="F46" s="286"/>
      <c r="G46" s="287" t="s">
        <v>146</v>
      </c>
      <c r="H46" s="288" t="s">
        <v>147</v>
      </c>
      <c r="I46" s="294"/>
      <c r="J46" s="289" t="s">
        <v>148</v>
      </c>
      <c r="K46" s="290" t="s">
        <v>104</v>
      </c>
      <c r="L46" s="291">
        <v>9.1</v>
      </c>
      <c r="M46" s="292"/>
      <c r="N46" s="233">
        <f t="shared" si="2"/>
        <v>0</v>
      </c>
      <c r="O46" s="186"/>
      <c r="P46" s="279"/>
      <c r="Q46" s="279"/>
      <c r="R46" s="280"/>
      <c r="S46" s="280"/>
      <c r="T46" s="280"/>
      <c r="U46" s="280"/>
      <c r="V46" s="281"/>
      <c r="W46" s="240"/>
      <c r="X46" s="282"/>
      <c r="Y46" s="282"/>
      <c r="Z46" s="282"/>
      <c r="AA46" s="282"/>
      <c r="AB46" s="283"/>
      <c r="AC46" s="215"/>
      <c r="AD46" s="87"/>
      <c r="AN46" s="94"/>
      <c r="AO46" s="95"/>
      <c r="AP46" s="96"/>
      <c r="AQ46" s="96"/>
      <c r="AR46" s="96"/>
      <c r="AS46" s="97"/>
      <c r="AT46" s="98"/>
      <c r="AW46" s="284"/>
      <c r="AX46" s="284"/>
      <c r="AY46" s="284"/>
      <c r="AZ46" s="284"/>
      <c r="BA46" s="285"/>
      <c r="BC46" s="224"/>
    </row>
    <row r="47" spans="4:55" ht="27.6" x14ac:dyDescent="0.3">
      <c r="D47" s="179"/>
      <c r="F47" s="286"/>
      <c r="G47" s="287" t="s">
        <v>149</v>
      </c>
      <c r="H47" s="288" t="s">
        <v>150</v>
      </c>
      <c r="I47" s="294"/>
      <c r="J47" s="289" t="s">
        <v>151</v>
      </c>
      <c r="K47" s="290" t="s">
        <v>99</v>
      </c>
      <c r="L47" s="291">
        <v>332.84999999999997</v>
      </c>
      <c r="M47" s="292"/>
      <c r="N47" s="233">
        <f t="shared" si="2"/>
        <v>0</v>
      </c>
      <c r="O47" s="186"/>
      <c r="P47" s="279"/>
      <c r="Q47" s="279"/>
      <c r="R47" s="280"/>
      <c r="S47" s="280"/>
      <c r="T47" s="280"/>
      <c r="U47" s="280"/>
      <c r="V47" s="281"/>
      <c r="W47" s="240"/>
      <c r="X47" s="282"/>
      <c r="Y47" s="282"/>
      <c r="Z47" s="282"/>
      <c r="AA47" s="282"/>
      <c r="AB47" s="283"/>
      <c r="AC47" s="215"/>
      <c r="AD47" s="87"/>
      <c r="AN47" s="94"/>
      <c r="AO47" s="95"/>
      <c r="AP47" s="96"/>
      <c r="AQ47" s="96"/>
      <c r="AR47" s="96"/>
      <c r="AS47" s="97"/>
      <c r="AT47" s="98"/>
      <c r="AW47" s="284"/>
      <c r="AX47" s="284"/>
      <c r="AY47" s="284"/>
      <c r="AZ47" s="284"/>
      <c r="BA47" s="285"/>
      <c r="BC47" s="224"/>
    </row>
    <row r="48" spans="4:55" x14ac:dyDescent="0.3">
      <c r="D48" s="179"/>
      <c r="F48" s="286"/>
      <c r="G48" s="287" t="s">
        <v>152</v>
      </c>
      <c r="H48" s="288" t="s">
        <v>153</v>
      </c>
      <c r="I48" s="294"/>
      <c r="J48" s="289" t="s">
        <v>154</v>
      </c>
      <c r="K48" s="290" t="s">
        <v>95</v>
      </c>
      <c r="L48" s="291">
        <v>369.59999999999997</v>
      </c>
      <c r="M48" s="292"/>
      <c r="N48" s="233">
        <f t="shared" si="2"/>
        <v>0</v>
      </c>
      <c r="O48" s="186"/>
      <c r="P48" s="279"/>
      <c r="Q48" s="279"/>
      <c r="R48" s="280"/>
      <c r="S48" s="280"/>
      <c r="T48" s="280"/>
      <c r="U48" s="280"/>
      <c r="V48" s="281"/>
      <c r="W48" s="240"/>
      <c r="X48" s="282"/>
      <c r="Y48" s="282"/>
      <c r="Z48" s="282"/>
      <c r="AA48" s="282"/>
      <c r="AB48" s="283"/>
      <c r="AC48" s="215"/>
      <c r="AD48" s="87"/>
      <c r="AN48" s="94"/>
      <c r="AO48" s="95"/>
      <c r="AP48" s="96"/>
      <c r="AQ48" s="96"/>
      <c r="AR48" s="96"/>
      <c r="AS48" s="97"/>
      <c r="AT48" s="98"/>
      <c r="AW48" s="284"/>
      <c r="AX48" s="284"/>
      <c r="AY48" s="284"/>
      <c r="AZ48" s="284"/>
      <c r="BA48" s="285"/>
      <c r="BC48" s="224"/>
    </row>
    <row r="49" spans="4:55" x14ac:dyDescent="0.3">
      <c r="D49" s="179"/>
      <c r="F49" s="286"/>
      <c r="G49" s="287" t="s">
        <v>155</v>
      </c>
      <c r="H49" s="288" t="s">
        <v>156</v>
      </c>
      <c r="I49" s="294"/>
      <c r="J49" s="289" t="s">
        <v>157</v>
      </c>
      <c r="K49" s="290" t="s">
        <v>95</v>
      </c>
      <c r="L49" s="291">
        <v>226.63</v>
      </c>
      <c r="M49" s="292"/>
      <c r="N49" s="233">
        <f t="shared" si="2"/>
        <v>0</v>
      </c>
      <c r="O49" s="186"/>
      <c r="P49" s="279"/>
      <c r="Q49" s="279"/>
      <c r="R49" s="280"/>
      <c r="S49" s="280"/>
      <c r="T49" s="280"/>
      <c r="U49" s="280"/>
      <c r="V49" s="281"/>
      <c r="W49" s="240"/>
      <c r="X49" s="282"/>
      <c r="Y49" s="282"/>
      <c r="Z49" s="282"/>
      <c r="AA49" s="282"/>
      <c r="AB49" s="283"/>
      <c r="AC49" s="215"/>
      <c r="AD49" s="87"/>
      <c r="AN49" s="94"/>
      <c r="AO49" s="95"/>
      <c r="AP49" s="96"/>
      <c r="AQ49" s="96"/>
      <c r="AR49" s="96"/>
      <c r="AS49" s="97"/>
      <c r="AT49" s="98"/>
      <c r="AW49" s="284"/>
      <c r="AX49" s="284"/>
      <c r="AY49" s="284"/>
      <c r="AZ49" s="284"/>
      <c r="BA49" s="285"/>
      <c r="BC49" s="224"/>
    </row>
    <row r="50" spans="4:55" ht="27.6" x14ac:dyDescent="0.3">
      <c r="D50" s="179"/>
      <c r="F50" s="286"/>
      <c r="G50" s="287" t="s">
        <v>158</v>
      </c>
      <c r="I50" s="288" t="s">
        <v>159</v>
      </c>
      <c r="J50" s="289" t="s">
        <v>160</v>
      </c>
      <c r="K50" s="290" t="s">
        <v>161</v>
      </c>
      <c r="L50" s="291">
        <v>55.25</v>
      </c>
      <c r="M50" s="292"/>
      <c r="N50" s="233">
        <f t="shared" si="2"/>
        <v>0</v>
      </c>
      <c r="O50" s="186"/>
      <c r="P50" s="279"/>
      <c r="Q50" s="279"/>
      <c r="R50" s="280"/>
      <c r="S50" s="280"/>
      <c r="T50" s="280"/>
      <c r="U50" s="280"/>
      <c r="V50" s="281"/>
      <c r="W50" s="240"/>
      <c r="X50" s="282"/>
      <c r="Y50" s="282"/>
      <c r="Z50" s="282"/>
      <c r="AA50" s="282"/>
      <c r="AB50" s="283"/>
      <c r="AC50" s="215"/>
      <c r="AD50" s="87"/>
      <c r="AN50" s="94"/>
      <c r="AO50" s="95"/>
      <c r="AP50" s="96"/>
      <c r="AQ50" s="96"/>
      <c r="AR50" s="96"/>
      <c r="AS50" s="97"/>
      <c r="AT50" s="98"/>
      <c r="AW50" s="284"/>
      <c r="AX50" s="284"/>
      <c r="AY50" s="284"/>
      <c r="AZ50" s="284"/>
      <c r="BA50" s="285"/>
      <c r="BC50" s="224"/>
    </row>
    <row r="51" spans="4:55" x14ac:dyDescent="0.3">
      <c r="D51" s="179"/>
      <c r="F51" s="286"/>
      <c r="G51" s="287" t="s">
        <v>162</v>
      </c>
      <c r="H51" s="288" t="s">
        <v>163</v>
      </c>
      <c r="I51" s="294"/>
      <c r="J51" s="289" t="s">
        <v>164</v>
      </c>
      <c r="K51" s="290" t="s">
        <v>165</v>
      </c>
      <c r="L51" s="291">
        <v>78</v>
      </c>
      <c r="M51" s="292"/>
      <c r="N51" s="233">
        <f t="shared" si="2"/>
        <v>0</v>
      </c>
      <c r="O51" s="186"/>
      <c r="P51" s="279"/>
      <c r="Q51" s="279"/>
      <c r="R51" s="280"/>
      <c r="S51" s="280"/>
      <c r="T51" s="280"/>
      <c r="U51" s="280"/>
      <c r="V51" s="281"/>
      <c r="W51" s="240"/>
      <c r="X51" s="282"/>
      <c r="Y51" s="282"/>
      <c r="Z51" s="282"/>
      <c r="AA51" s="282"/>
      <c r="AB51" s="283"/>
      <c r="AC51" s="215"/>
      <c r="AD51" s="87"/>
      <c r="AN51" s="94"/>
      <c r="AO51" s="95"/>
      <c r="AP51" s="96"/>
      <c r="AQ51" s="96"/>
      <c r="AR51" s="96"/>
      <c r="AS51" s="97"/>
      <c r="AT51" s="98"/>
      <c r="AW51" s="284"/>
      <c r="AX51" s="284"/>
      <c r="AY51" s="284"/>
      <c r="AZ51" s="284"/>
      <c r="BA51" s="285"/>
      <c r="BC51" s="224"/>
    </row>
    <row r="52" spans="4:55" x14ac:dyDescent="0.3">
      <c r="D52" s="179"/>
      <c r="F52" s="286"/>
      <c r="G52" s="287" t="s">
        <v>166</v>
      </c>
      <c r="H52" s="288" t="s">
        <v>167</v>
      </c>
      <c r="I52" s="288"/>
      <c r="J52" s="289" t="s">
        <v>168</v>
      </c>
      <c r="K52" s="290" t="s">
        <v>95</v>
      </c>
      <c r="L52" s="291">
        <v>570.59999999999991</v>
      </c>
      <c r="M52" s="292"/>
      <c r="N52" s="233">
        <f t="shared" si="2"/>
        <v>0</v>
      </c>
      <c r="O52" s="186"/>
      <c r="P52" s="279"/>
      <c r="Q52" s="279"/>
      <c r="R52" s="280"/>
      <c r="S52" s="280"/>
      <c r="T52" s="280"/>
      <c r="U52" s="280"/>
      <c r="V52" s="281"/>
      <c r="W52" s="240"/>
      <c r="X52" s="282"/>
      <c r="Y52" s="282"/>
      <c r="Z52" s="282"/>
      <c r="AA52" s="282"/>
      <c r="AB52" s="283"/>
      <c r="AC52" s="215"/>
      <c r="AD52" s="87"/>
      <c r="AN52" s="94"/>
      <c r="AO52" s="95"/>
      <c r="AP52" s="96"/>
      <c r="AQ52" s="96"/>
      <c r="AR52" s="96"/>
      <c r="AS52" s="97"/>
      <c r="AT52" s="98"/>
      <c r="AW52" s="284"/>
      <c r="AX52" s="284"/>
      <c r="AY52" s="284"/>
      <c r="AZ52" s="284"/>
      <c r="BA52" s="285"/>
      <c r="BC52" s="224"/>
    </row>
    <row r="53" spans="4:55" ht="15" thickBot="1" x14ac:dyDescent="0.35">
      <c r="D53" s="179"/>
      <c r="F53" s="250"/>
      <c r="G53" s="296"/>
      <c r="H53" s="252"/>
      <c r="I53" s="252"/>
      <c r="J53" s="253"/>
      <c r="K53" s="254"/>
      <c r="L53" s="255"/>
      <c r="M53" s="256" t="str">
        <f>IF(J41="ESCRIBA AQUÍ EL NOMBRE DEL CAPITULO","SUBTOTAL","SUBTOTAL CAP. "&amp;I41&amp;"  "&amp;J41&amp;":")</f>
        <v>SUBTOTAL CAP.   VIGA DE CONFINAMIENTO:</v>
      </c>
      <c r="N53" s="257">
        <f>SUM(N42:N52)</f>
        <v>0</v>
      </c>
      <c r="O53" s="186"/>
      <c r="P53" s="279"/>
      <c r="Q53" s="279"/>
      <c r="R53" s="280"/>
      <c r="S53" s="280"/>
      <c r="T53" s="280"/>
      <c r="U53" s="280"/>
      <c r="V53" s="281"/>
      <c r="W53" s="240"/>
      <c r="X53" s="282"/>
      <c r="Y53" s="282"/>
      <c r="Z53" s="282"/>
      <c r="AA53" s="282"/>
      <c r="AB53" s="283"/>
      <c r="AC53" s="215"/>
      <c r="AD53" s="87"/>
      <c r="AN53" s="94"/>
      <c r="AO53" s="95"/>
      <c r="AP53" s="96"/>
      <c r="AQ53" s="96"/>
      <c r="AR53" s="96"/>
      <c r="AS53" s="97"/>
      <c r="AT53" s="98"/>
      <c r="AW53" s="284"/>
      <c r="AX53" s="284"/>
      <c r="AY53" s="284"/>
      <c r="AZ53" s="284"/>
      <c r="BA53" s="285"/>
      <c r="BC53" s="224"/>
    </row>
    <row r="54" spans="4:55" ht="15.6" x14ac:dyDescent="0.3">
      <c r="D54" s="179"/>
      <c r="F54" s="206"/>
      <c r="G54" s="207">
        <v>2.5</v>
      </c>
      <c r="H54" s="208"/>
      <c r="I54" s="208"/>
      <c r="J54" s="209" t="s">
        <v>169</v>
      </c>
      <c r="K54" s="210"/>
      <c r="L54" s="211"/>
      <c r="M54" s="212"/>
      <c r="N54" s="213">
        <f>SUM(N55:N60)</f>
        <v>0</v>
      </c>
      <c r="O54" s="186"/>
      <c r="P54" s="279"/>
      <c r="Q54" s="279"/>
      <c r="R54" s="280"/>
      <c r="S54" s="280"/>
      <c r="T54" s="280"/>
      <c r="U54" s="280"/>
      <c r="V54" s="281"/>
      <c r="W54" s="240"/>
      <c r="X54" s="282"/>
      <c r="Y54" s="282"/>
      <c r="Z54" s="282"/>
      <c r="AA54" s="282"/>
      <c r="AB54" s="283"/>
      <c r="AC54" s="215"/>
      <c r="AD54" s="87"/>
      <c r="AN54" s="94"/>
      <c r="AO54" s="95"/>
      <c r="AP54" s="96"/>
      <c r="AQ54" s="96"/>
      <c r="AR54" s="96"/>
      <c r="AS54" s="97"/>
      <c r="AT54" s="98"/>
      <c r="AW54" s="284"/>
      <c r="AX54" s="284"/>
      <c r="AY54" s="284"/>
      <c r="AZ54" s="284"/>
      <c r="BA54" s="285"/>
      <c r="BC54" s="224"/>
    </row>
    <row r="55" spans="4:55" ht="27.6" x14ac:dyDescent="0.3">
      <c r="D55" s="179"/>
      <c r="F55" s="225"/>
      <c r="G55" s="226" t="s">
        <v>170</v>
      </c>
      <c r="H55" s="227" t="s">
        <v>171</v>
      </c>
      <c r="I55" s="228"/>
      <c r="J55" s="229" t="s">
        <v>172</v>
      </c>
      <c r="K55" s="230" t="s">
        <v>99</v>
      </c>
      <c r="L55" s="231">
        <v>4512</v>
      </c>
      <c r="M55" s="232"/>
      <c r="N55" s="233">
        <f t="shared" ref="N55:N60" si="3">ROUND(L55 * M55,$J$2)</f>
        <v>0</v>
      </c>
      <c r="O55" s="186"/>
      <c r="P55" s="279"/>
      <c r="Q55" s="279"/>
      <c r="R55" s="280"/>
      <c r="S55" s="280"/>
      <c r="T55" s="280"/>
      <c r="U55" s="280"/>
      <c r="V55" s="281"/>
      <c r="W55" s="240"/>
      <c r="X55" s="282"/>
      <c r="Y55" s="282"/>
      <c r="Z55" s="282"/>
      <c r="AA55" s="282"/>
      <c r="AB55" s="283"/>
      <c r="AC55" s="215"/>
      <c r="AD55" s="87"/>
      <c r="AN55" s="94"/>
      <c r="AO55" s="95"/>
      <c r="AP55" s="96"/>
      <c r="AQ55" s="96"/>
      <c r="AR55" s="96"/>
      <c r="AS55" s="97"/>
      <c r="AT55" s="98"/>
      <c r="AW55" s="284"/>
      <c r="AX55" s="284"/>
      <c r="AY55" s="284"/>
      <c r="AZ55" s="284"/>
      <c r="BA55" s="285"/>
      <c r="BC55" s="224"/>
    </row>
    <row r="56" spans="4:55" ht="55.2" x14ac:dyDescent="0.3">
      <c r="D56" s="179"/>
      <c r="F56" s="286"/>
      <c r="G56" s="287" t="s">
        <v>173</v>
      </c>
      <c r="H56" s="288"/>
      <c r="I56" s="288" t="s">
        <v>174</v>
      </c>
      <c r="J56" s="289" t="s">
        <v>175</v>
      </c>
      <c r="K56" s="290" t="s">
        <v>99</v>
      </c>
      <c r="L56" s="291">
        <v>225.60000000000002</v>
      </c>
      <c r="M56" s="292"/>
      <c r="N56" s="233">
        <f t="shared" si="3"/>
        <v>0</v>
      </c>
      <c r="O56" s="186"/>
      <c r="P56" s="279"/>
      <c r="Q56" s="279"/>
      <c r="R56" s="280"/>
      <c r="S56" s="280"/>
      <c r="T56" s="280"/>
      <c r="U56" s="280"/>
      <c r="V56" s="281"/>
      <c r="W56" s="240"/>
      <c r="X56" s="282"/>
      <c r="Y56" s="282"/>
      <c r="Z56" s="282"/>
      <c r="AA56" s="282"/>
      <c r="AB56" s="283"/>
      <c r="AC56" s="215"/>
      <c r="AD56" s="87"/>
      <c r="AN56" s="94"/>
      <c r="AO56" s="95"/>
      <c r="AP56" s="96"/>
      <c r="AQ56" s="96"/>
      <c r="AR56" s="96"/>
      <c r="AS56" s="97"/>
      <c r="AT56" s="98"/>
      <c r="AW56" s="284"/>
      <c r="AX56" s="284"/>
      <c r="AY56" s="284"/>
      <c r="AZ56" s="284"/>
      <c r="BA56" s="285"/>
      <c r="BC56" s="224"/>
    </row>
    <row r="57" spans="4:55" x14ac:dyDescent="0.3">
      <c r="D57" s="179"/>
      <c r="F57" s="286"/>
      <c r="G57" s="287" t="s">
        <v>176</v>
      </c>
      <c r="H57" s="288" t="s">
        <v>177</v>
      </c>
      <c r="I57" s="288"/>
      <c r="J57" s="289" t="s">
        <v>103</v>
      </c>
      <c r="K57" s="290" t="s">
        <v>104</v>
      </c>
      <c r="L57" s="291">
        <v>225.60000000000002</v>
      </c>
      <c r="M57" s="292"/>
      <c r="N57" s="233">
        <f t="shared" si="3"/>
        <v>0</v>
      </c>
      <c r="O57" s="186"/>
      <c r="P57" s="279"/>
      <c r="Q57" s="279"/>
      <c r="R57" s="280"/>
      <c r="S57" s="280"/>
      <c r="T57" s="280"/>
      <c r="U57" s="280"/>
      <c r="V57" s="281"/>
      <c r="W57" s="240"/>
      <c r="X57" s="282"/>
      <c r="Y57" s="282"/>
      <c r="Z57" s="282"/>
      <c r="AA57" s="282"/>
      <c r="AB57" s="283"/>
      <c r="AC57" s="215"/>
      <c r="AD57" s="87"/>
      <c r="AN57" s="94"/>
      <c r="AO57" s="95"/>
      <c r="AP57" s="96"/>
      <c r="AQ57" s="96"/>
      <c r="AR57" s="96"/>
      <c r="AS57" s="97"/>
      <c r="AT57" s="98"/>
      <c r="AW57" s="284"/>
      <c r="AX57" s="284"/>
      <c r="AY57" s="284"/>
      <c r="AZ57" s="284"/>
      <c r="BA57" s="285"/>
      <c r="BC57" s="224"/>
    </row>
    <row r="58" spans="4:55" ht="69" x14ac:dyDescent="0.3">
      <c r="D58" s="179"/>
      <c r="F58" s="286"/>
      <c r="G58" s="287" t="s">
        <v>178</v>
      </c>
      <c r="H58" s="288" t="s">
        <v>179</v>
      </c>
      <c r="I58" s="288"/>
      <c r="J58" s="289" t="s">
        <v>107</v>
      </c>
      <c r="K58" s="290" t="s">
        <v>104</v>
      </c>
      <c r="L58" s="291">
        <v>8730.7200000000012</v>
      </c>
      <c r="M58" s="292"/>
      <c r="N58" s="233">
        <f t="shared" si="3"/>
        <v>0</v>
      </c>
      <c r="O58" s="186"/>
      <c r="P58" s="279"/>
      <c r="Q58" s="279"/>
      <c r="R58" s="280"/>
      <c r="S58" s="280"/>
      <c r="T58" s="280"/>
      <c r="U58" s="280"/>
      <c r="V58" s="281"/>
      <c r="W58" s="240"/>
      <c r="X58" s="282"/>
      <c r="Y58" s="282"/>
      <c r="Z58" s="282"/>
      <c r="AA58" s="282"/>
      <c r="AB58" s="283"/>
      <c r="AC58" s="215"/>
      <c r="AD58" s="87"/>
      <c r="AN58" s="94"/>
      <c r="AO58" s="95"/>
      <c r="AP58" s="96"/>
      <c r="AQ58" s="96"/>
      <c r="AR58" s="96"/>
      <c r="AS58" s="97"/>
      <c r="AT58" s="98"/>
      <c r="AW58" s="284"/>
      <c r="AX58" s="284"/>
      <c r="AY58" s="284"/>
      <c r="AZ58" s="284"/>
      <c r="BA58" s="285"/>
      <c r="BC58" s="224"/>
    </row>
    <row r="59" spans="4:55" x14ac:dyDescent="0.3">
      <c r="D59" s="179"/>
      <c r="F59" s="286"/>
      <c r="G59" s="287" t="s">
        <v>180</v>
      </c>
      <c r="H59" s="288" t="s">
        <v>181</v>
      </c>
      <c r="I59" s="288"/>
      <c r="J59" s="289" t="s">
        <v>182</v>
      </c>
      <c r="K59" s="290" t="s">
        <v>104</v>
      </c>
      <c r="L59" s="291">
        <v>23.47</v>
      </c>
      <c r="M59" s="292"/>
      <c r="N59" s="233">
        <f t="shared" si="3"/>
        <v>0</v>
      </c>
      <c r="O59" s="186"/>
      <c r="P59" s="279"/>
      <c r="Q59" s="279"/>
      <c r="R59" s="280"/>
      <c r="S59" s="280"/>
      <c r="T59" s="280"/>
      <c r="U59" s="280"/>
      <c r="V59" s="281"/>
      <c r="W59" s="240"/>
      <c r="X59" s="282"/>
      <c r="Y59" s="282"/>
      <c r="Z59" s="282"/>
      <c r="AA59" s="282"/>
      <c r="AB59" s="283"/>
      <c r="AC59" s="215"/>
      <c r="AD59" s="87"/>
      <c r="AN59" s="94"/>
      <c r="AO59" s="95"/>
      <c r="AP59" s="96"/>
      <c r="AQ59" s="96"/>
      <c r="AR59" s="96"/>
      <c r="AS59" s="97"/>
      <c r="AT59" s="98"/>
      <c r="AW59" s="284"/>
      <c r="AX59" s="284"/>
      <c r="AY59" s="284"/>
      <c r="AZ59" s="284"/>
      <c r="BA59" s="285"/>
      <c r="BC59" s="224"/>
    </row>
    <row r="60" spans="4:55" x14ac:dyDescent="0.3">
      <c r="D60" s="179"/>
      <c r="F60" s="286"/>
      <c r="G60" s="287" t="s">
        <v>183</v>
      </c>
      <c r="H60" s="288" t="s">
        <v>184</v>
      </c>
      <c r="I60" s="288"/>
      <c r="J60" s="289" t="s">
        <v>185</v>
      </c>
      <c r="K60" s="290" t="s">
        <v>145</v>
      </c>
      <c r="L60" s="291">
        <v>2457.94</v>
      </c>
      <c r="M60" s="292"/>
      <c r="N60" s="233">
        <f t="shared" si="3"/>
        <v>0</v>
      </c>
      <c r="O60" s="186"/>
      <c r="P60" s="279"/>
      <c r="Q60" s="279"/>
      <c r="R60" s="280"/>
      <c r="S60" s="280"/>
      <c r="T60" s="280"/>
      <c r="U60" s="280"/>
      <c r="V60" s="281"/>
      <c r="W60" s="240"/>
      <c r="X60" s="282"/>
      <c r="Y60" s="282"/>
      <c r="Z60" s="282"/>
      <c r="AA60" s="282"/>
      <c r="AB60" s="283"/>
      <c r="AC60" s="215"/>
      <c r="AD60" s="87"/>
      <c r="AN60" s="94"/>
      <c r="AO60" s="95"/>
      <c r="AP60" s="96"/>
      <c r="AQ60" s="96"/>
      <c r="AR60" s="96"/>
      <c r="AS60" s="97"/>
      <c r="AT60" s="98"/>
      <c r="AW60" s="284"/>
      <c r="AX60" s="284"/>
      <c r="AY60" s="284"/>
      <c r="AZ60" s="284"/>
      <c r="BA60" s="285"/>
      <c r="BC60" s="224"/>
    </row>
    <row r="61" spans="4:55" ht="15" thickBot="1" x14ac:dyDescent="0.35">
      <c r="D61" s="179"/>
      <c r="F61" s="250"/>
      <c r="G61" s="296"/>
      <c r="H61" s="252"/>
      <c r="I61" s="252"/>
      <c r="J61" s="253"/>
      <c r="K61" s="254"/>
      <c r="L61" s="255"/>
      <c r="M61" s="256" t="str">
        <f>IF(J54="ESCRIBA AQUÍ EL NOMBRE DEL CAPITULO","SUBTOTAL","SUBTOTAL CAP. "&amp;I54&amp;"  "&amp;J54&amp;":")</f>
        <v>SUBTOTAL CAP.   GRAMA:</v>
      </c>
      <c r="N61" s="257">
        <f>SUM(N55:N60)</f>
        <v>0</v>
      </c>
      <c r="O61" s="186"/>
      <c r="P61" s="279"/>
      <c r="Q61" s="279"/>
      <c r="R61" s="280"/>
      <c r="S61" s="280"/>
      <c r="T61" s="280"/>
      <c r="U61" s="280"/>
      <c r="V61" s="281"/>
      <c r="W61" s="240"/>
      <c r="X61" s="282"/>
      <c r="Y61" s="282"/>
      <c r="Z61" s="282"/>
      <c r="AA61" s="282"/>
      <c r="AB61" s="283"/>
      <c r="AC61" s="215"/>
      <c r="AD61" s="87"/>
      <c r="AN61" s="94"/>
      <c r="AO61" s="95"/>
      <c r="AP61" s="96"/>
      <c r="AQ61" s="96"/>
      <c r="AR61" s="96"/>
      <c r="AS61" s="97"/>
      <c r="AT61" s="98"/>
      <c r="AW61" s="284"/>
      <c r="AX61" s="284"/>
      <c r="AY61" s="284"/>
      <c r="AZ61" s="284"/>
      <c r="BA61" s="285"/>
      <c r="BC61" s="224"/>
    </row>
    <row r="62" spans="4:55" ht="15.6" x14ac:dyDescent="0.3">
      <c r="D62" s="179"/>
      <c r="F62" s="206"/>
      <c r="G62" s="207">
        <v>2.6</v>
      </c>
      <c r="H62" s="208"/>
      <c r="I62" s="208"/>
      <c r="J62" s="209" t="s">
        <v>186</v>
      </c>
      <c r="K62" s="210"/>
      <c r="L62" s="211"/>
      <c r="M62" s="212"/>
      <c r="N62" s="213">
        <f>SUM(N63:N71)</f>
        <v>0</v>
      </c>
      <c r="O62" s="186"/>
      <c r="P62" s="279"/>
      <c r="Q62" s="279"/>
      <c r="R62" s="280"/>
      <c r="S62" s="280"/>
      <c r="T62" s="280"/>
      <c r="U62" s="280"/>
      <c r="V62" s="281"/>
      <c r="W62" s="240"/>
      <c r="X62" s="282"/>
      <c r="Y62" s="282"/>
      <c r="Z62" s="282"/>
      <c r="AA62" s="282"/>
      <c r="AB62" s="283"/>
      <c r="AC62" s="215"/>
      <c r="AD62" s="87"/>
      <c r="AN62" s="94"/>
      <c r="AO62" s="95"/>
      <c r="AP62" s="96"/>
      <c r="AQ62" s="96"/>
      <c r="AR62" s="96"/>
      <c r="AS62" s="97"/>
      <c r="AT62" s="98"/>
      <c r="AW62" s="284"/>
      <c r="AX62" s="284"/>
      <c r="AY62" s="284"/>
      <c r="AZ62" s="284"/>
      <c r="BA62" s="285"/>
      <c r="BC62" s="224"/>
    </row>
    <row r="63" spans="4:55" x14ac:dyDescent="0.3">
      <c r="D63" s="179"/>
      <c r="F63" s="225"/>
      <c r="G63" s="226" t="s">
        <v>187</v>
      </c>
      <c r="H63" s="227" t="s">
        <v>188</v>
      </c>
      <c r="I63" s="228"/>
      <c r="J63" s="229" t="s">
        <v>189</v>
      </c>
      <c r="K63" s="230" t="s">
        <v>190</v>
      </c>
      <c r="L63" s="231">
        <v>2</v>
      </c>
      <c r="M63" s="232"/>
      <c r="N63" s="233">
        <f t="shared" ref="N63:N71" si="4">ROUND(L63 * M63,$J$2)</f>
        <v>0</v>
      </c>
      <c r="O63" s="186"/>
      <c r="P63" s="279"/>
      <c r="Q63" s="279"/>
      <c r="R63" s="280"/>
      <c r="S63" s="280"/>
      <c r="T63" s="280"/>
      <c r="U63" s="280"/>
      <c r="V63" s="281"/>
      <c r="W63" s="240"/>
      <c r="X63" s="282"/>
      <c r="Y63" s="282"/>
      <c r="Z63" s="282"/>
      <c r="AA63" s="282"/>
      <c r="AB63" s="283"/>
      <c r="AC63" s="215"/>
      <c r="AD63" s="87"/>
      <c r="AN63" s="94"/>
      <c r="AO63" s="95"/>
      <c r="AP63" s="96"/>
      <c r="AQ63" s="96"/>
      <c r="AR63" s="96"/>
      <c r="AS63" s="97"/>
      <c r="AT63" s="98"/>
      <c r="AW63" s="284"/>
      <c r="AX63" s="284"/>
      <c r="AY63" s="284"/>
      <c r="AZ63" s="284"/>
      <c r="BA63" s="285"/>
      <c r="BC63" s="224"/>
    </row>
    <row r="64" spans="4:55" x14ac:dyDescent="0.3">
      <c r="D64" s="179"/>
      <c r="F64" s="286"/>
      <c r="G64" s="287" t="s">
        <v>191</v>
      </c>
      <c r="H64" s="288" t="s">
        <v>192</v>
      </c>
      <c r="I64" s="288"/>
      <c r="J64" s="289" t="s">
        <v>103</v>
      </c>
      <c r="K64" s="290" t="s">
        <v>104</v>
      </c>
      <c r="L64" s="291">
        <v>14.33</v>
      </c>
      <c r="M64" s="292"/>
      <c r="N64" s="233">
        <f t="shared" si="4"/>
        <v>0</v>
      </c>
      <c r="O64" s="186"/>
      <c r="P64" s="279"/>
      <c r="Q64" s="279"/>
      <c r="R64" s="280"/>
      <c r="S64" s="280"/>
      <c r="T64" s="280"/>
      <c r="U64" s="280"/>
      <c r="V64" s="281"/>
      <c r="W64" s="240"/>
      <c r="X64" s="282"/>
      <c r="Y64" s="282"/>
      <c r="Z64" s="282"/>
      <c r="AA64" s="282"/>
      <c r="AB64" s="283"/>
      <c r="AC64" s="215"/>
      <c r="AD64" s="87"/>
      <c r="AN64" s="94"/>
      <c r="AO64" s="95"/>
      <c r="AP64" s="96"/>
      <c r="AQ64" s="96"/>
      <c r="AR64" s="96"/>
      <c r="AS64" s="97"/>
      <c r="AT64" s="98"/>
      <c r="AW64" s="284"/>
      <c r="AX64" s="284"/>
      <c r="AY64" s="284"/>
      <c r="AZ64" s="284"/>
      <c r="BA64" s="285"/>
      <c r="BC64" s="224"/>
    </row>
    <row r="65" spans="4:55" ht="69" x14ac:dyDescent="0.3">
      <c r="D65" s="179"/>
      <c r="F65" s="286"/>
      <c r="G65" s="287" t="s">
        <v>193</v>
      </c>
      <c r="H65" s="288" t="s">
        <v>194</v>
      </c>
      <c r="I65" s="288"/>
      <c r="J65" s="289" t="s">
        <v>107</v>
      </c>
      <c r="K65" s="290" t="s">
        <v>104</v>
      </c>
      <c r="L65" s="291">
        <v>515.68513499999995</v>
      </c>
      <c r="M65" s="292"/>
      <c r="N65" s="233">
        <f t="shared" si="4"/>
        <v>0</v>
      </c>
      <c r="O65" s="186"/>
      <c r="P65" s="279"/>
      <c r="Q65" s="279"/>
      <c r="R65" s="280"/>
      <c r="S65" s="280"/>
      <c r="T65" s="280"/>
      <c r="U65" s="280"/>
      <c r="V65" s="281"/>
      <c r="W65" s="240"/>
      <c r="X65" s="282"/>
      <c r="Y65" s="282"/>
      <c r="Z65" s="282"/>
      <c r="AA65" s="282"/>
      <c r="AB65" s="283"/>
      <c r="AC65" s="215"/>
      <c r="AD65" s="87"/>
      <c r="AN65" s="94"/>
      <c r="AO65" s="95"/>
      <c r="AP65" s="96"/>
      <c r="AQ65" s="96"/>
      <c r="AR65" s="96"/>
      <c r="AS65" s="97"/>
      <c r="AT65" s="98"/>
      <c r="AW65" s="284"/>
      <c r="AX65" s="284"/>
      <c r="AY65" s="284"/>
      <c r="AZ65" s="284"/>
      <c r="BA65" s="285"/>
      <c r="BC65" s="224"/>
    </row>
    <row r="66" spans="4:55" x14ac:dyDescent="0.3">
      <c r="D66" s="179"/>
      <c r="F66" s="286"/>
      <c r="G66" s="287" t="s">
        <v>195</v>
      </c>
      <c r="H66" s="288" t="s">
        <v>196</v>
      </c>
      <c r="I66" s="288"/>
      <c r="J66" s="289" t="s">
        <v>144</v>
      </c>
      <c r="K66" s="290" t="s">
        <v>197</v>
      </c>
      <c r="L66" s="291">
        <v>560.89</v>
      </c>
      <c r="M66" s="292"/>
      <c r="N66" s="233">
        <f t="shared" si="4"/>
        <v>0</v>
      </c>
      <c r="O66" s="186"/>
      <c r="P66" s="279"/>
      <c r="Q66" s="279"/>
      <c r="R66" s="280"/>
      <c r="S66" s="280"/>
      <c r="T66" s="280"/>
      <c r="U66" s="280"/>
      <c r="V66" s="281"/>
      <c r="W66" s="240"/>
      <c r="X66" s="282"/>
      <c r="Y66" s="282"/>
      <c r="Z66" s="282"/>
      <c r="AA66" s="282"/>
      <c r="AB66" s="283"/>
      <c r="AC66" s="215"/>
      <c r="AD66" s="87"/>
      <c r="AN66" s="94"/>
      <c r="AO66" s="95"/>
      <c r="AP66" s="96"/>
      <c r="AQ66" s="96"/>
      <c r="AR66" s="96"/>
      <c r="AS66" s="97"/>
      <c r="AT66" s="98"/>
      <c r="AW66" s="284"/>
      <c r="AX66" s="284"/>
      <c r="AY66" s="284"/>
      <c r="AZ66" s="284"/>
      <c r="BA66" s="285"/>
      <c r="BC66" s="224"/>
    </row>
    <row r="67" spans="4:55" x14ac:dyDescent="0.3">
      <c r="D67" s="179"/>
      <c r="F67" s="286"/>
      <c r="G67" s="287" t="s">
        <v>198</v>
      </c>
      <c r="H67" s="288" t="s">
        <v>199</v>
      </c>
      <c r="I67" s="288"/>
      <c r="J67" s="289" t="s">
        <v>148</v>
      </c>
      <c r="K67" s="290" t="s">
        <v>104</v>
      </c>
      <c r="L67" s="291">
        <v>12.37</v>
      </c>
      <c r="M67" s="292"/>
      <c r="N67" s="233">
        <f t="shared" si="4"/>
        <v>0</v>
      </c>
      <c r="O67" s="186"/>
      <c r="P67" s="279"/>
      <c r="Q67" s="279"/>
      <c r="R67" s="280"/>
      <c r="S67" s="280"/>
      <c r="T67" s="280"/>
      <c r="U67" s="280"/>
      <c r="V67" s="281"/>
      <c r="W67" s="240"/>
      <c r="X67" s="282"/>
      <c r="Y67" s="282"/>
      <c r="Z67" s="282"/>
      <c r="AA67" s="282"/>
      <c r="AB67" s="283"/>
      <c r="AC67" s="215"/>
      <c r="AD67" s="87"/>
      <c r="AN67" s="94"/>
      <c r="AO67" s="95"/>
      <c r="AP67" s="96"/>
      <c r="AQ67" s="96"/>
      <c r="AR67" s="96"/>
      <c r="AS67" s="97"/>
      <c r="AT67" s="98"/>
      <c r="AW67" s="284"/>
      <c r="AX67" s="284"/>
      <c r="AY67" s="284"/>
      <c r="AZ67" s="284"/>
      <c r="BA67" s="285"/>
      <c r="BC67" s="224"/>
    </row>
    <row r="68" spans="4:55" x14ac:dyDescent="0.3">
      <c r="D68" s="179"/>
      <c r="F68" s="286"/>
      <c r="G68" s="287" t="s">
        <v>200</v>
      </c>
      <c r="H68" s="288" t="s">
        <v>201</v>
      </c>
      <c r="I68" s="297"/>
      <c r="J68" s="289" t="s">
        <v>202</v>
      </c>
      <c r="K68" s="290" t="s">
        <v>145</v>
      </c>
      <c r="L68" s="291">
        <v>1969.4399999999998</v>
      </c>
      <c r="M68" s="292"/>
      <c r="N68" s="233">
        <f t="shared" si="4"/>
        <v>0</v>
      </c>
      <c r="O68" s="186"/>
      <c r="P68" s="279"/>
      <c r="Q68" s="279"/>
      <c r="R68" s="280"/>
      <c r="S68" s="280"/>
      <c r="T68" s="280"/>
      <c r="U68" s="280"/>
      <c r="V68" s="281"/>
      <c r="W68" s="240"/>
      <c r="X68" s="282"/>
      <c r="Y68" s="282"/>
      <c r="Z68" s="282"/>
      <c r="AA68" s="282"/>
      <c r="AB68" s="283"/>
      <c r="AC68" s="215"/>
      <c r="AD68" s="87"/>
      <c r="AN68" s="94"/>
      <c r="AO68" s="95"/>
      <c r="AP68" s="96"/>
      <c r="AQ68" s="96"/>
      <c r="AR68" s="96"/>
      <c r="AS68" s="97"/>
      <c r="AT68" s="98"/>
      <c r="AW68" s="284"/>
      <c r="AX68" s="284"/>
      <c r="AY68" s="284"/>
      <c r="AZ68" s="284"/>
      <c r="BA68" s="285"/>
      <c r="BC68" s="224"/>
    </row>
    <row r="69" spans="4:55" ht="55.2" x14ac:dyDescent="0.3">
      <c r="D69" s="179"/>
      <c r="F69" s="286"/>
      <c r="G69" s="287" t="s">
        <v>203</v>
      </c>
      <c r="H69" s="288"/>
      <c r="I69" s="288" t="s">
        <v>204</v>
      </c>
      <c r="J69" s="289" t="s">
        <v>205</v>
      </c>
      <c r="K69" s="290" t="s">
        <v>99</v>
      </c>
      <c r="L69" s="291">
        <v>3205.62</v>
      </c>
      <c r="M69" s="292"/>
      <c r="N69" s="233">
        <f t="shared" si="4"/>
        <v>0</v>
      </c>
      <c r="O69" s="186"/>
      <c r="P69" s="279"/>
      <c r="Q69" s="279"/>
      <c r="R69" s="280"/>
      <c r="S69" s="280"/>
      <c r="T69" s="280"/>
      <c r="U69" s="280"/>
      <c r="V69" s="281"/>
      <c r="W69" s="240"/>
      <c r="X69" s="282"/>
      <c r="Y69" s="282"/>
      <c r="Z69" s="282"/>
      <c r="AA69" s="282"/>
      <c r="AB69" s="283"/>
      <c r="AC69" s="215"/>
      <c r="AD69" s="87"/>
      <c r="AN69" s="94"/>
      <c r="AO69" s="95"/>
      <c r="AP69" s="96"/>
      <c r="AQ69" s="96"/>
      <c r="AR69" s="96"/>
      <c r="AS69" s="97"/>
      <c r="AT69" s="98"/>
      <c r="AW69" s="284"/>
      <c r="AX69" s="284"/>
      <c r="AY69" s="284"/>
      <c r="AZ69" s="284"/>
      <c r="BA69" s="285"/>
      <c r="BC69" s="224"/>
    </row>
    <row r="70" spans="4:55" x14ac:dyDescent="0.3">
      <c r="D70" s="179"/>
      <c r="F70" s="286"/>
      <c r="G70" s="287" t="s">
        <v>206</v>
      </c>
      <c r="H70" s="288" t="s">
        <v>207</v>
      </c>
      <c r="I70" s="288"/>
      <c r="J70" s="289" t="s">
        <v>208</v>
      </c>
      <c r="K70" s="290" t="s">
        <v>165</v>
      </c>
      <c r="L70" s="291">
        <v>1</v>
      </c>
      <c r="M70" s="292"/>
      <c r="N70" s="233">
        <f t="shared" si="4"/>
        <v>0</v>
      </c>
      <c r="O70" s="186"/>
      <c r="P70" s="279"/>
      <c r="Q70" s="279"/>
      <c r="R70" s="280"/>
      <c r="S70" s="280"/>
      <c r="T70" s="280"/>
      <c r="U70" s="280"/>
      <c r="V70" s="281"/>
      <c r="W70" s="240"/>
      <c r="X70" s="282"/>
      <c r="Y70" s="282"/>
      <c r="Z70" s="282"/>
      <c r="AA70" s="282"/>
      <c r="AB70" s="283"/>
      <c r="AC70" s="215"/>
      <c r="AD70" s="87"/>
      <c r="AN70" s="94"/>
      <c r="AO70" s="95"/>
      <c r="AP70" s="96"/>
      <c r="AQ70" s="96"/>
      <c r="AR70" s="96"/>
      <c r="AS70" s="97"/>
      <c r="AT70" s="98"/>
      <c r="AW70" s="284"/>
      <c r="AX70" s="284"/>
      <c r="AY70" s="284"/>
      <c r="AZ70" s="284"/>
      <c r="BA70" s="285"/>
      <c r="BC70" s="224"/>
    </row>
    <row r="71" spans="4:55" ht="27.6" x14ac:dyDescent="0.3">
      <c r="D71" s="179"/>
      <c r="F71" s="286"/>
      <c r="G71" s="287" t="s">
        <v>209</v>
      </c>
      <c r="I71" s="288" t="s">
        <v>210</v>
      </c>
      <c r="J71" s="289" t="s">
        <v>211</v>
      </c>
      <c r="K71" s="290" t="s">
        <v>165</v>
      </c>
      <c r="L71" s="291">
        <v>2</v>
      </c>
      <c r="M71" s="292"/>
      <c r="N71" s="233">
        <f t="shared" si="4"/>
        <v>0</v>
      </c>
      <c r="O71" s="186"/>
      <c r="P71" s="279"/>
      <c r="Q71" s="279"/>
      <c r="R71" s="280"/>
      <c r="S71" s="280"/>
      <c r="T71" s="280"/>
      <c r="U71" s="280"/>
      <c r="V71" s="281"/>
      <c r="W71" s="240"/>
      <c r="X71" s="282"/>
      <c r="Y71" s="282"/>
      <c r="Z71" s="282"/>
      <c r="AA71" s="282"/>
      <c r="AB71" s="283"/>
      <c r="AC71" s="215"/>
      <c r="AD71" s="87"/>
      <c r="AN71" s="94"/>
      <c r="AO71" s="95"/>
      <c r="AP71" s="96"/>
      <c r="AQ71" s="96"/>
      <c r="AR71" s="96"/>
      <c r="AS71" s="97"/>
      <c r="AT71" s="98"/>
      <c r="AW71" s="284"/>
      <c r="AX71" s="284"/>
      <c r="AY71" s="284"/>
      <c r="AZ71" s="284"/>
      <c r="BA71" s="285"/>
      <c r="BC71" s="224"/>
    </row>
    <row r="72" spans="4:55" ht="15" thickBot="1" x14ac:dyDescent="0.35">
      <c r="D72" s="179"/>
      <c r="F72" s="250"/>
      <c r="G72" s="251"/>
      <c r="H72" s="252"/>
      <c r="I72" s="252"/>
      <c r="J72" s="253"/>
      <c r="K72" s="254"/>
      <c r="L72" s="255"/>
      <c r="M72" s="256" t="str">
        <f>IF(J62="ESCRIBA AQUÍ EL NOMBRE DEL CAPITULO","SUBTOTAL","SUBTOTAL CAP. "&amp;I62&amp;"  "&amp;J62&amp;":")</f>
        <v>SUBTOTAL CAP.   DOTACIÓN:</v>
      </c>
      <c r="N72" s="257">
        <f>SUM(N63:N71)</f>
        <v>0</v>
      </c>
      <c r="O72" s="186"/>
      <c r="P72" s="279"/>
      <c r="Q72" s="279"/>
      <c r="R72" s="280"/>
      <c r="S72" s="280"/>
      <c r="T72" s="280"/>
      <c r="U72" s="280"/>
      <c r="V72" s="281"/>
      <c r="W72" s="240"/>
      <c r="X72" s="282"/>
      <c r="Y72" s="282"/>
      <c r="Z72" s="282"/>
      <c r="AA72" s="282"/>
      <c r="AB72" s="283"/>
      <c r="AC72" s="215"/>
      <c r="AD72" s="87"/>
      <c r="AN72" s="94"/>
      <c r="AO72" s="95"/>
      <c r="AP72" s="96"/>
      <c r="AQ72" s="96"/>
      <c r="AR72" s="96"/>
      <c r="AS72" s="97"/>
      <c r="AT72" s="98"/>
      <c r="AW72" s="284"/>
      <c r="AX72" s="284"/>
      <c r="AY72" s="284"/>
      <c r="AZ72" s="284"/>
      <c r="BA72" s="285"/>
      <c r="BC72" s="224"/>
    </row>
    <row r="73" spans="4:55" ht="15.6" x14ac:dyDescent="0.3">
      <c r="D73" s="179"/>
      <c r="F73" s="206"/>
      <c r="G73" s="207">
        <v>2.7</v>
      </c>
      <c r="H73" s="208"/>
      <c r="I73" s="208"/>
      <c r="J73" s="209" t="s">
        <v>212</v>
      </c>
      <c r="K73" s="210"/>
      <c r="L73" s="211"/>
      <c r="M73" s="212"/>
      <c r="N73" s="213">
        <f>SUM(N74:N80)</f>
        <v>0</v>
      </c>
      <c r="O73" s="186"/>
      <c r="P73" s="279"/>
      <c r="Q73" s="279"/>
      <c r="R73" s="280"/>
      <c r="S73" s="280"/>
      <c r="T73" s="280"/>
      <c r="U73" s="280"/>
      <c r="V73" s="281"/>
      <c r="W73" s="240"/>
      <c r="X73" s="282"/>
      <c r="Y73" s="282"/>
      <c r="Z73" s="282"/>
      <c r="AA73" s="282"/>
      <c r="AB73" s="283"/>
      <c r="AC73" s="215"/>
      <c r="AD73" s="87"/>
      <c r="AN73" s="94"/>
      <c r="AO73" s="95"/>
      <c r="AP73" s="96"/>
      <c r="AQ73" s="96"/>
      <c r="AR73" s="96"/>
      <c r="AS73" s="97"/>
      <c r="AT73" s="98"/>
      <c r="AW73" s="284"/>
      <c r="AX73" s="284"/>
      <c r="AY73" s="284"/>
      <c r="AZ73" s="284"/>
      <c r="BA73" s="285"/>
      <c r="BC73" s="224"/>
    </row>
    <row r="74" spans="4:55" x14ac:dyDescent="0.3">
      <c r="D74" s="179"/>
      <c r="F74" s="225"/>
      <c r="G74" s="226" t="s">
        <v>213</v>
      </c>
      <c r="H74" s="227" t="s">
        <v>214</v>
      </c>
      <c r="I74" s="228"/>
      <c r="J74" s="229" t="s">
        <v>103</v>
      </c>
      <c r="K74" s="230" t="s">
        <v>104</v>
      </c>
      <c r="L74" s="231">
        <v>153.65</v>
      </c>
      <c r="M74" s="232"/>
      <c r="N74" s="233">
        <f t="shared" ref="N74:N80" si="5">ROUND(L74 * M74,$J$2)</f>
        <v>0</v>
      </c>
      <c r="O74" s="186"/>
      <c r="P74" s="279"/>
      <c r="Q74" s="279"/>
      <c r="R74" s="280"/>
      <c r="S74" s="280"/>
      <c r="T74" s="280"/>
      <c r="U74" s="280"/>
      <c r="V74" s="281"/>
      <c r="W74" s="240"/>
      <c r="X74" s="282"/>
      <c r="Y74" s="282"/>
      <c r="Z74" s="282"/>
      <c r="AA74" s="282"/>
      <c r="AB74" s="283"/>
      <c r="AC74" s="215"/>
      <c r="AD74" s="87"/>
      <c r="AN74" s="94"/>
      <c r="AO74" s="95"/>
      <c r="AP74" s="96"/>
      <c r="AQ74" s="96"/>
      <c r="AR74" s="96"/>
      <c r="AS74" s="97"/>
      <c r="AT74" s="98"/>
      <c r="AW74" s="284"/>
      <c r="AX74" s="284"/>
      <c r="AY74" s="284"/>
      <c r="AZ74" s="284"/>
      <c r="BA74" s="285"/>
      <c r="BC74" s="224"/>
    </row>
    <row r="75" spans="4:55" ht="69" x14ac:dyDescent="0.3">
      <c r="D75" s="179"/>
      <c r="F75" s="286"/>
      <c r="G75" s="287" t="s">
        <v>215</v>
      </c>
      <c r="H75" s="288" t="s">
        <v>216</v>
      </c>
      <c r="I75" s="288"/>
      <c r="J75" s="289" t="s">
        <v>107</v>
      </c>
      <c r="K75" s="290" t="s">
        <v>108</v>
      </c>
      <c r="L75" s="291">
        <v>2573.212935</v>
      </c>
      <c r="M75" s="292"/>
      <c r="N75" s="233">
        <f t="shared" si="5"/>
        <v>0</v>
      </c>
      <c r="O75" s="186"/>
      <c r="P75" s="279"/>
      <c r="Q75" s="279"/>
      <c r="R75" s="280"/>
      <c r="S75" s="280"/>
      <c r="T75" s="280"/>
      <c r="U75" s="280"/>
      <c r="V75" s="281"/>
      <c r="W75" s="240"/>
      <c r="X75" s="282"/>
      <c r="Y75" s="282"/>
      <c r="Z75" s="282"/>
      <c r="AA75" s="282"/>
      <c r="AB75" s="283"/>
      <c r="AC75" s="215"/>
      <c r="AD75" s="87"/>
      <c r="AN75" s="94"/>
      <c r="AO75" s="95"/>
      <c r="AP75" s="96"/>
      <c r="AQ75" s="96"/>
      <c r="AR75" s="96"/>
      <c r="AS75" s="97"/>
      <c r="AT75" s="98"/>
      <c r="AW75" s="284"/>
      <c r="AX75" s="284"/>
      <c r="AY75" s="284"/>
      <c r="AZ75" s="284"/>
      <c r="BA75" s="285"/>
      <c r="BC75" s="224"/>
    </row>
    <row r="76" spans="4:55" ht="27.6" x14ac:dyDescent="0.3">
      <c r="D76" s="179"/>
      <c r="F76" s="286"/>
      <c r="G76" s="287" t="s">
        <v>217</v>
      </c>
      <c r="H76" s="288" t="s">
        <v>218</v>
      </c>
      <c r="I76" s="288"/>
      <c r="J76" s="289" t="s">
        <v>118</v>
      </c>
      <c r="K76" s="290" t="s">
        <v>104</v>
      </c>
      <c r="L76" s="291">
        <v>195.53400000000002</v>
      </c>
      <c r="M76" s="292"/>
      <c r="N76" s="233">
        <f t="shared" si="5"/>
        <v>0</v>
      </c>
      <c r="O76" s="186"/>
      <c r="P76" s="279"/>
      <c r="Q76" s="279"/>
      <c r="R76" s="280"/>
      <c r="S76" s="280"/>
      <c r="T76" s="280"/>
      <c r="U76" s="280"/>
      <c r="V76" s="281"/>
      <c r="W76" s="240"/>
      <c r="X76" s="282"/>
      <c r="Y76" s="282"/>
      <c r="Z76" s="282"/>
      <c r="AA76" s="282"/>
      <c r="AB76" s="283"/>
      <c r="AC76" s="215"/>
      <c r="AD76" s="87"/>
      <c r="AN76" s="94"/>
      <c r="AO76" s="95"/>
      <c r="AP76" s="96"/>
      <c r="AQ76" s="96"/>
      <c r="AR76" s="96"/>
      <c r="AS76" s="97"/>
      <c r="AT76" s="98"/>
      <c r="AW76" s="284"/>
      <c r="AX76" s="284"/>
      <c r="AY76" s="284"/>
      <c r="AZ76" s="284"/>
      <c r="BA76" s="285"/>
      <c r="BC76" s="224"/>
    </row>
    <row r="77" spans="4:55" x14ac:dyDescent="0.3">
      <c r="D77" s="179"/>
      <c r="F77" s="286"/>
      <c r="G77" s="287" t="s">
        <v>219</v>
      </c>
      <c r="H77" s="288" t="s">
        <v>220</v>
      </c>
      <c r="I77" s="288"/>
      <c r="J77" s="289" t="s">
        <v>221</v>
      </c>
      <c r="K77" s="290" t="s">
        <v>104</v>
      </c>
      <c r="L77" s="291">
        <v>195.53400000000002</v>
      </c>
      <c r="M77" s="292"/>
      <c r="N77" s="233">
        <f t="shared" si="5"/>
        <v>0</v>
      </c>
      <c r="O77" s="186"/>
      <c r="P77" s="279"/>
      <c r="Q77" s="279"/>
      <c r="R77" s="280"/>
      <c r="S77" s="280"/>
      <c r="T77" s="280"/>
      <c r="U77" s="280"/>
      <c r="V77" s="281"/>
      <c r="W77" s="240"/>
      <c r="X77" s="282"/>
      <c r="Y77" s="282"/>
      <c r="Z77" s="282"/>
      <c r="AA77" s="282"/>
      <c r="AB77" s="283"/>
      <c r="AC77" s="215"/>
      <c r="AD77" s="87"/>
      <c r="AN77" s="94"/>
      <c r="AO77" s="95"/>
      <c r="AP77" s="96"/>
      <c r="AQ77" s="96"/>
      <c r="AR77" s="96"/>
      <c r="AS77" s="97"/>
      <c r="AT77" s="98"/>
      <c r="AW77" s="284"/>
      <c r="AX77" s="284"/>
      <c r="AY77" s="284"/>
      <c r="AZ77" s="284"/>
      <c r="BA77" s="285"/>
      <c r="BC77" s="224"/>
    </row>
    <row r="78" spans="4:55" x14ac:dyDescent="0.3">
      <c r="D78" s="179"/>
      <c r="F78" s="286"/>
      <c r="G78" s="287" t="s">
        <v>222</v>
      </c>
      <c r="H78" s="288" t="s">
        <v>223</v>
      </c>
      <c r="I78" s="288"/>
      <c r="J78" s="289" t="s">
        <v>224</v>
      </c>
      <c r="K78" s="290" t="s">
        <v>99</v>
      </c>
      <c r="L78" s="291">
        <v>878.21</v>
      </c>
      <c r="M78" s="292"/>
      <c r="N78" s="233">
        <f t="shared" si="5"/>
        <v>0</v>
      </c>
      <c r="O78" s="186"/>
      <c r="P78" s="279"/>
      <c r="Q78" s="279"/>
      <c r="R78" s="280"/>
      <c r="S78" s="280"/>
      <c r="T78" s="280"/>
      <c r="U78" s="280"/>
      <c r="V78" s="281"/>
      <c r="W78" s="240"/>
      <c r="X78" s="282"/>
      <c r="Y78" s="282"/>
      <c r="Z78" s="282"/>
      <c r="AA78" s="282"/>
      <c r="AB78" s="283"/>
      <c r="AC78" s="215"/>
      <c r="AD78" s="87"/>
      <c r="AN78" s="94"/>
      <c r="AO78" s="95"/>
      <c r="AP78" s="96"/>
      <c r="AQ78" s="96"/>
      <c r="AR78" s="96"/>
      <c r="AS78" s="97"/>
      <c r="AT78" s="98"/>
      <c r="AW78" s="284"/>
      <c r="AX78" s="284"/>
      <c r="AY78" s="284"/>
      <c r="AZ78" s="284"/>
      <c r="BA78" s="285"/>
      <c r="BC78" s="224"/>
    </row>
    <row r="79" spans="4:55" x14ac:dyDescent="0.3">
      <c r="D79" s="179"/>
      <c r="F79" s="286"/>
      <c r="G79" s="287" t="s">
        <v>225</v>
      </c>
      <c r="H79" s="288" t="s">
        <v>226</v>
      </c>
      <c r="I79" s="288"/>
      <c r="J79" s="289" t="s">
        <v>227</v>
      </c>
      <c r="K79" s="290" t="s">
        <v>145</v>
      </c>
      <c r="L79" s="291">
        <v>1703.72</v>
      </c>
      <c r="M79" s="292"/>
      <c r="N79" s="233">
        <f t="shared" si="5"/>
        <v>0</v>
      </c>
      <c r="O79" s="186"/>
      <c r="P79" s="279"/>
      <c r="Q79" s="279"/>
      <c r="R79" s="280"/>
      <c r="S79" s="280"/>
      <c r="T79" s="280"/>
      <c r="U79" s="280"/>
      <c r="V79" s="281"/>
      <c r="W79" s="240"/>
      <c r="X79" s="282"/>
      <c r="Y79" s="282"/>
      <c r="Z79" s="282"/>
      <c r="AA79" s="282"/>
      <c r="AB79" s="283"/>
      <c r="AC79" s="215"/>
      <c r="AD79" s="87"/>
      <c r="AN79" s="94"/>
      <c r="AO79" s="95"/>
      <c r="AP79" s="96"/>
      <c r="AQ79" s="96"/>
      <c r="AR79" s="96"/>
      <c r="AS79" s="97"/>
      <c r="AT79" s="98"/>
      <c r="AW79" s="284"/>
      <c r="AX79" s="284"/>
      <c r="AY79" s="284"/>
      <c r="AZ79" s="284"/>
      <c r="BA79" s="285"/>
      <c r="BC79" s="224"/>
    </row>
    <row r="80" spans="4:55" x14ac:dyDescent="0.3">
      <c r="D80" s="179"/>
      <c r="F80" s="286"/>
      <c r="G80" s="287" t="s">
        <v>228</v>
      </c>
      <c r="I80" s="288" t="s">
        <v>229</v>
      </c>
      <c r="J80" s="289" t="s">
        <v>133</v>
      </c>
      <c r="K80" s="290" t="s">
        <v>134</v>
      </c>
      <c r="L80" s="291">
        <v>23385.866400000003</v>
      </c>
      <c r="M80" s="292"/>
      <c r="N80" s="233">
        <f t="shared" si="5"/>
        <v>0</v>
      </c>
      <c r="O80" s="186"/>
      <c r="P80" s="279"/>
      <c r="Q80" s="279"/>
      <c r="R80" s="280"/>
      <c r="S80" s="280"/>
      <c r="T80" s="280"/>
      <c r="U80" s="280"/>
      <c r="V80" s="281"/>
      <c r="W80" s="240"/>
      <c r="X80" s="282"/>
      <c r="Y80" s="282"/>
      <c r="Z80" s="282"/>
      <c r="AA80" s="282"/>
      <c r="AB80" s="283"/>
      <c r="AC80" s="215"/>
      <c r="AD80" s="87"/>
      <c r="AN80" s="94"/>
      <c r="AO80" s="95"/>
      <c r="AP80" s="96"/>
      <c r="AQ80" s="96"/>
      <c r="AR80" s="96"/>
      <c r="AS80" s="97"/>
      <c r="AT80" s="98"/>
      <c r="AW80" s="284"/>
      <c r="AX80" s="284"/>
      <c r="AY80" s="284"/>
      <c r="AZ80" s="284"/>
      <c r="BA80" s="285"/>
      <c r="BC80" s="224"/>
    </row>
    <row r="81" spans="4:57" ht="15" thickBot="1" x14ac:dyDescent="0.35">
      <c r="D81" s="179"/>
      <c r="F81" s="250"/>
      <c r="G81" s="251"/>
      <c r="H81" s="252"/>
      <c r="I81" s="252"/>
      <c r="J81" s="253"/>
      <c r="K81" s="254"/>
      <c r="L81" s="255"/>
      <c r="M81" s="256" t="str">
        <f>IF(J73="ESCRIBA AQUÍ EL NOMBRE DEL CAPITULO","SUBTOTAL","SUBTOTAL CAP. "&amp;I73&amp;"  "&amp;J73&amp;":")</f>
        <v>SUBTOTAL CAP.   PANTALLAS DE PROTECCIÓN:</v>
      </c>
      <c r="N81" s="257">
        <f>SUM(N74:N80)</f>
        <v>0</v>
      </c>
      <c r="O81" s="186"/>
      <c r="P81" s="279"/>
      <c r="Q81" s="279"/>
      <c r="R81" s="280"/>
      <c r="S81" s="280"/>
      <c r="T81" s="280"/>
      <c r="U81" s="280"/>
      <c r="V81" s="281"/>
      <c r="W81" s="240"/>
      <c r="X81" s="282"/>
      <c r="Y81" s="282"/>
      <c r="Z81" s="282"/>
      <c r="AA81" s="282"/>
      <c r="AB81" s="283"/>
      <c r="AC81" s="215"/>
      <c r="AD81" s="87"/>
      <c r="AN81" s="94"/>
      <c r="AO81" s="95"/>
      <c r="AP81" s="96"/>
      <c r="AQ81" s="96"/>
      <c r="AR81" s="96"/>
      <c r="AS81" s="97"/>
      <c r="AT81" s="98"/>
      <c r="AW81" s="284"/>
      <c r="AX81" s="284"/>
      <c r="AY81" s="284"/>
      <c r="AZ81" s="284"/>
      <c r="BA81" s="285"/>
      <c r="BC81" s="224"/>
    </row>
    <row r="82" spans="4:57" ht="15.6" x14ac:dyDescent="0.3">
      <c r="D82" s="179"/>
      <c r="F82" s="206"/>
      <c r="G82" s="207">
        <v>3</v>
      </c>
      <c r="H82" s="208"/>
      <c r="I82" s="208"/>
      <c r="J82" s="209" t="s">
        <v>230</v>
      </c>
      <c r="K82" s="210"/>
      <c r="L82" s="211"/>
      <c r="M82" s="212"/>
      <c r="N82" s="213">
        <f>SUM(N83:N118)</f>
        <v>0</v>
      </c>
      <c r="O82" s="186"/>
      <c r="P82" s="87"/>
      <c r="Q82" s="87"/>
      <c r="R82" s="87"/>
      <c r="S82" s="87"/>
      <c r="T82" s="87"/>
      <c r="U82" s="87"/>
      <c r="V82" s="214">
        <f>SUM(V83:V118)/3</f>
        <v>0</v>
      </c>
      <c r="W82" s="215"/>
      <c r="X82" s="216"/>
      <c r="Y82" s="217"/>
      <c r="Z82" s="217"/>
      <c r="AA82" s="218"/>
      <c r="AB82" s="219"/>
      <c r="AC82" s="215">
        <v>0</v>
      </c>
      <c r="AD82" s="220" t="s">
        <v>90</v>
      </c>
      <c r="AN82" s="94"/>
      <c r="AO82" s="95" t="str">
        <f>"CAP. " &amp; $I$82 &amp; ": " &amp; $J$82</f>
        <v>CAP. : PLUVIAL</v>
      </c>
      <c r="AP82" s="96">
        <f>ROW($I$82)</f>
        <v>82</v>
      </c>
      <c r="AQ82" s="96"/>
      <c r="AR82" s="96"/>
      <c r="AS82" s="97"/>
      <c r="AT82" s="98"/>
      <c r="AW82" s="221"/>
      <c r="AX82" s="222"/>
      <c r="AY82" s="222"/>
      <c r="AZ82" s="222"/>
      <c r="BA82" s="223">
        <f>SUM(BA83:BA118)</f>
        <v>0</v>
      </c>
      <c r="BC82" s="224"/>
    </row>
    <row r="83" spans="4:57" x14ac:dyDescent="0.3">
      <c r="D83" s="179"/>
      <c r="F83" s="298"/>
      <c r="G83" s="299">
        <v>3.1</v>
      </c>
      <c r="H83" s="300"/>
      <c r="I83" s="300"/>
      <c r="J83" s="301" t="s">
        <v>91</v>
      </c>
      <c r="K83" s="302"/>
      <c r="L83" s="303"/>
      <c r="M83" s="304">
        <f>SUM(N84:N84)</f>
        <v>0</v>
      </c>
      <c r="N83" s="305"/>
      <c r="O83" s="186"/>
      <c r="P83" s="306"/>
      <c r="Q83" s="306"/>
      <c r="R83" s="306"/>
      <c r="S83" s="306"/>
      <c r="T83" s="306"/>
      <c r="U83" s="306"/>
      <c r="V83" s="214"/>
      <c r="W83" s="215"/>
      <c r="X83" s="307"/>
      <c r="Y83" s="308"/>
      <c r="Z83" s="308"/>
      <c r="AA83" s="309"/>
      <c r="AB83" s="310"/>
      <c r="AC83" s="215"/>
      <c r="AD83" s="220"/>
      <c r="AN83" s="94"/>
      <c r="AO83" s="95"/>
      <c r="AP83" s="96"/>
      <c r="AQ83" s="96"/>
      <c r="AR83" s="96"/>
      <c r="AS83" s="97"/>
      <c r="AT83" s="98"/>
      <c r="AW83" s="311"/>
      <c r="AX83" s="312"/>
      <c r="AY83" s="312"/>
      <c r="AZ83" s="313">
        <f>SUM(BA84:BA84)</f>
        <v>0</v>
      </c>
      <c r="BA83" s="314"/>
      <c r="BC83" s="224"/>
    </row>
    <row r="84" spans="4:57" ht="14.4" customHeight="1" x14ac:dyDescent="0.3">
      <c r="D84" s="179"/>
      <c r="F84" s="286"/>
      <c r="G84" s="287" t="s">
        <v>231</v>
      </c>
      <c r="H84" s="315" t="s">
        <v>232</v>
      </c>
      <c r="I84" s="294"/>
      <c r="J84" s="289" t="s">
        <v>233</v>
      </c>
      <c r="K84" s="290" t="s">
        <v>95</v>
      </c>
      <c r="L84" s="291">
        <v>1676.13</v>
      </c>
      <c r="M84" s="292"/>
      <c r="N84" s="233">
        <f t="shared" ref="N84" si="6">ROUND(L84 * M84,$J$2)</f>
        <v>0</v>
      </c>
      <c r="O84" s="186"/>
      <c r="P84" s="316"/>
      <c r="Q84" s="317"/>
      <c r="R84" s="318"/>
      <c r="S84" s="318"/>
      <c r="T84" s="319"/>
      <c r="U84" s="320"/>
      <c r="V84" s="321"/>
      <c r="W84" s="240"/>
      <c r="X84" s="241"/>
      <c r="Y84" s="242"/>
      <c r="Z84" s="242"/>
      <c r="AA84" s="243"/>
      <c r="AB84" s="244"/>
      <c r="AC84" s="215"/>
      <c r="AD84" s="87"/>
      <c r="AN84" s="94"/>
      <c r="AO84" s="95"/>
      <c r="AP84" s="96"/>
      <c r="AQ84" s="96"/>
      <c r="AR84" s="96"/>
      <c r="AS84" s="97"/>
      <c r="AT84" s="98"/>
      <c r="AW84" s="245"/>
      <c r="AX84" s="246"/>
      <c r="AY84" s="247"/>
      <c r="AZ84" s="248"/>
      <c r="BA84" s="249"/>
      <c r="BC84" s="224"/>
    </row>
    <row r="85" spans="4:57" x14ac:dyDescent="0.3">
      <c r="D85" s="179"/>
      <c r="F85" s="322"/>
      <c r="G85" s="323"/>
      <c r="H85" s="324"/>
      <c r="I85" s="324"/>
      <c r="J85" s="325"/>
      <c r="K85" s="326"/>
      <c r="L85" s="327" t="str">
        <f>"SUBTOTAL "&amp;J83</f>
        <v>SUBTOTAL PRELIMINARES</v>
      </c>
      <c r="M85" s="328">
        <f>SUM(N84:N84)</f>
        <v>0</v>
      </c>
      <c r="N85" s="329"/>
      <c r="O85" s="186"/>
      <c r="P85" s="330"/>
      <c r="Q85" s="331"/>
      <c r="R85" s="332"/>
      <c r="S85" s="332"/>
      <c r="T85" s="333"/>
      <c r="U85" s="334"/>
      <c r="V85" s="263"/>
      <c r="W85" s="240"/>
      <c r="X85" s="335"/>
      <c r="Y85" s="336"/>
      <c r="Z85" s="336"/>
      <c r="AA85" s="337"/>
      <c r="AB85" s="338"/>
      <c r="AC85" s="215"/>
      <c r="AD85" s="87"/>
      <c r="AN85" s="94"/>
      <c r="AO85" s="95"/>
      <c r="AP85" s="96"/>
      <c r="AQ85" s="96"/>
      <c r="AR85" s="96"/>
      <c r="AS85" s="97"/>
      <c r="AT85" s="98"/>
      <c r="AW85" s="339"/>
      <c r="AX85" s="340"/>
      <c r="AY85" s="340"/>
      <c r="AZ85" s="341">
        <f>SUM(BA84:BA84)</f>
        <v>0</v>
      </c>
      <c r="BA85" s="342"/>
      <c r="BC85" s="224"/>
      <c r="BE85" t="e">
        <f>#REF!*#REF!</f>
        <v>#REF!</v>
      </c>
    </row>
    <row r="86" spans="4:57" x14ac:dyDescent="0.3">
      <c r="D86" s="179"/>
      <c r="F86" s="298"/>
      <c r="G86" s="299">
        <v>3.2</v>
      </c>
      <c r="H86" s="300"/>
      <c r="I86" s="300"/>
      <c r="J86" s="301" t="s">
        <v>234</v>
      </c>
      <c r="K86" s="302"/>
      <c r="L86" s="303"/>
      <c r="M86" s="304">
        <f>SUM(N87:N92)</f>
        <v>0</v>
      </c>
      <c r="N86" s="305"/>
      <c r="O86" s="186"/>
      <c r="P86" s="306"/>
      <c r="Q86" s="306"/>
      <c r="R86" s="306"/>
      <c r="S86" s="306"/>
      <c r="T86" s="306"/>
      <c r="U86" s="306"/>
      <c r="V86" s="214"/>
      <c r="W86" s="215"/>
      <c r="X86" s="307"/>
      <c r="Y86" s="308"/>
      <c r="Z86" s="308"/>
      <c r="AA86" s="309"/>
      <c r="AB86" s="310"/>
      <c r="AC86" s="215"/>
      <c r="AD86" s="220"/>
      <c r="AN86" s="94"/>
      <c r="AO86" s="95"/>
      <c r="AP86" s="96"/>
      <c r="AQ86" s="96"/>
      <c r="AR86" s="96"/>
      <c r="AS86" s="97"/>
      <c r="AT86" s="98"/>
      <c r="AW86" s="311"/>
      <c r="AX86" s="312"/>
      <c r="AY86" s="312"/>
      <c r="AZ86" s="313">
        <f>SUM(BA87:BA92)</f>
        <v>0</v>
      </c>
      <c r="BA86" s="314"/>
      <c r="BC86" s="224"/>
    </row>
    <row r="87" spans="4:57" ht="14.4" customHeight="1" x14ac:dyDescent="0.3">
      <c r="D87" s="179"/>
      <c r="F87" s="286"/>
      <c r="G87" s="287" t="s">
        <v>235</v>
      </c>
      <c r="H87" s="288" t="s">
        <v>236</v>
      </c>
      <c r="I87" s="294"/>
      <c r="J87" s="289" t="s">
        <v>237</v>
      </c>
      <c r="K87" s="290" t="s">
        <v>104</v>
      </c>
      <c r="L87" s="291">
        <v>838.98</v>
      </c>
      <c r="M87" s="292"/>
      <c r="N87" s="233">
        <f t="shared" ref="N87:N92" si="7">ROUND(L87 * M87,$J$2)</f>
        <v>0</v>
      </c>
      <c r="O87" s="186"/>
      <c r="P87" s="316"/>
      <c r="Q87" s="317"/>
      <c r="R87" s="318"/>
      <c r="S87" s="318"/>
      <c r="T87" s="319"/>
      <c r="U87" s="320"/>
      <c r="V87" s="321"/>
      <c r="W87" s="240"/>
      <c r="X87" s="241"/>
      <c r="Y87" s="242"/>
      <c r="Z87" s="242"/>
      <c r="AA87" s="243"/>
      <c r="AB87" s="244"/>
      <c r="AC87" s="215"/>
      <c r="AD87" s="87"/>
      <c r="AN87" s="94"/>
      <c r="AO87" s="95"/>
      <c r="AP87" s="96"/>
      <c r="AQ87" s="96"/>
      <c r="AR87" s="96"/>
      <c r="AS87" s="97"/>
      <c r="AT87" s="98"/>
      <c r="AW87" s="245"/>
      <c r="AX87" s="246"/>
      <c r="AY87" s="247"/>
      <c r="AZ87" s="248"/>
      <c r="BA87" s="249"/>
      <c r="BC87" s="224"/>
    </row>
    <row r="88" spans="4:57" ht="16.350000000000001" customHeight="1" x14ac:dyDescent="0.3">
      <c r="D88" s="179"/>
      <c r="F88" s="286"/>
      <c r="G88" s="287" t="s">
        <v>238</v>
      </c>
      <c r="H88" s="288" t="s">
        <v>239</v>
      </c>
      <c r="I88" s="294"/>
      <c r="J88" s="289" t="s">
        <v>107</v>
      </c>
      <c r="K88" s="290" t="s">
        <v>134</v>
      </c>
      <c r="L88" s="291">
        <v>838.98</v>
      </c>
      <c r="M88" s="292"/>
      <c r="N88" s="233">
        <f t="shared" si="7"/>
        <v>0</v>
      </c>
      <c r="O88" s="186"/>
      <c r="P88" s="316">
        <f>'[2]ANALISIS BUGA'!H9266</f>
        <v>606</v>
      </c>
      <c r="Q88" s="317" t="e">
        <f>'[2]ANALISIS BUGA'!H9273</f>
        <v>#REF!</v>
      </c>
      <c r="R88" s="318">
        <v>1</v>
      </c>
      <c r="S88" s="318"/>
      <c r="T88" s="319" t="e">
        <f>ROUND(Q88 * L88,$R$2)</f>
        <v>#REF!</v>
      </c>
      <c r="U88" s="320">
        <f>ROUND(P88 * L88,$R$2)</f>
        <v>508422</v>
      </c>
      <c r="V88" s="321">
        <f>N88*$V$2</f>
        <v>0</v>
      </c>
      <c r="W88" s="240"/>
      <c r="X88" s="241">
        <f>ROUND('[2]ANALISIS BUGA'!H9264*L88,0)</f>
        <v>0</v>
      </c>
      <c r="Y88" s="242">
        <f>ROUND('[2]ANALISIS BUGA'!H9260*L88,0)</f>
        <v>268826</v>
      </c>
      <c r="Z88" s="242">
        <f>ROUND('[2]ANALISIS BUGA'!H9254*L88,0)</f>
        <v>239437</v>
      </c>
      <c r="AA88" s="243"/>
      <c r="AB88" s="244">
        <f>X88+Y88+Z88+AA88</f>
        <v>508263</v>
      </c>
      <c r="AC88" s="215"/>
      <c r="AD88" s="87"/>
      <c r="AN88" s="94"/>
      <c r="AO88" s="95" t="str">
        <f>"CAP. " &amp; $I$82 &amp; ": " &amp; $J$82</f>
        <v>CAP. : PLUVIAL</v>
      </c>
      <c r="AP88" s="96">
        <f>ROW($I$82)</f>
        <v>82</v>
      </c>
      <c r="AQ88" s="96"/>
      <c r="AR88" s="96"/>
      <c r="AS88" s="97"/>
      <c r="AT88" s="98"/>
      <c r="AW88" s="245">
        <f>L88</f>
        <v>838.98</v>
      </c>
      <c r="AX88" s="246"/>
      <c r="AY88" s="247">
        <f>AW88+AX88</f>
        <v>838.98</v>
      </c>
      <c r="AZ88" s="248">
        <f>M88</f>
        <v>0</v>
      </c>
      <c r="BA88" s="249">
        <f>ROUND(AY88 * AZ88,$R$2)</f>
        <v>0</v>
      </c>
      <c r="BC88" s="224"/>
    </row>
    <row r="89" spans="4:57" ht="16.350000000000001" customHeight="1" x14ac:dyDescent="0.3">
      <c r="D89" s="179"/>
      <c r="F89" s="286"/>
      <c r="G89" s="287" t="s">
        <v>240</v>
      </c>
      <c r="H89" s="288" t="s">
        <v>241</v>
      </c>
      <c r="I89" s="294"/>
      <c r="J89" s="289" t="s">
        <v>242</v>
      </c>
      <c r="K89" s="290" t="s">
        <v>104</v>
      </c>
      <c r="L89" s="291">
        <v>4.17</v>
      </c>
      <c r="M89" s="292"/>
      <c r="N89" s="233">
        <f t="shared" si="7"/>
        <v>0</v>
      </c>
      <c r="O89" s="186"/>
      <c r="P89" s="316">
        <f>'[2]ANALISIS BUGA'!H9311</f>
        <v>5309</v>
      </c>
      <c r="Q89" s="317" t="e">
        <f>'[2]ANALISIS BUGA'!H9318</f>
        <v>#REF!</v>
      </c>
      <c r="R89" s="318">
        <v>1</v>
      </c>
      <c r="S89" s="318"/>
      <c r="T89" s="319" t="e">
        <f>ROUND(Q89 * L89,$R$2)</f>
        <v>#REF!</v>
      </c>
      <c r="U89" s="320">
        <f>ROUND(P89 * L89,$R$2)</f>
        <v>22139</v>
      </c>
      <c r="V89" s="321">
        <f>N89*$V$2</f>
        <v>0</v>
      </c>
      <c r="W89" s="240"/>
      <c r="X89" s="241">
        <f>ROUND('[2]ANALISIS BUGA'!H9309*L89,0)</f>
        <v>0</v>
      </c>
      <c r="Y89" s="242">
        <f>ROUND('[2]ANALISIS BUGA'!H9305*L89,0)</f>
        <v>18425</v>
      </c>
      <c r="Z89" s="242">
        <f>ROUND('[2]ANALISIS BUGA'!H9298*L89,0)</f>
        <v>3714</v>
      </c>
      <c r="AA89" s="243"/>
      <c r="AB89" s="244">
        <f>X89+Y89+Z89+AA89</f>
        <v>22139</v>
      </c>
      <c r="AC89" s="215"/>
      <c r="AD89" s="87"/>
      <c r="AN89" s="94"/>
      <c r="AO89" s="95" t="str">
        <f>"CAP. " &amp; $I$82 &amp; ": " &amp; $J$82</f>
        <v>CAP. : PLUVIAL</v>
      </c>
      <c r="AP89" s="96">
        <f>ROW($I$82)</f>
        <v>82</v>
      </c>
      <c r="AQ89" s="96"/>
      <c r="AR89" s="96"/>
      <c r="AS89" s="97"/>
      <c r="AT89" s="98"/>
      <c r="AW89" s="245">
        <f>L89</f>
        <v>4.17</v>
      </c>
      <c r="AX89" s="246"/>
      <c r="AY89" s="247">
        <f>AW89+AX89</f>
        <v>4.17</v>
      </c>
      <c r="AZ89" s="248">
        <f>M89</f>
        <v>0</v>
      </c>
      <c r="BA89" s="249">
        <f>ROUND(AY89 * AZ89,$R$2)</f>
        <v>0</v>
      </c>
      <c r="BC89" s="224"/>
    </row>
    <row r="90" spans="4:57" ht="16.350000000000001" customHeight="1" x14ac:dyDescent="0.3">
      <c r="D90" s="179"/>
      <c r="F90" s="286"/>
      <c r="G90" s="287" t="s">
        <v>243</v>
      </c>
      <c r="H90" s="288" t="s">
        <v>244</v>
      </c>
      <c r="I90" s="294"/>
      <c r="J90" s="289" t="s">
        <v>245</v>
      </c>
      <c r="K90" s="290" t="s">
        <v>104</v>
      </c>
      <c r="L90" s="291">
        <v>5.01</v>
      </c>
      <c r="M90" s="292"/>
      <c r="N90" s="233">
        <f t="shared" si="7"/>
        <v>0</v>
      </c>
      <c r="O90" s="186"/>
      <c r="P90" s="316">
        <f>'[2]ANALISIS BUGA'!H9355</f>
        <v>30316</v>
      </c>
      <c r="Q90" s="317" t="e">
        <f>'[2]ANALISIS BUGA'!H9362</f>
        <v>#REF!</v>
      </c>
      <c r="R90" s="318">
        <v>1</v>
      </c>
      <c r="S90" s="318"/>
      <c r="T90" s="319" t="e">
        <f>ROUND(Q90 * L90,$R$2)</f>
        <v>#REF!</v>
      </c>
      <c r="U90" s="320">
        <f>ROUND(P90 * L90,$R$2)</f>
        <v>151883</v>
      </c>
      <c r="V90" s="321">
        <f>N90*$V$2</f>
        <v>0</v>
      </c>
      <c r="W90" s="240"/>
      <c r="X90" s="241">
        <f>ROUND('[2]ANALISIS BUGA'!H9353*L90,0)</f>
        <v>0</v>
      </c>
      <c r="Y90" s="242">
        <f>ROUND('[2]ANALISIS BUGA'!H9349*L90,0)</f>
        <v>132721</v>
      </c>
      <c r="Z90" s="242">
        <f>ROUND('[2]ANALISIS BUGA'!H9343*L90,0)</f>
        <v>19160</v>
      </c>
      <c r="AA90" s="243"/>
      <c r="AB90" s="244">
        <f>X90+Y90+Z90+AA90</f>
        <v>151881</v>
      </c>
      <c r="AC90" s="215"/>
      <c r="AD90" s="87"/>
      <c r="AN90" s="94"/>
      <c r="AO90" s="95" t="str">
        <f>"CAP. " &amp; $I$82 &amp; ": " &amp; $J$82</f>
        <v>CAP. : PLUVIAL</v>
      </c>
      <c r="AP90" s="96">
        <f>ROW($I$82)</f>
        <v>82</v>
      </c>
      <c r="AQ90" s="96"/>
      <c r="AR90" s="96"/>
      <c r="AS90" s="97"/>
      <c r="AT90" s="98"/>
      <c r="AW90" s="245">
        <f>L90</f>
        <v>5.01</v>
      </c>
      <c r="AX90" s="246"/>
      <c r="AY90" s="247">
        <f>AW90+AX90</f>
        <v>5.01</v>
      </c>
      <c r="AZ90" s="248">
        <f>M90</f>
        <v>0</v>
      </c>
      <c r="BA90" s="249">
        <f>ROUND(AY90 * AZ90,$R$2)</f>
        <v>0</v>
      </c>
      <c r="BC90" s="224"/>
    </row>
    <row r="91" spans="4:57" ht="16.350000000000001" customHeight="1" x14ac:dyDescent="0.3">
      <c r="D91" s="179"/>
      <c r="F91" s="286"/>
      <c r="G91" s="287" t="s">
        <v>246</v>
      </c>
      <c r="H91" s="288" t="s">
        <v>247</v>
      </c>
      <c r="I91" s="294"/>
      <c r="J91" s="289" t="s">
        <v>248</v>
      </c>
      <c r="K91" s="290" t="s">
        <v>104</v>
      </c>
      <c r="L91" s="291">
        <v>3.34</v>
      </c>
      <c r="M91" s="292"/>
      <c r="N91" s="233">
        <f t="shared" si="7"/>
        <v>0</v>
      </c>
      <c r="O91" s="186"/>
      <c r="P91" s="316">
        <f>'[2]ANALISIS BUGA'!H9401</f>
        <v>7036</v>
      </c>
      <c r="Q91" s="317" t="e">
        <f>'[2]ANALISIS BUGA'!H9408</f>
        <v>#REF!</v>
      </c>
      <c r="R91" s="318">
        <v>1</v>
      </c>
      <c r="S91" s="318"/>
      <c r="T91" s="319" t="e">
        <f>ROUND(Q91 * L91,$R$2)</f>
        <v>#REF!</v>
      </c>
      <c r="U91" s="320">
        <f>ROUND(P91 * L91,$R$2)</f>
        <v>23500</v>
      </c>
      <c r="V91" s="321">
        <f>N91*$V$2</f>
        <v>0</v>
      </c>
      <c r="W91" s="240"/>
      <c r="X91" s="241">
        <f>ROUND('[2]ANALISIS BUGA'!H9399*L91,0)</f>
        <v>0</v>
      </c>
      <c r="Y91" s="242">
        <f>ROUND('[2]ANALISIS BUGA'!H9395*L91,0)</f>
        <v>21490</v>
      </c>
      <c r="Z91" s="242">
        <f>ROUND('[2]ANALISIS BUGA'!H9387*L91,0)</f>
        <v>2012</v>
      </c>
      <c r="AA91" s="243"/>
      <c r="AB91" s="244">
        <f>X91+Y91+Z91+AA91</f>
        <v>23502</v>
      </c>
      <c r="AC91" s="215"/>
      <c r="AD91" s="87"/>
      <c r="AN91" s="94"/>
      <c r="AO91" s="95" t="str">
        <f>"CAP. " &amp; $I$82 &amp; ": " &amp; $J$82</f>
        <v>CAP. : PLUVIAL</v>
      </c>
      <c r="AP91" s="96">
        <f>ROW($I$82)</f>
        <v>82</v>
      </c>
      <c r="AQ91" s="96"/>
      <c r="AR91" s="96"/>
      <c r="AS91" s="97"/>
      <c r="AT91" s="98"/>
      <c r="AW91" s="245">
        <f>L91</f>
        <v>3.34</v>
      </c>
      <c r="AX91" s="246"/>
      <c r="AY91" s="247">
        <f>AW91+AX91</f>
        <v>3.34</v>
      </c>
      <c r="AZ91" s="248">
        <f>M91</f>
        <v>0</v>
      </c>
      <c r="BA91" s="249">
        <f>ROUND(AY91 * AZ91,$R$2)</f>
        <v>0</v>
      </c>
      <c r="BC91" s="224"/>
    </row>
    <row r="92" spans="4:57" ht="16.350000000000001" customHeight="1" x14ac:dyDescent="0.3">
      <c r="D92" s="179"/>
      <c r="F92" s="286"/>
      <c r="G92" s="287" t="s">
        <v>249</v>
      </c>
      <c r="H92" s="294"/>
      <c r="I92" s="288" t="s">
        <v>250</v>
      </c>
      <c r="J92" s="289" t="s">
        <v>133</v>
      </c>
      <c r="K92" s="290" t="s">
        <v>134</v>
      </c>
      <c r="L92" s="291">
        <v>70.150000000000006</v>
      </c>
      <c r="M92" s="292"/>
      <c r="N92" s="233">
        <f t="shared" si="7"/>
        <v>0</v>
      </c>
      <c r="O92" s="186"/>
      <c r="P92" s="316">
        <f>'[2]ANALISIS BUGA'!H9444</f>
        <v>37745</v>
      </c>
      <c r="Q92" s="317" t="e">
        <f>'[2]ANALISIS BUGA'!H9451</f>
        <v>#REF!</v>
      </c>
      <c r="R92" s="318">
        <v>1</v>
      </c>
      <c r="S92" s="318"/>
      <c r="T92" s="319" t="e">
        <f>ROUND(Q92 * L92,$R$2)</f>
        <v>#REF!</v>
      </c>
      <c r="U92" s="320">
        <f>ROUND(P92 * L92,$R$2)</f>
        <v>2647812</v>
      </c>
      <c r="V92" s="321">
        <f>N92*$V$2</f>
        <v>0</v>
      </c>
      <c r="W92" s="240"/>
      <c r="X92" s="241">
        <f>ROUND('[2]ANALISIS BUGA'!H9442*L92,0)</f>
        <v>0</v>
      </c>
      <c r="Y92" s="242">
        <f>ROUND('[2]ANALISIS BUGA'!H9438*L92,0)</f>
        <v>26216</v>
      </c>
      <c r="Z92" s="242">
        <f>ROUND('[2]ANALISIS BUGA'!H9433*L92,0)</f>
        <v>2621599</v>
      </c>
      <c r="AA92" s="243"/>
      <c r="AB92" s="244">
        <f>X92+Y92+Z92+AA92</f>
        <v>2647815</v>
      </c>
      <c r="AC92" s="215"/>
      <c r="AD92" s="87"/>
      <c r="AN92" s="94"/>
      <c r="AO92" s="95" t="str">
        <f>"CAP. " &amp; $I$82 &amp; ": " &amp; $J$82</f>
        <v>CAP. : PLUVIAL</v>
      </c>
      <c r="AP92" s="96">
        <f>ROW($I$82)</f>
        <v>82</v>
      </c>
      <c r="AQ92" s="96"/>
      <c r="AR92" s="96"/>
      <c r="AS92" s="97"/>
      <c r="AT92" s="98"/>
      <c r="AW92" s="245">
        <f>L92</f>
        <v>70.150000000000006</v>
      </c>
      <c r="AX92" s="246"/>
      <c r="AY92" s="247">
        <f>AW92+AX92</f>
        <v>70.150000000000006</v>
      </c>
      <c r="AZ92" s="248">
        <f>M92</f>
        <v>0</v>
      </c>
      <c r="BA92" s="249">
        <f>ROUND(AY92 * AZ92,$R$2)</f>
        <v>0</v>
      </c>
      <c r="BC92" s="224"/>
    </row>
    <row r="93" spans="4:57" x14ac:dyDescent="0.3">
      <c r="D93" s="179"/>
      <c r="F93" s="322"/>
      <c r="G93" s="323"/>
      <c r="H93" s="324"/>
      <c r="I93" s="324"/>
      <c r="J93" s="325"/>
      <c r="K93" s="326"/>
      <c r="L93" s="327" t="str">
        <f>"SUBTOTAL "&amp;J86</f>
        <v>SUBTOTAL MOVIMIENTOS TIERRA Y RELLENOS</v>
      </c>
      <c r="M93" s="328">
        <f>SUM(N87:N92)</f>
        <v>0</v>
      </c>
      <c r="N93" s="329"/>
      <c r="O93" s="186"/>
      <c r="P93" s="330"/>
      <c r="Q93" s="331"/>
      <c r="R93" s="332"/>
      <c r="S93" s="332"/>
      <c r="T93" s="333"/>
      <c r="U93" s="334"/>
      <c r="V93" s="263"/>
      <c r="W93" s="240"/>
      <c r="X93" s="335"/>
      <c r="Y93" s="336"/>
      <c r="Z93" s="336"/>
      <c r="AA93" s="337"/>
      <c r="AB93" s="338"/>
      <c r="AC93" s="215"/>
      <c r="AD93" s="87"/>
      <c r="AN93" s="94"/>
      <c r="AO93" s="95"/>
      <c r="AP93" s="96"/>
      <c r="AQ93" s="96"/>
      <c r="AR93" s="96"/>
      <c r="AS93" s="97"/>
      <c r="AT93" s="98"/>
      <c r="AW93" s="339"/>
      <c r="AX93" s="340"/>
      <c r="AY93" s="340"/>
      <c r="AZ93" s="341">
        <f>SUM(BA87:BA92)</f>
        <v>0</v>
      </c>
      <c r="BA93" s="342"/>
      <c r="BC93" s="224"/>
    </row>
    <row r="94" spans="4:57" x14ac:dyDescent="0.3">
      <c r="D94" s="179"/>
      <c r="F94" s="298"/>
      <c r="G94" s="299">
        <v>3.3</v>
      </c>
      <c r="H94" s="300"/>
      <c r="I94" s="300"/>
      <c r="J94" s="301" t="s">
        <v>251</v>
      </c>
      <c r="K94" s="302"/>
      <c r="L94" s="303"/>
      <c r="M94" s="304">
        <f>SUM(N95:N99)</f>
        <v>0</v>
      </c>
      <c r="N94" s="305"/>
      <c r="O94" s="186"/>
      <c r="P94" s="306"/>
      <c r="Q94" s="306"/>
      <c r="R94" s="306"/>
      <c r="S94" s="306"/>
      <c r="T94" s="306"/>
      <c r="U94" s="306"/>
      <c r="V94" s="214"/>
      <c r="W94" s="215"/>
      <c r="X94" s="307"/>
      <c r="Y94" s="308"/>
      <c r="Z94" s="308"/>
      <c r="AA94" s="309"/>
      <c r="AB94" s="310"/>
      <c r="AC94" s="215"/>
      <c r="AD94" s="220"/>
      <c r="AN94" s="94"/>
      <c r="AO94" s="95"/>
      <c r="AP94" s="96"/>
      <c r="AQ94" s="96"/>
      <c r="AR94" s="96"/>
      <c r="AS94" s="97"/>
      <c r="AT94" s="98"/>
      <c r="AW94" s="311"/>
      <c r="AX94" s="312"/>
      <c r="AY94" s="312"/>
      <c r="AZ94" s="313">
        <f>SUM(BA95:BA99)</f>
        <v>0</v>
      </c>
      <c r="BA94" s="314"/>
      <c r="BC94" s="224"/>
    </row>
    <row r="95" spans="4:57" ht="14.4" customHeight="1" x14ac:dyDescent="0.3">
      <c r="D95" s="179"/>
      <c r="F95" s="286"/>
      <c r="G95" s="287" t="s">
        <v>252</v>
      </c>
      <c r="H95" s="288" t="s">
        <v>253</v>
      </c>
      <c r="I95" s="294"/>
      <c r="J95" s="289" t="s">
        <v>254</v>
      </c>
      <c r="K95" s="290" t="s">
        <v>255</v>
      </c>
      <c r="L95" s="291">
        <v>1</v>
      </c>
      <c r="M95" s="292"/>
      <c r="N95" s="233">
        <f t="shared" ref="N95:N99" si="8">ROUND(L95 * M95,$J$2)</f>
        <v>0</v>
      </c>
      <c r="O95" s="186"/>
      <c r="P95" s="316"/>
      <c r="Q95" s="317"/>
      <c r="R95" s="318"/>
      <c r="S95" s="318"/>
      <c r="T95" s="319"/>
      <c r="U95" s="320"/>
      <c r="V95" s="321"/>
      <c r="W95" s="240"/>
      <c r="X95" s="241"/>
      <c r="Y95" s="242"/>
      <c r="Z95" s="242"/>
      <c r="AA95" s="243"/>
      <c r="AB95" s="244"/>
      <c r="AC95" s="215"/>
      <c r="AD95" s="87"/>
      <c r="AN95" s="94"/>
      <c r="AO95" s="95"/>
      <c r="AP95" s="96"/>
      <c r="AQ95" s="96"/>
      <c r="AR95" s="96"/>
      <c r="AS95" s="97"/>
      <c r="AT95" s="98"/>
      <c r="AW95" s="245"/>
      <c r="AX95" s="246"/>
      <c r="AY95" s="247"/>
      <c r="AZ95" s="248"/>
      <c r="BA95" s="249"/>
      <c r="BC95" s="224"/>
    </row>
    <row r="96" spans="4:57" ht="16.350000000000001" customHeight="1" x14ac:dyDescent="0.3">
      <c r="D96" s="179"/>
      <c r="F96" s="286"/>
      <c r="G96" s="287" t="s">
        <v>256</v>
      </c>
      <c r="H96" s="288" t="s">
        <v>257</v>
      </c>
      <c r="I96" s="294"/>
      <c r="J96" s="289" t="s">
        <v>258</v>
      </c>
      <c r="K96" s="290" t="s">
        <v>165</v>
      </c>
      <c r="L96" s="291">
        <v>1</v>
      </c>
      <c r="M96" s="292"/>
      <c r="N96" s="233">
        <f t="shared" si="8"/>
        <v>0</v>
      </c>
      <c r="O96" s="186"/>
      <c r="P96" s="316">
        <f>'[2]ANALISIS BUGA'!H9543</f>
        <v>78692</v>
      </c>
      <c r="Q96" s="317" t="e">
        <f>'[2]ANALISIS BUGA'!H9550</f>
        <v>#REF!</v>
      </c>
      <c r="R96" s="318">
        <v>1</v>
      </c>
      <c r="S96" s="318"/>
      <c r="T96" s="319" t="e">
        <f>ROUND(Q96 * L96,$R$2)</f>
        <v>#REF!</v>
      </c>
      <c r="U96" s="320">
        <f>ROUND(P96 * L96,$R$2)</f>
        <v>78692</v>
      </c>
      <c r="V96" s="321">
        <f>N96*$V$2</f>
        <v>0</v>
      </c>
      <c r="W96" s="240"/>
      <c r="X96" s="241">
        <f>ROUND('[2]ANALISIS BUGA'!H9541*L96,0)</f>
        <v>0</v>
      </c>
      <c r="Y96" s="242">
        <f>ROUND('[2]ANALISIS BUGA'!H9537*L96,0)</f>
        <v>26481</v>
      </c>
      <c r="Z96" s="242">
        <f>ROUND('[2]ANALISIS BUGA'!H9529*L96,0)</f>
        <v>1979</v>
      </c>
      <c r="AA96" s="243">
        <f>ROUND('[2]ANALISIS BUGA'!H9524*L96,0)</f>
        <v>50232</v>
      </c>
      <c r="AB96" s="244">
        <f>X96+Y96+Z96+AA96</f>
        <v>78692</v>
      </c>
      <c r="AC96" s="215"/>
      <c r="AD96" s="87"/>
      <c r="AN96" s="94"/>
      <c r="AO96" s="95" t="str">
        <f>"CAP. " &amp; $I$82 &amp; ": " &amp; $J$82</f>
        <v>CAP. : PLUVIAL</v>
      </c>
      <c r="AP96" s="96">
        <f>ROW($I$82)</f>
        <v>82</v>
      </c>
      <c r="AQ96" s="96"/>
      <c r="AR96" s="96"/>
      <c r="AS96" s="97"/>
      <c r="AT96" s="98"/>
      <c r="AW96" s="245">
        <f>L96</f>
        <v>1</v>
      </c>
      <c r="AX96" s="246"/>
      <c r="AY96" s="247">
        <f>AW96+AX96</f>
        <v>1</v>
      </c>
      <c r="AZ96" s="248">
        <f>M96</f>
        <v>0</v>
      </c>
      <c r="BA96" s="249">
        <f>ROUND(AY96 * AZ96,$R$2)</f>
        <v>0</v>
      </c>
      <c r="BC96" s="224"/>
    </row>
    <row r="97" spans="4:55" ht="16.350000000000001" customHeight="1" x14ac:dyDescent="0.3">
      <c r="D97" s="179"/>
      <c r="F97" s="286"/>
      <c r="G97" s="287" t="s">
        <v>259</v>
      </c>
      <c r="H97" s="288" t="s">
        <v>260</v>
      </c>
      <c r="I97" s="294"/>
      <c r="J97" s="289" t="s">
        <v>261</v>
      </c>
      <c r="K97" s="290" t="s">
        <v>255</v>
      </c>
      <c r="L97" s="291">
        <v>2</v>
      </c>
      <c r="M97" s="292"/>
      <c r="N97" s="233">
        <f t="shared" si="8"/>
        <v>0</v>
      </c>
      <c r="O97" s="186"/>
      <c r="P97" s="316">
        <f>'[2]ANALISIS BUGA'!H9596</f>
        <v>125168</v>
      </c>
      <c r="Q97" s="317" t="e">
        <f>'[2]ANALISIS BUGA'!H9603</f>
        <v>#REF!</v>
      </c>
      <c r="R97" s="318">
        <v>1</v>
      </c>
      <c r="S97" s="318"/>
      <c r="T97" s="319" t="e">
        <f>ROUND(Q97 * L97,$R$2)</f>
        <v>#REF!</v>
      </c>
      <c r="U97" s="320">
        <f>ROUND(P97 * L97,$R$2)</f>
        <v>250336</v>
      </c>
      <c r="V97" s="321">
        <f>N97*$V$2</f>
        <v>0</v>
      </c>
      <c r="W97" s="240"/>
      <c r="X97" s="241">
        <f>ROUND('[2]ANALISIS BUGA'!H9594*L97,0)</f>
        <v>4194</v>
      </c>
      <c r="Y97" s="242">
        <f>ROUND('[2]ANALISIS BUGA'!H9589*L97,0)</f>
        <v>60812</v>
      </c>
      <c r="Z97" s="242">
        <f>ROUND('[2]ANALISIS BUGA'!H9581*L97,0)</f>
        <v>3059</v>
      </c>
      <c r="AA97" s="243">
        <f>ROUND('[2]ANALISIS BUGA'!H9576*L97,0)</f>
        <v>182270</v>
      </c>
      <c r="AB97" s="244">
        <f>X97+Y97+Z97+AA97</f>
        <v>250335</v>
      </c>
      <c r="AC97" s="215"/>
      <c r="AD97" s="87"/>
      <c r="AN97" s="94"/>
      <c r="AO97" s="95" t="str">
        <f>"CAP. " &amp; $I$82 &amp; ": " &amp; $J$82</f>
        <v>CAP. : PLUVIAL</v>
      </c>
      <c r="AP97" s="96">
        <f>ROW($I$82)</f>
        <v>82</v>
      </c>
      <c r="AQ97" s="96"/>
      <c r="AR97" s="96"/>
      <c r="AS97" s="97"/>
      <c r="AT97" s="98"/>
      <c r="AW97" s="245">
        <f>L97</f>
        <v>2</v>
      </c>
      <c r="AX97" s="246"/>
      <c r="AY97" s="247">
        <f>AW97+AX97</f>
        <v>2</v>
      </c>
      <c r="AZ97" s="248">
        <f>M97</f>
        <v>0</v>
      </c>
      <c r="BA97" s="249">
        <f>ROUND(AY97 * AZ97,$R$2)</f>
        <v>0</v>
      </c>
      <c r="BC97" s="224"/>
    </row>
    <row r="98" spans="4:55" ht="16.350000000000001" customHeight="1" x14ac:dyDescent="0.3">
      <c r="D98" s="179"/>
      <c r="F98" s="286"/>
      <c r="G98" s="287" t="s">
        <v>262</v>
      </c>
      <c r="H98" s="288" t="s">
        <v>263</v>
      </c>
      <c r="I98" s="294"/>
      <c r="J98" s="289" t="s">
        <v>264</v>
      </c>
      <c r="K98" s="290" t="s">
        <v>95</v>
      </c>
      <c r="L98" s="291">
        <v>20.88</v>
      </c>
      <c r="M98" s="292"/>
      <c r="N98" s="233">
        <f t="shared" si="8"/>
        <v>0</v>
      </c>
      <c r="O98" s="186"/>
      <c r="P98" s="316">
        <f>'[2]ANALISIS BUGA'!H9645</f>
        <v>12886</v>
      </c>
      <c r="Q98" s="317" t="e">
        <f>'[2]ANALISIS BUGA'!H9652</f>
        <v>#REF!</v>
      </c>
      <c r="R98" s="318">
        <v>1</v>
      </c>
      <c r="S98" s="318"/>
      <c r="T98" s="319" t="e">
        <f>ROUND(Q98 * L98,$R$2)</f>
        <v>#REF!</v>
      </c>
      <c r="U98" s="320">
        <f>ROUND(P98 * L98,$R$2)</f>
        <v>269060</v>
      </c>
      <c r="V98" s="321">
        <f>N98*$V$2</f>
        <v>0</v>
      </c>
      <c r="W98" s="240"/>
      <c r="X98" s="241">
        <f>ROUND('[2]ANALISIS BUGA'!H9643*L98,0)</f>
        <v>0</v>
      </c>
      <c r="Y98" s="242">
        <f>ROUND('[2]ANALISIS BUGA'!H9639*L98,0)</f>
        <v>222</v>
      </c>
      <c r="Z98" s="242">
        <f>ROUND('[2]ANALISIS BUGA'!H9634*L98,0)</f>
        <v>22159</v>
      </c>
      <c r="AA98" s="243">
        <f>ROUND('[2]ANALISIS BUGA'!H9628*L98,0)</f>
        <v>246676</v>
      </c>
      <c r="AB98" s="244">
        <f>X98+Y98+Z98+AA98</f>
        <v>269057</v>
      </c>
      <c r="AC98" s="215"/>
      <c r="AD98" s="87"/>
      <c r="AN98" s="94"/>
      <c r="AO98" s="95" t="str">
        <f>"CAP. " &amp; $I$82 &amp; ": " &amp; $J$82</f>
        <v>CAP. : PLUVIAL</v>
      </c>
      <c r="AP98" s="96">
        <f>ROW($I$82)</f>
        <v>82</v>
      </c>
      <c r="AQ98" s="96"/>
      <c r="AR98" s="96"/>
      <c r="AS98" s="97"/>
      <c r="AT98" s="98"/>
      <c r="AW98" s="245">
        <f>L98</f>
        <v>20.88</v>
      </c>
      <c r="AX98" s="246"/>
      <c r="AY98" s="247">
        <f>AW98+AX98</f>
        <v>20.88</v>
      </c>
      <c r="AZ98" s="248">
        <f>M98</f>
        <v>0</v>
      </c>
      <c r="BA98" s="249">
        <f>ROUND(AY98 * AZ98,$R$2)</f>
        <v>0</v>
      </c>
      <c r="BC98" s="224"/>
    </row>
    <row r="99" spans="4:55" ht="16.350000000000001" customHeight="1" x14ac:dyDescent="0.3">
      <c r="D99" s="179"/>
      <c r="F99" s="286"/>
      <c r="G99" s="287" t="s">
        <v>265</v>
      </c>
      <c r="H99" s="288" t="s">
        <v>266</v>
      </c>
      <c r="I99" s="294"/>
      <c r="J99" s="289" t="s">
        <v>267</v>
      </c>
      <c r="K99" s="290" t="s">
        <v>165</v>
      </c>
      <c r="L99" s="291">
        <v>1</v>
      </c>
      <c r="M99" s="292"/>
      <c r="N99" s="233">
        <f t="shared" si="8"/>
        <v>0</v>
      </c>
      <c r="O99" s="186"/>
      <c r="P99" s="316"/>
      <c r="Q99" s="317"/>
      <c r="R99" s="318"/>
      <c r="S99" s="318"/>
      <c r="T99" s="319"/>
      <c r="U99" s="320"/>
      <c r="V99" s="321"/>
      <c r="W99" s="240"/>
      <c r="X99" s="241"/>
      <c r="Y99" s="242"/>
      <c r="Z99" s="242"/>
      <c r="AA99" s="243"/>
      <c r="AB99" s="244"/>
      <c r="AC99" s="215"/>
      <c r="AD99" s="87"/>
      <c r="AN99" s="94"/>
      <c r="AO99" s="95"/>
      <c r="AP99" s="96"/>
      <c r="AQ99" s="96"/>
      <c r="AR99" s="96"/>
      <c r="AS99" s="97"/>
      <c r="AT99" s="98"/>
      <c r="AW99" s="245"/>
      <c r="AX99" s="246"/>
      <c r="AY99" s="247"/>
      <c r="AZ99" s="248"/>
      <c r="BA99" s="249"/>
      <c r="BC99" s="224"/>
    </row>
    <row r="100" spans="4:55" x14ac:dyDescent="0.3">
      <c r="D100" s="179"/>
      <c r="F100" s="322"/>
      <c r="G100" s="323"/>
      <c r="H100" s="324"/>
      <c r="I100" s="324"/>
      <c r="J100" s="325"/>
      <c r="K100" s="326"/>
      <c r="L100" s="327" t="str">
        <f>"SUBTOTAL "&amp;J94</f>
        <v xml:space="preserve">SUBTOTAL TUBERÍAS Y ACCESORIOS </v>
      </c>
      <c r="M100" s="328">
        <f>SUM(N95:N99)</f>
        <v>0</v>
      </c>
      <c r="N100" s="329"/>
      <c r="O100" s="186"/>
      <c r="P100" s="330"/>
      <c r="Q100" s="331"/>
      <c r="R100" s="332"/>
      <c r="S100" s="332"/>
      <c r="T100" s="333"/>
      <c r="U100" s="334"/>
      <c r="V100" s="263"/>
      <c r="W100" s="240"/>
      <c r="X100" s="335"/>
      <c r="Y100" s="336"/>
      <c r="Z100" s="336"/>
      <c r="AA100" s="337"/>
      <c r="AB100" s="338"/>
      <c r="AC100" s="215"/>
      <c r="AD100" s="87"/>
      <c r="AN100" s="94"/>
      <c r="AO100" s="95"/>
      <c r="AP100" s="96"/>
      <c r="AQ100" s="96"/>
      <c r="AR100" s="96"/>
      <c r="AS100" s="97"/>
      <c r="AT100" s="98"/>
      <c r="AW100" s="339"/>
      <c r="AX100" s="340"/>
      <c r="AY100" s="340"/>
      <c r="AZ100" s="341">
        <f>SUM(BA95:BA99)</f>
        <v>0</v>
      </c>
      <c r="BA100" s="342"/>
      <c r="BC100" s="224"/>
    </row>
    <row r="101" spans="4:55" x14ac:dyDescent="0.3">
      <c r="D101" s="179"/>
      <c r="F101" s="298"/>
      <c r="G101" s="299">
        <v>3.4</v>
      </c>
      <c r="H101" s="300"/>
      <c r="I101" s="300"/>
      <c r="J101" s="301" t="s">
        <v>268</v>
      </c>
      <c r="K101" s="302"/>
      <c r="L101" s="303"/>
      <c r="M101" s="304">
        <f>SUM(N102:N104)</f>
        <v>0</v>
      </c>
      <c r="N101" s="305"/>
      <c r="O101" s="186"/>
      <c r="P101" s="306"/>
      <c r="Q101" s="306"/>
      <c r="R101" s="306"/>
      <c r="S101" s="306"/>
      <c r="T101" s="306"/>
      <c r="U101" s="306"/>
      <c r="V101" s="214"/>
      <c r="W101" s="215"/>
      <c r="X101" s="307"/>
      <c r="Y101" s="308"/>
      <c r="Z101" s="308"/>
      <c r="AA101" s="309"/>
      <c r="AB101" s="310"/>
      <c r="AC101" s="215"/>
      <c r="AD101" s="220"/>
      <c r="AN101" s="94"/>
      <c r="AO101" s="95"/>
      <c r="AP101" s="96"/>
      <c r="AQ101" s="96"/>
      <c r="AR101" s="96"/>
      <c r="AS101" s="97"/>
      <c r="AT101" s="98"/>
      <c r="AW101" s="311"/>
      <c r="AX101" s="312"/>
      <c r="AY101" s="312"/>
      <c r="AZ101" s="313">
        <f>SUM(BA102:BA104)</f>
        <v>0</v>
      </c>
      <c r="BA101" s="314"/>
      <c r="BC101" s="224"/>
    </row>
    <row r="102" spans="4:55" ht="14.4" customHeight="1" x14ac:dyDescent="0.3">
      <c r="D102" s="179"/>
      <c r="F102" s="286"/>
      <c r="G102" s="287" t="s">
        <v>269</v>
      </c>
      <c r="H102" s="294" t="s">
        <v>270</v>
      </c>
      <c r="I102" s="288"/>
      <c r="J102" s="289" t="s">
        <v>271</v>
      </c>
      <c r="K102" s="290" t="s">
        <v>99</v>
      </c>
      <c r="L102" s="291">
        <v>0.88</v>
      </c>
      <c r="M102" s="292"/>
      <c r="N102" s="233">
        <f t="shared" ref="N102:N104" si="9">ROUND(L102 * M102,$J$2)</f>
        <v>0</v>
      </c>
      <c r="O102" s="186"/>
      <c r="P102" s="316"/>
      <c r="Q102" s="317"/>
      <c r="R102" s="318"/>
      <c r="S102" s="318"/>
      <c r="T102" s="319"/>
      <c r="U102" s="320"/>
      <c r="V102" s="321"/>
      <c r="W102" s="240"/>
      <c r="X102" s="241"/>
      <c r="Y102" s="242"/>
      <c r="Z102" s="242"/>
      <c r="AA102" s="243"/>
      <c r="AB102" s="244"/>
      <c r="AC102" s="215"/>
      <c r="AD102" s="87"/>
      <c r="AN102" s="94"/>
      <c r="AO102" s="95"/>
      <c r="AP102" s="96"/>
      <c r="AQ102" s="96"/>
      <c r="AR102" s="96"/>
      <c r="AS102" s="97"/>
      <c r="AT102" s="98"/>
      <c r="AW102" s="245"/>
      <c r="AX102" s="246"/>
      <c r="AY102" s="247"/>
      <c r="AZ102" s="248"/>
      <c r="BA102" s="249"/>
      <c r="BC102" s="224"/>
    </row>
    <row r="103" spans="4:55" ht="16.350000000000001" customHeight="1" x14ac:dyDescent="0.3">
      <c r="D103" s="179"/>
      <c r="F103" s="286"/>
      <c r="G103" s="287" t="s">
        <v>272</v>
      </c>
      <c r="H103" s="294" t="s">
        <v>273</v>
      </c>
      <c r="I103" s="288"/>
      <c r="J103" s="289" t="s">
        <v>274</v>
      </c>
      <c r="K103" s="290" t="s">
        <v>99</v>
      </c>
      <c r="L103" s="291">
        <v>0.88</v>
      </c>
      <c r="M103" s="292"/>
      <c r="N103" s="233">
        <f t="shared" si="9"/>
        <v>0</v>
      </c>
      <c r="O103" s="186"/>
      <c r="P103" s="316">
        <f>'[2]ANALISIS BUGA'!H9692</f>
        <v>9476.2899999999991</v>
      </c>
      <c r="Q103" s="317" t="e">
        <f>'[2]ANALISIS BUGA'!H9699</f>
        <v>#REF!</v>
      </c>
      <c r="R103" s="318">
        <v>1</v>
      </c>
      <c r="S103" s="318"/>
      <c r="T103" s="319" t="e">
        <f>ROUND(Q103 * L103,$R$2)</f>
        <v>#REF!</v>
      </c>
      <c r="U103" s="320">
        <f>ROUND(P103 * L103,$R$2)</f>
        <v>8339</v>
      </c>
      <c r="V103" s="321">
        <f>N103*$V$2</f>
        <v>0</v>
      </c>
      <c r="W103" s="240"/>
      <c r="X103" s="241" t="e">
        <f>ROUND('[2]ANALISIS BUGA'!H9690*L103,0)</f>
        <v>#REF!</v>
      </c>
      <c r="Y103" s="242">
        <f>ROUND('[2]ANALISIS BUGA'!H9686*L103,0)</f>
        <v>287355</v>
      </c>
      <c r="Z103" s="242" t="e">
        <f>ROUND('[2]ANALISIS BUGA'!H9680*L103,0)</f>
        <v>#REF!</v>
      </c>
      <c r="AA103" s="243" t="e">
        <f>ROUND('[2]ANALISIS BUGA'!H9675*L103,0)</f>
        <v>#REF!</v>
      </c>
      <c r="AB103" s="244" t="e">
        <f>X103+Y103+Z103+AA103</f>
        <v>#REF!</v>
      </c>
      <c r="AC103" s="215"/>
      <c r="AD103" s="87"/>
      <c r="AN103" s="94"/>
      <c r="AO103" s="95" t="str">
        <f>"CAP. " &amp; $I$82 &amp; ": " &amp; $J$82</f>
        <v>CAP. : PLUVIAL</v>
      </c>
      <c r="AP103" s="96">
        <f>ROW($I$82)</f>
        <v>82</v>
      </c>
      <c r="AQ103" s="96"/>
      <c r="AR103" s="96"/>
      <c r="AS103" s="97"/>
      <c r="AT103" s="98"/>
      <c r="AW103" s="245">
        <f>L103</f>
        <v>0.88</v>
      </c>
      <c r="AX103" s="246"/>
      <c r="AY103" s="247">
        <f>AW103+AX103</f>
        <v>0.88</v>
      </c>
      <c r="AZ103" s="248">
        <f>M103</f>
        <v>0</v>
      </c>
      <c r="BA103" s="249">
        <f>ROUND(AY103 * AZ103,$R$2)</f>
        <v>0</v>
      </c>
      <c r="BC103" s="224"/>
    </row>
    <row r="104" spans="4:55" ht="16.350000000000001" customHeight="1" x14ac:dyDescent="0.3">
      <c r="D104" s="179"/>
      <c r="F104" s="286"/>
      <c r="G104" s="287" t="s">
        <v>275</v>
      </c>
      <c r="H104" s="294" t="s">
        <v>276</v>
      </c>
      <c r="I104" s="294"/>
      <c r="J104" s="289" t="s">
        <v>277</v>
      </c>
      <c r="K104" s="290" t="s">
        <v>104</v>
      </c>
      <c r="L104" s="343">
        <v>0.13</v>
      </c>
      <c r="M104" s="344"/>
      <c r="N104" s="233">
        <f t="shared" si="9"/>
        <v>0</v>
      </c>
      <c r="O104" s="186"/>
      <c r="P104" s="316"/>
      <c r="Q104" s="317"/>
      <c r="R104" s="318"/>
      <c r="S104" s="318"/>
      <c r="T104" s="319"/>
      <c r="U104" s="320"/>
      <c r="V104" s="321"/>
      <c r="W104" s="240"/>
      <c r="X104" s="241"/>
      <c r="Y104" s="242"/>
      <c r="Z104" s="242"/>
      <c r="AA104" s="243"/>
      <c r="AB104" s="244"/>
      <c r="AC104" s="215"/>
      <c r="AD104" s="87"/>
      <c r="AN104" s="94"/>
      <c r="AO104" s="95"/>
      <c r="AP104" s="96"/>
      <c r="AQ104" s="96"/>
      <c r="AR104" s="96"/>
      <c r="AS104" s="97"/>
      <c r="AT104" s="98"/>
      <c r="AW104" s="245"/>
      <c r="AX104" s="246"/>
      <c r="AY104" s="247"/>
      <c r="AZ104" s="248"/>
      <c r="BA104" s="249"/>
      <c r="BC104" s="224"/>
    </row>
    <row r="105" spans="4:55" x14ac:dyDescent="0.3">
      <c r="D105" s="179"/>
      <c r="F105" s="322"/>
      <c r="G105" s="323"/>
      <c r="H105" s="324"/>
      <c r="I105" s="324"/>
      <c r="J105" s="325"/>
      <c r="K105" s="326"/>
      <c r="L105" s="327" t="str">
        <f>"SUBTOTAL "&amp;J101</f>
        <v>SUBTOTAL PAVIMENTOS</v>
      </c>
      <c r="M105" s="328">
        <f>SUM(N102:N104)</f>
        <v>0</v>
      </c>
      <c r="N105" s="329"/>
      <c r="O105" s="186"/>
      <c r="P105" s="330"/>
      <c r="Q105" s="331"/>
      <c r="R105" s="332"/>
      <c r="S105" s="332"/>
      <c r="T105" s="333"/>
      <c r="U105" s="334"/>
      <c r="V105" s="263"/>
      <c r="W105" s="240"/>
      <c r="X105" s="335"/>
      <c r="Y105" s="336"/>
      <c r="Z105" s="336"/>
      <c r="AA105" s="337"/>
      <c r="AB105" s="338"/>
      <c r="AC105" s="215"/>
      <c r="AD105" s="87"/>
      <c r="AN105" s="94"/>
      <c r="AO105" s="95"/>
      <c r="AP105" s="96"/>
      <c r="AQ105" s="96"/>
      <c r="AR105" s="96"/>
      <c r="AS105" s="97"/>
      <c r="AT105" s="98"/>
      <c r="AW105" s="339"/>
      <c r="AX105" s="340"/>
      <c r="AY105" s="340"/>
      <c r="AZ105" s="341">
        <f>SUM(BA102:BA104)</f>
        <v>0</v>
      </c>
      <c r="BA105" s="342"/>
      <c r="BC105" s="224"/>
    </row>
    <row r="106" spans="4:55" x14ac:dyDescent="0.3">
      <c r="D106" s="179"/>
      <c r="F106" s="298"/>
      <c r="G106" s="299">
        <v>3.5</v>
      </c>
      <c r="H106" s="300"/>
      <c r="I106" s="300"/>
      <c r="J106" s="301" t="s">
        <v>278</v>
      </c>
      <c r="K106" s="302"/>
      <c r="L106" s="303"/>
      <c r="M106" s="304">
        <f>SUM(N107:N108)</f>
        <v>0</v>
      </c>
      <c r="N106" s="305"/>
      <c r="O106" s="186"/>
      <c r="P106" s="306"/>
      <c r="Q106" s="306"/>
      <c r="R106" s="306"/>
      <c r="S106" s="306"/>
      <c r="T106" s="306"/>
      <c r="U106" s="306"/>
      <c r="V106" s="214"/>
      <c r="W106" s="215"/>
      <c r="X106" s="307"/>
      <c r="Y106" s="308"/>
      <c r="Z106" s="308"/>
      <c r="AA106" s="309"/>
      <c r="AB106" s="310"/>
      <c r="AC106" s="215"/>
      <c r="AD106" s="220"/>
      <c r="AN106" s="94"/>
      <c r="AO106" s="95"/>
      <c r="AP106" s="96"/>
      <c r="AQ106" s="96"/>
      <c r="AR106" s="96"/>
      <c r="AS106" s="97"/>
      <c r="AT106" s="98"/>
      <c r="AW106" s="311"/>
      <c r="AX106" s="312"/>
      <c r="AY106" s="312"/>
      <c r="AZ106" s="313">
        <f>SUM(BA107:BA108)</f>
        <v>0</v>
      </c>
      <c r="BA106" s="314"/>
      <c r="BC106" s="224"/>
    </row>
    <row r="107" spans="4:55" ht="14.4" customHeight="1" x14ac:dyDescent="0.3">
      <c r="D107" s="179"/>
      <c r="F107" s="286"/>
      <c r="G107" s="287" t="s">
        <v>279</v>
      </c>
      <c r="H107" s="294"/>
      <c r="I107" s="288" t="s">
        <v>280</v>
      </c>
      <c r="J107" s="289" t="s">
        <v>281</v>
      </c>
      <c r="K107" s="290" t="s">
        <v>104</v>
      </c>
      <c r="L107" s="291">
        <v>35.549999999999997</v>
      </c>
      <c r="M107" s="292"/>
      <c r="N107" s="233">
        <f t="shared" ref="N107:N108" si="10">ROUND(L107 * M107,$J$2)</f>
        <v>0</v>
      </c>
      <c r="O107" s="186"/>
      <c r="P107" s="316"/>
      <c r="Q107" s="317"/>
      <c r="R107" s="318"/>
      <c r="S107" s="318"/>
      <c r="T107" s="319"/>
      <c r="U107" s="320"/>
      <c r="V107" s="321"/>
      <c r="W107" s="240"/>
      <c r="X107" s="241"/>
      <c r="Y107" s="242"/>
      <c r="Z107" s="242"/>
      <c r="AA107" s="243"/>
      <c r="AB107" s="244"/>
      <c r="AC107" s="215"/>
      <c r="AD107" s="87"/>
      <c r="AN107" s="94"/>
      <c r="AO107" s="95"/>
      <c r="AP107" s="96"/>
      <c r="AQ107" s="96"/>
      <c r="AR107" s="96"/>
      <c r="AS107" s="97"/>
      <c r="AT107" s="98"/>
      <c r="AW107" s="245"/>
      <c r="AX107" s="246"/>
      <c r="AY107" s="247"/>
      <c r="AZ107" s="248"/>
      <c r="BA107" s="249"/>
      <c r="BC107" s="224"/>
    </row>
    <row r="108" spans="4:55" ht="16.350000000000001" customHeight="1" x14ac:dyDescent="0.3">
      <c r="D108" s="179"/>
      <c r="F108" s="286"/>
      <c r="G108" s="287" t="s">
        <v>282</v>
      </c>
      <c r="H108" s="294"/>
      <c r="I108" s="288" t="s">
        <v>283</v>
      </c>
      <c r="J108" s="289" t="s">
        <v>284</v>
      </c>
      <c r="K108" s="290" t="s">
        <v>255</v>
      </c>
      <c r="L108" s="291">
        <v>658</v>
      </c>
      <c r="M108" s="292"/>
      <c r="N108" s="233">
        <f t="shared" si="10"/>
        <v>0</v>
      </c>
      <c r="O108" s="186"/>
      <c r="P108" s="316">
        <f>'[2]ANALISIS BUGA'!H9698</f>
        <v>1081156</v>
      </c>
      <c r="Q108" s="317" t="e">
        <f>'[2]ANALISIS BUGA'!H9705</f>
        <v>#REF!</v>
      </c>
      <c r="R108" s="318">
        <v>1</v>
      </c>
      <c r="S108" s="318"/>
      <c r="T108" s="319" t="e">
        <f>ROUND(Q108 * L108,$R$2)</f>
        <v>#REF!</v>
      </c>
      <c r="U108" s="320">
        <f>ROUND(P108 * L108,$R$2)</f>
        <v>711400648</v>
      </c>
      <c r="V108" s="321">
        <f>N108*$V$2</f>
        <v>0</v>
      </c>
      <c r="W108" s="240"/>
      <c r="X108" s="241">
        <f>ROUND('[2]ANALISIS BUGA'!H9696*L108,0)</f>
        <v>0</v>
      </c>
      <c r="Y108" s="242">
        <f>ROUND('[2]ANALISIS BUGA'!H9692*L108,0)</f>
        <v>6235399</v>
      </c>
      <c r="Z108" s="242">
        <f>ROUND('[2]ANALISIS BUGA'!H9686*L108,0)</f>
        <v>214862813</v>
      </c>
      <c r="AA108" s="243">
        <f>ROUND('[2]ANALISIS BUGA'!H9681*L108,0)</f>
        <v>490302581</v>
      </c>
      <c r="AB108" s="244">
        <f>X108+Y108+Z108+AA108</f>
        <v>711400793</v>
      </c>
      <c r="AC108" s="215"/>
      <c r="AD108" s="87"/>
      <c r="AN108" s="94"/>
      <c r="AO108" s="95" t="str">
        <f>"CAP. " &amp; $I$82 &amp; ": " &amp; $J$82</f>
        <v>CAP. : PLUVIAL</v>
      </c>
      <c r="AP108" s="96">
        <f>ROW($I$82)</f>
        <v>82</v>
      </c>
      <c r="AQ108" s="96"/>
      <c r="AR108" s="96"/>
      <c r="AS108" s="97"/>
      <c r="AT108" s="98"/>
      <c r="AW108" s="245">
        <f>L108</f>
        <v>658</v>
      </c>
      <c r="AX108" s="246"/>
      <c r="AY108" s="247">
        <f>AW108+AX108</f>
        <v>658</v>
      </c>
      <c r="AZ108" s="248">
        <f>M108</f>
        <v>0</v>
      </c>
      <c r="BA108" s="249">
        <f>ROUND(AY108 * AZ108,$R$2)</f>
        <v>0</v>
      </c>
      <c r="BC108" s="224"/>
    </row>
    <row r="109" spans="4:55" x14ac:dyDescent="0.3">
      <c r="D109" s="179"/>
      <c r="F109" s="322"/>
      <c r="G109" s="323"/>
      <c r="H109" s="324"/>
      <c r="I109" s="324"/>
      <c r="J109" s="325"/>
      <c r="K109" s="326"/>
      <c r="L109" s="327" t="str">
        <f>"SUBTOTAL "&amp;J106</f>
        <v>SUBTOTAL CANAL</v>
      </c>
      <c r="M109" s="328">
        <f>SUM(N107:N108)</f>
        <v>0</v>
      </c>
      <c r="N109" s="329"/>
      <c r="O109" s="186"/>
      <c r="P109" s="330"/>
      <c r="Q109" s="331"/>
      <c r="R109" s="332"/>
      <c r="S109" s="332"/>
      <c r="T109" s="333"/>
      <c r="U109" s="334"/>
      <c r="V109" s="263"/>
      <c r="W109" s="240"/>
      <c r="X109" s="335"/>
      <c r="Y109" s="336"/>
      <c r="Z109" s="336"/>
      <c r="AA109" s="337"/>
      <c r="AB109" s="338"/>
      <c r="AC109" s="215"/>
      <c r="AD109" s="87"/>
      <c r="AN109" s="94"/>
      <c r="AO109" s="95"/>
      <c r="AP109" s="96"/>
      <c r="AQ109" s="96"/>
      <c r="AR109" s="96"/>
      <c r="AS109" s="97"/>
      <c r="AT109" s="98"/>
      <c r="AW109" s="339"/>
      <c r="AX109" s="340"/>
      <c r="AY109" s="340"/>
      <c r="AZ109" s="341">
        <f>SUM(BA107:BA108)</f>
        <v>0</v>
      </c>
      <c r="BA109" s="342"/>
      <c r="BC109" s="224"/>
    </row>
    <row r="110" spans="4:55" x14ac:dyDescent="0.3">
      <c r="D110" s="179"/>
      <c r="F110" s="298"/>
      <c r="G110" s="299">
        <v>3.6</v>
      </c>
      <c r="H110" s="300"/>
      <c r="I110" s="300"/>
      <c r="J110" s="301" t="s">
        <v>285</v>
      </c>
      <c r="K110" s="302"/>
      <c r="L110" s="303"/>
      <c r="M110" s="304">
        <f>SUM(N111:N113)</f>
        <v>0</v>
      </c>
      <c r="N110" s="305"/>
      <c r="O110" s="186"/>
      <c r="P110" s="306"/>
      <c r="Q110" s="306"/>
      <c r="R110" s="306"/>
      <c r="S110" s="306"/>
      <c r="T110" s="306"/>
      <c r="U110" s="306"/>
      <c r="V110" s="214"/>
      <c r="W110" s="215"/>
      <c r="X110" s="307"/>
      <c r="Y110" s="308"/>
      <c r="Z110" s="308"/>
      <c r="AA110" s="309"/>
      <c r="AB110" s="310"/>
      <c r="AC110" s="215"/>
      <c r="AD110" s="220"/>
      <c r="AN110" s="94"/>
      <c r="AO110" s="95"/>
      <c r="AP110" s="96"/>
      <c r="AQ110" s="96"/>
      <c r="AR110" s="96"/>
      <c r="AS110" s="97"/>
      <c r="AT110" s="98"/>
      <c r="AW110" s="311"/>
      <c r="AX110" s="312"/>
      <c r="AY110" s="312"/>
      <c r="AZ110" s="313">
        <f>SUM(BA111:BA113)</f>
        <v>0</v>
      </c>
      <c r="BA110" s="314"/>
      <c r="BC110" s="224"/>
    </row>
    <row r="111" spans="4:55" ht="14.4" customHeight="1" x14ac:dyDescent="0.3">
      <c r="D111" s="179"/>
      <c r="F111" s="286"/>
      <c r="G111" s="287" t="s">
        <v>286</v>
      </c>
      <c r="H111" s="288" t="s">
        <v>287</v>
      </c>
      <c r="I111" s="294"/>
      <c r="J111" s="289" t="s">
        <v>288</v>
      </c>
      <c r="K111" s="290" t="s">
        <v>104</v>
      </c>
      <c r="L111" s="291">
        <v>713.59</v>
      </c>
      <c r="M111" s="292"/>
      <c r="N111" s="233">
        <f t="shared" ref="N111:N113" si="11">ROUND(L111 * M111,$J$2)</f>
        <v>0</v>
      </c>
      <c r="O111" s="186"/>
      <c r="P111" s="316"/>
      <c r="Q111" s="317"/>
      <c r="R111" s="318"/>
      <c r="S111" s="318"/>
      <c r="T111" s="319"/>
      <c r="U111" s="320"/>
      <c r="V111" s="321"/>
      <c r="W111" s="240"/>
      <c r="X111" s="241"/>
      <c r="Y111" s="242"/>
      <c r="Z111" s="242"/>
      <c r="AA111" s="243"/>
      <c r="AB111" s="244"/>
      <c r="AC111" s="215"/>
      <c r="AD111" s="87"/>
      <c r="AN111" s="94"/>
      <c r="AO111" s="95"/>
      <c r="AP111" s="96"/>
      <c r="AQ111" s="96"/>
      <c r="AR111" s="96"/>
      <c r="AS111" s="97"/>
      <c r="AT111" s="98"/>
      <c r="AW111" s="245"/>
      <c r="AX111" s="246"/>
      <c r="AY111" s="247"/>
      <c r="AZ111" s="248"/>
      <c r="BA111" s="249"/>
      <c r="BC111" s="224"/>
    </row>
    <row r="112" spans="4:55" ht="16.350000000000001" customHeight="1" x14ac:dyDescent="0.3">
      <c r="D112" s="179"/>
      <c r="F112" s="286"/>
      <c r="G112" s="287" t="s">
        <v>289</v>
      </c>
      <c r="H112" s="288"/>
      <c r="I112" s="288" t="s">
        <v>290</v>
      </c>
      <c r="J112" s="289" t="s">
        <v>121</v>
      </c>
      <c r="K112" s="290" t="s">
        <v>99</v>
      </c>
      <c r="L112" s="291">
        <v>1218.3599999999999</v>
      </c>
      <c r="M112" s="292"/>
      <c r="N112" s="233">
        <f t="shared" si="11"/>
        <v>0</v>
      </c>
      <c r="O112" s="186"/>
      <c r="P112" s="316">
        <f>'[2]ANALISIS BUGA'!H10061</f>
        <v>1503645</v>
      </c>
      <c r="Q112" s="317" t="e">
        <f>'[2]ANALISIS BUGA'!H10068</f>
        <v>#REF!</v>
      </c>
      <c r="R112" s="318">
        <v>1</v>
      </c>
      <c r="S112" s="318"/>
      <c r="T112" s="319" t="e">
        <f>ROUND(Q112 * L112,$R$2)</f>
        <v>#REF!</v>
      </c>
      <c r="U112" s="320">
        <f>ROUND(P112 * L112,$R$2)</f>
        <v>1831980922</v>
      </c>
      <c r="V112" s="321">
        <f>N112*$V$2</f>
        <v>0</v>
      </c>
      <c r="W112" s="240"/>
      <c r="X112" s="241">
        <f>ROUND('[2]ANALISIS BUGA'!H10059*L112,0)</f>
        <v>0</v>
      </c>
      <c r="Y112" s="242">
        <f>ROUND('[2]ANALISIS BUGA'!H10055*L112,0)</f>
        <v>196732866</v>
      </c>
      <c r="Z112" s="242">
        <f>ROUND('[2]ANALISIS BUGA'!H10046*L112,0)</f>
        <v>505367285</v>
      </c>
      <c r="AA112" s="243">
        <f>ROUND('[2]ANALISIS BUGA'!H10041*L112,0)</f>
        <v>1129880504</v>
      </c>
      <c r="AB112" s="244">
        <f>X112+Y112+Z112+AA112</f>
        <v>1831980655</v>
      </c>
      <c r="AC112" s="215"/>
      <c r="AD112" s="87"/>
      <c r="AN112" s="94"/>
      <c r="AO112" s="95" t="str">
        <f>"CAP. " &amp; $I$82 &amp; ": " &amp; $J$82</f>
        <v>CAP. : PLUVIAL</v>
      </c>
      <c r="AP112" s="96">
        <f>ROW($I$82)</f>
        <v>82</v>
      </c>
      <c r="AQ112" s="96"/>
      <c r="AR112" s="96"/>
      <c r="AS112" s="97"/>
      <c r="AT112" s="98"/>
      <c r="AW112" s="245">
        <f>L112</f>
        <v>1218.3599999999999</v>
      </c>
      <c r="AX112" s="246"/>
      <c r="AY112" s="247">
        <f>AW112+AX112</f>
        <v>1218.3599999999999</v>
      </c>
      <c r="AZ112" s="248">
        <f>M112</f>
        <v>0</v>
      </c>
      <c r="BA112" s="249">
        <f>ROUND(AY112 * AZ112,$R$2)</f>
        <v>0</v>
      </c>
      <c r="BC112" s="224"/>
    </row>
    <row r="113" spans="4:55" ht="16.350000000000001" customHeight="1" x14ac:dyDescent="0.3">
      <c r="D113" s="179"/>
      <c r="F113" s="286"/>
      <c r="G113" s="287" t="s">
        <v>291</v>
      </c>
      <c r="H113" s="288" t="s">
        <v>292</v>
      </c>
      <c r="I113" s="294"/>
      <c r="J113" s="289" t="s">
        <v>293</v>
      </c>
      <c r="K113" s="290" t="s">
        <v>95</v>
      </c>
      <c r="L113" s="291">
        <v>1127.8699999999999</v>
      </c>
      <c r="M113" s="292"/>
      <c r="N113" s="233">
        <f t="shared" si="11"/>
        <v>0</v>
      </c>
      <c r="O113" s="186"/>
      <c r="P113" s="316"/>
      <c r="Q113" s="317"/>
      <c r="R113" s="318"/>
      <c r="S113" s="318"/>
      <c r="T113" s="319"/>
      <c r="U113" s="320"/>
      <c r="V113" s="321"/>
      <c r="W113" s="240"/>
      <c r="X113" s="241"/>
      <c r="Y113" s="242"/>
      <c r="Z113" s="242"/>
      <c r="AA113" s="243"/>
      <c r="AB113" s="244"/>
      <c r="AC113" s="215"/>
      <c r="AD113" s="87"/>
      <c r="AN113" s="94"/>
      <c r="AO113" s="95"/>
      <c r="AP113" s="96"/>
      <c r="AQ113" s="96"/>
      <c r="AR113" s="96"/>
      <c r="AS113" s="97"/>
      <c r="AT113" s="98"/>
      <c r="AW113" s="245"/>
      <c r="AX113" s="246"/>
      <c r="AY113" s="247"/>
      <c r="AZ113" s="248"/>
      <c r="BA113" s="249"/>
      <c r="BC113" s="224"/>
    </row>
    <row r="114" spans="4:55" x14ac:dyDescent="0.3">
      <c r="D114" s="179"/>
      <c r="F114" s="322"/>
      <c r="G114" s="323"/>
      <c r="H114" s="324"/>
      <c r="I114" s="324"/>
      <c r="J114" s="325"/>
      <c r="K114" s="326"/>
      <c r="L114" s="327" t="str">
        <f>"SUBTOTAL "&amp;J110</f>
        <v>SUBTOTAL FILTRO</v>
      </c>
      <c r="M114" s="328">
        <f>SUM(N111:N113)</f>
        <v>0</v>
      </c>
      <c r="N114" s="329"/>
      <c r="O114" s="186"/>
      <c r="P114" s="330"/>
      <c r="Q114" s="331"/>
      <c r="R114" s="332"/>
      <c r="S114" s="332"/>
      <c r="T114" s="333"/>
      <c r="U114" s="334"/>
      <c r="V114" s="263"/>
      <c r="W114" s="240"/>
      <c r="X114" s="335"/>
      <c r="Y114" s="336"/>
      <c r="Z114" s="336"/>
      <c r="AA114" s="337"/>
      <c r="AB114" s="338"/>
      <c r="AC114" s="215"/>
      <c r="AD114" s="87"/>
      <c r="AN114" s="94"/>
      <c r="AO114" s="95"/>
      <c r="AP114" s="96"/>
      <c r="AQ114" s="96"/>
      <c r="AR114" s="96"/>
      <c r="AS114" s="97"/>
      <c r="AT114" s="98"/>
      <c r="AW114" s="339"/>
      <c r="AX114" s="340"/>
      <c r="AY114" s="340"/>
      <c r="AZ114" s="341">
        <f>SUM(BA111:BA113)</f>
        <v>0</v>
      </c>
      <c r="BA114" s="342"/>
      <c r="BC114" s="224"/>
    </row>
    <row r="115" spans="4:55" x14ac:dyDescent="0.3">
      <c r="D115" s="179"/>
      <c r="F115" s="298"/>
      <c r="G115" s="299">
        <v>3.7</v>
      </c>
      <c r="H115" s="300"/>
      <c r="I115" s="300"/>
      <c r="J115" s="301" t="s">
        <v>294</v>
      </c>
      <c r="K115" s="302"/>
      <c r="L115" s="303"/>
      <c r="M115" s="304">
        <f>SUM(N116:N117)</f>
        <v>0</v>
      </c>
      <c r="N115" s="305"/>
      <c r="O115" s="186"/>
      <c r="P115" s="306"/>
      <c r="Q115" s="306"/>
      <c r="R115" s="306"/>
      <c r="S115" s="306"/>
      <c r="T115" s="306"/>
      <c r="U115" s="306"/>
      <c r="V115" s="214"/>
      <c r="W115" s="215"/>
      <c r="X115" s="307"/>
      <c r="Y115" s="308"/>
      <c r="Z115" s="308"/>
      <c r="AA115" s="309"/>
      <c r="AB115" s="310"/>
      <c r="AC115" s="215"/>
      <c r="AD115" s="220"/>
      <c r="AN115" s="94"/>
      <c r="AO115" s="95"/>
      <c r="AP115" s="96"/>
      <c r="AQ115" s="96"/>
      <c r="AR115" s="96"/>
      <c r="AS115" s="97"/>
      <c r="AT115" s="98"/>
      <c r="AW115" s="311"/>
      <c r="AX115" s="312"/>
      <c r="AY115" s="312"/>
      <c r="AZ115" s="313">
        <f>SUM(BA116:BA117)</f>
        <v>0</v>
      </c>
      <c r="BA115" s="314"/>
      <c r="BC115" s="224"/>
    </row>
    <row r="116" spans="4:55" ht="14.4" customHeight="1" x14ac:dyDescent="0.3">
      <c r="D116" s="179"/>
      <c r="F116" s="286"/>
      <c r="G116" s="287" t="s">
        <v>295</v>
      </c>
      <c r="H116" s="288" t="s">
        <v>296</v>
      </c>
      <c r="I116" s="294"/>
      <c r="J116" s="289" t="s">
        <v>297</v>
      </c>
      <c r="K116" s="290" t="s">
        <v>99</v>
      </c>
      <c r="L116" s="291">
        <v>16</v>
      </c>
      <c r="M116" s="292"/>
      <c r="N116" s="233">
        <f t="shared" ref="N116:N117" si="12">ROUND(L116 * M116,$J$2)</f>
        <v>0</v>
      </c>
      <c r="O116" s="186"/>
      <c r="P116" s="316"/>
      <c r="Q116" s="317"/>
      <c r="R116" s="318"/>
      <c r="S116" s="318"/>
      <c r="T116" s="319"/>
      <c r="U116" s="320"/>
      <c r="V116" s="321"/>
      <c r="W116" s="240"/>
      <c r="X116" s="241"/>
      <c r="Y116" s="242"/>
      <c r="Z116" s="242"/>
      <c r="AA116" s="243"/>
      <c r="AB116" s="244"/>
      <c r="AC116" s="215"/>
      <c r="AD116" s="87"/>
      <c r="AN116" s="94"/>
      <c r="AO116" s="95"/>
      <c r="AP116" s="96"/>
      <c r="AQ116" s="96"/>
      <c r="AR116" s="96"/>
      <c r="AS116" s="97"/>
      <c r="AT116" s="98"/>
      <c r="AW116" s="245"/>
      <c r="AX116" s="246"/>
      <c r="AY116" s="247"/>
      <c r="AZ116" s="248"/>
      <c r="BA116" s="249"/>
      <c r="BC116" s="224"/>
    </row>
    <row r="117" spans="4:55" ht="16.350000000000001" customHeight="1" x14ac:dyDescent="0.3">
      <c r="D117" s="179"/>
      <c r="F117" s="286"/>
      <c r="G117" s="287" t="s">
        <v>298</v>
      </c>
      <c r="H117" s="294" t="s">
        <v>299</v>
      </c>
      <c r="I117" s="294"/>
      <c r="J117" s="289" t="s">
        <v>300</v>
      </c>
      <c r="K117" s="290" t="s">
        <v>99</v>
      </c>
      <c r="L117" s="343">
        <v>16</v>
      </c>
      <c r="M117" s="344"/>
      <c r="N117" s="233">
        <f t="shared" si="12"/>
        <v>0</v>
      </c>
      <c r="O117" s="186"/>
      <c r="P117" s="316"/>
      <c r="Q117" s="317"/>
      <c r="R117" s="318"/>
      <c r="S117" s="318"/>
      <c r="T117" s="319"/>
      <c r="U117" s="320"/>
      <c r="V117" s="321"/>
      <c r="W117" s="240"/>
      <c r="X117" s="241"/>
      <c r="Y117" s="242"/>
      <c r="Z117" s="242"/>
      <c r="AA117" s="243"/>
      <c r="AB117" s="244"/>
      <c r="AC117" s="215"/>
      <c r="AD117" s="87"/>
      <c r="AN117" s="94"/>
      <c r="AO117" s="95"/>
      <c r="AP117" s="96"/>
      <c r="AQ117" s="96"/>
      <c r="AR117" s="96"/>
      <c r="AS117" s="97"/>
      <c r="AT117" s="98"/>
      <c r="AW117" s="245"/>
      <c r="AX117" s="246"/>
      <c r="AY117" s="247"/>
      <c r="AZ117" s="248"/>
      <c r="BA117" s="249"/>
      <c r="BC117" s="224"/>
    </row>
    <row r="118" spans="4:55" x14ac:dyDescent="0.3">
      <c r="D118" s="179"/>
      <c r="F118" s="322"/>
      <c r="G118" s="345"/>
      <c r="H118" s="324"/>
      <c r="I118" s="324"/>
      <c r="J118" s="325"/>
      <c r="K118" s="326"/>
      <c r="L118" s="327" t="str">
        <f>"SUBTOTAL "&amp;J115</f>
        <v>SUBTOTAL ANDEN</v>
      </c>
      <c r="M118" s="328">
        <f>SUM(N116:N117)</f>
        <v>0</v>
      </c>
      <c r="N118" s="329"/>
      <c r="O118" s="186"/>
      <c r="P118" s="330"/>
      <c r="Q118" s="331"/>
      <c r="R118" s="332"/>
      <c r="S118" s="332"/>
      <c r="T118" s="333"/>
      <c r="U118" s="334"/>
      <c r="V118" s="263"/>
      <c r="W118" s="240"/>
      <c r="X118" s="335"/>
      <c r="Y118" s="336"/>
      <c r="Z118" s="336"/>
      <c r="AA118" s="337"/>
      <c r="AB118" s="338"/>
      <c r="AC118" s="215"/>
      <c r="AD118" s="87"/>
      <c r="AN118" s="94"/>
      <c r="AO118" s="95"/>
      <c r="AP118" s="96"/>
      <c r="AQ118" s="96"/>
      <c r="AR118" s="96"/>
      <c r="AS118" s="97"/>
      <c r="AT118" s="98"/>
      <c r="AW118" s="339"/>
      <c r="AX118" s="340"/>
      <c r="AY118" s="340"/>
      <c r="AZ118" s="341">
        <f>SUM(BA116:BA117)</f>
        <v>0</v>
      </c>
      <c r="BA118" s="342"/>
      <c r="BC118" s="224"/>
    </row>
    <row r="119" spans="4:55" ht="15" thickBot="1" x14ac:dyDescent="0.35">
      <c r="D119" s="179"/>
      <c r="F119" s="250"/>
      <c r="G119" s="296"/>
      <c r="H119" s="252"/>
      <c r="I119" s="252"/>
      <c r="J119" s="253"/>
      <c r="K119" s="254"/>
      <c r="L119" s="255"/>
      <c r="M119" s="256" t="str">
        <f>IF(J82="ESCRIBA AQUÍ EL NOMBRE DEL CAPITULO","SUBTOTAL","SUBTOTAL CAP. "&amp;I82&amp;"  "&amp;J82&amp;":")</f>
        <v>SUBTOTAL CAP.   PLUVIAL:</v>
      </c>
      <c r="N119" s="257">
        <f>SUM(N83:N118)</f>
        <v>0</v>
      </c>
      <c r="O119" s="186"/>
      <c r="P119" s="258"/>
      <c r="Q119" s="259"/>
      <c r="R119" s="260"/>
      <c r="S119" s="260"/>
      <c r="T119" s="261"/>
      <c r="U119" s="262"/>
      <c r="V119" s="263" t="e">
        <f>SUM(#REF!)/3</f>
        <v>#REF!</v>
      </c>
      <c r="W119" s="240"/>
      <c r="X119" s="264">
        <v>0</v>
      </c>
      <c r="Y119" s="265">
        <v>0</v>
      </c>
      <c r="Z119" s="265">
        <v>0</v>
      </c>
      <c r="AA119" s="266">
        <v>0</v>
      </c>
      <c r="AB119" s="267">
        <v>0</v>
      </c>
      <c r="AC119" s="215"/>
      <c r="AD119" s="87"/>
      <c r="AN119" s="94"/>
      <c r="AO119" s="95" t="e">
        <f>"CAP. " &amp;#REF! &amp; ": " &amp;#REF!</f>
        <v>#REF!</v>
      </c>
      <c r="AP119" s="96" t="e">
        <f>ROW(#REF!)</f>
        <v>#REF!</v>
      </c>
      <c r="AQ119" s="96"/>
      <c r="AR119" s="96"/>
      <c r="AS119" s="97"/>
      <c r="AT119" s="98"/>
      <c r="AW119" s="268"/>
      <c r="AX119" s="269"/>
      <c r="AY119" s="269"/>
      <c r="AZ119" s="269"/>
      <c r="BA119" s="270" t="e">
        <f>SUM(#REF!)</f>
        <v>#REF!</v>
      </c>
      <c r="BC119" s="224"/>
    </row>
    <row r="120" spans="4:55" ht="15.6" x14ac:dyDescent="0.3">
      <c r="D120" s="179"/>
      <c r="F120" s="206"/>
      <c r="G120" s="207">
        <v>4</v>
      </c>
      <c r="H120" s="208"/>
      <c r="I120" s="208"/>
      <c r="J120" s="209" t="s">
        <v>301</v>
      </c>
      <c r="K120" s="210"/>
      <c r="L120" s="211"/>
      <c r="M120" s="212"/>
      <c r="N120" s="213">
        <f>SUM(N121:N162)</f>
        <v>0</v>
      </c>
      <c r="O120" s="186"/>
      <c r="P120" s="87"/>
      <c r="Q120" s="87"/>
      <c r="R120" s="87"/>
      <c r="S120" s="87"/>
      <c r="T120" s="87"/>
      <c r="U120" s="87"/>
      <c r="V120" s="214">
        <f>SUM(V121:V148)/3</f>
        <v>0</v>
      </c>
      <c r="W120" s="215"/>
      <c r="X120" s="216"/>
      <c r="Y120" s="217"/>
      <c r="Z120" s="217"/>
      <c r="AA120" s="218"/>
      <c r="AB120" s="219"/>
      <c r="AC120" s="215">
        <v>0</v>
      </c>
      <c r="AD120" s="220" t="s">
        <v>90</v>
      </c>
      <c r="AN120" s="94"/>
      <c r="AO120" s="95" t="str">
        <f>"CAP. " &amp; $I$120 &amp; ": " &amp; $J$120</f>
        <v xml:space="preserve">CAP. : INSTALACIONES ELÉCTRICAS E ILUMINACIÓN </v>
      </c>
      <c r="AP120" s="96">
        <f>ROW($I$120)</f>
        <v>120</v>
      </c>
      <c r="AQ120" s="96"/>
      <c r="AR120" s="96"/>
      <c r="AS120" s="97"/>
      <c r="AT120" s="98"/>
      <c r="AW120" s="221"/>
      <c r="AX120" s="222"/>
      <c r="AY120" s="222"/>
      <c r="AZ120" s="222"/>
      <c r="BA120" s="223">
        <f>SUM(BA121:BA148)</f>
        <v>0</v>
      </c>
      <c r="BC120" s="224"/>
    </row>
    <row r="121" spans="4:55" x14ac:dyDescent="0.3">
      <c r="D121" s="179"/>
      <c r="F121" s="298"/>
      <c r="G121" s="299">
        <v>4.0999999999999996</v>
      </c>
      <c r="H121" s="300"/>
      <c r="I121" s="300"/>
      <c r="J121" s="301" t="s">
        <v>302</v>
      </c>
      <c r="K121" s="302"/>
      <c r="L121" s="303"/>
      <c r="M121" s="304">
        <f>SUM(N122:N139)</f>
        <v>0</v>
      </c>
      <c r="N121" s="305"/>
      <c r="O121" s="186"/>
      <c r="P121" s="306"/>
      <c r="Q121" s="306"/>
      <c r="R121" s="306"/>
      <c r="S121" s="306"/>
      <c r="T121" s="306"/>
      <c r="U121" s="306"/>
      <c r="V121" s="214"/>
      <c r="W121" s="215"/>
      <c r="X121" s="307"/>
      <c r="Y121" s="308"/>
      <c r="Z121" s="308"/>
      <c r="AA121" s="309"/>
      <c r="AB121" s="310"/>
      <c r="AC121" s="215"/>
      <c r="AD121" s="220"/>
      <c r="AN121" s="94"/>
      <c r="AO121" s="95"/>
      <c r="AP121" s="96"/>
      <c r="AQ121" s="96"/>
      <c r="AR121" s="96"/>
      <c r="AS121" s="97"/>
      <c r="AT121" s="98"/>
      <c r="AW121" s="311"/>
      <c r="AX121" s="312"/>
      <c r="AY121" s="312"/>
      <c r="AZ121" s="313">
        <f>SUM(BA122:BA139)</f>
        <v>0</v>
      </c>
      <c r="BA121" s="314"/>
      <c r="BC121" s="224"/>
    </row>
    <row r="122" spans="4:55" ht="14.4" customHeight="1" x14ac:dyDescent="0.3">
      <c r="D122" s="179"/>
      <c r="F122" s="286"/>
      <c r="G122" s="287" t="s">
        <v>303</v>
      </c>
      <c r="H122" s="294"/>
      <c r="I122" s="294" t="s">
        <v>304</v>
      </c>
      <c r="J122" s="289" t="s">
        <v>305</v>
      </c>
      <c r="K122" s="290" t="s">
        <v>165</v>
      </c>
      <c r="L122" s="291">
        <v>1</v>
      </c>
      <c r="M122" s="292"/>
      <c r="N122" s="233">
        <f t="shared" ref="N122:N139" si="13">ROUND(L122 * M122,$J$2)</f>
        <v>0</v>
      </c>
      <c r="O122" s="186"/>
      <c r="P122" s="316"/>
      <c r="Q122" s="317"/>
      <c r="R122" s="318"/>
      <c r="S122" s="318"/>
      <c r="T122" s="319"/>
      <c r="U122" s="320"/>
      <c r="V122" s="321"/>
      <c r="W122" s="240"/>
      <c r="X122" s="241"/>
      <c r="Y122" s="242"/>
      <c r="Z122" s="242"/>
      <c r="AA122" s="243"/>
      <c r="AB122" s="244"/>
      <c r="AC122" s="215"/>
      <c r="AD122" s="87"/>
      <c r="AN122" s="94"/>
      <c r="AO122" s="95"/>
      <c r="AP122" s="96"/>
      <c r="AQ122" s="96"/>
      <c r="AR122" s="96"/>
      <c r="AS122" s="97"/>
      <c r="AT122" s="98"/>
      <c r="AW122" s="245"/>
      <c r="AX122" s="246"/>
      <c r="AY122" s="247"/>
      <c r="AZ122" s="248"/>
      <c r="BA122" s="249"/>
      <c r="BC122" s="224"/>
    </row>
    <row r="123" spans="4:55" x14ac:dyDescent="0.3">
      <c r="D123" s="179"/>
      <c r="F123" s="346"/>
      <c r="G123" s="347" t="s">
        <v>306</v>
      </c>
      <c r="H123" s="348" t="s">
        <v>307</v>
      </c>
      <c r="I123" s="349"/>
      <c r="J123" s="289" t="s">
        <v>308</v>
      </c>
      <c r="K123" s="347" t="s">
        <v>165</v>
      </c>
      <c r="L123" s="350">
        <v>1</v>
      </c>
      <c r="M123" s="351"/>
      <c r="N123" s="233">
        <f t="shared" si="13"/>
        <v>0</v>
      </c>
      <c r="O123" s="186"/>
      <c r="P123" s="352">
        <f>'[2]ANALISIS BUGA'!H17474</f>
        <v>126513</v>
      </c>
      <c r="Q123" s="353" t="e">
        <f>'[2]ANALISIS BUGA'!H17481</f>
        <v>#REF!</v>
      </c>
      <c r="R123" s="354">
        <v>1</v>
      </c>
      <c r="S123" s="354">
        <f>ROUNDUP('[2]ANALISIS BUGA'!$I$17460/$R$123,0)</f>
        <v>1</v>
      </c>
      <c r="T123" s="355" t="e">
        <f t="shared" ref="T123:T139" si="14">ROUND(Q123 * L123,$R$2)</f>
        <v>#REF!</v>
      </c>
      <c r="U123" s="356">
        <f t="shared" ref="U123:U139" si="15">ROUND(P123 * L123,$R$2)</f>
        <v>126513</v>
      </c>
      <c r="V123" s="357">
        <f t="shared" ref="V123:V139" si="16">N123*$V$2</f>
        <v>0</v>
      </c>
      <c r="W123" s="240"/>
      <c r="X123" s="241">
        <f>ROUND('[2]ANALISIS BUGA'!H17472*L123,0)</f>
        <v>0</v>
      </c>
      <c r="Y123" s="242">
        <f>ROUND('[2]ANALISIS BUGA'!H17468*L123,0)</f>
        <v>254</v>
      </c>
      <c r="Z123" s="242">
        <f>ROUND('[2]ANALISIS BUGA'!H17463*L123,0)</f>
        <v>25357</v>
      </c>
      <c r="AA123" s="243">
        <f>ROUND('[2]ANALISIS BUGA'!H17457*L123,0)</f>
        <v>100902</v>
      </c>
      <c r="AB123" s="244">
        <f t="shared" ref="AB123:AB139" si="17">X123+Y123+Z123+AA123</f>
        <v>126513</v>
      </c>
      <c r="AC123" s="215"/>
      <c r="AD123" s="87"/>
      <c r="AN123" s="94"/>
      <c r="AO123" s="95"/>
      <c r="AP123" s="96"/>
      <c r="AQ123" s="96"/>
      <c r="AR123" s="96"/>
      <c r="AS123" s="97"/>
      <c r="AT123" s="98"/>
      <c r="AW123" s="245">
        <f t="shared" ref="AW123:AW139" si="18">L123</f>
        <v>1</v>
      </c>
      <c r="AX123" s="246"/>
      <c r="AY123" s="247">
        <f t="shared" ref="AY123:AY139" si="19">AW123+AX123</f>
        <v>1</v>
      </c>
      <c r="AZ123" s="358">
        <f t="shared" ref="AZ123:AZ139" si="20">M123</f>
        <v>0</v>
      </c>
      <c r="BA123" s="359">
        <f t="shared" ref="BA123:BA139" si="21">ROUND(AY123 * AZ123,$R$2)</f>
        <v>0</v>
      </c>
      <c r="BC123" s="224"/>
    </row>
    <row r="124" spans="4:55" ht="16.350000000000001" customHeight="1" x14ac:dyDescent="0.3">
      <c r="D124" s="179"/>
      <c r="F124" s="286"/>
      <c r="G124" s="287" t="s">
        <v>309</v>
      </c>
      <c r="H124" s="288" t="s">
        <v>310</v>
      </c>
      <c r="I124" s="294"/>
      <c r="J124" s="289" t="s">
        <v>311</v>
      </c>
      <c r="K124" s="290" t="s">
        <v>165</v>
      </c>
      <c r="L124" s="291">
        <v>6</v>
      </c>
      <c r="M124" s="292"/>
      <c r="N124" s="233">
        <f t="shared" si="13"/>
        <v>0</v>
      </c>
      <c r="O124" s="186"/>
      <c r="P124" s="316">
        <f>'[2]ANALISIS BUGA'!H17526</f>
        <v>94373</v>
      </c>
      <c r="Q124" s="317" t="e">
        <f>'[2]ANALISIS BUGA'!H17533</f>
        <v>#REF!</v>
      </c>
      <c r="R124" s="318">
        <v>1</v>
      </c>
      <c r="S124" s="318"/>
      <c r="T124" s="319" t="e">
        <f t="shared" si="14"/>
        <v>#REF!</v>
      </c>
      <c r="U124" s="320">
        <f t="shared" si="15"/>
        <v>566238</v>
      </c>
      <c r="V124" s="321">
        <f t="shared" si="16"/>
        <v>0</v>
      </c>
      <c r="W124" s="240"/>
      <c r="X124" s="241">
        <f>ROUND('[2]ANALISIS BUGA'!H17524*L124,0)</f>
        <v>0</v>
      </c>
      <c r="Y124" s="242">
        <f>ROUND('[2]ANALISIS BUGA'!H17520*L124,0)</f>
        <v>1521</v>
      </c>
      <c r="Z124" s="242">
        <f>ROUND('[2]ANALISIS BUGA'!H17515*L124,0)</f>
        <v>152143</v>
      </c>
      <c r="AA124" s="243">
        <f>ROUND('[2]ANALISIS BUGA'!H17509*L124,0)</f>
        <v>412576</v>
      </c>
      <c r="AB124" s="244">
        <f t="shared" si="17"/>
        <v>566240</v>
      </c>
      <c r="AC124" s="215"/>
      <c r="AD124" s="87"/>
      <c r="AN124" s="94"/>
      <c r="AO124" s="95" t="str">
        <f t="shared" ref="AO124:AO139" si="22">"CAP. " &amp; $I$120 &amp; ": " &amp; $J$120</f>
        <v xml:space="preserve">CAP. : INSTALACIONES ELÉCTRICAS E ILUMINACIÓN </v>
      </c>
      <c r="AP124" s="96">
        <f t="shared" ref="AP124:AP139" si="23">ROW($I$120)</f>
        <v>120</v>
      </c>
      <c r="AQ124" s="96"/>
      <c r="AR124" s="96"/>
      <c r="AS124" s="97"/>
      <c r="AT124" s="98"/>
      <c r="AW124" s="245">
        <f t="shared" si="18"/>
        <v>6</v>
      </c>
      <c r="AX124" s="246"/>
      <c r="AY124" s="247">
        <f t="shared" si="19"/>
        <v>6</v>
      </c>
      <c r="AZ124" s="248">
        <f t="shared" si="20"/>
        <v>0</v>
      </c>
      <c r="BA124" s="249">
        <f t="shared" si="21"/>
        <v>0</v>
      </c>
      <c r="BC124" s="224"/>
    </row>
    <row r="125" spans="4:55" ht="16.350000000000001" customHeight="1" x14ac:dyDescent="0.3">
      <c r="D125" s="179"/>
      <c r="F125" s="286"/>
      <c r="G125" s="287" t="s">
        <v>312</v>
      </c>
      <c r="H125" s="288" t="s">
        <v>313</v>
      </c>
      <c r="I125" s="294"/>
      <c r="J125" s="289" t="s">
        <v>314</v>
      </c>
      <c r="K125" s="290" t="s">
        <v>165</v>
      </c>
      <c r="L125" s="291">
        <v>1</v>
      </c>
      <c r="M125" s="292"/>
      <c r="N125" s="233">
        <f t="shared" si="13"/>
        <v>0</v>
      </c>
      <c r="O125" s="186"/>
      <c r="P125" s="316">
        <f>'[2]ANALISIS BUGA'!H17578</f>
        <v>70889</v>
      </c>
      <c r="Q125" s="317" t="e">
        <f>'[2]ANALISIS BUGA'!H17585</f>
        <v>#REF!</v>
      </c>
      <c r="R125" s="318">
        <v>1</v>
      </c>
      <c r="S125" s="318"/>
      <c r="T125" s="319" t="e">
        <f t="shared" si="14"/>
        <v>#REF!</v>
      </c>
      <c r="U125" s="320">
        <f t="shared" si="15"/>
        <v>70889</v>
      </c>
      <c r="V125" s="321">
        <f t="shared" si="16"/>
        <v>0</v>
      </c>
      <c r="W125" s="240"/>
      <c r="X125" s="241">
        <f>ROUND('[2]ANALISIS BUGA'!H17576*L125,0)</f>
        <v>0</v>
      </c>
      <c r="Y125" s="242">
        <f>ROUND('[2]ANALISIS BUGA'!H17572*L125,0)</f>
        <v>226</v>
      </c>
      <c r="Z125" s="242">
        <f>ROUND('[2]ANALISIS BUGA'!H17567*L125,0)</f>
        <v>22631</v>
      </c>
      <c r="AA125" s="243">
        <f>ROUND('[2]ANALISIS BUGA'!H17561*L125,0)</f>
        <v>48032</v>
      </c>
      <c r="AB125" s="244">
        <f t="shared" si="17"/>
        <v>70889</v>
      </c>
      <c r="AC125" s="215"/>
      <c r="AD125" s="87"/>
      <c r="AN125" s="94"/>
      <c r="AO125" s="95" t="str">
        <f t="shared" si="22"/>
        <v xml:space="preserve">CAP. : INSTALACIONES ELÉCTRICAS E ILUMINACIÓN </v>
      </c>
      <c r="AP125" s="96">
        <f t="shared" si="23"/>
        <v>120</v>
      </c>
      <c r="AQ125" s="96"/>
      <c r="AR125" s="96"/>
      <c r="AS125" s="97"/>
      <c r="AT125" s="98"/>
      <c r="AW125" s="245">
        <f t="shared" si="18"/>
        <v>1</v>
      </c>
      <c r="AX125" s="246"/>
      <c r="AY125" s="247">
        <f t="shared" si="19"/>
        <v>1</v>
      </c>
      <c r="AZ125" s="248">
        <f t="shared" si="20"/>
        <v>0</v>
      </c>
      <c r="BA125" s="249">
        <f t="shared" si="21"/>
        <v>0</v>
      </c>
      <c r="BC125" s="224"/>
    </row>
    <row r="126" spans="4:55" ht="16.350000000000001" customHeight="1" x14ac:dyDescent="0.3">
      <c r="D126" s="179"/>
      <c r="F126" s="286"/>
      <c r="G126" s="287" t="s">
        <v>315</v>
      </c>
      <c r="H126" s="294" t="s">
        <v>316</v>
      </c>
      <c r="I126" s="288"/>
      <c r="J126" s="289" t="s">
        <v>317</v>
      </c>
      <c r="K126" s="290" t="s">
        <v>165</v>
      </c>
      <c r="L126" s="291">
        <v>1</v>
      </c>
      <c r="M126" s="292"/>
      <c r="N126" s="233">
        <f t="shared" si="13"/>
        <v>0</v>
      </c>
      <c r="O126" s="186"/>
      <c r="P126" s="316">
        <f>'[2]ANALISIS BUGA'!H17630</f>
        <v>36367</v>
      </c>
      <c r="Q126" s="317" t="e">
        <f>'[2]ANALISIS BUGA'!H17637</f>
        <v>#REF!</v>
      </c>
      <c r="R126" s="318">
        <v>1</v>
      </c>
      <c r="S126" s="318"/>
      <c r="T126" s="319" t="e">
        <f t="shared" si="14"/>
        <v>#REF!</v>
      </c>
      <c r="U126" s="320">
        <f t="shared" si="15"/>
        <v>36367</v>
      </c>
      <c r="V126" s="321">
        <f t="shared" si="16"/>
        <v>0</v>
      </c>
      <c r="W126" s="240"/>
      <c r="X126" s="241">
        <f>ROUND('[2]ANALISIS BUGA'!H17628*L126,0)</f>
        <v>0</v>
      </c>
      <c r="Y126" s="242">
        <f>ROUND('[2]ANALISIS BUGA'!H17624*L126,0)</f>
        <v>106</v>
      </c>
      <c r="Z126" s="242">
        <f>ROUND('[2]ANALISIS BUGA'!H17619*L126,0)</f>
        <v>10620</v>
      </c>
      <c r="AA126" s="243">
        <f>ROUND('[2]ANALISIS BUGA'!H17613*L126,0)</f>
        <v>25640</v>
      </c>
      <c r="AB126" s="244">
        <f t="shared" si="17"/>
        <v>36366</v>
      </c>
      <c r="AC126" s="215"/>
      <c r="AD126" s="87"/>
      <c r="AN126" s="94"/>
      <c r="AO126" s="95" t="str">
        <f t="shared" si="22"/>
        <v xml:space="preserve">CAP. : INSTALACIONES ELÉCTRICAS E ILUMINACIÓN </v>
      </c>
      <c r="AP126" s="96">
        <f t="shared" si="23"/>
        <v>120</v>
      </c>
      <c r="AQ126" s="96"/>
      <c r="AR126" s="96"/>
      <c r="AS126" s="97"/>
      <c r="AT126" s="98"/>
      <c r="AW126" s="245">
        <f t="shared" si="18"/>
        <v>1</v>
      </c>
      <c r="AX126" s="246"/>
      <c r="AY126" s="247">
        <f t="shared" si="19"/>
        <v>1</v>
      </c>
      <c r="AZ126" s="248">
        <f t="shared" si="20"/>
        <v>0</v>
      </c>
      <c r="BA126" s="249">
        <f t="shared" si="21"/>
        <v>0</v>
      </c>
      <c r="BC126" s="224"/>
    </row>
    <row r="127" spans="4:55" ht="16.350000000000001" customHeight="1" x14ac:dyDescent="0.3">
      <c r="D127" s="179"/>
      <c r="F127" s="286"/>
      <c r="G127" s="287" t="s">
        <v>318</v>
      </c>
      <c r="H127" s="288" t="s">
        <v>319</v>
      </c>
      <c r="I127" s="294"/>
      <c r="J127" s="289" t="s">
        <v>320</v>
      </c>
      <c r="K127" s="290" t="s">
        <v>165</v>
      </c>
      <c r="L127" s="291">
        <v>1</v>
      </c>
      <c r="M127" s="292"/>
      <c r="N127" s="233">
        <f t="shared" si="13"/>
        <v>0</v>
      </c>
      <c r="O127" s="186"/>
      <c r="P127" s="316">
        <f>'[2]ANALISIS BUGA'!H17680</f>
        <v>228326</v>
      </c>
      <c r="Q127" s="317" t="e">
        <f>'[2]ANALISIS BUGA'!H17687</f>
        <v>#REF!</v>
      </c>
      <c r="R127" s="318">
        <v>1</v>
      </c>
      <c r="S127" s="318"/>
      <c r="T127" s="319" t="e">
        <f t="shared" si="14"/>
        <v>#REF!</v>
      </c>
      <c r="U127" s="320">
        <f t="shared" si="15"/>
        <v>228326</v>
      </c>
      <c r="V127" s="321">
        <f t="shared" si="16"/>
        <v>0</v>
      </c>
      <c r="W127" s="240"/>
      <c r="X127" s="241">
        <f>ROUND('[2]ANALISIS BUGA'!H17678*L127,0)</f>
        <v>0</v>
      </c>
      <c r="Y127" s="242">
        <f>ROUND('[2]ANALISIS BUGA'!H17674*L127,0)</f>
        <v>639</v>
      </c>
      <c r="Z127" s="242">
        <f>ROUND('[2]ANALISIS BUGA'!H17669*L127,0)</f>
        <v>12781</v>
      </c>
      <c r="AA127" s="243">
        <f>ROUND('[2]ANALISIS BUGA'!H17664*L127,0)</f>
        <v>214906</v>
      </c>
      <c r="AB127" s="244">
        <f t="shared" si="17"/>
        <v>228326</v>
      </c>
      <c r="AC127" s="215"/>
      <c r="AD127" s="87"/>
      <c r="AN127" s="94"/>
      <c r="AO127" s="95" t="str">
        <f t="shared" si="22"/>
        <v xml:space="preserve">CAP. : INSTALACIONES ELÉCTRICAS E ILUMINACIÓN </v>
      </c>
      <c r="AP127" s="96">
        <f t="shared" si="23"/>
        <v>120</v>
      </c>
      <c r="AQ127" s="96"/>
      <c r="AR127" s="96"/>
      <c r="AS127" s="97"/>
      <c r="AT127" s="98"/>
      <c r="AW127" s="245">
        <f t="shared" si="18"/>
        <v>1</v>
      </c>
      <c r="AX127" s="246"/>
      <c r="AY127" s="247">
        <f t="shared" si="19"/>
        <v>1</v>
      </c>
      <c r="AZ127" s="248">
        <f t="shared" si="20"/>
        <v>0</v>
      </c>
      <c r="BA127" s="249">
        <f t="shared" si="21"/>
        <v>0</v>
      </c>
      <c r="BC127" s="224"/>
    </row>
    <row r="128" spans="4:55" ht="16.350000000000001" customHeight="1" x14ac:dyDescent="0.3">
      <c r="D128" s="179"/>
      <c r="F128" s="286"/>
      <c r="G128" s="287" t="s">
        <v>321</v>
      </c>
      <c r="H128" s="288" t="s">
        <v>322</v>
      </c>
      <c r="I128" s="294"/>
      <c r="J128" s="289" t="s">
        <v>323</v>
      </c>
      <c r="K128" s="290" t="s">
        <v>165</v>
      </c>
      <c r="L128" s="291">
        <v>1</v>
      </c>
      <c r="M128" s="292"/>
      <c r="N128" s="233">
        <f t="shared" si="13"/>
        <v>0</v>
      </c>
      <c r="O128" s="186"/>
      <c r="P128" s="316">
        <f>'[2]ANALISIS BUGA'!H17730</f>
        <v>37645</v>
      </c>
      <c r="Q128" s="317" t="e">
        <f>'[2]ANALISIS BUGA'!H17737</f>
        <v>#REF!</v>
      </c>
      <c r="R128" s="318">
        <v>1</v>
      </c>
      <c r="S128" s="318"/>
      <c r="T128" s="319" t="e">
        <f t="shared" si="14"/>
        <v>#REF!</v>
      </c>
      <c r="U128" s="320">
        <f t="shared" si="15"/>
        <v>37645</v>
      </c>
      <c r="V128" s="321">
        <f t="shared" si="16"/>
        <v>0</v>
      </c>
      <c r="W128" s="240"/>
      <c r="X128" s="241">
        <f>ROUND('[2]ANALISIS BUGA'!H17728*L128,0)</f>
        <v>0</v>
      </c>
      <c r="Y128" s="242">
        <f>ROUND('[2]ANALISIS BUGA'!H17724*L128,0)</f>
        <v>596</v>
      </c>
      <c r="Z128" s="242">
        <f>ROUND('[2]ANALISIS BUGA'!H17719*L128,0)</f>
        <v>11927</v>
      </c>
      <c r="AA128" s="243">
        <f>ROUND('[2]ANALISIS BUGA'!H17714*L128,0)</f>
        <v>25121</v>
      </c>
      <c r="AB128" s="244">
        <f t="shared" si="17"/>
        <v>37644</v>
      </c>
      <c r="AC128" s="215"/>
      <c r="AD128" s="87"/>
      <c r="AN128" s="94"/>
      <c r="AO128" s="95" t="str">
        <f t="shared" si="22"/>
        <v xml:space="preserve">CAP. : INSTALACIONES ELÉCTRICAS E ILUMINACIÓN </v>
      </c>
      <c r="AP128" s="96">
        <f t="shared" si="23"/>
        <v>120</v>
      </c>
      <c r="AQ128" s="96"/>
      <c r="AR128" s="96"/>
      <c r="AS128" s="97"/>
      <c r="AT128" s="98"/>
      <c r="AW128" s="245">
        <f t="shared" si="18"/>
        <v>1</v>
      </c>
      <c r="AX128" s="246"/>
      <c r="AY128" s="247">
        <f t="shared" si="19"/>
        <v>1</v>
      </c>
      <c r="AZ128" s="248">
        <f t="shared" si="20"/>
        <v>0</v>
      </c>
      <c r="BA128" s="249">
        <f t="shared" si="21"/>
        <v>0</v>
      </c>
      <c r="BC128" s="224"/>
    </row>
    <row r="129" spans="4:55" ht="16.350000000000001" customHeight="1" x14ac:dyDescent="0.3">
      <c r="D129" s="179"/>
      <c r="F129" s="286"/>
      <c r="G129" s="287" t="s">
        <v>324</v>
      </c>
      <c r="H129" s="288"/>
      <c r="I129" s="288" t="s">
        <v>325</v>
      </c>
      <c r="J129" s="289" t="s">
        <v>305</v>
      </c>
      <c r="K129" s="290" t="s">
        <v>165</v>
      </c>
      <c r="L129" s="291">
        <v>1</v>
      </c>
      <c r="M129" s="292"/>
      <c r="N129" s="233">
        <f t="shared" si="13"/>
        <v>0</v>
      </c>
      <c r="O129" s="186"/>
      <c r="P129" s="316">
        <f>'[2]ANALISIS BUGA'!H17780</f>
        <v>28864</v>
      </c>
      <c r="Q129" s="317" t="e">
        <f>'[2]ANALISIS BUGA'!H17787</f>
        <v>#REF!</v>
      </c>
      <c r="R129" s="318">
        <v>1</v>
      </c>
      <c r="S129" s="318"/>
      <c r="T129" s="319" t="e">
        <f t="shared" si="14"/>
        <v>#REF!</v>
      </c>
      <c r="U129" s="320">
        <f t="shared" si="15"/>
        <v>28864</v>
      </c>
      <c r="V129" s="321">
        <f t="shared" si="16"/>
        <v>0</v>
      </c>
      <c r="W129" s="240"/>
      <c r="X129" s="241">
        <f>ROUND('[2]ANALISIS BUGA'!H17778*L129,0)</f>
        <v>0</v>
      </c>
      <c r="Y129" s="242">
        <f>ROUND('[2]ANALISIS BUGA'!H17774*L129,0)</f>
        <v>568</v>
      </c>
      <c r="Z129" s="242">
        <f>ROUND('[2]ANALISIS BUGA'!H17769*L129,0)</f>
        <v>11362</v>
      </c>
      <c r="AA129" s="243">
        <f>ROUND('[2]ANALISIS BUGA'!H17764*L129,0)</f>
        <v>16934</v>
      </c>
      <c r="AB129" s="244">
        <f t="shared" si="17"/>
        <v>28864</v>
      </c>
      <c r="AC129" s="215"/>
      <c r="AD129" s="87"/>
      <c r="AN129" s="94"/>
      <c r="AO129" s="95" t="str">
        <f t="shared" si="22"/>
        <v xml:space="preserve">CAP. : INSTALACIONES ELÉCTRICAS E ILUMINACIÓN </v>
      </c>
      <c r="AP129" s="96">
        <f t="shared" si="23"/>
        <v>120</v>
      </c>
      <c r="AQ129" s="96"/>
      <c r="AR129" s="96"/>
      <c r="AS129" s="97"/>
      <c r="AT129" s="98"/>
      <c r="AW129" s="245">
        <f t="shared" si="18"/>
        <v>1</v>
      </c>
      <c r="AX129" s="246"/>
      <c r="AY129" s="247">
        <f t="shared" si="19"/>
        <v>1</v>
      </c>
      <c r="AZ129" s="248">
        <f t="shared" si="20"/>
        <v>0</v>
      </c>
      <c r="BA129" s="249">
        <f t="shared" si="21"/>
        <v>0</v>
      </c>
      <c r="BC129" s="224"/>
    </row>
    <row r="130" spans="4:55" x14ac:dyDescent="0.3">
      <c r="D130" s="179"/>
      <c r="F130" s="346"/>
      <c r="G130" s="347" t="s">
        <v>326</v>
      </c>
      <c r="H130" s="288" t="s">
        <v>327</v>
      </c>
      <c r="I130" s="349"/>
      <c r="J130" s="289" t="s">
        <v>328</v>
      </c>
      <c r="K130" s="347" t="s">
        <v>165</v>
      </c>
      <c r="L130" s="350">
        <v>1</v>
      </c>
      <c r="M130" s="351"/>
      <c r="N130" s="233">
        <f t="shared" si="13"/>
        <v>0</v>
      </c>
      <c r="O130" s="186"/>
      <c r="P130" s="352">
        <f>'[2]ANALISIS BUGA'!H17832</f>
        <v>276228</v>
      </c>
      <c r="Q130" s="353" t="e">
        <f>'[2]ANALISIS BUGA'!H17839</f>
        <v>#REF!</v>
      </c>
      <c r="R130" s="354">
        <v>1</v>
      </c>
      <c r="S130" s="354">
        <f>ROUNDUP('[2]ANALISIS BUGA'!$I$17819/$R$130,0)</f>
        <v>1</v>
      </c>
      <c r="T130" s="355" t="e">
        <f t="shared" si="14"/>
        <v>#REF!</v>
      </c>
      <c r="U130" s="356">
        <f t="shared" si="15"/>
        <v>276228</v>
      </c>
      <c r="V130" s="357">
        <f t="shared" si="16"/>
        <v>0</v>
      </c>
      <c r="W130" s="240"/>
      <c r="X130" s="241">
        <f>ROUND('[2]ANALISIS BUGA'!H17830*L130,0)</f>
        <v>0</v>
      </c>
      <c r="Y130" s="242">
        <f>ROUND('[2]ANALISIS BUGA'!H17826*L130,0)</f>
        <v>937</v>
      </c>
      <c r="Z130" s="242">
        <f>ROUND('[2]ANALISIS BUGA'!H17821*L130,0)</f>
        <v>46871</v>
      </c>
      <c r="AA130" s="243">
        <f>ROUND('[2]ANALISIS BUGA'!H17816*L130,0)</f>
        <v>228420</v>
      </c>
      <c r="AB130" s="244">
        <f t="shared" si="17"/>
        <v>276228</v>
      </c>
      <c r="AC130" s="215"/>
      <c r="AD130" s="87"/>
      <c r="AN130" s="94"/>
      <c r="AO130" s="95" t="str">
        <f t="shared" si="22"/>
        <v xml:space="preserve">CAP. : INSTALACIONES ELÉCTRICAS E ILUMINACIÓN </v>
      </c>
      <c r="AP130" s="96">
        <f t="shared" si="23"/>
        <v>120</v>
      </c>
      <c r="AQ130" s="96"/>
      <c r="AR130" s="96"/>
      <c r="AS130" s="97"/>
      <c r="AT130" s="98"/>
      <c r="AW130" s="245">
        <f t="shared" si="18"/>
        <v>1</v>
      </c>
      <c r="AX130" s="246"/>
      <c r="AY130" s="247">
        <f t="shared" si="19"/>
        <v>1</v>
      </c>
      <c r="AZ130" s="358">
        <f t="shared" si="20"/>
        <v>0</v>
      </c>
      <c r="BA130" s="359">
        <f t="shared" si="21"/>
        <v>0</v>
      </c>
      <c r="BC130" s="224"/>
    </row>
    <row r="131" spans="4:55" ht="16.350000000000001" customHeight="1" x14ac:dyDescent="0.3">
      <c r="D131" s="179"/>
      <c r="F131" s="286"/>
      <c r="G131" s="287" t="s">
        <v>329</v>
      </c>
      <c r="H131" s="294" t="s">
        <v>330</v>
      </c>
      <c r="I131" s="288"/>
      <c r="J131" s="289" t="s">
        <v>331</v>
      </c>
      <c r="K131" s="290" t="s">
        <v>165</v>
      </c>
      <c r="L131" s="291">
        <v>1</v>
      </c>
      <c r="M131" s="292"/>
      <c r="N131" s="233">
        <f t="shared" si="13"/>
        <v>0</v>
      </c>
      <c r="O131" s="186"/>
      <c r="P131" s="316">
        <f>'[2]ANALISIS BUGA'!H17885</f>
        <v>105402</v>
      </c>
      <c r="Q131" s="317" t="e">
        <f>'[2]ANALISIS BUGA'!H17892</f>
        <v>#REF!</v>
      </c>
      <c r="R131" s="318">
        <v>1</v>
      </c>
      <c r="S131" s="318"/>
      <c r="T131" s="319" t="e">
        <f t="shared" si="14"/>
        <v>#REF!</v>
      </c>
      <c r="U131" s="320">
        <f t="shared" si="15"/>
        <v>105402</v>
      </c>
      <c r="V131" s="321">
        <f t="shared" si="16"/>
        <v>0</v>
      </c>
      <c r="W131" s="240"/>
      <c r="X131" s="241">
        <f>ROUND('[2]ANALISIS BUGA'!H17883*L131,0)</f>
        <v>0</v>
      </c>
      <c r="Y131" s="242">
        <f>ROUND('[2]ANALISIS BUGA'!H17879*L131,0)</f>
        <v>554</v>
      </c>
      <c r="Z131" s="242">
        <f>ROUND('[2]ANALISIS BUGA'!H17874*L131,0)</f>
        <v>55406</v>
      </c>
      <c r="AA131" s="243">
        <f>ROUND('[2]ANALISIS BUGA'!H17869*L131,0)</f>
        <v>49441</v>
      </c>
      <c r="AB131" s="244">
        <f t="shared" si="17"/>
        <v>105401</v>
      </c>
      <c r="AC131" s="215"/>
      <c r="AD131" s="87"/>
      <c r="AN131" s="94"/>
      <c r="AO131" s="95" t="str">
        <f t="shared" si="22"/>
        <v xml:space="preserve">CAP. : INSTALACIONES ELÉCTRICAS E ILUMINACIÓN </v>
      </c>
      <c r="AP131" s="96">
        <f t="shared" si="23"/>
        <v>120</v>
      </c>
      <c r="AQ131" s="96"/>
      <c r="AR131" s="96"/>
      <c r="AS131" s="97"/>
      <c r="AT131" s="98"/>
      <c r="AW131" s="245">
        <f t="shared" si="18"/>
        <v>1</v>
      </c>
      <c r="AX131" s="246"/>
      <c r="AY131" s="247">
        <f t="shared" si="19"/>
        <v>1</v>
      </c>
      <c r="AZ131" s="248">
        <f t="shared" si="20"/>
        <v>0</v>
      </c>
      <c r="BA131" s="249">
        <f t="shared" si="21"/>
        <v>0</v>
      </c>
      <c r="BC131" s="224"/>
    </row>
    <row r="132" spans="4:55" x14ac:dyDescent="0.3">
      <c r="D132" s="179"/>
      <c r="F132" s="346"/>
      <c r="G132" s="347" t="s">
        <v>332</v>
      </c>
      <c r="H132" s="348" t="s">
        <v>333</v>
      </c>
      <c r="I132" s="349"/>
      <c r="J132" s="289" t="s">
        <v>334</v>
      </c>
      <c r="K132" s="347" t="s">
        <v>165</v>
      </c>
      <c r="L132" s="350">
        <v>1</v>
      </c>
      <c r="M132" s="351"/>
      <c r="N132" s="233">
        <f t="shared" si="13"/>
        <v>0</v>
      </c>
      <c r="O132" s="186"/>
      <c r="P132" s="352">
        <f>'[2]ANALISIS BUGA'!H17937</f>
        <v>51269</v>
      </c>
      <c r="Q132" s="353" t="e">
        <f>'[2]ANALISIS BUGA'!H17944</f>
        <v>#REF!</v>
      </c>
      <c r="R132" s="354">
        <v>1</v>
      </c>
      <c r="S132" s="354">
        <f>ROUNDUP('[2]ANALISIS BUGA'!$I$17924/$R$132,0)</f>
        <v>1</v>
      </c>
      <c r="T132" s="355" t="e">
        <f t="shared" si="14"/>
        <v>#REF!</v>
      </c>
      <c r="U132" s="356">
        <f t="shared" si="15"/>
        <v>51269</v>
      </c>
      <c r="V132" s="357">
        <f t="shared" si="16"/>
        <v>0</v>
      </c>
      <c r="W132" s="240"/>
      <c r="X132" s="241">
        <f>ROUND('[2]ANALISIS BUGA'!H17935*L132,0)</f>
        <v>0</v>
      </c>
      <c r="Y132" s="242">
        <f>ROUND('[2]ANALISIS BUGA'!H17931*L132,0)</f>
        <v>954</v>
      </c>
      <c r="Z132" s="242">
        <f>ROUND('[2]ANALISIS BUGA'!H17926*L132,0)</f>
        <v>23862</v>
      </c>
      <c r="AA132" s="243">
        <f>ROUND('[2]ANALISIS BUGA'!H17921*L132,0)</f>
        <v>26453</v>
      </c>
      <c r="AB132" s="244">
        <f t="shared" si="17"/>
        <v>51269</v>
      </c>
      <c r="AC132" s="215"/>
      <c r="AD132" s="87"/>
      <c r="AN132" s="94"/>
      <c r="AO132" s="95" t="str">
        <f t="shared" si="22"/>
        <v xml:space="preserve">CAP. : INSTALACIONES ELÉCTRICAS E ILUMINACIÓN </v>
      </c>
      <c r="AP132" s="96">
        <f t="shared" si="23"/>
        <v>120</v>
      </c>
      <c r="AQ132" s="96"/>
      <c r="AR132" s="96"/>
      <c r="AS132" s="97"/>
      <c r="AT132" s="98"/>
      <c r="AW132" s="245">
        <f t="shared" si="18"/>
        <v>1</v>
      </c>
      <c r="AX132" s="246"/>
      <c r="AY132" s="247">
        <f t="shared" si="19"/>
        <v>1</v>
      </c>
      <c r="AZ132" s="358">
        <f t="shared" si="20"/>
        <v>0</v>
      </c>
      <c r="BA132" s="359">
        <f t="shared" si="21"/>
        <v>0</v>
      </c>
      <c r="BC132" s="224"/>
    </row>
    <row r="133" spans="4:55" ht="16.350000000000001" customHeight="1" x14ac:dyDescent="0.3">
      <c r="D133" s="179"/>
      <c r="F133" s="286"/>
      <c r="G133" s="287" t="s">
        <v>335</v>
      </c>
      <c r="H133" s="288" t="s">
        <v>336</v>
      </c>
      <c r="I133" s="294"/>
      <c r="J133" s="289" t="s">
        <v>337</v>
      </c>
      <c r="K133" s="290" t="s">
        <v>95</v>
      </c>
      <c r="L133" s="291">
        <v>9</v>
      </c>
      <c r="M133" s="292"/>
      <c r="N133" s="233">
        <f t="shared" si="13"/>
        <v>0</v>
      </c>
      <c r="O133" s="186"/>
      <c r="P133" s="316">
        <f>'[2]ANALISIS BUGA'!H17989</f>
        <v>39979</v>
      </c>
      <c r="Q133" s="317" t="e">
        <f>'[2]ANALISIS BUGA'!H17996</f>
        <v>#REF!</v>
      </c>
      <c r="R133" s="318">
        <v>1</v>
      </c>
      <c r="S133" s="318"/>
      <c r="T133" s="319" t="e">
        <f t="shared" si="14"/>
        <v>#REF!</v>
      </c>
      <c r="U133" s="320">
        <f t="shared" si="15"/>
        <v>359811</v>
      </c>
      <c r="V133" s="321">
        <f t="shared" si="16"/>
        <v>0</v>
      </c>
      <c r="W133" s="240"/>
      <c r="X133" s="241">
        <f>ROUND('[2]ANALISIS BUGA'!H17987*L133,0)</f>
        <v>0</v>
      </c>
      <c r="Y133" s="242">
        <f>ROUND('[2]ANALISIS BUGA'!H17983*L133,0)</f>
        <v>6519</v>
      </c>
      <c r="Z133" s="242">
        <f>ROUND('[2]ANALISIS BUGA'!H17978*L133,0)</f>
        <v>130389</v>
      </c>
      <c r="AA133" s="243">
        <f>ROUND('[2]ANALISIS BUGA'!H17973*L133,0)</f>
        <v>222901</v>
      </c>
      <c r="AB133" s="244">
        <f t="shared" si="17"/>
        <v>359809</v>
      </c>
      <c r="AC133" s="215"/>
      <c r="AD133" s="87"/>
      <c r="AN133" s="94"/>
      <c r="AO133" s="95" t="str">
        <f t="shared" si="22"/>
        <v xml:space="preserve">CAP. : INSTALACIONES ELÉCTRICAS E ILUMINACIÓN </v>
      </c>
      <c r="AP133" s="96">
        <f t="shared" si="23"/>
        <v>120</v>
      </c>
      <c r="AQ133" s="96"/>
      <c r="AR133" s="96"/>
      <c r="AS133" s="97"/>
      <c r="AT133" s="98"/>
      <c r="AW133" s="245">
        <f t="shared" si="18"/>
        <v>9</v>
      </c>
      <c r="AX133" s="246"/>
      <c r="AY133" s="247">
        <f t="shared" si="19"/>
        <v>9</v>
      </c>
      <c r="AZ133" s="248">
        <f t="shared" si="20"/>
        <v>0</v>
      </c>
      <c r="BA133" s="249">
        <f t="shared" si="21"/>
        <v>0</v>
      </c>
      <c r="BC133" s="224"/>
    </row>
    <row r="134" spans="4:55" x14ac:dyDescent="0.3">
      <c r="D134" s="179"/>
      <c r="F134" s="346"/>
      <c r="G134" s="347" t="s">
        <v>338</v>
      </c>
      <c r="H134" s="349" t="s">
        <v>339</v>
      </c>
      <c r="I134" s="348"/>
      <c r="J134" s="289" t="s">
        <v>340</v>
      </c>
      <c r="K134" s="347" t="s">
        <v>165</v>
      </c>
      <c r="L134" s="350">
        <v>1</v>
      </c>
      <c r="M134" s="351"/>
      <c r="N134" s="233">
        <f t="shared" si="13"/>
        <v>0</v>
      </c>
      <c r="O134" s="186"/>
      <c r="P134" s="352">
        <f>'[2]ANALISIS BUGA'!H18039</f>
        <v>22880</v>
      </c>
      <c r="Q134" s="353" t="e">
        <f>'[2]ANALISIS BUGA'!H18046</f>
        <v>#REF!</v>
      </c>
      <c r="R134" s="354">
        <v>1</v>
      </c>
      <c r="S134" s="354">
        <f>ROUNDUP('[2]ANALISIS BUGA'!$I$18026/$R$134,0)</f>
        <v>1</v>
      </c>
      <c r="T134" s="355" t="e">
        <f t="shared" si="14"/>
        <v>#REF!</v>
      </c>
      <c r="U134" s="356">
        <f t="shared" si="15"/>
        <v>22880</v>
      </c>
      <c r="V134" s="357">
        <f t="shared" si="16"/>
        <v>0</v>
      </c>
      <c r="W134" s="240"/>
      <c r="X134" s="241">
        <f>ROUND('[2]ANALISIS BUGA'!H18037*L134,0)</f>
        <v>0</v>
      </c>
      <c r="Y134" s="242">
        <f>ROUND('[2]ANALISIS BUGA'!H18033*L134,0)</f>
        <v>213</v>
      </c>
      <c r="Z134" s="242">
        <f>ROUND('[2]ANALISIS BUGA'!H18028*L134,0)</f>
        <v>4259</v>
      </c>
      <c r="AA134" s="243">
        <f>ROUND('[2]ANALISIS BUGA'!H18023*L134,0)</f>
        <v>18408</v>
      </c>
      <c r="AB134" s="244">
        <f t="shared" si="17"/>
        <v>22880</v>
      </c>
      <c r="AC134" s="215"/>
      <c r="AD134" s="87"/>
      <c r="AN134" s="94"/>
      <c r="AO134" s="95" t="str">
        <f t="shared" si="22"/>
        <v xml:space="preserve">CAP. : INSTALACIONES ELÉCTRICAS E ILUMINACIÓN </v>
      </c>
      <c r="AP134" s="96">
        <f t="shared" si="23"/>
        <v>120</v>
      </c>
      <c r="AQ134" s="96"/>
      <c r="AR134" s="96"/>
      <c r="AS134" s="97"/>
      <c r="AT134" s="98"/>
      <c r="AW134" s="245">
        <f t="shared" si="18"/>
        <v>1</v>
      </c>
      <c r="AX134" s="246"/>
      <c r="AY134" s="247">
        <f t="shared" si="19"/>
        <v>1</v>
      </c>
      <c r="AZ134" s="358">
        <f t="shared" si="20"/>
        <v>0</v>
      </c>
      <c r="BA134" s="359">
        <f t="shared" si="21"/>
        <v>0</v>
      </c>
      <c r="BC134" s="224"/>
    </row>
    <row r="135" spans="4:55" ht="27.6" x14ac:dyDescent="0.3">
      <c r="D135" s="179"/>
      <c r="F135" s="346"/>
      <c r="G135" s="347" t="s">
        <v>341</v>
      </c>
      <c r="H135" s="349"/>
      <c r="I135" s="349" t="s">
        <v>342</v>
      </c>
      <c r="J135" s="289" t="s">
        <v>343</v>
      </c>
      <c r="K135" s="347" t="s">
        <v>165</v>
      </c>
      <c r="L135" s="350">
        <v>2</v>
      </c>
      <c r="M135" s="351"/>
      <c r="N135" s="233">
        <f t="shared" si="13"/>
        <v>0</v>
      </c>
      <c r="O135" s="186"/>
      <c r="P135" s="352">
        <f>'[2]ANALISIS BUGA'!H18089</f>
        <v>10352</v>
      </c>
      <c r="Q135" s="353" t="e">
        <f>'[2]ANALISIS BUGA'!H18096</f>
        <v>#REF!</v>
      </c>
      <c r="R135" s="354">
        <v>1</v>
      </c>
      <c r="S135" s="354">
        <f>ROUNDUP('[2]ANALISIS BUGA'!$I$18076/$R$135,0)</f>
        <v>1</v>
      </c>
      <c r="T135" s="355" t="e">
        <f t="shared" si="14"/>
        <v>#REF!</v>
      </c>
      <c r="U135" s="356">
        <f t="shared" si="15"/>
        <v>20704</v>
      </c>
      <c r="V135" s="357">
        <f t="shared" si="16"/>
        <v>0</v>
      </c>
      <c r="W135" s="240"/>
      <c r="X135" s="241">
        <f>ROUND('[2]ANALISIS BUGA'!H18087*L135,0)</f>
        <v>0</v>
      </c>
      <c r="Y135" s="242">
        <f>ROUND('[2]ANALISIS BUGA'!H18083*L135,0)</f>
        <v>426</v>
      </c>
      <c r="Z135" s="242">
        <f>ROUND('[2]ANALISIS BUGA'!H18078*L135,0)</f>
        <v>8519</v>
      </c>
      <c r="AA135" s="243">
        <f>ROUND('[2]ANALISIS BUGA'!H18073*L135,0)</f>
        <v>11760</v>
      </c>
      <c r="AB135" s="244">
        <f t="shared" si="17"/>
        <v>20705</v>
      </c>
      <c r="AC135" s="215"/>
      <c r="AD135" s="87"/>
      <c r="AN135" s="94"/>
      <c r="AO135" s="95" t="str">
        <f t="shared" si="22"/>
        <v xml:space="preserve">CAP. : INSTALACIONES ELÉCTRICAS E ILUMINACIÓN </v>
      </c>
      <c r="AP135" s="96">
        <f t="shared" si="23"/>
        <v>120</v>
      </c>
      <c r="AQ135" s="96"/>
      <c r="AR135" s="96"/>
      <c r="AS135" s="97"/>
      <c r="AT135" s="98"/>
      <c r="AW135" s="245">
        <f t="shared" si="18"/>
        <v>2</v>
      </c>
      <c r="AX135" s="246"/>
      <c r="AY135" s="247">
        <f t="shared" si="19"/>
        <v>2</v>
      </c>
      <c r="AZ135" s="358">
        <f t="shared" si="20"/>
        <v>0</v>
      </c>
      <c r="BA135" s="359">
        <f t="shared" si="21"/>
        <v>0</v>
      </c>
      <c r="BC135" s="224"/>
    </row>
    <row r="136" spans="4:55" ht="27.6" x14ac:dyDescent="0.3">
      <c r="D136" s="179"/>
      <c r="F136" s="346"/>
      <c r="G136" s="347" t="s">
        <v>344</v>
      </c>
      <c r="H136" s="349"/>
      <c r="I136" s="349" t="s">
        <v>345</v>
      </c>
      <c r="J136" s="289" t="s">
        <v>346</v>
      </c>
      <c r="K136" s="347" t="s">
        <v>165</v>
      </c>
      <c r="L136" s="350">
        <v>2</v>
      </c>
      <c r="M136" s="351"/>
      <c r="N136" s="233">
        <f t="shared" si="13"/>
        <v>0</v>
      </c>
      <c r="O136" s="186"/>
      <c r="P136" s="352">
        <f>'[2]ANALISIS BUGA'!H18134</f>
        <v>48377</v>
      </c>
      <c r="Q136" s="353" t="e">
        <f>'[2]ANALISIS BUGA'!H18141</f>
        <v>#REF!</v>
      </c>
      <c r="R136" s="354">
        <v>1</v>
      </c>
      <c r="S136" s="354">
        <f>ROUNDUP('[2]ANALISIS BUGA'!$I$18126/$R$136,0)</f>
        <v>1</v>
      </c>
      <c r="T136" s="355" t="e">
        <f t="shared" si="14"/>
        <v>#REF!</v>
      </c>
      <c r="U136" s="356">
        <f t="shared" si="15"/>
        <v>96754</v>
      </c>
      <c r="V136" s="357">
        <f t="shared" si="16"/>
        <v>0</v>
      </c>
      <c r="W136" s="240"/>
      <c r="X136" s="241">
        <f>ROUND('[2]ANALISIS BUGA'!H18132*L136,0)</f>
        <v>0</v>
      </c>
      <c r="Y136" s="242"/>
      <c r="Z136" s="242">
        <f>ROUND('[2]ANALISIS BUGA'!H18128*L136,0)</f>
        <v>10992</v>
      </c>
      <c r="AA136" s="243">
        <f>ROUND('[2]ANALISIS BUGA'!H18123*L136,0)</f>
        <v>85761</v>
      </c>
      <c r="AB136" s="244">
        <f t="shared" si="17"/>
        <v>96753</v>
      </c>
      <c r="AC136" s="215"/>
      <c r="AD136" s="87"/>
      <c r="AN136" s="94"/>
      <c r="AO136" s="95" t="str">
        <f t="shared" si="22"/>
        <v xml:space="preserve">CAP. : INSTALACIONES ELÉCTRICAS E ILUMINACIÓN </v>
      </c>
      <c r="AP136" s="96">
        <f t="shared" si="23"/>
        <v>120</v>
      </c>
      <c r="AQ136" s="96"/>
      <c r="AR136" s="96"/>
      <c r="AS136" s="97"/>
      <c r="AT136" s="98"/>
      <c r="AW136" s="245">
        <f t="shared" si="18"/>
        <v>2</v>
      </c>
      <c r="AX136" s="246"/>
      <c r="AY136" s="247">
        <f t="shared" si="19"/>
        <v>2</v>
      </c>
      <c r="AZ136" s="358">
        <f t="shared" si="20"/>
        <v>0</v>
      </c>
      <c r="BA136" s="359">
        <f t="shared" si="21"/>
        <v>0</v>
      </c>
      <c r="BC136" s="224"/>
    </row>
    <row r="137" spans="4:55" x14ac:dyDescent="0.3">
      <c r="D137" s="179"/>
      <c r="F137" s="346"/>
      <c r="G137" s="347" t="s">
        <v>347</v>
      </c>
      <c r="H137" s="348" t="s">
        <v>348</v>
      </c>
      <c r="I137" s="348"/>
      <c r="J137" s="289" t="s">
        <v>349</v>
      </c>
      <c r="K137" s="347" t="s">
        <v>165</v>
      </c>
      <c r="L137" s="350">
        <v>2</v>
      </c>
      <c r="M137" s="351"/>
      <c r="N137" s="233">
        <f t="shared" si="13"/>
        <v>0</v>
      </c>
      <c r="O137" s="186"/>
      <c r="P137" s="352">
        <f>'[2]ANALISIS BUGA'!H18172</f>
        <v>18856</v>
      </c>
      <c r="Q137" s="353" t="e">
        <f>'[2]ANALISIS BUGA'!H18179</f>
        <v>#REF!</v>
      </c>
      <c r="R137" s="354">
        <v>1</v>
      </c>
      <c r="S137" s="354"/>
      <c r="T137" s="355" t="e">
        <f t="shared" si="14"/>
        <v>#REF!</v>
      </c>
      <c r="U137" s="356">
        <f t="shared" si="15"/>
        <v>37712</v>
      </c>
      <c r="V137" s="357">
        <f t="shared" si="16"/>
        <v>0</v>
      </c>
      <c r="W137" s="240"/>
      <c r="X137" s="241">
        <f>ROUND('[2]ANALISIS BUGA'!H18170*L137,0)</f>
        <v>0</v>
      </c>
      <c r="Y137" s="242"/>
      <c r="Z137" s="242"/>
      <c r="AA137" s="243">
        <f>ROUND('[2]ANALISIS BUGA'!H18166*L137,0)</f>
        <v>37712</v>
      </c>
      <c r="AB137" s="244">
        <f t="shared" si="17"/>
        <v>37712</v>
      </c>
      <c r="AC137" s="215"/>
      <c r="AD137" s="87"/>
      <c r="AN137" s="94"/>
      <c r="AO137" s="95" t="str">
        <f t="shared" si="22"/>
        <v xml:space="preserve">CAP. : INSTALACIONES ELÉCTRICAS E ILUMINACIÓN </v>
      </c>
      <c r="AP137" s="96">
        <f t="shared" si="23"/>
        <v>120</v>
      </c>
      <c r="AQ137" s="96"/>
      <c r="AR137" s="96"/>
      <c r="AS137" s="97"/>
      <c r="AT137" s="98"/>
      <c r="AW137" s="245">
        <f t="shared" si="18"/>
        <v>2</v>
      </c>
      <c r="AX137" s="246"/>
      <c r="AY137" s="247">
        <f t="shared" si="19"/>
        <v>2</v>
      </c>
      <c r="AZ137" s="358">
        <f t="shared" si="20"/>
        <v>0</v>
      </c>
      <c r="BA137" s="359">
        <f t="shared" si="21"/>
        <v>0</v>
      </c>
      <c r="BC137" s="224"/>
    </row>
    <row r="138" spans="4:55" ht="27.6" x14ac:dyDescent="0.3">
      <c r="D138" s="179"/>
      <c r="F138" s="346"/>
      <c r="G138" s="347" t="s">
        <v>350</v>
      </c>
      <c r="H138" s="348"/>
      <c r="I138" s="348" t="s">
        <v>351</v>
      </c>
      <c r="J138" s="289" t="s">
        <v>352</v>
      </c>
      <c r="K138" s="347" t="s">
        <v>35</v>
      </c>
      <c r="L138" s="360">
        <v>118.25</v>
      </c>
      <c r="M138" s="351"/>
      <c r="N138" s="233">
        <f t="shared" si="13"/>
        <v>0</v>
      </c>
      <c r="O138" s="186"/>
      <c r="P138" s="352">
        <f>'[2]ANALISIS BUGA'!H18222</f>
        <v>91503</v>
      </c>
      <c r="Q138" s="353" t="e">
        <f>'[2]ANALISIS BUGA'!H18229</f>
        <v>#REF!</v>
      </c>
      <c r="R138" s="354">
        <v>1</v>
      </c>
      <c r="S138" s="354">
        <f>ROUNDUP('[2]ANALISIS BUGA'!$I$18208/$R$138,0)</f>
        <v>1</v>
      </c>
      <c r="T138" s="355" t="e">
        <f t="shared" si="14"/>
        <v>#REF!</v>
      </c>
      <c r="U138" s="356">
        <f t="shared" si="15"/>
        <v>10820230</v>
      </c>
      <c r="V138" s="357">
        <f t="shared" si="16"/>
        <v>0</v>
      </c>
      <c r="W138" s="240"/>
      <c r="X138" s="241">
        <f>ROUND('[2]ANALISIS BUGA'!H18220*L138,0)</f>
        <v>0</v>
      </c>
      <c r="Y138" s="242">
        <f>ROUND('[2]ANALISIS BUGA'!H18216*L138,0)</f>
        <v>1218256</v>
      </c>
      <c r="Z138" s="242">
        <f>ROUND('[2]ANALISIS BUGA'!H18210*L138,0)</f>
        <v>1356682</v>
      </c>
      <c r="AA138" s="243">
        <f>ROUND('[2]ANALISIS BUGA'!H18205*L138,0)</f>
        <v>8245234</v>
      </c>
      <c r="AB138" s="244">
        <f t="shared" si="17"/>
        <v>10820172</v>
      </c>
      <c r="AC138" s="215"/>
      <c r="AD138" s="87"/>
      <c r="AN138" s="94"/>
      <c r="AO138" s="95" t="str">
        <f t="shared" si="22"/>
        <v xml:space="preserve">CAP. : INSTALACIONES ELÉCTRICAS E ILUMINACIÓN </v>
      </c>
      <c r="AP138" s="96">
        <f t="shared" si="23"/>
        <v>120</v>
      </c>
      <c r="AQ138" s="96"/>
      <c r="AR138" s="96"/>
      <c r="AS138" s="97"/>
      <c r="AT138" s="98"/>
      <c r="AW138" s="245">
        <f t="shared" si="18"/>
        <v>118.25</v>
      </c>
      <c r="AX138" s="246"/>
      <c r="AY138" s="247">
        <f t="shared" si="19"/>
        <v>118.25</v>
      </c>
      <c r="AZ138" s="358">
        <f t="shared" si="20"/>
        <v>0</v>
      </c>
      <c r="BA138" s="359">
        <f t="shared" si="21"/>
        <v>0</v>
      </c>
      <c r="BC138" s="224"/>
    </row>
    <row r="139" spans="4:55" ht="16.350000000000001" customHeight="1" x14ac:dyDescent="0.3">
      <c r="D139" s="179"/>
      <c r="F139" s="286"/>
      <c r="G139" s="287" t="s">
        <v>353</v>
      </c>
      <c r="H139" s="294" t="s">
        <v>354</v>
      </c>
      <c r="I139" s="294"/>
      <c r="J139" s="289" t="s">
        <v>355</v>
      </c>
      <c r="K139" s="290" t="s">
        <v>104</v>
      </c>
      <c r="L139" s="291">
        <v>64.83</v>
      </c>
      <c r="M139" s="292"/>
      <c r="N139" s="233">
        <f t="shared" si="13"/>
        <v>0</v>
      </c>
      <c r="O139" s="186"/>
      <c r="P139" s="316">
        <f>'[2]ANALISIS BUGA'!H18265</f>
        <v>37745</v>
      </c>
      <c r="Q139" s="317" t="e">
        <f>'[2]ANALISIS BUGA'!H18272</f>
        <v>#REF!</v>
      </c>
      <c r="R139" s="318">
        <v>1</v>
      </c>
      <c r="S139" s="318"/>
      <c r="T139" s="319" t="e">
        <f t="shared" si="14"/>
        <v>#REF!</v>
      </c>
      <c r="U139" s="320">
        <f t="shared" si="15"/>
        <v>2447008</v>
      </c>
      <c r="V139" s="321">
        <f t="shared" si="16"/>
        <v>0</v>
      </c>
      <c r="W139" s="240"/>
      <c r="X139" s="241">
        <f>ROUND('[2]ANALISIS BUGA'!H18263*L139,0)</f>
        <v>0</v>
      </c>
      <c r="Y139" s="242">
        <f>ROUND('[2]ANALISIS BUGA'!H18259*L139,0)</f>
        <v>24228</v>
      </c>
      <c r="Z139" s="242">
        <f>ROUND('[2]ANALISIS BUGA'!H18254*L139,0)</f>
        <v>2422783</v>
      </c>
      <c r="AA139" s="243"/>
      <c r="AB139" s="244">
        <f t="shared" si="17"/>
        <v>2447011</v>
      </c>
      <c r="AC139" s="215"/>
      <c r="AD139" s="87"/>
      <c r="AN139" s="94"/>
      <c r="AO139" s="95" t="str">
        <f t="shared" si="22"/>
        <v xml:space="preserve">CAP. : INSTALACIONES ELÉCTRICAS E ILUMINACIÓN </v>
      </c>
      <c r="AP139" s="96">
        <f t="shared" si="23"/>
        <v>120</v>
      </c>
      <c r="AQ139" s="96"/>
      <c r="AR139" s="96"/>
      <c r="AS139" s="97"/>
      <c r="AT139" s="98"/>
      <c r="AW139" s="245">
        <f t="shared" si="18"/>
        <v>64.83</v>
      </c>
      <c r="AX139" s="246"/>
      <c r="AY139" s="247">
        <f t="shared" si="19"/>
        <v>64.83</v>
      </c>
      <c r="AZ139" s="248">
        <f t="shared" si="20"/>
        <v>0</v>
      </c>
      <c r="BA139" s="249">
        <f t="shared" si="21"/>
        <v>0</v>
      </c>
      <c r="BC139" s="224"/>
    </row>
    <row r="140" spans="4:55" x14ac:dyDescent="0.3">
      <c r="D140" s="179"/>
      <c r="F140" s="322"/>
      <c r="G140" s="323"/>
      <c r="H140" s="324"/>
      <c r="I140" s="324"/>
      <c r="J140" s="325"/>
      <c r="K140" s="326"/>
      <c r="L140" s="327" t="str">
        <f>"SUBTOTAL "&amp;J121</f>
        <v>SUBTOTAL INSTALACIONES</v>
      </c>
      <c r="M140" s="328">
        <f>SUM(N122:N139)</f>
        <v>0</v>
      </c>
      <c r="N140" s="329"/>
      <c r="O140" s="186"/>
      <c r="P140" s="330"/>
      <c r="Q140" s="331"/>
      <c r="R140" s="332"/>
      <c r="S140" s="332"/>
      <c r="T140" s="333"/>
      <c r="U140" s="334"/>
      <c r="V140" s="263"/>
      <c r="W140" s="240"/>
      <c r="X140" s="335"/>
      <c r="Y140" s="336"/>
      <c r="Z140" s="336"/>
      <c r="AA140" s="337"/>
      <c r="AB140" s="338"/>
      <c r="AC140" s="215"/>
      <c r="AD140" s="87"/>
      <c r="AN140" s="94"/>
      <c r="AO140" s="95"/>
      <c r="AP140" s="96"/>
      <c r="AQ140" s="96"/>
      <c r="AR140" s="96"/>
      <c r="AS140" s="97"/>
      <c r="AT140" s="98"/>
      <c r="AW140" s="339"/>
      <c r="AX140" s="340"/>
      <c r="AY140" s="340"/>
      <c r="AZ140" s="341">
        <f>SUM(BA122:BA139)</f>
        <v>0</v>
      </c>
      <c r="BA140" s="342"/>
      <c r="BC140" s="224"/>
    </row>
    <row r="141" spans="4:55" x14ac:dyDescent="0.3">
      <c r="D141" s="179"/>
      <c r="F141" s="298"/>
      <c r="G141" s="299">
        <v>4.2</v>
      </c>
      <c r="H141" s="300"/>
      <c r="I141" s="300"/>
      <c r="J141" s="301" t="s">
        <v>356</v>
      </c>
      <c r="K141" s="302"/>
      <c r="L141" s="303"/>
      <c r="M141" s="304">
        <f>SUM(N142:N147)</f>
        <v>0</v>
      </c>
      <c r="N141" s="305"/>
      <c r="O141" s="186"/>
      <c r="P141" s="306"/>
      <c r="Q141" s="306"/>
      <c r="R141" s="306"/>
      <c r="S141" s="306"/>
      <c r="T141" s="306"/>
      <c r="U141" s="306"/>
      <c r="V141" s="214"/>
      <c r="W141" s="215"/>
      <c r="X141" s="307"/>
      <c r="Y141" s="308"/>
      <c r="Z141" s="308"/>
      <c r="AA141" s="309"/>
      <c r="AB141" s="310"/>
      <c r="AC141" s="215"/>
      <c r="AD141" s="220"/>
      <c r="AN141" s="94"/>
      <c r="AO141" s="95"/>
      <c r="AP141" s="96"/>
      <c r="AQ141" s="96"/>
      <c r="AR141" s="96"/>
      <c r="AS141" s="97"/>
      <c r="AT141" s="98"/>
      <c r="AW141" s="311"/>
      <c r="AX141" s="312"/>
      <c r="AY141" s="312"/>
      <c r="AZ141" s="313">
        <f>SUM(BA142:BA143)</f>
        <v>0</v>
      </c>
      <c r="BA141" s="314"/>
      <c r="BC141" s="224"/>
    </row>
    <row r="142" spans="4:55" ht="14.4" customHeight="1" x14ac:dyDescent="0.3">
      <c r="D142" s="179"/>
      <c r="F142" s="286"/>
      <c r="G142" s="287" t="s">
        <v>357</v>
      </c>
      <c r="H142" s="288" t="s">
        <v>358</v>
      </c>
      <c r="I142" s="294"/>
      <c r="J142" s="289" t="s">
        <v>359</v>
      </c>
      <c r="K142" s="290" t="s">
        <v>165</v>
      </c>
      <c r="L142" s="291">
        <v>1</v>
      </c>
      <c r="M142" s="292"/>
      <c r="N142" s="233">
        <f t="shared" ref="N142:N147" si="24">ROUND(L142 * M142,$J$2)</f>
        <v>0</v>
      </c>
      <c r="O142" s="186"/>
      <c r="P142" s="316"/>
      <c r="Q142" s="317"/>
      <c r="R142" s="318"/>
      <c r="S142" s="318"/>
      <c r="T142" s="319"/>
      <c r="U142" s="320"/>
      <c r="V142" s="321"/>
      <c r="W142" s="240"/>
      <c r="X142" s="241"/>
      <c r="Y142" s="242"/>
      <c r="Z142" s="242"/>
      <c r="AA142" s="243"/>
      <c r="AB142" s="244"/>
      <c r="AC142" s="215"/>
      <c r="AD142" s="87"/>
      <c r="AN142" s="94"/>
      <c r="AO142" s="95"/>
      <c r="AP142" s="96"/>
      <c r="AQ142" s="96"/>
      <c r="AR142" s="96"/>
      <c r="AS142" s="97"/>
      <c r="AT142" s="98"/>
      <c r="AW142" s="245"/>
      <c r="AX142" s="246"/>
      <c r="AY142" s="247"/>
      <c r="AZ142" s="248"/>
      <c r="BA142" s="249"/>
      <c r="BC142" s="224"/>
    </row>
    <row r="143" spans="4:55" ht="16.350000000000001" customHeight="1" x14ac:dyDescent="0.3">
      <c r="D143" s="179"/>
      <c r="F143" s="286"/>
      <c r="G143" s="287" t="s">
        <v>360</v>
      </c>
      <c r="H143" s="294" t="s">
        <v>361</v>
      </c>
      <c r="I143" s="294"/>
      <c r="J143" s="289" t="s">
        <v>362</v>
      </c>
      <c r="K143" s="290" t="s">
        <v>165</v>
      </c>
      <c r="L143" s="343">
        <v>3</v>
      </c>
      <c r="M143" s="344"/>
      <c r="N143" s="233">
        <f t="shared" si="24"/>
        <v>0</v>
      </c>
      <c r="O143" s="186"/>
      <c r="P143" s="316"/>
      <c r="Q143" s="317"/>
      <c r="R143" s="318"/>
      <c r="S143" s="318"/>
      <c r="T143" s="319"/>
      <c r="U143" s="320"/>
      <c r="V143" s="321"/>
      <c r="W143" s="240"/>
      <c r="X143" s="241"/>
      <c r="Y143" s="242"/>
      <c r="Z143" s="242"/>
      <c r="AA143" s="243"/>
      <c r="AB143" s="244"/>
      <c r="AC143" s="215"/>
      <c r="AD143" s="87"/>
      <c r="AN143" s="94"/>
      <c r="AO143" s="95"/>
      <c r="AP143" s="96"/>
      <c r="AQ143" s="96"/>
      <c r="AR143" s="96"/>
      <c r="AS143" s="97"/>
      <c r="AT143" s="98"/>
      <c r="AW143" s="245"/>
      <c r="AX143" s="246"/>
      <c r="AY143" s="247"/>
      <c r="AZ143" s="248"/>
      <c r="BA143" s="249"/>
      <c r="BC143" s="224"/>
    </row>
    <row r="144" spans="4:55" ht="16.350000000000001" customHeight="1" x14ac:dyDescent="0.3">
      <c r="D144" s="179"/>
      <c r="F144" s="286"/>
      <c r="G144" s="287" t="s">
        <v>363</v>
      </c>
      <c r="H144" s="294" t="s">
        <v>364</v>
      </c>
      <c r="I144" s="294"/>
      <c r="J144" s="289" t="s">
        <v>365</v>
      </c>
      <c r="K144" s="290" t="s">
        <v>165</v>
      </c>
      <c r="L144" s="343">
        <v>6</v>
      </c>
      <c r="M144" s="344"/>
      <c r="N144" s="233">
        <f t="shared" si="24"/>
        <v>0</v>
      </c>
      <c r="O144" s="186"/>
      <c r="P144" s="316"/>
      <c r="Q144" s="317"/>
      <c r="R144" s="318"/>
      <c r="S144" s="318"/>
      <c r="T144" s="319"/>
      <c r="U144" s="320"/>
      <c r="V144" s="321"/>
      <c r="W144" s="240"/>
      <c r="X144" s="241"/>
      <c r="Y144" s="242"/>
      <c r="Z144" s="242"/>
      <c r="AA144" s="243"/>
      <c r="AB144" s="244"/>
      <c r="AC144" s="215"/>
      <c r="AD144" s="87"/>
      <c r="AN144" s="94"/>
      <c r="AO144" s="95"/>
      <c r="AP144" s="96"/>
      <c r="AQ144" s="96"/>
      <c r="AR144" s="96"/>
      <c r="AS144" s="97"/>
      <c r="AT144" s="98"/>
      <c r="AW144" s="245"/>
      <c r="AX144" s="246"/>
      <c r="AY144" s="247"/>
      <c r="AZ144" s="248"/>
      <c r="BA144" s="249"/>
      <c r="BC144" s="224"/>
    </row>
    <row r="145" spans="4:55" ht="16.350000000000001" customHeight="1" x14ac:dyDescent="0.3">
      <c r="D145" s="179"/>
      <c r="F145" s="286"/>
      <c r="G145" s="287" t="s">
        <v>366</v>
      </c>
      <c r="H145" s="294" t="s">
        <v>367</v>
      </c>
      <c r="I145" s="294"/>
      <c r="J145" s="289" t="s">
        <v>368</v>
      </c>
      <c r="K145" s="290" t="s">
        <v>165</v>
      </c>
      <c r="L145" s="343">
        <v>5</v>
      </c>
      <c r="M145" s="344"/>
      <c r="N145" s="233">
        <f t="shared" si="24"/>
        <v>0</v>
      </c>
      <c r="O145" s="186"/>
      <c r="P145" s="316"/>
      <c r="Q145" s="317"/>
      <c r="R145" s="318"/>
      <c r="S145" s="318"/>
      <c r="T145" s="319"/>
      <c r="U145" s="320"/>
      <c r="V145" s="321"/>
      <c r="W145" s="240"/>
      <c r="X145" s="241"/>
      <c r="Y145" s="242"/>
      <c r="Z145" s="242"/>
      <c r="AA145" s="243"/>
      <c r="AB145" s="244"/>
      <c r="AC145" s="215"/>
      <c r="AD145" s="87"/>
      <c r="AN145" s="94"/>
      <c r="AO145" s="95"/>
      <c r="AP145" s="96"/>
      <c r="AQ145" s="96"/>
      <c r="AR145" s="96"/>
      <c r="AS145" s="97"/>
      <c r="AT145" s="98"/>
      <c r="AW145" s="245"/>
      <c r="AX145" s="246"/>
      <c r="AY145" s="247"/>
      <c r="AZ145" s="248"/>
      <c r="BA145" s="249"/>
      <c r="BC145" s="224"/>
    </row>
    <row r="146" spans="4:55" ht="16.350000000000001" customHeight="1" x14ac:dyDescent="0.3">
      <c r="D146" s="179"/>
      <c r="F146" s="286"/>
      <c r="G146" s="287" t="s">
        <v>369</v>
      </c>
      <c r="H146" s="294"/>
      <c r="I146" s="294" t="s">
        <v>370</v>
      </c>
      <c r="J146" s="289" t="s">
        <v>371</v>
      </c>
      <c r="K146" s="290" t="s">
        <v>165</v>
      </c>
      <c r="L146" s="343">
        <v>28</v>
      </c>
      <c r="M146" s="344"/>
      <c r="N146" s="233">
        <f t="shared" si="24"/>
        <v>0</v>
      </c>
      <c r="O146" s="186"/>
      <c r="P146" s="316"/>
      <c r="Q146" s="317"/>
      <c r="R146" s="318"/>
      <c r="S146" s="318"/>
      <c r="T146" s="319"/>
      <c r="U146" s="320"/>
      <c r="V146" s="321"/>
      <c r="W146" s="240"/>
      <c r="X146" s="241"/>
      <c r="Y146" s="242"/>
      <c r="Z146" s="242"/>
      <c r="AA146" s="243"/>
      <c r="AB146" s="244"/>
      <c r="AC146" s="215"/>
      <c r="AD146" s="87"/>
      <c r="AN146" s="94"/>
      <c r="AO146" s="95"/>
      <c r="AP146" s="96"/>
      <c r="AQ146" s="96"/>
      <c r="AR146" s="96"/>
      <c r="AS146" s="97"/>
      <c r="AT146" s="98"/>
      <c r="AW146" s="245"/>
      <c r="AX146" s="246"/>
      <c r="AY146" s="247"/>
      <c r="AZ146" s="248"/>
      <c r="BA146" s="249"/>
      <c r="BC146" s="224"/>
    </row>
    <row r="147" spans="4:55" ht="16.350000000000001" customHeight="1" x14ac:dyDescent="0.3">
      <c r="D147" s="179"/>
      <c r="F147" s="286"/>
      <c r="G147" s="287" t="s">
        <v>372</v>
      </c>
      <c r="H147" s="294"/>
      <c r="I147" s="294" t="s">
        <v>373</v>
      </c>
      <c r="J147" s="289" t="s">
        <v>374</v>
      </c>
      <c r="K147" s="290" t="s">
        <v>35</v>
      </c>
      <c r="L147" s="343">
        <v>485.37</v>
      </c>
      <c r="M147" s="344"/>
      <c r="N147" s="233">
        <f t="shared" si="24"/>
        <v>0</v>
      </c>
      <c r="O147" s="186"/>
      <c r="P147" s="316"/>
      <c r="Q147" s="317"/>
      <c r="R147" s="318"/>
      <c r="S147" s="318"/>
      <c r="T147" s="319"/>
      <c r="U147" s="320"/>
      <c r="V147" s="321"/>
      <c r="W147" s="240"/>
      <c r="X147" s="241"/>
      <c r="Y147" s="242"/>
      <c r="Z147" s="242"/>
      <c r="AA147" s="243"/>
      <c r="AB147" s="244"/>
      <c r="AC147" s="215"/>
      <c r="AD147" s="87"/>
      <c r="AN147" s="94"/>
      <c r="AO147" s="95"/>
      <c r="AP147" s="96"/>
      <c r="AQ147" s="96"/>
      <c r="AR147" s="96"/>
      <c r="AS147" s="97"/>
      <c r="AT147" s="98"/>
      <c r="AW147" s="245"/>
      <c r="AX147" s="246"/>
      <c r="AY147" s="247"/>
      <c r="AZ147" s="248"/>
      <c r="BA147" s="249"/>
      <c r="BC147" s="224"/>
    </row>
    <row r="148" spans="4:55" x14ac:dyDescent="0.3">
      <c r="D148" s="179"/>
      <c r="F148" s="322"/>
      <c r="G148" s="323"/>
      <c r="H148" s="324"/>
      <c r="I148" s="324"/>
      <c r="J148" s="325"/>
      <c r="K148" s="326"/>
      <c r="L148" s="327" t="str">
        <f>"SUBTOTAL "&amp;J141</f>
        <v>SUBTOTAL ILUMINACIÓN CANCHA FUTBOL 11</v>
      </c>
      <c r="M148" s="328">
        <f>SUM(N142:N147)</f>
        <v>0</v>
      </c>
      <c r="N148" s="329"/>
      <c r="O148" s="186"/>
      <c r="P148" s="330"/>
      <c r="Q148" s="331"/>
      <c r="R148" s="332"/>
      <c r="S148" s="332"/>
      <c r="T148" s="333"/>
      <c r="U148" s="334"/>
      <c r="V148" s="263"/>
      <c r="W148" s="240"/>
      <c r="X148" s="335"/>
      <c r="Y148" s="336"/>
      <c r="Z148" s="336"/>
      <c r="AA148" s="337"/>
      <c r="AB148" s="338"/>
      <c r="AC148" s="215"/>
      <c r="AD148" s="87"/>
      <c r="AN148" s="94"/>
      <c r="AO148" s="95"/>
      <c r="AP148" s="96"/>
      <c r="AQ148" s="96"/>
      <c r="AR148" s="96"/>
      <c r="AS148" s="97"/>
      <c r="AT148" s="98"/>
      <c r="AW148" s="339"/>
      <c r="AX148" s="340"/>
      <c r="AY148" s="340"/>
      <c r="AZ148" s="341">
        <f>SUM(BA142:BA143)</f>
        <v>0</v>
      </c>
      <c r="BA148" s="342"/>
      <c r="BC148" s="224"/>
    </row>
    <row r="149" spans="4:55" x14ac:dyDescent="0.3">
      <c r="D149" s="179"/>
      <c r="F149" s="298"/>
      <c r="G149" s="299">
        <v>4.3</v>
      </c>
      <c r="H149" s="300"/>
      <c r="I149" s="300"/>
      <c r="J149" s="301" t="s">
        <v>375</v>
      </c>
      <c r="K149" s="302"/>
      <c r="L149" s="303"/>
      <c r="M149" s="304">
        <f>SUM(N150:N152)</f>
        <v>0</v>
      </c>
      <c r="N149" s="305"/>
      <c r="O149" s="186"/>
      <c r="P149" s="306"/>
      <c r="Q149" s="306"/>
      <c r="R149" s="306"/>
      <c r="S149" s="306"/>
      <c r="T149" s="306"/>
      <c r="U149" s="306"/>
      <c r="V149" s="214"/>
      <c r="W149" s="215"/>
      <c r="X149" s="307"/>
      <c r="Y149" s="308"/>
      <c r="Z149" s="308"/>
      <c r="AA149" s="309"/>
      <c r="AB149" s="310"/>
      <c r="AC149" s="215"/>
      <c r="AD149" s="220"/>
      <c r="AN149" s="94"/>
      <c r="AO149" s="95"/>
      <c r="AP149" s="96"/>
      <c r="AQ149" s="96"/>
      <c r="AR149" s="96"/>
      <c r="AS149" s="97"/>
      <c r="AT149" s="98"/>
      <c r="AW149" s="311"/>
      <c r="AX149" s="312"/>
      <c r="AY149" s="312"/>
      <c r="AZ149" s="313">
        <f>SUM(BA150:BA151)</f>
        <v>0</v>
      </c>
      <c r="BA149" s="314"/>
      <c r="BC149" s="224"/>
    </row>
    <row r="150" spans="4:55" ht="14.4" customHeight="1" x14ac:dyDescent="0.3">
      <c r="D150" s="179"/>
      <c r="F150" s="286"/>
      <c r="G150" s="287" t="s">
        <v>376</v>
      </c>
      <c r="H150" s="288" t="s">
        <v>377</v>
      </c>
      <c r="I150" s="294"/>
      <c r="J150" s="289" t="s">
        <v>378</v>
      </c>
      <c r="K150" s="290" t="s">
        <v>95</v>
      </c>
      <c r="L150" s="291">
        <v>108</v>
      </c>
      <c r="M150" s="292"/>
      <c r="N150" s="233">
        <f t="shared" ref="N150:N152" si="25">ROUND(L150 * M150,$J$2)</f>
        <v>0</v>
      </c>
      <c r="O150" s="186"/>
      <c r="P150" s="316"/>
      <c r="Q150" s="317"/>
      <c r="R150" s="318"/>
      <c r="S150" s="318"/>
      <c r="T150" s="319"/>
      <c r="U150" s="320"/>
      <c r="V150" s="321"/>
      <c r="W150" s="240"/>
      <c r="X150" s="241"/>
      <c r="Y150" s="242"/>
      <c r="Z150" s="242"/>
      <c r="AA150" s="243"/>
      <c r="AB150" s="244"/>
      <c r="AC150" s="215"/>
      <c r="AD150" s="87"/>
      <c r="AN150" s="94"/>
      <c r="AO150" s="95"/>
      <c r="AP150" s="96"/>
      <c r="AQ150" s="96"/>
      <c r="AR150" s="96"/>
      <c r="AS150" s="97"/>
      <c r="AT150" s="98"/>
      <c r="AW150" s="245"/>
      <c r="AX150" s="246"/>
      <c r="AY150" s="247"/>
      <c r="AZ150" s="248"/>
      <c r="BA150" s="249"/>
      <c r="BC150" s="224"/>
    </row>
    <row r="151" spans="4:55" ht="16.350000000000001" customHeight="1" x14ac:dyDescent="0.3">
      <c r="D151" s="179"/>
      <c r="F151" s="286"/>
      <c r="G151" s="287" t="s">
        <v>379</v>
      </c>
      <c r="H151" s="294"/>
      <c r="I151" s="294" t="s">
        <v>380</v>
      </c>
      <c r="J151" s="289" t="s">
        <v>381</v>
      </c>
      <c r="K151" s="290" t="s">
        <v>165</v>
      </c>
      <c r="L151" s="343">
        <v>1</v>
      </c>
      <c r="M151" s="344"/>
      <c r="N151" s="233">
        <f t="shared" si="25"/>
        <v>0</v>
      </c>
      <c r="O151" s="186"/>
      <c r="P151" s="316"/>
      <c r="Q151" s="317"/>
      <c r="R151" s="318"/>
      <c r="S151" s="318"/>
      <c r="T151" s="319"/>
      <c r="U151" s="320"/>
      <c r="V151" s="321"/>
      <c r="W151" s="240"/>
      <c r="X151" s="241"/>
      <c r="Y151" s="242"/>
      <c r="Z151" s="242"/>
      <c r="AA151" s="243"/>
      <c r="AB151" s="244"/>
      <c r="AC151" s="215"/>
      <c r="AD151" s="87"/>
      <c r="AN151" s="94"/>
      <c r="AO151" s="95"/>
      <c r="AP151" s="96"/>
      <c r="AQ151" s="96"/>
      <c r="AR151" s="96"/>
      <c r="AS151" s="97"/>
      <c r="AT151" s="98"/>
      <c r="AW151" s="245"/>
      <c r="AX151" s="246"/>
      <c r="AY151" s="247"/>
      <c r="AZ151" s="248"/>
      <c r="BA151" s="249"/>
      <c r="BC151" s="224"/>
    </row>
    <row r="152" spans="4:55" ht="16.350000000000001" customHeight="1" x14ac:dyDescent="0.3">
      <c r="D152" s="179"/>
      <c r="F152" s="286"/>
      <c r="G152" s="287" t="s">
        <v>382</v>
      </c>
      <c r="H152" s="294"/>
      <c r="I152" s="294" t="s">
        <v>383</v>
      </c>
      <c r="J152" s="289" t="s">
        <v>384</v>
      </c>
      <c r="K152" s="290" t="s">
        <v>165</v>
      </c>
      <c r="L152" s="343">
        <v>1</v>
      </c>
      <c r="M152" s="344"/>
      <c r="N152" s="233">
        <f t="shared" si="25"/>
        <v>0</v>
      </c>
      <c r="O152" s="186"/>
      <c r="P152" s="316"/>
      <c r="Q152" s="317"/>
      <c r="R152" s="318"/>
      <c r="S152" s="318"/>
      <c r="T152" s="319"/>
      <c r="U152" s="320"/>
      <c r="V152" s="321"/>
      <c r="W152" s="240"/>
      <c r="X152" s="241"/>
      <c r="Y152" s="242"/>
      <c r="Z152" s="242"/>
      <c r="AA152" s="243"/>
      <c r="AB152" s="244"/>
      <c r="AC152" s="215"/>
      <c r="AD152" s="87"/>
      <c r="AN152" s="94"/>
      <c r="AO152" s="95"/>
      <c r="AP152" s="96"/>
      <c r="AQ152" s="96"/>
      <c r="AR152" s="96"/>
      <c r="AS152" s="97"/>
      <c r="AT152" s="98"/>
      <c r="AW152" s="245"/>
      <c r="AX152" s="246"/>
      <c r="AY152" s="247"/>
      <c r="AZ152" s="248"/>
      <c r="BA152" s="249"/>
      <c r="BC152" s="224"/>
    </row>
    <row r="153" spans="4:55" x14ac:dyDescent="0.3">
      <c r="D153" s="179"/>
      <c r="F153" s="322"/>
      <c r="G153" s="323"/>
      <c r="H153" s="324"/>
      <c r="I153" s="324"/>
      <c r="J153" s="325"/>
      <c r="K153" s="326"/>
      <c r="L153" s="327" t="str">
        <f>"SUBTOTAL "&amp;J149</f>
        <v>SUBTOTAL SISTEMA DE MALLA A TIERRA</v>
      </c>
      <c r="M153" s="328">
        <f>SUM(N150:N152)</f>
        <v>0</v>
      </c>
      <c r="N153" s="329"/>
      <c r="O153" s="186"/>
      <c r="P153" s="330"/>
      <c r="Q153" s="331"/>
      <c r="R153" s="332"/>
      <c r="S153" s="332"/>
      <c r="T153" s="333"/>
      <c r="U153" s="334"/>
      <c r="V153" s="263"/>
      <c r="W153" s="240"/>
      <c r="X153" s="335"/>
      <c r="Y153" s="336"/>
      <c r="Z153" s="336"/>
      <c r="AA153" s="337"/>
      <c r="AB153" s="338"/>
      <c r="AC153" s="215"/>
      <c r="AD153" s="87"/>
      <c r="AN153" s="94"/>
      <c r="AO153" s="95"/>
      <c r="AP153" s="96"/>
      <c r="AQ153" s="96"/>
      <c r="AR153" s="96"/>
      <c r="AS153" s="97"/>
      <c r="AT153" s="98"/>
      <c r="AW153" s="339"/>
      <c r="AX153" s="340"/>
      <c r="AY153" s="340"/>
      <c r="AZ153" s="341">
        <f>SUM(BA150:BA151)</f>
        <v>0</v>
      </c>
      <c r="BA153" s="342"/>
      <c r="BC153" s="224"/>
    </row>
    <row r="154" spans="4:55" x14ac:dyDescent="0.3">
      <c r="D154" s="179"/>
      <c r="F154" s="298"/>
      <c r="G154" s="299">
        <v>4.4000000000000004</v>
      </c>
      <c r="H154" s="300"/>
      <c r="I154" s="300"/>
      <c r="J154" s="301" t="s">
        <v>385</v>
      </c>
      <c r="K154" s="302"/>
      <c r="L154" s="303"/>
      <c r="M154" s="304">
        <f>SUM(N155:N155)</f>
        <v>0</v>
      </c>
      <c r="N154" s="305"/>
      <c r="O154" s="186"/>
      <c r="P154" s="306"/>
      <c r="Q154" s="306"/>
      <c r="R154" s="306"/>
      <c r="S154" s="306"/>
      <c r="T154" s="306"/>
      <c r="U154" s="306"/>
      <c r="V154" s="214"/>
      <c r="W154" s="215"/>
      <c r="X154" s="307"/>
      <c r="Y154" s="308"/>
      <c r="Z154" s="308"/>
      <c r="AA154" s="309"/>
      <c r="AB154" s="310"/>
      <c r="AC154" s="215"/>
      <c r="AD154" s="220"/>
      <c r="AN154" s="94"/>
      <c r="AO154" s="95"/>
      <c r="AP154" s="96"/>
      <c r="AQ154" s="96"/>
      <c r="AR154" s="96"/>
      <c r="AS154" s="97"/>
      <c r="AT154" s="98"/>
      <c r="AW154" s="311"/>
      <c r="AX154" s="312"/>
      <c r="AY154" s="312"/>
      <c r="AZ154" s="313">
        <f>SUM(BA155:BA155)</f>
        <v>0</v>
      </c>
      <c r="BA154" s="314"/>
      <c r="BC154" s="224"/>
    </row>
    <row r="155" spans="4:55" ht="14.4" customHeight="1" x14ac:dyDescent="0.3">
      <c r="D155" s="179"/>
      <c r="F155" s="286"/>
      <c r="G155" s="287" t="s">
        <v>386</v>
      </c>
      <c r="H155" s="288" t="s">
        <v>387</v>
      </c>
      <c r="I155" s="294"/>
      <c r="J155" s="289" t="s">
        <v>388</v>
      </c>
      <c r="K155" s="290" t="s">
        <v>95</v>
      </c>
      <c r="L155" s="291">
        <v>578.23</v>
      </c>
      <c r="M155" s="292"/>
      <c r="N155" s="233">
        <f t="shared" ref="N155" si="26">ROUND(L155 * M155,$J$2)</f>
        <v>0</v>
      </c>
      <c r="O155" s="186"/>
      <c r="P155" s="316"/>
      <c r="Q155" s="317"/>
      <c r="R155" s="318"/>
      <c r="S155" s="318"/>
      <c r="T155" s="319"/>
      <c r="U155" s="320"/>
      <c r="V155" s="321"/>
      <c r="W155" s="240"/>
      <c r="X155" s="241"/>
      <c r="Y155" s="242"/>
      <c r="Z155" s="242"/>
      <c r="AA155" s="243"/>
      <c r="AB155" s="244"/>
      <c r="AC155" s="215"/>
      <c r="AD155" s="87"/>
      <c r="AN155" s="94"/>
      <c r="AO155" s="95"/>
      <c r="AP155" s="96"/>
      <c r="AQ155" s="96"/>
      <c r="AR155" s="96"/>
      <c r="AS155" s="97"/>
      <c r="AT155" s="98"/>
      <c r="AW155" s="245"/>
      <c r="AX155" s="246"/>
      <c r="AY155" s="247"/>
      <c r="AZ155" s="248"/>
      <c r="BA155" s="249"/>
      <c r="BC155" s="224"/>
    </row>
    <row r="156" spans="4:55" x14ac:dyDescent="0.3">
      <c r="D156" s="179"/>
      <c r="F156" s="322"/>
      <c r="G156" s="323"/>
      <c r="H156" s="324"/>
      <c r="I156" s="324"/>
      <c r="J156" s="325"/>
      <c r="K156" s="326"/>
      <c r="L156" s="327" t="str">
        <f>"SUBTOTAL "&amp;J154</f>
        <v>SUBTOTAL ANILLO PERIMETRAL</v>
      </c>
      <c r="M156" s="328">
        <f>SUM(N155:N155)</f>
        <v>0</v>
      </c>
      <c r="N156" s="329"/>
      <c r="O156" s="186"/>
      <c r="P156" s="330"/>
      <c r="Q156" s="331"/>
      <c r="R156" s="332"/>
      <c r="S156" s="332"/>
      <c r="T156" s="333"/>
      <c r="U156" s="334"/>
      <c r="V156" s="263"/>
      <c r="W156" s="240"/>
      <c r="X156" s="335"/>
      <c r="Y156" s="336"/>
      <c r="Z156" s="336"/>
      <c r="AA156" s="337"/>
      <c r="AB156" s="338"/>
      <c r="AC156" s="215"/>
      <c r="AD156" s="87"/>
      <c r="AN156" s="94"/>
      <c r="AO156" s="95"/>
      <c r="AP156" s="96"/>
      <c r="AQ156" s="96"/>
      <c r="AR156" s="96"/>
      <c r="AS156" s="97"/>
      <c r="AT156" s="98"/>
      <c r="AW156" s="339"/>
      <c r="AX156" s="340"/>
      <c r="AY156" s="340"/>
      <c r="AZ156" s="341">
        <f>SUM(BA155:BA155)</f>
        <v>0</v>
      </c>
      <c r="BA156" s="342"/>
      <c r="BC156" s="224"/>
    </row>
    <row r="157" spans="4:55" x14ac:dyDescent="0.3">
      <c r="D157" s="179"/>
      <c r="F157" s="298"/>
      <c r="G157" s="299">
        <v>4.5</v>
      </c>
      <c r="H157" s="300"/>
      <c r="I157" s="300"/>
      <c r="J157" s="301" t="s">
        <v>389</v>
      </c>
      <c r="K157" s="302"/>
      <c r="L157" s="303"/>
      <c r="M157" s="304">
        <f>SUM(N158:N161)</f>
        <v>0</v>
      </c>
      <c r="N157" s="305"/>
      <c r="O157" s="186"/>
      <c r="P157" s="306"/>
      <c r="Q157" s="306"/>
      <c r="R157" s="306"/>
      <c r="S157" s="306"/>
      <c r="T157" s="306"/>
      <c r="U157" s="306"/>
      <c r="V157" s="214"/>
      <c r="W157" s="215"/>
      <c r="X157" s="307"/>
      <c r="Y157" s="308"/>
      <c r="Z157" s="308"/>
      <c r="AA157" s="309"/>
      <c r="AB157" s="310"/>
      <c r="AC157" s="215"/>
      <c r="AD157" s="220"/>
      <c r="AN157" s="94"/>
      <c r="AO157" s="95"/>
      <c r="AP157" s="96"/>
      <c r="AQ157" s="96"/>
      <c r="AR157" s="96"/>
      <c r="AS157" s="97"/>
      <c r="AT157" s="98"/>
      <c r="AW157" s="311"/>
      <c r="AX157" s="312"/>
      <c r="AY157" s="312"/>
      <c r="AZ157" s="313">
        <f>SUM(BA158:BA159)</f>
        <v>0</v>
      </c>
      <c r="BA157" s="314"/>
      <c r="BC157" s="224"/>
    </row>
    <row r="158" spans="4:55" ht="14.4" customHeight="1" x14ac:dyDescent="0.3">
      <c r="D158" s="179"/>
      <c r="F158" s="286"/>
      <c r="G158" s="287" t="s">
        <v>390</v>
      </c>
      <c r="H158" s="288" t="s">
        <v>391</v>
      </c>
      <c r="I158" s="294"/>
      <c r="J158" s="289" t="s">
        <v>392</v>
      </c>
      <c r="K158" s="290" t="s">
        <v>165</v>
      </c>
      <c r="L158" s="291">
        <v>6</v>
      </c>
      <c r="M158" s="292"/>
      <c r="N158" s="233">
        <f t="shared" ref="N158:N161" si="27">ROUND(L158 * M158,$J$2)</f>
        <v>0</v>
      </c>
      <c r="O158" s="186"/>
      <c r="P158" s="316"/>
      <c r="Q158" s="317"/>
      <c r="R158" s="318"/>
      <c r="S158" s="318"/>
      <c r="T158" s="319"/>
      <c r="U158" s="320"/>
      <c r="V158" s="321"/>
      <c r="W158" s="240"/>
      <c r="X158" s="241"/>
      <c r="Y158" s="242"/>
      <c r="Z158" s="242"/>
      <c r="AA158" s="243"/>
      <c r="AB158" s="244"/>
      <c r="AC158" s="215"/>
      <c r="AD158" s="87"/>
      <c r="AN158" s="94"/>
      <c r="AO158" s="95"/>
      <c r="AP158" s="96"/>
      <c r="AQ158" s="96"/>
      <c r="AR158" s="96"/>
      <c r="AS158" s="97"/>
      <c r="AT158" s="98"/>
      <c r="AW158" s="245"/>
      <c r="AX158" s="246"/>
      <c r="AY158" s="247"/>
      <c r="AZ158" s="248"/>
      <c r="BA158" s="249"/>
      <c r="BC158" s="224"/>
    </row>
    <row r="159" spans="4:55" ht="16.350000000000001" customHeight="1" x14ac:dyDescent="0.3">
      <c r="D159" s="179"/>
      <c r="F159" s="286"/>
      <c r="G159" s="287" t="s">
        <v>393</v>
      </c>
      <c r="H159" s="294"/>
      <c r="I159" s="294" t="s">
        <v>394</v>
      </c>
      <c r="J159" s="289" t="s">
        <v>395</v>
      </c>
      <c r="K159" s="290" t="s">
        <v>165</v>
      </c>
      <c r="L159" s="343">
        <v>6</v>
      </c>
      <c r="M159" s="344"/>
      <c r="N159" s="233">
        <f t="shared" si="27"/>
        <v>0</v>
      </c>
      <c r="O159" s="186"/>
      <c r="P159" s="316"/>
      <c r="Q159" s="317"/>
      <c r="R159" s="318"/>
      <c r="S159" s="318"/>
      <c r="T159" s="319"/>
      <c r="U159" s="320"/>
      <c r="V159" s="321"/>
      <c r="W159" s="240"/>
      <c r="X159" s="241"/>
      <c r="Y159" s="242"/>
      <c r="Z159" s="242"/>
      <c r="AA159" s="243"/>
      <c r="AB159" s="244"/>
      <c r="AC159" s="215"/>
      <c r="AD159" s="87"/>
      <c r="AN159" s="94"/>
      <c r="AO159" s="95"/>
      <c r="AP159" s="96"/>
      <c r="AQ159" s="96"/>
      <c r="AR159" s="96"/>
      <c r="AS159" s="97"/>
      <c r="AT159" s="98"/>
      <c r="AW159" s="245"/>
      <c r="AX159" s="246"/>
      <c r="AY159" s="247"/>
      <c r="AZ159" s="248"/>
      <c r="BA159" s="249"/>
      <c r="BC159" s="224"/>
    </row>
    <row r="160" spans="4:55" ht="16.350000000000001" customHeight="1" x14ac:dyDescent="0.3">
      <c r="D160" s="179"/>
      <c r="F160" s="286"/>
      <c r="G160" s="287" t="s">
        <v>396</v>
      </c>
      <c r="H160" s="294"/>
      <c r="I160" s="294" t="s">
        <v>397</v>
      </c>
      <c r="J160" s="289" t="s">
        <v>398</v>
      </c>
      <c r="K160" s="290" t="s">
        <v>165</v>
      </c>
      <c r="L160" s="343">
        <v>1.5</v>
      </c>
      <c r="M160" s="344"/>
      <c r="N160" s="233">
        <f t="shared" si="27"/>
        <v>0</v>
      </c>
      <c r="O160" s="186"/>
      <c r="P160" s="316"/>
      <c r="Q160" s="317"/>
      <c r="R160" s="318"/>
      <c r="S160" s="318"/>
      <c r="T160" s="319"/>
      <c r="U160" s="320"/>
      <c r="V160" s="321"/>
      <c r="W160" s="240"/>
      <c r="X160" s="241"/>
      <c r="Y160" s="242"/>
      <c r="Z160" s="242"/>
      <c r="AA160" s="243"/>
      <c r="AB160" s="244"/>
      <c r="AC160" s="215"/>
      <c r="AD160" s="87"/>
      <c r="AN160" s="94"/>
      <c r="AO160" s="95"/>
      <c r="AP160" s="96"/>
      <c r="AQ160" s="96"/>
      <c r="AR160" s="96"/>
      <c r="AS160" s="97"/>
      <c r="AT160" s="98"/>
      <c r="AW160" s="245"/>
      <c r="AX160" s="246"/>
      <c r="AY160" s="247"/>
      <c r="AZ160" s="248"/>
      <c r="BA160" s="249"/>
      <c r="BC160" s="224"/>
    </row>
    <row r="161" spans="4:55" ht="16.350000000000001" customHeight="1" x14ac:dyDescent="0.3">
      <c r="D161" s="179"/>
      <c r="F161" s="286"/>
      <c r="G161" s="287" t="s">
        <v>399</v>
      </c>
      <c r="H161" s="294"/>
      <c r="I161" s="294" t="s">
        <v>400</v>
      </c>
      <c r="J161" s="289" t="s">
        <v>401</v>
      </c>
      <c r="K161" s="290" t="s">
        <v>95</v>
      </c>
      <c r="L161" s="343">
        <v>108</v>
      </c>
      <c r="M161" s="344"/>
      <c r="N161" s="233">
        <f t="shared" si="27"/>
        <v>0</v>
      </c>
      <c r="O161" s="186"/>
      <c r="P161" s="316"/>
      <c r="Q161" s="317"/>
      <c r="R161" s="318"/>
      <c r="S161" s="318"/>
      <c r="T161" s="319"/>
      <c r="U161" s="320"/>
      <c r="V161" s="321"/>
      <c r="W161" s="240"/>
      <c r="X161" s="241"/>
      <c r="Y161" s="242"/>
      <c r="Z161" s="242"/>
      <c r="AA161" s="243"/>
      <c r="AB161" s="244"/>
      <c r="AC161" s="215"/>
      <c r="AD161" s="87"/>
      <c r="AN161" s="94"/>
      <c r="AO161" s="95"/>
      <c r="AP161" s="96"/>
      <c r="AQ161" s="96"/>
      <c r="AR161" s="96"/>
      <c r="AS161" s="97"/>
      <c r="AT161" s="98"/>
      <c r="AW161" s="245"/>
      <c r="AX161" s="246"/>
      <c r="AY161" s="247"/>
      <c r="AZ161" s="248"/>
      <c r="BA161" s="249"/>
      <c r="BC161" s="224"/>
    </row>
    <row r="162" spans="4:55" x14ac:dyDescent="0.3">
      <c r="D162" s="179"/>
      <c r="F162" s="322"/>
      <c r="G162" s="345"/>
      <c r="H162" s="324"/>
      <c r="I162" s="324"/>
      <c r="J162" s="325"/>
      <c r="K162" s="326"/>
      <c r="L162" s="327" t="str">
        <f>"SUBTOTAL "&amp;J157</f>
        <v>SUBTOTAL DESCARGA PARARAYOS</v>
      </c>
      <c r="M162" s="328">
        <f>SUM(N158:N161)</f>
        <v>0</v>
      </c>
      <c r="N162" s="329"/>
      <c r="O162" s="186"/>
      <c r="P162" s="330"/>
      <c r="Q162" s="331"/>
      <c r="R162" s="332"/>
      <c r="S162" s="332"/>
      <c r="T162" s="333"/>
      <c r="U162" s="334"/>
      <c r="V162" s="263"/>
      <c r="W162" s="240"/>
      <c r="X162" s="335"/>
      <c r="Y162" s="336"/>
      <c r="Z162" s="336"/>
      <c r="AA162" s="337"/>
      <c r="AB162" s="338"/>
      <c r="AC162" s="215"/>
      <c r="AD162" s="87"/>
      <c r="AN162" s="94"/>
      <c r="AO162" s="95"/>
      <c r="AP162" s="96"/>
      <c r="AQ162" s="96"/>
      <c r="AR162" s="96"/>
      <c r="AS162" s="97"/>
      <c r="AT162" s="98"/>
      <c r="AW162" s="339"/>
      <c r="AX162" s="340"/>
      <c r="AY162" s="340"/>
      <c r="AZ162" s="341">
        <f>SUM(BA158:BA159)</f>
        <v>0</v>
      </c>
      <c r="BA162" s="342"/>
      <c r="BC162" s="224"/>
    </row>
    <row r="163" spans="4:55" ht="15" thickBot="1" x14ac:dyDescent="0.35">
      <c r="D163" s="179"/>
      <c r="F163" s="250"/>
      <c r="G163" s="296"/>
      <c r="H163" s="252"/>
      <c r="I163" s="252"/>
      <c r="J163" s="253"/>
      <c r="K163" s="254"/>
      <c r="L163" s="255"/>
      <c r="M163" s="256" t="str">
        <f>IF(J120="ESCRIBA AQUÍ EL NOMBRE DEL CAPITULO","SUBTOTAL","SUBTOTAL CAP. "&amp;I120&amp;"  "&amp;J120&amp;":")</f>
        <v>SUBTOTAL CAP.   INSTALACIONES ELÉCTRICAS E ILUMINACIÓN :</v>
      </c>
      <c r="N163" s="257">
        <f>SUM(N121:N162)</f>
        <v>0</v>
      </c>
      <c r="O163" s="186"/>
      <c r="P163" s="258"/>
      <c r="Q163" s="259"/>
      <c r="R163" s="260"/>
      <c r="S163" s="260"/>
      <c r="T163" s="261"/>
      <c r="U163" s="262"/>
      <c r="V163" s="263">
        <f>SUM(V121:V148)/3</f>
        <v>0</v>
      </c>
      <c r="W163" s="240"/>
      <c r="X163" s="264">
        <v>0</v>
      </c>
      <c r="Y163" s="265">
        <v>0</v>
      </c>
      <c r="Z163" s="265">
        <v>0</v>
      </c>
      <c r="AA163" s="266">
        <v>0</v>
      </c>
      <c r="AB163" s="267">
        <v>0</v>
      </c>
      <c r="AC163" s="215"/>
      <c r="AD163" s="87"/>
      <c r="AN163" s="94"/>
      <c r="AO163" s="95" t="str">
        <f>"CAP. " &amp; $I$120 &amp; ": " &amp; $J$120</f>
        <v xml:space="preserve">CAP. : INSTALACIONES ELÉCTRICAS E ILUMINACIÓN </v>
      </c>
      <c r="AP163" s="96">
        <f>ROW($I$120)</f>
        <v>120</v>
      </c>
      <c r="AQ163" s="96"/>
      <c r="AR163" s="96"/>
      <c r="AS163" s="97"/>
      <c r="AT163" s="98"/>
      <c r="AW163" s="268"/>
      <c r="AX163" s="269"/>
      <c r="AY163" s="269"/>
      <c r="AZ163" s="269"/>
      <c r="BA163" s="270">
        <f>SUM(BA121:BA148)</f>
        <v>0</v>
      </c>
      <c r="BC163" s="224"/>
    </row>
    <row r="164" spans="4:55" ht="15.6" x14ac:dyDescent="0.3">
      <c r="D164" s="179"/>
      <c r="F164" s="206"/>
      <c r="G164" s="210">
        <v>10</v>
      </c>
      <c r="H164" s="208"/>
      <c r="I164" s="208"/>
      <c r="J164" s="209" t="s">
        <v>402</v>
      </c>
      <c r="K164" s="210"/>
      <c r="L164" s="211"/>
      <c r="M164" s="212"/>
      <c r="N164" s="213">
        <f>SUM(N165:N165)</f>
        <v>0</v>
      </c>
      <c r="O164" s="186"/>
      <c r="P164" s="279"/>
      <c r="Q164" s="279"/>
      <c r="R164" s="280"/>
      <c r="S164" s="280"/>
      <c r="T164" s="280"/>
      <c r="U164" s="280"/>
      <c r="V164" s="281"/>
      <c r="W164" s="240"/>
      <c r="X164" s="282"/>
      <c r="Y164" s="282"/>
      <c r="Z164" s="282"/>
      <c r="AA164" s="282"/>
      <c r="AB164" s="283"/>
      <c r="AC164" s="215"/>
      <c r="AD164" s="87"/>
      <c r="AN164" s="94"/>
      <c r="AO164" s="95"/>
      <c r="AP164" s="96"/>
      <c r="AQ164" s="96"/>
      <c r="AR164" s="96"/>
      <c r="AS164" s="97"/>
      <c r="AT164" s="98"/>
      <c r="AW164" s="284"/>
      <c r="AX164" s="284"/>
      <c r="AY164" s="284"/>
      <c r="AZ164" s="284"/>
      <c r="BA164" s="285"/>
      <c r="BC164" s="224"/>
    </row>
    <row r="165" spans="4:55" x14ac:dyDescent="0.3">
      <c r="D165" s="179"/>
      <c r="F165" s="225"/>
      <c r="G165" s="231">
        <v>10.1</v>
      </c>
      <c r="H165" s="227" t="s">
        <v>403</v>
      </c>
      <c r="I165" s="228"/>
      <c r="J165" s="229" t="s">
        <v>404</v>
      </c>
      <c r="K165" s="230" t="s">
        <v>99</v>
      </c>
      <c r="L165" s="231">
        <v>16340.760000000002</v>
      </c>
      <c r="M165" s="232"/>
      <c r="N165" s="233">
        <f t="shared" ref="N165" si="28">ROUND(L165 * M165,$J$2)</f>
        <v>0</v>
      </c>
      <c r="O165" s="186"/>
      <c r="P165" s="279"/>
      <c r="Q165" s="279"/>
      <c r="R165" s="280"/>
      <c r="S165" s="280"/>
      <c r="T165" s="280"/>
      <c r="U165" s="280"/>
      <c r="V165" s="281"/>
      <c r="W165" s="240"/>
      <c r="X165" s="282"/>
      <c r="Y165" s="282"/>
      <c r="Z165" s="282"/>
      <c r="AA165" s="282"/>
      <c r="AB165" s="283"/>
      <c r="AC165" s="215"/>
      <c r="AD165" s="87"/>
      <c r="AN165" s="94"/>
      <c r="AO165" s="95"/>
      <c r="AP165" s="96"/>
      <c r="AQ165" s="96"/>
      <c r="AR165" s="96"/>
      <c r="AS165" s="97"/>
      <c r="AT165" s="98"/>
      <c r="AW165" s="284"/>
      <c r="AX165" s="284"/>
      <c r="AY165" s="284"/>
      <c r="AZ165" s="284"/>
      <c r="BA165" s="285"/>
      <c r="BC165" s="224"/>
    </row>
    <row r="166" spans="4:55" ht="15" thickBot="1" x14ac:dyDescent="0.35">
      <c r="D166" s="179"/>
      <c r="F166" s="250"/>
      <c r="G166" s="296"/>
      <c r="H166" s="252"/>
      <c r="I166" s="252"/>
      <c r="J166" s="253"/>
      <c r="K166" s="254"/>
      <c r="L166" s="255"/>
      <c r="M166" s="256" t="str">
        <f>IF(J164="ESCRIBA AQUÍ EL NOMBRE DEL CAPITULO","SUBTOTAL","SUBTOTAL CAP. "&amp;I164&amp;"  "&amp;J164&amp;":")</f>
        <v>SUBTOTAL CAP.   ASEO GENERAL:</v>
      </c>
      <c r="N166" s="257">
        <f>SUM(N165:N165)</f>
        <v>0</v>
      </c>
      <c r="O166" s="186"/>
      <c r="P166" s="279"/>
      <c r="Q166" s="279"/>
      <c r="R166" s="280"/>
      <c r="S166" s="280"/>
      <c r="T166" s="280"/>
      <c r="U166" s="280"/>
      <c r="V166" s="281"/>
      <c r="W166" s="240"/>
      <c r="X166" s="282"/>
      <c r="Y166" s="282"/>
      <c r="Z166" s="282"/>
      <c r="AA166" s="282"/>
      <c r="AB166" s="283"/>
      <c r="AC166" s="215"/>
      <c r="AD166" s="87"/>
      <c r="AN166" s="94"/>
      <c r="AO166" s="95"/>
      <c r="AP166" s="96"/>
      <c r="AQ166" s="96"/>
      <c r="AR166" s="96"/>
      <c r="AS166" s="97"/>
      <c r="AT166" s="98"/>
      <c r="AW166" s="284"/>
      <c r="AX166" s="284"/>
      <c r="AY166" s="284"/>
      <c r="AZ166" s="284"/>
      <c r="BA166" s="285"/>
      <c r="BC166" s="224"/>
    </row>
    <row r="167" spans="4:55" ht="15.6" x14ac:dyDescent="0.3">
      <c r="D167" s="179"/>
      <c r="F167" s="206"/>
      <c r="G167" s="210">
        <v>11</v>
      </c>
      <c r="H167" s="208"/>
      <c r="I167" s="208"/>
      <c r="J167" s="209" t="s">
        <v>405</v>
      </c>
      <c r="K167" s="210"/>
      <c r="L167" s="211"/>
      <c r="M167" s="212"/>
      <c r="N167" s="213">
        <f>SUM(N168:N168)</f>
        <v>0</v>
      </c>
      <c r="O167" s="186"/>
      <c r="P167" s="279"/>
      <c r="Q167" s="279"/>
      <c r="R167" s="280"/>
      <c r="S167" s="280"/>
      <c r="T167" s="280"/>
      <c r="U167" s="280"/>
      <c r="V167" s="281"/>
      <c r="W167" s="240"/>
      <c r="X167" s="282"/>
      <c r="Y167" s="282"/>
      <c r="Z167" s="282"/>
      <c r="AA167" s="282"/>
      <c r="AB167" s="283"/>
      <c r="AC167" s="215"/>
      <c r="AD167" s="87"/>
      <c r="AN167" s="94"/>
      <c r="AO167" s="95"/>
      <c r="AP167" s="96"/>
      <c r="AQ167" s="96"/>
      <c r="AR167" s="96"/>
      <c r="AS167" s="97"/>
      <c r="AT167" s="98"/>
      <c r="AW167" s="284"/>
      <c r="AX167" s="284"/>
      <c r="AY167" s="284"/>
      <c r="AZ167" s="284"/>
      <c r="BA167" s="285"/>
      <c r="BC167" s="224"/>
    </row>
    <row r="168" spans="4:55" ht="27.6" x14ac:dyDescent="0.3">
      <c r="D168" s="179"/>
      <c r="F168" s="225"/>
      <c r="G168" s="463" t="s">
        <v>406</v>
      </c>
      <c r="H168" s="227" t="s">
        <v>407</v>
      </c>
      <c r="I168" s="228"/>
      <c r="J168" s="229" t="s">
        <v>408</v>
      </c>
      <c r="K168" s="230" t="s">
        <v>409</v>
      </c>
      <c r="L168" s="361">
        <v>0.01</v>
      </c>
      <c r="M168" s="232">
        <f>N166+N163+N119+N81+N72+N61+N53+N40+N32+N22+N26</f>
        <v>0</v>
      </c>
      <c r="N168" s="233">
        <f>ROUND(L168 * M168,$J$2)</f>
        <v>0</v>
      </c>
      <c r="O168" s="362"/>
      <c r="P168" s="279"/>
      <c r="Q168" s="279"/>
      <c r="R168" s="280"/>
      <c r="S168" s="280"/>
      <c r="T168" s="280"/>
      <c r="U168" s="280"/>
      <c r="V168" s="281"/>
      <c r="W168" s="240"/>
      <c r="X168" s="282"/>
      <c r="Y168" s="282"/>
      <c r="Z168" s="282"/>
      <c r="AA168" s="282"/>
      <c r="AB168" s="283"/>
      <c r="AC168" s="215"/>
      <c r="AD168" s="87"/>
      <c r="AN168" s="94"/>
      <c r="AO168" s="95"/>
      <c r="AP168" s="96"/>
      <c r="AQ168" s="96"/>
      <c r="AR168" s="96"/>
      <c r="AS168" s="97"/>
      <c r="AT168" s="98"/>
      <c r="AW168" s="284"/>
      <c r="AX168" s="284"/>
      <c r="AY168" s="284"/>
      <c r="AZ168" s="284"/>
      <c r="BA168" s="285"/>
      <c r="BC168" s="224"/>
    </row>
    <row r="169" spans="4:55" ht="15" thickBot="1" x14ac:dyDescent="0.35">
      <c r="D169" s="179"/>
      <c r="F169" s="250"/>
      <c r="G169" s="296"/>
      <c r="H169" s="252"/>
      <c r="I169" s="252"/>
      <c r="J169" s="253"/>
      <c r="K169" s="254"/>
      <c r="L169" s="255"/>
      <c r="M169" s="256" t="str">
        <f>IF(J167="ESCRIBA AQUÍ EL NOMBRE DEL CAPITULO","SUBTOTAL","SUBTOTAL CAP. "&amp;I167&amp;"  "&amp;J167&amp;":")</f>
        <v>SUBTOTAL CAP.   INCREMENTO POR DISTANCIA:</v>
      </c>
      <c r="N169" s="257">
        <f>SUM(N168:N168)</f>
        <v>0</v>
      </c>
      <c r="O169" s="186"/>
      <c r="P169" s="279"/>
      <c r="Q169" s="279"/>
      <c r="R169" s="280"/>
      <c r="S169" s="280"/>
      <c r="T169" s="280"/>
      <c r="U169" s="280"/>
      <c r="V169" s="281"/>
      <c r="W169" s="240"/>
      <c r="X169" s="282"/>
      <c r="Y169" s="282"/>
      <c r="Z169" s="282"/>
      <c r="AA169" s="282"/>
      <c r="AB169" s="283"/>
      <c r="AC169" s="215"/>
      <c r="AD169" s="87"/>
      <c r="AN169" s="94"/>
      <c r="AO169" s="95"/>
      <c r="AP169" s="96"/>
      <c r="AQ169" s="96"/>
      <c r="AR169" s="96"/>
      <c r="AS169" s="97"/>
      <c r="AT169" s="98"/>
      <c r="AW169" s="284"/>
      <c r="AX169" s="284"/>
      <c r="AY169" s="284"/>
      <c r="AZ169" s="284"/>
      <c r="BA169" s="285"/>
      <c r="BC169" s="224"/>
    </row>
    <row r="170" spans="4:55" ht="15" thickBot="1" x14ac:dyDescent="0.35">
      <c r="D170" s="179"/>
      <c r="F170" s="363"/>
      <c r="G170" s="364"/>
      <c r="H170" s="365"/>
      <c r="I170" s="365"/>
      <c r="J170" s="366"/>
      <c r="K170" s="367"/>
      <c r="L170" s="368"/>
      <c r="M170" s="256" t="str">
        <f>IF(J18="ESCRIBA AQUÍ EL NOMBRE DEL CAPITULO","SUBTOTAL","SUBTOTAL CAP. "&amp;I18&amp;"  "&amp;J18&amp;":")</f>
        <v>SUBTOTAL CAP.   CANCHA SINTETICA FUTBOL 11 EL PLAN VERSALLES:</v>
      </c>
      <c r="N170" s="369">
        <f>N169+N166+N163+N119+N81+N72+N61+N53+N40+N32+N22</f>
        <v>0</v>
      </c>
      <c r="O170" s="186"/>
      <c r="P170" s="279"/>
      <c r="Q170" s="279"/>
      <c r="R170" s="280"/>
      <c r="S170" s="280"/>
      <c r="T170" s="280"/>
      <c r="U170" s="280"/>
      <c r="V170" s="281"/>
      <c r="W170" s="240"/>
      <c r="X170" s="282"/>
      <c r="Y170" s="282"/>
      <c r="Z170" s="282"/>
      <c r="AA170" s="282"/>
      <c r="AB170" s="283"/>
      <c r="AC170" s="215"/>
      <c r="AD170" s="87"/>
      <c r="AN170" s="94"/>
      <c r="AO170" s="95"/>
      <c r="AP170" s="96"/>
      <c r="AQ170" s="96"/>
      <c r="AR170" s="96"/>
      <c r="AS170" s="97"/>
      <c r="AT170" s="98"/>
      <c r="AW170" s="284"/>
      <c r="AX170" s="284"/>
      <c r="AY170" s="284"/>
      <c r="AZ170" s="284"/>
      <c r="BA170" s="285"/>
      <c r="BC170" s="224"/>
    </row>
    <row r="171" spans="4:55" x14ac:dyDescent="0.3">
      <c r="D171" s="179"/>
      <c r="G171" s="370"/>
      <c r="H171" s="127"/>
      <c r="I171" s="371"/>
      <c r="J171" s="372"/>
      <c r="K171" s="373"/>
      <c r="L171" s="374"/>
      <c r="M171" s="375"/>
      <c r="N171" s="376"/>
      <c r="O171" s="186"/>
    </row>
    <row r="172" spans="4:55" x14ac:dyDescent="0.3">
      <c r="D172" s="179"/>
      <c r="G172" s="370"/>
      <c r="H172" s="127"/>
      <c r="I172" s="371"/>
      <c r="J172" s="372"/>
      <c r="K172" s="373"/>
      <c r="L172" s="374"/>
      <c r="M172" s="375"/>
      <c r="N172" s="376"/>
      <c r="O172" s="186"/>
    </row>
    <row r="173" spans="4:55" x14ac:dyDescent="0.3">
      <c r="D173" s="179"/>
      <c r="J173" s="377" t="s">
        <v>410</v>
      </c>
      <c r="K173" s="378"/>
      <c r="L173" s="378"/>
      <c r="M173" s="379"/>
      <c r="N173" s="380">
        <f>N170</f>
        <v>0</v>
      </c>
      <c r="O173" s="186"/>
    </row>
    <row r="174" spans="4:55" ht="15" thickBot="1" x14ac:dyDescent="0.35">
      <c r="D174" s="179"/>
      <c r="J174" s="381" t="s">
        <v>411</v>
      </c>
      <c r="K174" s="382"/>
      <c r="L174" s="382"/>
      <c r="M174" s="383"/>
      <c r="N174" s="384">
        <f>SUM(N173:N173)</f>
        <v>0</v>
      </c>
      <c r="O174" s="186"/>
    </row>
    <row r="175" spans="4:55" x14ac:dyDescent="0.3">
      <c r="D175" s="179"/>
      <c r="J175" s="385" t="s">
        <v>412</v>
      </c>
      <c r="K175" s="386"/>
      <c r="L175" s="386"/>
      <c r="M175" s="387">
        <v>0.3</v>
      </c>
      <c r="N175" s="388">
        <f>ROUND(N174*M175,0)</f>
        <v>0</v>
      </c>
      <c r="O175" s="186"/>
    </row>
    <row r="176" spans="4:55" hidden="1" x14ac:dyDescent="0.3">
      <c r="D176" s="179"/>
      <c r="J176" s="389" t="s">
        <v>413</v>
      </c>
      <c r="K176" s="390"/>
      <c r="L176" s="390"/>
      <c r="M176" s="391">
        <v>0</v>
      </c>
      <c r="N176" s="392">
        <f>ROUND(N174*M176,0)</f>
        <v>0</v>
      </c>
      <c r="O176" s="186"/>
    </row>
    <row r="177" spans="4:62" x14ac:dyDescent="0.3">
      <c r="D177" s="179"/>
      <c r="J177" s="389" t="s">
        <v>414</v>
      </c>
      <c r="K177" s="390"/>
      <c r="L177" s="390"/>
      <c r="M177" s="391">
        <v>0.06</v>
      </c>
      <c r="N177" s="392">
        <f>ROUND(N174*M177,0)</f>
        <v>0</v>
      </c>
      <c r="O177" s="186"/>
    </row>
    <row r="178" spans="4:62" ht="15" thickBot="1" x14ac:dyDescent="0.35">
      <c r="D178" s="179"/>
      <c r="J178" s="393" t="s">
        <v>415</v>
      </c>
      <c r="K178" s="394"/>
      <c r="L178" s="394"/>
      <c r="M178" s="395">
        <f>SUM(M175:M177)</f>
        <v>0.36</v>
      </c>
      <c r="N178" s="396">
        <f>SUM(N175:N177)</f>
        <v>0</v>
      </c>
      <c r="O178" s="186"/>
    </row>
    <row r="179" spans="4:62" ht="15" thickBot="1" x14ac:dyDescent="0.35">
      <c r="D179" s="179"/>
      <c r="J179" s="397" t="s">
        <v>416</v>
      </c>
      <c r="K179" s="398"/>
      <c r="L179" s="398"/>
      <c r="M179" s="399"/>
      <c r="N179" s="400">
        <f>N174+N178</f>
        <v>0</v>
      </c>
      <c r="O179" s="186"/>
    </row>
    <row r="180" spans="4:62" x14ac:dyDescent="0.3">
      <c r="D180" s="179"/>
      <c r="J180" s="401" t="s">
        <v>417</v>
      </c>
      <c r="K180" s="402"/>
      <c r="L180" s="402"/>
      <c r="M180" s="403"/>
      <c r="N180" s="404">
        <f>198610+20</f>
        <v>198630</v>
      </c>
      <c r="O180" s="186"/>
    </row>
    <row r="181" spans="4:62" x14ac:dyDescent="0.3">
      <c r="D181" s="179"/>
      <c r="J181" s="401" t="s">
        <v>418</v>
      </c>
      <c r="K181" s="402"/>
      <c r="L181" s="402"/>
      <c r="M181" s="403"/>
      <c r="N181" s="404">
        <v>8000000</v>
      </c>
      <c r="O181" s="186"/>
    </row>
    <row r="182" spans="4:62" x14ac:dyDescent="0.3">
      <c r="D182" s="179"/>
      <c r="J182" s="401" t="s">
        <v>419</v>
      </c>
      <c r="K182" s="402"/>
      <c r="L182" s="402"/>
      <c r="M182" s="403"/>
      <c r="N182" s="404">
        <v>15000001</v>
      </c>
      <c r="O182" s="186"/>
    </row>
    <row r="183" spans="4:62" ht="15" thickBot="1" x14ac:dyDescent="0.35">
      <c r="D183" s="179"/>
      <c r="J183" s="405" t="s">
        <v>420</v>
      </c>
      <c r="K183" s="406"/>
      <c r="L183" s="406"/>
      <c r="M183" s="407"/>
      <c r="N183" s="392">
        <f>SUM(N180:N182)</f>
        <v>23198631</v>
      </c>
      <c r="O183" s="186"/>
    </row>
    <row r="184" spans="4:62" ht="15" thickBot="1" x14ac:dyDescent="0.35">
      <c r="D184" s="179"/>
      <c r="J184" s="408" t="s">
        <v>421</v>
      </c>
      <c r="K184" s="409"/>
      <c r="L184" s="410"/>
      <c r="M184" s="411"/>
      <c r="N184" s="412">
        <f>N179+N183</f>
        <v>23198631</v>
      </c>
      <c r="O184" s="186"/>
      <c r="BJ184" s="413"/>
    </row>
    <row r="185" spans="4:62" ht="15" thickBot="1" x14ac:dyDescent="0.35">
      <c r="D185" s="179"/>
      <c r="M185" s="415"/>
      <c r="N185" s="415"/>
      <c r="O185" s="186"/>
    </row>
    <row r="186" spans="4:62" ht="15" thickBot="1" x14ac:dyDescent="0.35">
      <c r="D186" s="179"/>
      <c r="J186" s="408" t="s">
        <v>421</v>
      </c>
      <c r="K186" s="409"/>
      <c r="L186" s="410"/>
      <c r="M186" s="411"/>
      <c r="N186" s="412">
        <f>N184</f>
        <v>23198631</v>
      </c>
      <c r="O186" s="186"/>
      <c r="BJ186" s="413"/>
    </row>
    <row r="187" spans="4:62" ht="16.2" thickBot="1" x14ac:dyDescent="0.35">
      <c r="D187" s="179"/>
      <c r="E187" s="416"/>
      <c r="F187" s="417"/>
      <c r="G187" s="418"/>
      <c r="H187" s="418"/>
      <c r="I187" s="418"/>
      <c r="J187" s="417"/>
      <c r="K187" s="417"/>
      <c r="L187" s="419"/>
      <c r="M187" s="420"/>
      <c r="N187" s="421"/>
      <c r="O187" s="422"/>
    </row>
    <row r="188" spans="4:62" ht="15.6" x14ac:dyDescent="0.3">
      <c r="D188" s="179"/>
      <c r="E188" s="416"/>
      <c r="F188" s="423"/>
      <c r="G188" s="424"/>
      <c r="H188" s="424"/>
      <c r="I188" s="424"/>
      <c r="J188" s="424"/>
      <c r="K188" s="424"/>
      <c r="L188" s="424"/>
      <c r="M188" s="424"/>
      <c r="N188" s="425"/>
      <c r="O188" s="426"/>
    </row>
    <row r="189" spans="4:62" ht="15.6" x14ac:dyDescent="0.3">
      <c r="D189" s="179"/>
      <c r="E189" s="416"/>
      <c r="F189" s="427" t="s">
        <v>422</v>
      </c>
      <c r="G189" s="428"/>
      <c r="H189" s="428"/>
      <c r="I189" s="428"/>
      <c r="J189" s="429"/>
      <c r="K189" s="430" t="s">
        <v>423</v>
      </c>
      <c r="L189" s="431"/>
      <c r="M189" s="432"/>
      <c r="N189" s="433" t="s">
        <v>424</v>
      </c>
      <c r="O189" s="434"/>
    </row>
    <row r="190" spans="4:62" ht="54.75" customHeight="1" x14ac:dyDescent="0.3">
      <c r="D190" s="179"/>
      <c r="E190" s="416"/>
      <c r="F190" s="427" t="s">
        <v>425</v>
      </c>
      <c r="G190" s="428"/>
      <c r="H190" s="428"/>
      <c r="I190" s="428"/>
      <c r="J190" s="429"/>
      <c r="K190" s="435" t="s">
        <v>426</v>
      </c>
      <c r="L190" s="436"/>
      <c r="M190" s="437" t="s">
        <v>427</v>
      </c>
      <c r="N190" s="438">
        <v>0.3</v>
      </c>
      <c r="O190" s="434"/>
    </row>
    <row r="191" spans="4:62" ht="35.25" customHeight="1" x14ac:dyDescent="0.3">
      <c r="D191" s="179"/>
      <c r="E191" s="416"/>
      <c r="F191" s="427" t="s">
        <v>428</v>
      </c>
      <c r="G191" s="428"/>
      <c r="H191" s="428"/>
      <c r="I191" s="428"/>
      <c r="J191" s="429"/>
      <c r="K191" s="439" t="s">
        <v>429</v>
      </c>
      <c r="L191" s="440"/>
      <c r="M191" s="437" t="s">
        <v>430</v>
      </c>
      <c r="N191" s="438">
        <v>0</v>
      </c>
      <c r="O191" s="434"/>
    </row>
    <row r="192" spans="4:62" ht="25.5" customHeight="1" x14ac:dyDescent="0.3">
      <c r="D192" s="179"/>
      <c r="E192" s="416"/>
      <c r="F192" s="441"/>
      <c r="G192" s="442"/>
      <c r="H192" s="443"/>
      <c r="I192" s="443"/>
      <c r="J192" s="444"/>
      <c r="K192" s="430" t="s">
        <v>431</v>
      </c>
      <c r="L192" s="432"/>
      <c r="M192" s="437" t="s">
        <v>432</v>
      </c>
      <c r="N192" s="438">
        <v>0.06</v>
      </c>
      <c r="O192" s="422"/>
    </row>
    <row r="193" spans="4:15" ht="15.6" x14ac:dyDescent="0.3">
      <c r="D193" s="179"/>
      <c r="E193" s="445"/>
      <c r="F193" s="446"/>
      <c r="G193" s="447"/>
      <c r="H193" s="447"/>
      <c r="I193" s="447"/>
      <c r="J193" s="448"/>
      <c r="K193" s="435" t="s">
        <v>433</v>
      </c>
      <c r="L193" s="436"/>
      <c r="M193" s="437" t="s">
        <v>434</v>
      </c>
      <c r="N193" s="438">
        <v>0.36</v>
      </c>
      <c r="O193" s="449"/>
    </row>
    <row r="194" spans="4:15" ht="16.2" thickBot="1" x14ac:dyDescent="0.35">
      <c r="D194" s="179"/>
      <c r="E194" s="445"/>
      <c r="F194" s="450"/>
      <c r="G194" s="451"/>
      <c r="H194" s="451"/>
      <c r="I194" s="451"/>
      <c r="J194" s="452"/>
      <c r="K194" s="453"/>
      <c r="L194" s="454"/>
      <c r="M194" s="454"/>
      <c r="N194" s="455"/>
      <c r="O194" s="449"/>
    </row>
    <row r="195" spans="4:15" ht="16.2" thickBot="1" x14ac:dyDescent="0.35">
      <c r="D195" s="456"/>
      <c r="E195" s="457"/>
      <c r="F195" s="458"/>
      <c r="G195" s="458"/>
      <c r="H195" s="459"/>
      <c r="I195" s="458"/>
      <c r="J195" s="460"/>
      <c r="K195" s="458"/>
      <c r="L195" s="458"/>
      <c r="M195" s="458"/>
      <c r="N195" s="458"/>
      <c r="O195" s="461"/>
    </row>
    <row r="196" spans="4:15" ht="15" thickTop="1" x14ac:dyDescent="0.3"/>
  </sheetData>
  <mergeCells count="89">
    <mergeCell ref="K194:N194"/>
    <mergeCell ref="F190:J190"/>
    <mergeCell ref="K190:L190"/>
    <mergeCell ref="F191:J191"/>
    <mergeCell ref="K191:L191"/>
    <mergeCell ref="K192:L192"/>
    <mergeCell ref="K193:L193"/>
    <mergeCell ref="J181:M181"/>
    <mergeCell ref="J182:M182"/>
    <mergeCell ref="J183:M183"/>
    <mergeCell ref="G188:N188"/>
    <mergeCell ref="F189:J189"/>
    <mergeCell ref="K189:M189"/>
    <mergeCell ref="J175:L175"/>
    <mergeCell ref="J176:L176"/>
    <mergeCell ref="J177:L177"/>
    <mergeCell ref="J178:L178"/>
    <mergeCell ref="J179:M179"/>
    <mergeCell ref="J180:M180"/>
    <mergeCell ref="M157:N157"/>
    <mergeCell ref="AZ157:BA157"/>
    <mergeCell ref="M162:N162"/>
    <mergeCell ref="AZ162:BA162"/>
    <mergeCell ref="J173:M173"/>
    <mergeCell ref="J174:M174"/>
    <mergeCell ref="M153:N153"/>
    <mergeCell ref="AZ153:BA153"/>
    <mergeCell ref="M154:N154"/>
    <mergeCell ref="AZ154:BA154"/>
    <mergeCell ref="M156:N156"/>
    <mergeCell ref="AZ156:BA156"/>
    <mergeCell ref="M141:N141"/>
    <mergeCell ref="AZ141:BA141"/>
    <mergeCell ref="M148:N148"/>
    <mergeCell ref="AZ148:BA148"/>
    <mergeCell ref="M149:N149"/>
    <mergeCell ref="AZ149:BA149"/>
    <mergeCell ref="M118:N118"/>
    <mergeCell ref="AZ118:BA118"/>
    <mergeCell ref="M121:N121"/>
    <mergeCell ref="AZ121:BA121"/>
    <mergeCell ref="M140:N140"/>
    <mergeCell ref="AZ140:BA140"/>
    <mergeCell ref="M110:N110"/>
    <mergeCell ref="AZ110:BA110"/>
    <mergeCell ref="M114:N114"/>
    <mergeCell ref="AZ114:BA114"/>
    <mergeCell ref="M115:N115"/>
    <mergeCell ref="AZ115:BA115"/>
    <mergeCell ref="M105:N105"/>
    <mergeCell ref="AZ105:BA105"/>
    <mergeCell ref="M106:N106"/>
    <mergeCell ref="AZ106:BA106"/>
    <mergeCell ref="M109:N109"/>
    <mergeCell ref="AZ109:BA109"/>
    <mergeCell ref="M94:N94"/>
    <mergeCell ref="AZ94:BA94"/>
    <mergeCell ref="M100:N100"/>
    <mergeCell ref="AZ100:BA100"/>
    <mergeCell ref="M101:N101"/>
    <mergeCell ref="AZ101:BA101"/>
    <mergeCell ref="M85:N85"/>
    <mergeCell ref="AZ85:BA85"/>
    <mergeCell ref="M86:N86"/>
    <mergeCell ref="AZ86:BA86"/>
    <mergeCell ref="M93:N93"/>
    <mergeCell ref="AZ93:BA93"/>
    <mergeCell ref="L15:L16"/>
    <mergeCell ref="M15:M16"/>
    <mergeCell ref="N15:N16"/>
    <mergeCell ref="J18:N18"/>
    <mergeCell ref="M83:N83"/>
    <mergeCell ref="AZ83:BA83"/>
    <mergeCell ref="F10:N10"/>
    <mergeCell ref="F11:N12"/>
    <mergeCell ref="AW11:BA11"/>
    <mergeCell ref="F13:N13"/>
    <mergeCell ref="F14:N14"/>
    <mergeCell ref="F15:F16"/>
    <mergeCell ref="G15:G16"/>
    <mergeCell ref="H15:I15"/>
    <mergeCell ref="J15:J16"/>
    <mergeCell ref="K15:K16"/>
    <mergeCell ref="M1:M2"/>
    <mergeCell ref="X1:AB2"/>
    <mergeCell ref="BH1:BH2"/>
    <mergeCell ref="AW2:BA2"/>
    <mergeCell ref="E6:H6"/>
    <mergeCell ref="E8:M8"/>
  </mergeCells>
  <conditionalFormatting sqref="F18:J18">
    <cfRule type="cellIs" dxfId="67" priority="33" operator="equal">
      <formula>"ESCRIBA AQUÍ EL NOMBRE DEL CAPITULO"</formula>
    </cfRule>
  </conditionalFormatting>
  <conditionalFormatting sqref="J19:J20">
    <cfRule type="cellIs" dxfId="66" priority="55" operator="equal">
      <formula>"ESCRIBA AQUÍ EL NOMBRE DEL CAPITULO"</formula>
    </cfRule>
  </conditionalFormatting>
  <conditionalFormatting sqref="J23">
    <cfRule type="cellIs" dxfId="65" priority="22" operator="equal">
      <formula>"ESCRIBA AQUÍ EL NOMBRE DEL CAPITULO"</formula>
    </cfRule>
  </conditionalFormatting>
  <conditionalFormatting sqref="J24">
    <cfRule type="cellIs" dxfId="64" priority="18" operator="equal">
      <formula>"ESCRIBA AQUÍ EL NOMBRE DEL CAPITULO"</formula>
    </cfRule>
  </conditionalFormatting>
  <conditionalFormatting sqref="J27">
    <cfRule type="cellIs" dxfId="63" priority="32" operator="equal">
      <formula>"ESCRIBA AQUÍ EL NOMBRE DEL CAPITULO"</formula>
    </cfRule>
  </conditionalFormatting>
  <conditionalFormatting sqref="J33">
    <cfRule type="cellIs" dxfId="62" priority="31" operator="equal">
      <formula>"ESCRIBA AQUÍ EL NOMBRE DEL CAPITULO"</formula>
    </cfRule>
  </conditionalFormatting>
  <conditionalFormatting sqref="J41">
    <cfRule type="cellIs" dxfId="61" priority="30" operator="equal">
      <formula>"ESCRIBA AQUÍ EL NOMBRE DEL CAPITULO"</formula>
    </cfRule>
  </conditionalFormatting>
  <conditionalFormatting sqref="J54">
    <cfRule type="cellIs" dxfId="60" priority="29" operator="equal">
      <formula>"ESCRIBA AQUÍ EL NOMBRE DEL CAPITULO"</formula>
    </cfRule>
  </conditionalFormatting>
  <conditionalFormatting sqref="J62">
    <cfRule type="cellIs" dxfId="59" priority="28" operator="equal">
      <formula>"ESCRIBA AQUÍ EL NOMBRE DEL CAPITULO"</formula>
    </cfRule>
  </conditionalFormatting>
  <conditionalFormatting sqref="J73">
    <cfRule type="cellIs" dxfId="58" priority="27" operator="equal">
      <formula>"ESCRIBA AQUÍ EL NOMBRE DEL CAPITULO"</formula>
    </cfRule>
  </conditionalFormatting>
  <conditionalFormatting sqref="J82">
    <cfRule type="cellIs" dxfId="57" priority="58" operator="equal">
      <formula>"ESCRIBA AQUÍ EL NOMBRE DEL CAPITULO"</formula>
    </cfRule>
  </conditionalFormatting>
  <conditionalFormatting sqref="J83">
    <cfRule type="cellIs" dxfId="56" priority="52" operator="equal">
      <formula>"ESCRIBA AQUÍ EL NOMBRE DEL CAPITULO"</formula>
    </cfRule>
  </conditionalFormatting>
  <conditionalFormatting sqref="J86">
    <cfRule type="cellIs" dxfId="55" priority="49" operator="equal">
      <formula>"ESCRIBA AQUÍ EL NOMBRE DEL CAPITULO"</formula>
    </cfRule>
  </conditionalFormatting>
  <conditionalFormatting sqref="J94">
    <cfRule type="cellIs" dxfId="54" priority="46" operator="equal">
      <formula>"ESCRIBA AQUÍ EL NOMBRE DEL CAPITULO"</formula>
    </cfRule>
  </conditionalFormatting>
  <conditionalFormatting sqref="J101">
    <cfRule type="cellIs" dxfId="53" priority="15" operator="equal">
      <formula>"ESCRIBA AQUÍ EL NOMBRE DEL CAPITULO"</formula>
    </cfRule>
  </conditionalFormatting>
  <conditionalFormatting sqref="J106">
    <cfRule type="cellIs" dxfId="52" priority="43" operator="equal">
      <formula>"ESCRIBA AQUÍ EL NOMBRE DEL CAPITULO"</formula>
    </cfRule>
  </conditionalFormatting>
  <conditionalFormatting sqref="J110">
    <cfRule type="cellIs" dxfId="51" priority="40" operator="equal">
      <formula>"ESCRIBA AQUÍ EL NOMBRE DEL CAPITULO"</formula>
    </cfRule>
  </conditionalFormatting>
  <conditionalFormatting sqref="J115">
    <cfRule type="cellIs" dxfId="50" priority="37" operator="equal">
      <formula>"ESCRIBA AQUÍ EL NOMBRE DEL CAPITULO"</formula>
    </cfRule>
  </conditionalFormatting>
  <conditionalFormatting sqref="J120">
    <cfRule type="cellIs" dxfId="49" priority="14" operator="equal">
      <formula>"ESCRIBA AQUÍ EL NOMBRE DEL CAPITULO"</formula>
    </cfRule>
  </conditionalFormatting>
  <conditionalFormatting sqref="J121">
    <cfRule type="cellIs" dxfId="48" priority="13" operator="equal">
      <formula>"ESCRIBA AQUÍ EL NOMBRE DEL CAPITULO"</formula>
    </cfRule>
  </conditionalFormatting>
  <conditionalFormatting sqref="J141">
    <cfRule type="cellIs" dxfId="47" priority="10" operator="equal">
      <formula>"ESCRIBA AQUÍ EL NOMBRE DEL CAPITULO"</formula>
    </cfRule>
  </conditionalFormatting>
  <conditionalFormatting sqref="J149">
    <cfRule type="cellIs" dxfId="46" priority="7" operator="equal">
      <formula>"ESCRIBA AQUÍ EL NOMBRE DEL CAPITULO"</formula>
    </cfRule>
  </conditionalFormatting>
  <conditionalFormatting sqref="J154">
    <cfRule type="cellIs" dxfId="45" priority="4" operator="equal">
      <formula>"ESCRIBA AQUÍ EL NOMBRE DEL CAPITULO"</formula>
    </cfRule>
  </conditionalFormatting>
  <conditionalFormatting sqref="J157">
    <cfRule type="cellIs" dxfId="44" priority="1" operator="equal">
      <formula>"ESCRIBA AQUÍ EL NOMBRE DEL CAPITULO"</formula>
    </cfRule>
  </conditionalFormatting>
  <conditionalFormatting sqref="J164">
    <cfRule type="cellIs" dxfId="43" priority="26" operator="equal">
      <formula>"ESCRIBA AQUÍ EL NOMBRE DEL CAPITULO"</formula>
    </cfRule>
  </conditionalFormatting>
  <conditionalFormatting sqref="J167">
    <cfRule type="cellIs" dxfId="42" priority="25" operator="equal">
      <formula>"ESCRIBA AQUÍ EL NOMBRE DEL CAPITULO"</formula>
    </cfRule>
  </conditionalFormatting>
  <conditionalFormatting sqref="N1 P1:X1">
    <cfRule type="cellIs" dxfId="41" priority="67" stopIfTrue="1" operator="equal">
      <formula>"CHEQ. INSUMOS"</formula>
    </cfRule>
  </conditionalFormatting>
  <conditionalFormatting sqref="N2:N9 P5:P9">
    <cfRule type="cellIs" dxfId="40" priority="34" stopIfTrue="1" operator="equal">
      <formula>"CHEQ. INSUMOS"</formula>
    </cfRule>
  </conditionalFormatting>
  <conditionalFormatting sqref="P2:W4 S5:W10">
    <cfRule type="cellIs" dxfId="39" priority="68" stopIfTrue="1" operator="equal">
      <formula>"CHEQ. INSUMOS"</formula>
    </cfRule>
  </conditionalFormatting>
  <conditionalFormatting sqref="W2:W10">
    <cfRule type="cellIs" dxfId="38" priority="66" stopIfTrue="1" operator="equal">
      <formula>"ESCRIBA AQUÍ EL NOMBRE DE LA OBRA"</formula>
    </cfRule>
  </conditionalFormatting>
  <conditionalFormatting sqref="W19:AC19">
    <cfRule type="cellIs" dxfId="37" priority="24" stopIfTrue="1" operator="notEqual">
      <formula>0</formula>
    </cfRule>
  </conditionalFormatting>
  <conditionalFormatting sqref="W20:AC20">
    <cfRule type="cellIs" dxfId="36" priority="56" stopIfTrue="1" operator="notEqual">
      <formula>0</formula>
    </cfRule>
  </conditionalFormatting>
  <conditionalFormatting sqref="W23:AC23">
    <cfRule type="cellIs" dxfId="35" priority="21" stopIfTrue="1" operator="notEqual">
      <formula>0</formula>
    </cfRule>
  </conditionalFormatting>
  <conditionalFormatting sqref="W24:AC24">
    <cfRule type="cellIs" dxfId="34" priority="19" stopIfTrue="1" operator="notEqual">
      <formula>0</formula>
    </cfRule>
  </conditionalFormatting>
  <conditionalFormatting sqref="W82:AC82">
    <cfRule type="cellIs" dxfId="33" priority="59" stopIfTrue="1" operator="notEqual">
      <formula>0</formula>
    </cfRule>
  </conditionalFormatting>
  <conditionalFormatting sqref="W83:AC83">
    <cfRule type="cellIs" dxfId="32" priority="53" stopIfTrue="1" operator="notEqual">
      <formula>0</formula>
    </cfRule>
  </conditionalFormatting>
  <conditionalFormatting sqref="W86:AC86">
    <cfRule type="cellIs" dxfId="31" priority="50" stopIfTrue="1" operator="notEqual">
      <formula>0</formula>
    </cfRule>
  </conditionalFormatting>
  <conditionalFormatting sqref="W94:AC94">
    <cfRule type="cellIs" dxfId="30" priority="47" stopIfTrue="1" operator="notEqual">
      <formula>0</formula>
    </cfRule>
  </conditionalFormatting>
  <conditionalFormatting sqref="W101:AC101">
    <cfRule type="cellIs" dxfId="29" priority="16" stopIfTrue="1" operator="notEqual">
      <formula>0</formula>
    </cfRule>
  </conditionalFormatting>
  <conditionalFormatting sqref="W106:AC106">
    <cfRule type="cellIs" dxfId="28" priority="44" stopIfTrue="1" operator="notEqual">
      <formula>0</formula>
    </cfRule>
  </conditionalFormatting>
  <conditionalFormatting sqref="W110:AC110">
    <cfRule type="cellIs" dxfId="27" priority="41" stopIfTrue="1" operator="notEqual">
      <formula>0</formula>
    </cfRule>
  </conditionalFormatting>
  <conditionalFormatting sqref="W115:AC115">
    <cfRule type="cellIs" dxfId="26" priority="38" stopIfTrue="1" operator="notEqual">
      <formula>0</formula>
    </cfRule>
  </conditionalFormatting>
  <conditionalFormatting sqref="W120:AC120">
    <cfRule type="cellIs" dxfId="25" priority="61" stopIfTrue="1" operator="notEqual">
      <formula>0</formula>
    </cfRule>
  </conditionalFormatting>
  <conditionalFormatting sqref="W121:AC121">
    <cfRule type="cellIs" dxfId="24" priority="35" stopIfTrue="1" operator="notEqual">
      <formula>0</formula>
    </cfRule>
  </conditionalFormatting>
  <conditionalFormatting sqref="W141:AC141">
    <cfRule type="cellIs" dxfId="23" priority="11" stopIfTrue="1" operator="notEqual">
      <formula>0</formula>
    </cfRule>
  </conditionalFormatting>
  <conditionalFormatting sqref="W149:AC149">
    <cfRule type="cellIs" dxfId="22" priority="8" stopIfTrue="1" operator="notEqual">
      <formula>0</formula>
    </cfRule>
  </conditionalFormatting>
  <conditionalFormatting sqref="W154:AC154">
    <cfRule type="cellIs" dxfId="21" priority="5" stopIfTrue="1" operator="notEqual">
      <formula>0</formula>
    </cfRule>
  </conditionalFormatting>
  <conditionalFormatting sqref="W157:AC157">
    <cfRule type="cellIs" dxfId="20" priority="2" stopIfTrue="1" operator="notEqual">
      <formula>0</formula>
    </cfRule>
  </conditionalFormatting>
  <conditionalFormatting sqref="AC19:AC20">
    <cfRule type="cellIs" dxfId="19" priority="57" stopIfTrue="1" operator="equal">
      <formula>0</formula>
    </cfRule>
  </conditionalFormatting>
  <conditionalFormatting sqref="AC23">
    <cfRule type="cellIs" dxfId="18" priority="23" stopIfTrue="1" operator="equal">
      <formula>0</formula>
    </cfRule>
  </conditionalFormatting>
  <conditionalFormatting sqref="AC24">
    <cfRule type="cellIs" dxfId="17" priority="20" stopIfTrue="1" operator="equal">
      <formula>0</formula>
    </cfRule>
  </conditionalFormatting>
  <conditionalFormatting sqref="AC82">
    <cfRule type="cellIs" dxfId="16" priority="60" stopIfTrue="1" operator="equal">
      <formula>0</formula>
    </cfRule>
  </conditionalFormatting>
  <conditionalFormatting sqref="AC83">
    <cfRule type="cellIs" dxfId="15" priority="54" stopIfTrue="1" operator="equal">
      <formula>0</formula>
    </cfRule>
  </conditionalFormatting>
  <conditionalFormatting sqref="AC86">
    <cfRule type="cellIs" dxfId="14" priority="51" stopIfTrue="1" operator="equal">
      <formula>0</formula>
    </cfRule>
  </conditionalFormatting>
  <conditionalFormatting sqref="AC94">
    <cfRule type="cellIs" dxfId="13" priority="48" stopIfTrue="1" operator="equal">
      <formula>0</formula>
    </cfRule>
  </conditionalFormatting>
  <conditionalFormatting sqref="AC101">
    <cfRule type="cellIs" dxfId="12" priority="17" stopIfTrue="1" operator="equal">
      <formula>0</formula>
    </cfRule>
  </conditionalFormatting>
  <conditionalFormatting sqref="AC106">
    <cfRule type="cellIs" dxfId="11" priority="45" stopIfTrue="1" operator="equal">
      <formula>0</formula>
    </cfRule>
  </conditionalFormatting>
  <conditionalFormatting sqref="AC110">
    <cfRule type="cellIs" dxfId="10" priority="42" stopIfTrue="1" operator="equal">
      <formula>0</formula>
    </cfRule>
  </conditionalFormatting>
  <conditionalFormatting sqref="AC115">
    <cfRule type="cellIs" dxfId="9" priority="39" stopIfTrue="1" operator="equal">
      <formula>0</formula>
    </cfRule>
  </conditionalFormatting>
  <conditionalFormatting sqref="AC120">
    <cfRule type="cellIs" dxfId="8" priority="62" stopIfTrue="1" operator="equal">
      <formula>0</formula>
    </cfRule>
  </conditionalFormatting>
  <conditionalFormatting sqref="AC121">
    <cfRule type="cellIs" dxfId="7" priority="36" stopIfTrue="1" operator="equal">
      <formula>0</formula>
    </cfRule>
  </conditionalFormatting>
  <conditionalFormatting sqref="AC141">
    <cfRule type="cellIs" dxfId="6" priority="12" stopIfTrue="1" operator="equal">
      <formula>0</formula>
    </cfRule>
  </conditionalFormatting>
  <conditionalFormatting sqref="AC149">
    <cfRule type="cellIs" dxfId="5" priority="9" stopIfTrue="1" operator="equal">
      <formula>0</formula>
    </cfRule>
  </conditionalFormatting>
  <conditionalFormatting sqref="AC154">
    <cfRule type="cellIs" dxfId="4" priority="6" stopIfTrue="1" operator="equal">
      <formula>0</formula>
    </cfRule>
  </conditionalFormatting>
  <conditionalFormatting sqref="AC157">
    <cfRule type="cellIs" dxfId="3" priority="3" stopIfTrue="1" operator="equal">
      <formula>0</formula>
    </cfRule>
  </conditionalFormatting>
  <conditionalFormatting sqref="AC2:AM10">
    <cfRule type="cellIs" dxfId="2" priority="65" stopIfTrue="1" operator="equal">
      <formula>"ESCRIBA AQUÍ EL NOMBRE DE LA OBRA"</formula>
    </cfRule>
  </conditionalFormatting>
  <conditionalFormatting sqref="BA1">
    <cfRule type="cellIs" dxfId="1" priority="64" stopIfTrue="1" operator="equal">
      <formula>"CHEQ. INSUMOS"</formula>
    </cfRule>
  </conditionalFormatting>
  <conditionalFormatting sqref="BH1:BH4">
    <cfRule type="containsText" dxfId="0" priority="63" operator="containsText" text="Precios Base">
      <formula>NOT(ISERROR(SEARCH("Precios Base",BH1)))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 Económica formulario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Tami Balanta</dc:creator>
  <cp:lastModifiedBy>Camilo Tami Balanta</cp:lastModifiedBy>
  <dcterms:created xsi:type="dcterms:W3CDTF">2025-10-15T18:30:58Z</dcterms:created>
  <dcterms:modified xsi:type="dcterms:W3CDTF">2025-10-15T18:41:05Z</dcterms:modified>
</cp:coreProperties>
</file>