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https://shdgov-my.sharepoint.com/personal/jvillegasi_shd_gov_co/Documents/Documentos/3 TAREAS CONTRATACIÓN/CONTRATACIÓN 2025/6 SUBASTA INVERSA 2025/1 SALVAGUARDA DE VALORES/10 SECOP/1 PROYECTO PLIEGO/"/>
    </mc:Choice>
  </mc:AlternateContent>
  <xr:revisionPtr revIDLastSave="1" documentId="13_ncr:1_{39E6F8FB-313B-48EE-94BF-0198F7474265}" xr6:coauthVersionLast="47" xr6:coauthVersionMax="47" xr10:uidLastSave="{81A419D9-944D-4E90-854F-284D002722BB}"/>
  <bookViews>
    <workbookView xWindow="-120" yWindow="-120" windowWidth="20730" windowHeight="11160" xr2:uid="{17C429E1-2BE4-4FD0-A346-6CB783EB00B7}"/>
  </bookViews>
  <sheets>
    <sheet name="Hoja7" sheetId="1" r:id="rId1"/>
  </sheet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5" i="1" l="1"/>
  <c r="F20" i="1"/>
  <c r="F21" i="1" s="1"/>
  <c r="F22" i="1" s="1"/>
  <c r="F13" i="1"/>
  <c r="E25" i="1"/>
  <c r="E20" i="1"/>
  <c r="E21" i="1" s="1"/>
  <c r="E22" i="1" s="1"/>
  <c r="E13" i="1"/>
  <c r="E14" i="1" s="1"/>
  <c r="E15" i="1" s="1"/>
  <c r="E17" i="1" s="1"/>
  <c r="F26" i="1" l="1"/>
  <c r="F27" i="1" s="1"/>
  <c r="F14" i="1"/>
  <c r="F15" i="1" s="1"/>
  <c r="F17" i="1" s="1"/>
  <c r="E26" i="1"/>
  <c r="E27" i="1" s="1"/>
  <c r="F29" i="1" l="1"/>
  <c r="E29" i="1"/>
</calcChain>
</file>

<file path=xl/sharedStrings.xml><?xml version="1.0" encoding="utf-8"?>
<sst xmlns="http://schemas.openxmlformats.org/spreadsheetml/2006/main" count="29" uniqueCount="28">
  <si>
    <t>ITEM</t>
  </si>
  <si>
    <t>DESCRIPCION
Ver Ficha Técnica</t>
  </si>
  <si>
    <t xml:space="preserve">1. </t>
  </si>
  <si>
    <t>VALOR PROMEDIO MES PORTAFOLIO</t>
  </si>
  <si>
    <t>VALOR COMISIÓN SOBRE SALDO PROMEDIO MENSUAL</t>
  </si>
  <si>
    <t>VALOR MENSUAL SALVAGUARDA</t>
  </si>
  <si>
    <t>TOTAL MES</t>
  </si>
  <si>
    <t>MESES</t>
  </si>
  <si>
    <t>VALOR SALVAGUARDA POR VIGENCIA</t>
  </si>
  <si>
    <t>VALOR COMPENSACIÓN POR CADA COMPRA</t>
  </si>
  <si>
    <t>No. TRANSACCIONES</t>
  </si>
  <si>
    <t>COMPENSACIÓN</t>
  </si>
  <si>
    <t>IVA COMPENSACIÓN</t>
  </si>
  <si>
    <t>TOTAL COMPENSACION</t>
  </si>
  <si>
    <t>VALOR ADMINISTRACIÓN DE DERECHOS PATRIMONIALES ESTIMADO PARA CADA TÍTULO</t>
  </si>
  <si>
    <t>ADMINISTRACIÓN DE DERECHOS PATRIMONIALES</t>
  </si>
  <si>
    <t>IVA ADMINISTRACIÓN DERECHOS PATRIMONIALES</t>
  </si>
  <si>
    <t>TOTAL ADMINISTRACION DERECHOS PATRIMONIALES</t>
  </si>
  <si>
    <t>IVA SALVAGUARDA</t>
  </si>
  <si>
    <t>VIGENCIA 2025
2 MESES
VALORES DE REFERENCIA</t>
  </si>
  <si>
    <t>VIGENCIA 2025
2 MESES
VALORES OFERTADOS</t>
  </si>
  <si>
    <t>OBJETO:  Prestar los servicios de salvaguarda de valores, administración, compensación y liquidación de los valores que le sean confiados en depósito por la Secretaría Distrital de Hacienda y que hacen parte del (los) portafolio (s) administrado (s) por la Dirección Distrital de Tesorería, en las condiciones establecidas en el Libro 37 de la Parte 2 del Decreto 2555 de 2010, Por el cual se recogen y reexpiden las normas en materia del Sector Financiero, Asegurador y del Mercado de Valores y se dictan otras disposiciones, y demás disposiciones que lo modifiquen o adicionen.</t>
  </si>
  <si>
    <t>NOMBRE DEL PROPONENTE</t>
  </si>
  <si>
    <t>REPRESENTANTE LEGAL</t>
  </si>
  <si>
    <t>FIRMA REPRESENTANTE LEGAL</t>
  </si>
  <si>
    <t>Los valores de la oferta deben incluir la totalidad de los costos directos e indirectos, fijos y variables, tales como gastos de administración, comisiones, impuestos, imprevistos, IVA si a ello hubiere lugar, impuesto de timbre, tasas, contribuciones de carácter nacional y/o distrital legales (estampillas), margen de utilidad, prestaciones sociales y salarios del personal ofrecido, incluyendo los incrementos del salario mínimo legal, los incrementos del IPC, y demás conceptos que el cumplimiento del respectivo contrato conlleve.
El valor unitario ofertado por ítem no podrá superar el “precio unitario estimado” que ha sido establecido por la Entidad para el mismo, so pena de RECHAZO de la propuesta.</t>
  </si>
  <si>
    <t>VALOR TOTAL OFERTA ECONOMICA</t>
  </si>
  <si>
    <t xml:space="preserve">FORMATO  PROPUESTA ECONOMICA 
SECRETARÍA DISTRITAL DE HACIENDA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</si>
</sst>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3" x14ac:knownFonts="1">
    <font>
      <sz val="11"/>
      <color theme="1"/>
      <name val="Aptos Narrow"/>
      <family val="2"/>
      <scheme val="minor"/>
    </font>
    <font>
      <sz val="11"/>
      <color theme="1"/>
      <name val="Aptos Narrow"/>
      <family val="2"/>
      <scheme val="minor"/>
    </font>
    <font>
      <sz val="10"/>
      <color theme="1"/>
      <name val="Arial"/>
      <family val="2"/>
    </font>
    <font>
      <b/>
      <sz val="10"/>
      <color theme="1"/>
      <name val="Arial"/>
      <family val="2"/>
    </font>
    <font>
      <sz val="10"/>
      <color rgb="FF000000"/>
      <name val="Arial"/>
      <family val="2"/>
    </font>
    <font>
      <sz val="10"/>
      <color rgb="FF000000"/>
      <name val="Times New Roman"/>
      <charset val="204"/>
    </font>
    <font>
      <b/>
      <sz val="10"/>
      <color rgb="FF000000"/>
      <name val="Arial"/>
      <family val="2"/>
    </font>
    <font>
      <sz val="10"/>
      <name val="Arial"/>
      <family val="2"/>
    </font>
    <font>
      <sz val="10"/>
      <color theme="1"/>
      <name val="Arial Narrow"/>
      <family val="2"/>
    </font>
    <font>
      <sz val="12"/>
      <color theme="1"/>
      <name val="Aptos Narrow"/>
      <family val="2"/>
      <scheme val="minor"/>
    </font>
    <font>
      <b/>
      <sz val="12"/>
      <color theme="1"/>
      <name val="Aptos Narrow"/>
      <family val="2"/>
      <scheme val="minor"/>
    </font>
    <font>
      <b/>
      <sz val="14"/>
      <color rgb="FF000000"/>
      <name val="Verdana"/>
      <family val="2"/>
    </font>
    <font>
      <sz val="9"/>
      <color rgb="FF000000"/>
      <name val="Verdana"/>
      <family val="2"/>
    </font>
  </fonts>
  <fills count="7">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808080"/>
        <bgColor rgb="FF808080"/>
      </patternFill>
    </fill>
    <fill>
      <patternFill patternType="solid">
        <fgColor theme="2" tint="-0.249977111117893"/>
        <bgColor rgb="FF808080"/>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5" fillId="0" borderId="0"/>
    <xf numFmtId="0" fontId="11" fillId="5" borderId="1" applyNumberFormat="0" applyProtection="0">
      <alignment horizontal="left" vertical="center"/>
    </xf>
  </cellStyleXfs>
  <cellXfs count="56">
    <xf numFmtId="0" fontId="0" fillId="0" borderId="0" xfId="0"/>
    <xf numFmtId="0" fontId="2" fillId="0" borderId="0" xfId="0" applyFont="1" applyAlignment="1">
      <alignment vertical="center"/>
    </xf>
    <xf numFmtId="0" fontId="2" fillId="0" borderId="1" xfId="0" applyFont="1" applyBorder="1" applyAlignment="1">
      <alignment vertical="center"/>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4" fillId="0" borderId="1" xfId="2" applyFont="1" applyBorder="1" applyAlignment="1">
      <alignment horizontal="left" vertical="center"/>
    </xf>
    <xf numFmtId="0" fontId="4" fillId="0" borderId="2" xfId="2" applyFont="1" applyBorder="1" applyAlignment="1">
      <alignment horizontal="left" vertical="center"/>
    </xf>
    <xf numFmtId="0" fontId="4" fillId="0" borderId="1" xfId="2" applyFont="1" applyBorder="1" applyAlignment="1">
      <alignment horizontal="left" vertical="center" wrapText="1"/>
    </xf>
    <xf numFmtId="0" fontId="7" fillId="0" borderId="0" xfId="0" applyFont="1" applyAlignment="1">
      <alignment vertical="center"/>
    </xf>
    <xf numFmtId="0" fontId="2" fillId="2" borderId="1" xfId="0" applyFont="1" applyFill="1" applyBorder="1" applyAlignment="1">
      <alignment vertical="center"/>
    </xf>
    <xf numFmtId="164" fontId="4" fillId="2" borderId="1" xfId="1" applyNumberFormat="1" applyFont="1" applyFill="1" applyBorder="1" applyAlignment="1">
      <alignment horizontal="right" vertical="center"/>
    </xf>
    <xf numFmtId="164" fontId="4" fillId="0" borderId="1" xfId="1" applyNumberFormat="1" applyFont="1" applyBorder="1" applyAlignment="1" applyProtection="1">
      <alignment horizontal="left" vertical="center"/>
    </xf>
    <xf numFmtId="164" fontId="4" fillId="0" borderId="1" xfId="2" applyNumberFormat="1" applyFont="1" applyBorder="1" applyAlignment="1">
      <alignment horizontal="left" vertical="center"/>
    </xf>
    <xf numFmtId="0" fontId="4" fillId="0" borderId="1" xfId="2" applyFont="1" applyBorder="1" applyAlignment="1">
      <alignment horizontal="center" vertical="center"/>
    </xf>
    <xf numFmtId="164" fontId="6" fillId="3" borderId="1" xfId="1" applyNumberFormat="1" applyFont="1" applyFill="1" applyBorder="1" applyAlignment="1" applyProtection="1">
      <alignment horizontal="left" vertical="center"/>
    </xf>
    <xf numFmtId="164" fontId="4" fillId="0" borderId="1" xfId="1" applyNumberFormat="1" applyFont="1" applyBorder="1" applyAlignment="1" applyProtection="1">
      <alignment horizontal="right" vertical="center"/>
    </xf>
    <xf numFmtId="164" fontId="4" fillId="0" borderId="2" xfId="1" applyNumberFormat="1" applyFont="1" applyBorder="1" applyAlignment="1" applyProtection="1">
      <alignment horizontal="right" vertical="center"/>
    </xf>
    <xf numFmtId="164" fontId="6" fillId="3" borderId="1" xfId="1" applyNumberFormat="1" applyFont="1" applyFill="1" applyBorder="1" applyAlignment="1" applyProtection="1">
      <alignment horizontal="right" vertical="center"/>
    </xf>
    <xf numFmtId="164" fontId="3" fillId="3" borderId="1" xfId="0" applyNumberFormat="1" applyFont="1" applyFill="1" applyBorder="1" applyAlignment="1">
      <alignment vertical="center"/>
    </xf>
    <xf numFmtId="164" fontId="2" fillId="0" borderId="1" xfId="1" applyNumberFormat="1" applyFont="1" applyFill="1" applyBorder="1" applyAlignment="1" applyProtection="1">
      <alignment vertical="center"/>
      <protection hidden="1"/>
    </xf>
    <xf numFmtId="0" fontId="8" fillId="0" borderId="8" xfId="0" applyFont="1" applyBorder="1" applyAlignment="1">
      <alignment horizontal="center" vertical="center"/>
    </xf>
    <xf numFmtId="0" fontId="8" fillId="0" borderId="8" xfId="0" applyFont="1" applyBorder="1" applyAlignment="1">
      <alignment vertical="center"/>
    </xf>
    <xf numFmtId="0" fontId="0" fillId="0" borderId="0" xfId="0" applyAlignment="1">
      <alignment vertical="center"/>
    </xf>
    <xf numFmtId="0" fontId="7" fillId="0" borderId="7" xfId="0" applyFont="1" applyBorder="1" applyAlignment="1">
      <alignment vertical="center"/>
    </xf>
    <xf numFmtId="0" fontId="0" fillId="0" borderId="8" xfId="0" applyBorder="1" applyAlignment="1">
      <alignment vertical="center"/>
    </xf>
    <xf numFmtId="0" fontId="7" fillId="0" borderId="14" xfId="0" applyFont="1" applyBorder="1" applyAlignment="1">
      <alignment vertical="center"/>
    </xf>
    <xf numFmtId="0" fontId="7" fillId="0" borderId="9" xfId="0" applyFont="1" applyBorder="1" applyAlignment="1">
      <alignment vertical="center"/>
    </xf>
    <xf numFmtId="0" fontId="8" fillId="0" borderId="0" xfId="0" applyFont="1" applyAlignment="1">
      <alignment horizontal="center" vertical="center"/>
    </xf>
    <xf numFmtId="0" fontId="8" fillId="0" borderId="0" xfId="0" applyFont="1" applyAlignment="1">
      <alignment vertical="center"/>
    </xf>
    <xf numFmtId="0" fontId="7" fillId="0" borderId="15" xfId="0" applyFont="1" applyBorder="1" applyAlignment="1">
      <alignment vertical="center"/>
    </xf>
    <xf numFmtId="0" fontId="2" fillId="0" borderId="9" xfId="0" applyFont="1" applyBorder="1" applyAlignment="1">
      <alignment vertical="center"/>
    </xf>
    <xf numFmtId="0" fontId="2" fillId="0" borderId="15" xfId="0" applyFont="1" applyBorder="1" applyAlignment="1">
      <alignment vertical="center"/>
    </xf>
    <xf numFmtId="0" fontId="2" fillId="0" borderId="10" xfId="0" applyFont="1" applyBorder="1" applyAlignment="1">
      <alignment vertical="center"/>
    </xf>
    <xf numFmtId="0" fontId="2" fillId="0" borderId="11" xfId="0" applyFont="1" applyBorder="1" applyAlignment="1">
      <alignment vertical="center"/>
    </xf>
    <xf numFmtId="0" fontId="2" fillId="0" borderId="12" xfId="0" applyFont="1" applyBorder="1" applyAlignment="1">
      <alignment vertical="center"/>
    </xf>
    <xf numFmtId="0" fontId="2" fillId="0" borderId="16" xfId="0" applyFont="1" applyBorder="1" applyAlignment="1">
      <alignment vertical="center"/>
    </xf>
    <xf numFmtId="0" fontId="10" fillId="4" borderId="17" xfId="0" applyFont="1" applyFill="1" applyBorder="1" applyAlignment="1">
      <alignment horizontal="center" vertical="center" wrapText="1"/>
    </xf>
    <xf numFmtId="0" fontId="10" fillId="4" borderId="18"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9" fillId="0" borderId="20" xfId="0" applyFont="1" applyBorder="1" applyAlignment="1">
      <alignment horizontal="justify" vertical="center" wrapText="1"/>
    </xf>
    <xf numFmtId="0" fontId="9" fillId="0" borderId="0" xfId="0" applyFont="1" applyAlignment="1">
      <alignment horizontal="justify" vertical="center" wrapText="1"/>
    </xf>
    <xf numFmtId="0" fontId="9" fillId="0" borderId="13" xfId="0" applyFont="1" applyBorder="1" applyAlignment="1">
      <alignment horizontal="justify" vertical="center" wrapText="1"/>
    </xf>
    <xf numFmtId="0" fontId="12" fillId="6" borderId="21" xfId="3" applyFont="1" applyFill="1" applyBorder="1" applyAlignment="1" applyProtection="1">
      <alignment horizontal="justify" vertical="center" wrapText="1"/>
    </xf>
    <xf numFmtId="0" fontId="12" fillId="6" borderId="16" xfId="3" applyFont="1" applyFill="1" applyBorder="1" applyAlignment="1" applyProtection="1">
      <alignment horizontal="justify" vertical="center" wrapText="1"/>
    </xf>
    <xf numFmtId="0" fontId="12" fillId="6" borderId="22" xfId="3" applyFont="1" applyFill="1" applyBorder="1" applyAlignment="1" applyProtection="1">
      <alignment horizontal="justify" vertical="center" wrapText="1"/>
    </xf>
    <xf numFmtId="0" fontId="3" fillId="3" borderId="1" xfId="0" applyFont="1" applyFill="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2" fillId="0" borderId="1" xfId="0" applyFont="1" applyBorder="1" applyAlignment="1">
      <alignment horizontal="center" vertical="center"/>
    </xf>
    <xf numFmtId="0" fontId="6" fillId="3" borderId="1" xfId="2" applyFont="1" applyFill="1" applyBorder="1" applyAlignment="1">
      <alignment horizontal="center" vertical="center"/>
    </xf>
    <xf numFmtId="0" fontId="6" fillId="3" borderId="1" xfId="2" applyFont="1" applyFill="1" applyBorder="1" applyAlignment="1">
      <alignment horizontal="center" vertical="center" wrapText="1"/>
    </xf>
  </cellXfs>
  <cellStyles count="4">
    <cellStyle name="MainTitle" xfId="3" xr:uid="{81B3DFFE-48ED-4943-AFC2-AE35C5A860AA}"/>
    <cellStyle name="Millares" xfId="1" builtinId="3"/>
    <cellStyle name="Normal" xfId="0" builtinId="0"/>
    <cellStyle name="Normal 2" xfId="2" xr:uid="{DB322818-0011-4E1C-8230-38F81308232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2042748</xdr:colOff>
      <xdr:row>1</xdr:row>
      <xdr:rowOff>95250</xdr:rowOff>
    </xdr:from>
    <xdr:to>
      <xdr:col>4</xdr:col>
      <xdr:colOff>1289540</xdr:colOff>
      <xdr:row>4</xdr:row>
      <xdr:rowOff>40020</xdr:rowOff>
    </xdr:to>
    <xdr:pic>
      <xdr:nvPicPr>
        <xdr:cNvPr id="2" name="Imagen 2">
          <a:extLst>
            <a:ext uri="{FF2B5EF4-FFF2-40B4-BE49-F238E27FC236}">
              <a16:creationId xmlns:a16="http://schemas.microsoft.com/office/drawing/2014/main" id="{211915AD-63F6-4C7A-8DB0-A3C3F25103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97421" y="285750"/>
          <a:ext cx="1781908" cy="5162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3039C-2406-4942-B164-40039036931C}">
  <dimension ref="B1:G38"/>
  <sheetViews>
    <sheetView tabSelected="1" zoomScale="130" zoomScaleNormal="130" workbookViewId="0">
      <selection activeCell="C6" sqref="C6:F6"/>
    </sheetView>
  </sheetViews>
  <sheetFormatPr baseColWidth="10" defaultRowHeight="12.75" x14ac:dyDescent="0.25"/>
  <cols>
    <col min="1" max="2" width="2.7109375" style="1" customWidth="1"/>
    <col min="3" max="3" width="8.5703125" style="1" customWidth="1"/>
    <col min="4" max="4" width="38" style="1" customWidth="1"/>
    <col min="5" max="6" width="25.140625" style="1" customWidth="1"/>
    <col min="7" max="7" width="3.140625" style="1" customWidth="1"/>
    <col min="8" max="16384" width="11.42578125" style="1"/>
  </cols>
  <sheetData>
    <row r="1" spans="2:7" ht="15.75" thickBot="1" x14ac:dyDescent="0.3">
      <c r="C1" s="24"/>
      <c r="D1" s="22"/>
      <c r="E1" s="22"/>
      <c r="F1" s="23"/>
    </row>
    <row r="2" spans="2:7" s="10" customFormat="1" ht="15" x14ac:dyDescent="0.25">
      <c r="B2" s="25"/>
      <c r="C2" s="26"/>
      <c r="D2" s="22"/>
      <c r="E2" s="22"/>
      <c r="F2" s="23"/>
      <c r="G2" s="27"/>
    </row>
    <row r="3" spans="2:7" s="10" customFormat="1" ht="15" x14ac:dyDescent="0.25">
      <c r="B3" s="28"/>
      <c r="C3" s="24"/>
      <c r="D3" s="29"/>
      <c r="E3" s="29"/>
      <c r="F3" s="30"/>
      <c r="G3" s="31"/>
    </row>
    <row r="4" spans="2:7" s="10" customFormat="1" ht="15" x14ac:dyDescent="0.25">
      <c r="B4" s="28"/>
      <c r="C4" s="24"/>
      <c r="D4" s="29"/>
      <c r="E4" s="29"/>
      <c r="F4" s="30"/>
      <c r="G4" s="31"/>
    </row>
    <row r="5" spans="2:7" ht="15" x14ac:dyDescent="0.25">
      <c r="B5" s="32"/>
      <c r="C5" s="24"/>
      <c r="D5" s="29"/>
      <c r="E5" s="29"/>
      <c r="F5" s="30"/>
      <c r="G5" s="33"/>
    </row>
    <row r="6" spans="2:7" ht="41.25" customHeight="1" x14ac:dyDescent="0.25">
      <c r="B6" s="32"/>
      <c r="C6" s="38" t="s">
        <v>27</v>
      </c>
      <c r="D6" s="39"/>
      <c r="E6" s="39"/>
      <c r="F6" s="40"/>
      <c r="G6" s="33"/>
    </row>
    <row r="7" spans="2:7" ht="105" customHeight="1" x14ac:dyDescent="0.25">
      <c r="B7" s="32"/>
      <c r="C7" s="41" t="s">
        <v>21</v>
      </c>
      <c r="D7" s="42"/>
      <c r="E7" s="42"/>
      <c r="F7" s="43"/>
      <c r="G7" s="33"/>
    </row>
    <row r="8" spans="2:7" ht="147.75" customHeight="1" x14ac:dyDescent="0.25">
      <c r="B8" s="32"/>
      <c r="C8" s="44" t="s">
        <v>25</v>
      </c>
      <c r="D8" s="45"/>
      <c r="E8" s="45"/>
      <c r="F8" s="46"/>
      <c r="G8" s="33"/>
    </row>
    <row r="9" spans="2:7" x14ac:dyDescent="0.25">
      <c r="B9" s="32"/>
      <c r="G9" s="33"/>
    </row>
    <row r="10" spans="2:7" ht="38.25" x14ac:dyDescent="0.25">
      <c r="B10" s="32"/>
      <c r="C10" s="3" t="s">
        <v>0</v>
      </c>
      <c r="D10" s="3" t="s">
        <v>1</v>
      </c>
      <c r="E10" s="4" t="s">
        <v>19</v>
      </c>
      <c r="F10" s="4" t="s">
        <v>20</v>
      </c>
      <c r="G10" s="33"/>
    </row>
    <row r="11" spans="2:7" ht="24" customHeight="1" x14ac:dyDescent="0.25">
      <c r="B11" s="32"/>
      <c r="C11" s="48" t="s">
        <v>2</v>
      </c>
      <c r="D11" s="2" t="s">
        <v>3</v>
      </c>
      <c r="E11" s="21">
        <v>206701280000</v>
      </c>
      <c r="F11" s="21">
        <v>206701280000</v>
      </c>
      <c r="G11" s="33"/>
    </row>
    <row r="12" spans="2:7" ht="24" customHeight="1" x14ac:dyDescent="0.25">
      <c r="B12" s="32"/>
      <c r="C12" s="49"/>
      <c r="D12" s="6" t="s">
        <v>4</v>
      </c>
      <c r="E12" s="11">
        <v>0.663294776407372</v>
      </c>
      <c r="F12" s="11"/>
      <c r="G12" s="33"/>
    </row>
    <row r="13" spans="2:7" ht="24" customHeight="1" x14ac:dyDescent="0.25">
      <c r="B13" s="32"/>
      <c r="C13" s="49"/>
      <c r="D13" s="2" t="s">
        <v>5</v>
      </c>
      <c r="E13" s="13">
        <f>+E11*E12/10000</f>
        <v>13710388</v>
      </c>
      <c r="F13" s="13">
        <f>+F11*F12/10000</f>
        <v>0</v>
      </c>
      <c r="G13" s="33"/>
    </row>
    <row r="14" spans="2:7" ht="24" customHeight="1" x14ac:dyDescent="0.25">
      <c r="B14" s="32"/>
      <c r="C14" s="49"/>
      <c r="D14" s="2" t="s">
        <v>18</v>
      </c>
      <c r="E14" s="13">
        <f>+E13*0.19</f>
        <v>2604974</v>
      </c>
      <c r="F14" s="13">
        <f>+F13*0.19</f>
        <v>0</v>
      </c>
      <c r="G14" s="33"/>
    </row>
    <row r="15" spans="2:7" ht="24" customHeight="1" x14ac:dyDescent="0.25">
      <c r="B15" s="32"/>
      <c r="C15" s="49"/>
      <c r="D15" s="2" t="s">
        <v>6</v>
      </c>
      <c r="E15" s="14">
        <f>SUM(E13:E14)</f>
        <v>16315362</v>
      </c>
      <c r="F15" s="14">
        <f>SUM(F13:F14)</f>
        <v>0</v>
      </c>
      <c r="G15" s="33"/>
    </row>
    <row r="16" spans="2:7" ht="24" customHeight="1" x14ac:dyDescent="0.25">
      <c r="B16" s="32"/>
      <c r="C16" s="50"/>
      <c r="D16" s="2" t="s">
        <v>7</v>
      </c>
      <c r="E16" s="15">
        <v>2</v>
      </c>
      <c r="F16" s="15">
        <v>2</v>
      </c>
      <c r="G16" s="33"/>
    </row>
    <row r="17" spans="2:7" ht="24" customHeight="1" x14ac:dyDescent="0.25">
      <c r="B17" s="32"/>
      <c r="C17" s="51" t="s">
        <v>8</v>
      </c>
      <c r="D17" s="52"/>
      <c r="E17" s="16">
        <f>+E15*E16</f>
        <v>32630724</v>
      </c>
      <c r="F17" s="16">
        <f>+F15*F16</f>
        <v>0</v>
      </c>
      <c r="G17" s="33"/>
    </row>
    <row r="18" spans="2:7" ht="32.25" customHeight="1" x14ac:dyDescent="0.25">
      <c r="B18" s="32"/>
      <c r="C18" s="53">
        <v>2</v>
      </c>
      <c r="D18" s="6" t="s">
        <v>9</v>
      </c>
      <c r="E18" s="12">
        <v>2488852</v>
      </c>
      <c r="F18" s="12"/>
      <c r="G18" s="33"/>
    </row>
    <row r="19" spans="2:7" ht="18.75" customHeight="1" x14ac:dyDescent="0.25">
      <c r="B19" s="32"/>
      <c r="C19" s="53"/>
      <c r="D19" s="2" t="s">
        <v>10</v>
      </c>
      <c r="E19" s="5">
        <v>1</v>
      </c>
      <c r="F19" s="5">
        <v>1</v>
      </c>
      <c r="G19" s="33"/>
    </row>
    <row r="20" spans="2:7" ht="18.75" customHeight="1" x14ac:dyDescent="0.25">
      <c r="B20" s="32"/>
      <c r="C20" s="53"/>
      <c r="D20" s="7" t="s">
        <v>11</v>
      </c>
      <c r="E20" s="17">
        <f>+E18*E19</f>
        <v>2488852</v>
      </c>
      <c r="F20" s="17">
        <f>+F18*F19</f>
        <v>0</v>
      </c>
      <c r="G20" s="33"/>
    </row>
    <row r="21" spans="2:7" ht="18.75" customHeight="1" x14ac:dyDescent="0.25">
      <c r="B21" s="32"/>
      <c r="C21" s="53"/>
      <c r="D21" s="8" t="s">
        <v>12</v>
      </c>
      <c r="E21" s="18">
        <f>+E20*0.19</f>
        <v>472882</v>
      </c>
      <c r="F21" s="18">
        <f>+F20*0.19</f>
        <v>0</v>
      </c>
      <c r="G21" s="33"/>
    </row>
    <row r="22" spans="2:7" ht="15" customHeight="1" x14ac:dyDescent="0.25">
      <c r="B22" s="32"/>
      <c r="C22" s="54" t="s">
        <v>13</v>
      </c>
      <c r="D22" s="54"/>
      <c r="E22" s="19">
        <f>SUM(E20:E21)</f>
        <v>2961734</v>
      </c>
      <c r="F22" s="19">
        <f>SUM(F20:F21)</f>
        <v>0</v>
      </c>
      <c r="G22" s="33"/>
    </row>
    <row r="23" spans="2:7" ht="39.75" customHeight="1" x14ac:dyDescent="0.25">
      <c r="B23" s="32"/>
      <c r="C23" s="53">
        <v>3</v>
      </c>
      <c r="D23" s="6" t="s">
        <v>14</v>
      </c>
      <c r="E23" s="12">
        <v>2100000</v>
      </c>
      <c r="F23" s="12"/>
      <c r="G23" s="33"/>
    </row>
    <row r="24" spans="2:7" ht="20.25" customHeight="1" x14ac:dyDescent="0.25">
      <c r="B24" s="32"/>
      <c r="C24" s="53"/>
      <c r="D24" s="2" t="s">
        <v>10</v>
      </c>
      <c r="E24" s="5">
        <v>2</v>
      </c>
      <c r="F24" s="5">
        <v>2</v>
      </c>
      <c r="G24" s="33"/>
    </row>
    <row r="25" spans="2:7" ht="25.5" x14ac:dyDescent="0.25">
      <c r="B25" s="32"/>
      <c r="C25" s="53"/>
      <c r="D25" s="9" t="s">
        <v>15</v>
      </c>
      <c r="E25" s="17">
        <f>+E23*E24</f>
        <v>4200000</v>
      </c>
      <c r="F25" s="17">
        <f>+F23*F24</f>
        <v>0</v>
      </c>
      <c r="G25" s="33"/>
    </row>
    <row r="26" spans="2:7" ht="25.5" x14ac:dyDescent="0.25">
      <c r="B26" s="32"/>
      <c r="C26" s="53"/>
      <c r="D26" s="9" t="s">
        <v>16</v>
      </c>
      <c r="E26" s="17">
        <f>+E25*0.19</f>
        <v>798000</v>
      </c>
      <c r="F26" s="17">
        <f>+F25*0.19</f>
        <v>0</v>
      </c>
      <c r="G26" s="33"/>
    </row>
    <row r="27" spans="2:7" ht="28.5" customHeight="1" x14ac:dyDescent="0.25">
      <c r="B27" s="32"/>
      <c r="C27" s="55" t="s">
        <v>17</v>
      </c>
      <c r="D27" s="55"/>
      <c r="E27" s="19">
        <f>SUM(E25:E26)</f>
        <v>4998000</v>
      </c>
      <c r="F27" s="19">
        <f>SUM(F25:F26)</f>
        <v>0</v>
      </c>
      <c r="G27" s="33"/>
    </row>
    <row r="28" spans="2:7" x14ac:dyDescent="0.25">
      <c r="B28" s="32"/>
      <c r="G28" s="33"/>
    </row>
    <row r="29" spans="2:7" ht="24" customHeight="1" x14ac:dyDescent="0.25">
      <c r="B29" s="32"/>
      <c r="C29" s="47" t="s">
        <v>26</v>
      </c>
      <c r="D29" s="47"/>
      <c r="E29" s="20">
        <f>+E17+E22+E27</f>
        <v>40590458</v>
      </c>
      <c r="F29" s="20">
        <f>+F17+F22+F27</f>
        <v>0</v>
      </c>
      <c r="G29" s="33"/>
    </row>
    <row r="30" spans="2:7" x14ac:dyDescent="0.25">
      <c r="B30" s="32"/>
      <c r="G30" s="33"/>
    </row>
    <row r="31" spans="2:7" x14ac:dyDescent="0.25">
      <c r="B31" s="32"/>
      <c r="G31" s="33"/>
    </row>
    <row r="32" spans="2:7" x14ac:dyDescent="0.25">
      <c r="B32" s="32"/>
      <c r="D32" s="1" t="s">
        <v>22</v>
      </c>
      <c r="E32" s="37"/>
      <c r="F32" s="37"/>
      <c r="G32" s="33"/>
    </row>
    <row r="33" spans="2:7" x14ac:dyDescent="0.25">
      <c r="B33" s="32"/>
      <c r="G33" s="33"/>
    </row>
    <row r="34" spans="2:7" x14ac:dyDescent="0.25">
      <c r="B34" s="32"/>
      <c r="D34" s="1" t="s">
        <v>23</v>
      </c>
      <c r="E34" s="37"/>
      <c r="F34" s="37"/>
      <c r="G34" s="33"/>
    </row>
    <row r="35" spans="2:7" x14ac:dyDescent="0.25">
      <c r="B35" s="32"/>
      <c r="G35" s="33"/>
    </row>
    <row r="36" spans="2:7" x14ac:dyDescent="0.25">
      <c r="B36" s="32"/>
      <c r="D36" s="1" t="s">
        <v>24</v>
      </c>
      <c r="E36" s="37"/>
      <c r="F36" s="37"/>
      <c r="G36" s="33"/>
    </row>
    <row r="37" spans="2:7" x14ac:dyDescent="0.25">
      <c r="B37" s="32"/>
      <c r="G37" s="33"/>
    </row>
    <row r="38" spans="2:7" ht="13.5" thickBot="1" x14ac:dyDescent="0.3">
      <c r="B38" s="34"/>
      <c r="C38" s="35"/>
      <c r="D38" s="35"/>
      <c r="E38" s="35"/>
      <c r="F38" s="35"/>
      <c r="G38" s="36"/>
    </row>
  </sheetData>
  <mergeCells count="10">
    <mergeCell ref="C6:F6"/>
    <mergeCell ref="C7:F7"/>
    <mergeCell ref="C8:F8"/>
    <mergeCell ref="C29:D29"/>
    <mergeCell ref="C11:C16"/>
    <mergeCell ref="C17:D17"/>
    <mergeCell ref="C18:C21"/>
    <mergeCell ref="C22:D22"/>
    <mergeCell ref="C23:C26"/>
    <mergeCell ref="C27:D27"/>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 WILSON GUALTEROS BUITRAGO</dc:creator>
  <cp:lastModifiedBy>Jairo Villegas Isaza</cp:lastModifiedBy>
  <dcterms:created xsi:type="dcterms:W3CDTF">2025-09-15T00:47:48Z</dcterms:created>
  <dcterms:modified xsi:type="dcterms:W3CDTF">2025-09-19T13:26:28Z</dcterms:modified>
</cp:coreProperties>
</file>