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D:\HOSMIL\ESTRUCTURACION\TERMINADOS\31. PROCESO 192 - HEMODINAMIA - PTE CIERRE\ANEXOS\"/>
    </mc:Choice>
  </mc:AlternateContent>
  <xr:revisionPtr revIDLastSave="0" documentId="13_ncr:1_{A869954C-1E32-4D21-AEB7-51123F90199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RIO PRECIOS REFERENCIA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8" l="1"/>
  <c r="O18" i="8"/>
  <c r="P18" i="8" s="1"/>
  <c r="N18" i="8"/>
  <c r="O17" i="8"/>
  <c r="N17" i="8"/>
  <c r="O16" i="8"/>
  <c r="P16" i="8" s="1"/>
  <c r="N16" i="8"/>
  <c r="O15" i="8"/>
  <c r="P15" i="8" s="1"/>
  <c r="N15" i="8"/>
  <c r="O14" i="8"/>
  <c r="P14" i="8" s="1"/>
  <c r="N14" i="8"/>
  <c r="O13" i="8"/>
  <c r="P13" i="8" s="1"/>
  <c r="N13" i="8"/>
  <c r="O12" i="8"/>
  <c r="P12" i="8" s="1"/>
  <c r="N12" i="8"/>
  <c r="J19" i="8"/>
  <c r="N7" i="8"/>
  <c r="N8" i="8"/>
  <c r="N9" i="8"/>
  <c r="N10" i="8"/>
  <c r="N6" i="8"/>
  <c r="O6" i="8" s="1"/>
  <c r="O7" i="8"/>
  <c r="O8" i="8"/>
  <c r="O9" i="8"/>
  <c r="O10" i="8"/>
  <c r="P17" i="8" l="1"/>
  <c r="P10" i="8"/>
  <c r="P8" i="8"/>
  <c r="P9" i="8"/>
  <c r="P7" i="8"/>
  <c r="O19" i="8" l="1"/>
  <c r="P6" i="8"/>
</calcChain>
</file>

<file path=xl/sharedStrings.xml><?xml version="1.0" encoding="utf-8"?>
<sst xmlns="http://schemas.openxmlformats.org/spreadsheetml/2006/main" count="57" uniqueCount="42">
  <si>
    <t>ÍTEM</t>
  </si>
  <si>
    <t>CANTIDAD</t>
  </si>
  <si>
    <t xml:space="preserve">UNIDAD DE MEDIDA </t>
  </si>
  <si>
    <t>VALOR UNITARIO DE REFERENCIA ANTES DE IVA</t>
  </si>
  <si>
    <t>VALOR IVA (Según Aplique)</t>
  </si>
  <si>
    <t>VALOR UNITARIO DE REFERENCIA INCLUIDO IVA (Según Aplique)</t>
  </si>
  <si>
    <t>VALOR DE LA OFERTA PRESENTADA</t>
  </si>
  <si>
    <t>VALOR TOTAL INCLUIDO TODOS LOS RUBROS PRESUPUESTALES</t>
  </si>
  <si>
    <t>VALOR UNITARIO OFERTADO INCLUIDO IVA (Según Aplique)</t>
  </si>
  <si>
    <r>
      <t xml:space="preserve">ESTE VALOR DEBE INCLUIRLO COMO RESPUESTA A LA </t>
    </r>
    <r>
      <rPr>
        <b/>
        <sz val="11"/>
        <color rgb="FFFF0000"/>
        <rFont val="Calibri"/>
        <family val="2"/>
        <scheme val="minor"/>
      </rPr>
      <t xml:space="preserve">PREGUNTA Nro 2 </t>
    </r>
    <r>
      <rPr>
        <b/>
        <sz val="11"/>
        <color theme="1"/>
        <rFont val="Calibri"/>
        <family val="2"/>
        <scheme val="minor"/>
      </rPr>
      <t xml:space="preserve">DEL CUESTIONARIO ECONOMICO DEL SECOP II.
</t>
    </r>
  </si>
  <si>
    <t>CUMPLE/NO CUMPLE</t>
  </si>
  <si>
    <t>DESCRIPCIÓN DEL BIEN  Y CARACTERÍSTICAS TÉCNICAS REQUERIDAS</t>
  </si>
  <si>
    <t>ESPECIFICACIÒN TÈCNICA</t>
  </si>
  <si>
    <t>UNIDAD</t>
  </si>
  <si>
    <t>KIT</t>
  </si>
  <si>
    <t>PORCENTAJE IVA</t>
  </si>
  <si>
    <t>CATETER GUIA PARA INTERVENCIÓN CORONARIA ACCESO FEMORAL</t>
  </si>
  <si>
    <t>CATETER GUIA PARA INTERVENCIÓN CORONARIA Y RADIOLOGÍA 5F Y/O 6F DIFERENTES CURVAS. (JR Y JL,, MULTIPROPÓSITO, MAMARIO IM, AL1, AL2. DIFERENTES TAMAÑOS DE CURVAS</t>
  </si>
  <si>
    <t>CATETER GUIA PARA INTERVENCIÓN CORONARIA ACCESO RADIAL</t>
  </si>
  <si>
    <t>CATETER GUIA PARA INTERVENCIÓN CORONARIA Y RADIOLOGÍA 5F Y/O 6F DIFERENTES CURVAS. Y TAMAÑOS</t>
  </si>
  <si>
    <t>GUÍAS DE ANGIOPLASTIA CORONARIA DE PUNTA SUAVE</t>
  </si>
  <si>
    <t>GUÍAS PARA ANGIOPLASTIA CORONARIA TRABAJO EN LESIONES NO COMPLEJAS</t>
  </si>
  <si>
    <t>KIT DE ANGIOPLASTIA/JERINGA MANÓMETRO</t>
  </si>
  <si>
    <t>JERINGA INSUFLADORA, ROTADOR DE GUIA, VALVULA HEMOSTATICA E INTRODUCTOR DE GUIA ANGIOPLASTIA</t>
  </si>
  <si>
    <t>GUÍAS DE ANGIOPLASTIA CORONARIA DE PUNTA ESPECIAL PARA OCLUSIÓN TOTAL O LESIONES COMPLEJAS</t>
  </si>
  <si>
    <t>GUÍAS PARA ANGIOPLASTIA CORONARIA TRABAJO EN LESIONES TOTALES O COMPLEJAS</t>
  </si>
  <si>
    <t>GUÍAS DIAGNÓSTICAS III</t>
  </si>
  <si>
    <t>GUÍA PARA DIAGNÓSTICO DE ACERO INOXIDABLE RECUBIERTA DE PFTE PUNTA RECTA Y EN J DIÁMETRO .035" LARGO 260 CMS PARA RÁPIDO INTERCAMBIO.</t>
  </si>
  <si>
    <t>GUÍAS DIAGNÓSTICAS IV</t>
  </si>
  <si>
    <t>GUÍA PARA DIAGNÓSTICO DE ACERO INOXIDABLE RECUBIERTA DE PFTE, PUNTA RECTA Y EN J DIÁMETRO .035" LARGO 150 CMS.</t>
  </si>
  <si>
    <t>GUIA DE ALTO SOPORTE</t>
  </si>
  <si>
    <t>0,35" 260 CM (O APROX). AMPLATZ</t>
  </si>
  <si>
    <t>GUIA HIDROFILICA 0.035 X 150 CMS DE HEMODINAMIA</t>
  </si>
  <si>
    <t>GUIA HIDROFILICA 0.035 X 150 CMS PARA USO EN HEMODINAMIA</t>
  </si>
  <si>
    <t>GUIA HIDROFILICA 0.035X260 CMS PARA HEMODINAMIA</t>
  </si>
  <si>
    <t>CATÉTERES DIAGNÓSTICOS II ANGIOGRAFÍA</t>
  </si>
  <si>
    <t>CATÉTER DIAGNÓSTICO PARA ANGIOGRAFÍA CORONARIA 5F Y 6F DIFERENTES CURVAS. (CORONARIO JR Y JL, , PIGTAIL NO CENTIMETRADO, MULTIPROPÓSITO 1 Y 2, MAMARIO IM, AL1, AL2, Y DEMAS)</t>
  </si>
  <si>
    <t>-</t>
  </si>
  <si>
    <t>CATÉTERES DIAGNÓSTICOS II RADIOLOGÍA</t>
  </si>
  <si>
    <t>CATÉTER DIAGNÓSTICO PARA RADIOLOGÍA 5F Y 6F DIFERENTES CURVAS. ( SIMMONS 1 Y 2, VERTEBRAL, COBRA 1 Y 2, , Y DEMÁS</t>
  </si>
  <si>
    <t>DISPOSITIVOS PARA EL SERVICIO DE HEMODINAMIA II</t>
  </si>
  <si>
    <t>AGUJAS E INTRODUCTORES DIAGNÓSTICOS ADULTOS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</si>
</sst>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7"/>
      <color rgb="FF000000"/>
      <name val="Arial"/>
      <family val="2"/>
    </font>
    <font>
      <sz val="10"/>
      <color theme="1"/>
      <name val="Calibri"/>
      <family val="2"/>
      <scheme val="minor"/>
    </font>
    <font>
      <sz val="8"/>
      <color rgb="FF000000"/>
      <name val="Arial Narrow"/>
      <family val="2"/>
    </font>
    <font>
      <b/>
      <sz val="9"/>
      <color rgb="FF000000"/>
      <name val="Arial"/>
      <family val="2"/>
    </font>
    <font>
      <sz val="8"/>
      <color rgb="FF000000"/>
      <name val="Verdana"/>
      <family val="2"/>
    </font>
    <font>
      <sz val="8"/>
      <name val="Calibri"/>
      <family val="2"/>
      <scheme val="minor"/>
    </font>
    <font>
      <sz val="8"/>
      <name val="Arial"/>
      <family val="2"/>
    </font>
    <font>
      <sz val="7"/>
      <color rgb="FF000000"/>
      <name val="Arial Narrow"/>
      <family val="2"/>
    </font>
    <font>
      <b/>
      <sz val="7"/>
      <color rgb="FF000000"/>
      <name val="Arial Narrow"/>
      <family val="2"/>
    </font>
    <font>
      <b/>
      <sz val="6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2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43" fontId="6" fillId="0" borderId="1" xfId="0" applyNumberFormat="1" applyFont="1" applyBorder="1" applyAlignment="1">
      <alignment horizontal="center" vertical="center" wrapText="1"/>
    </xf>
    <xf numFmtId="43" fontId="11" fillId="0" borderId="1" xfId="0" applyNumberFormat="1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43" fontId="12" fillId="5" borderId="1" xfId="0" applyNumberFormat="1" applyFont="1" applyFill="1" applyBorder="1" applyAlignment="1">
      <alignment horizontal="center" vertical="center"/>
    </xf>
    <xf numFmtId="43" fontId="7" fillId="5" borderId="1" xfId="0" applyNumberFormat="1" applyFont="1" applyFill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43" fontId="18" fillId="0" borderId="1" xfId="4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43" fontId="19" fillId="0" borderId="1" xfId="0" applyNumberFormat="1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43" fontId="6" fillId="0" borderId="0" xfId="0" applyNumberFormat="1" applyFont="1" applyAlignment="1">
      <alignment horizontal="center" vertical="center" wrapText="1"/>
    </xf>
    <xf numFmtId="43" fontId="19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9" fontId="17" fillId="0" borderId="1" xfId="0" applyNumberFormat="1" applyFont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9" fontId="20" fillId="0" borderId="1" xfId="0" applyNumberFormat="1" applyFont="1" applyBorder="1" applyAlignment="1">
      <alignment horizontal="center" vertical="center"/>
    </xf>
    <xf numFmtId="4" fontId="20" fillId="0" borderId="1" xfId="0" applyNumberFormat="1" applyFont="1" applyBorder="1" applyAlignment="1">
      <alignment horizontal="center" vertical="center" wrapText="1"/>
    </xf>
    <xf numFmtId="4" fontId="21" fillId="7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22" fillId="8" borderId="3" xfId="0" applyFont="1" applyFill="1" applyBorder="1" applyAlignment="1">
      <alignment horizontal="center" vertical="center"/>
    </xf>
    <xf numFmtId="0" fontId="22" fillId="8" borderId="5" xfId="0" applyFont="1" applyFill="1" applyBorder="1" applyAlignment="1">
      <alignment horizontal="center" vertical="center"/>
    </xf>
    <xf numFmtId="0" fontId="22" fillId="8" borderId="15" xfId="0" applyFont="1" applyFill="1" applyBorder="1" applyAlignment="1">
      <alignment horizontal="center" vertical="center"/>
    </xf>
    <xf numFmtId="0" fontId="22" fillId="8" borderId="16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</cellXfs>
  <cellStyles count="5">
    <cellStyle name="Millares" xfId="4" builtinId="3"/>
    <cellStyle name="Millares 2" xfId="1" xr:uid="{00000000-0005-0000-0000-000000000000}"/>
    <cellStyle name="Normal" xfId="0" builtinId="0"/>
    <cellStyle name="Normal 2" xfId="3" xr:uid="{00000000-0005-0000-0000-000003000000}"/>
    <cellStyle name="Normal 65" xfId="2" xr:uid="{00000000-0005-0000-0000-000004000000}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923925</xdr:colOff>
      <xdr:row>18</xdr:row>
      <xdr:rowOff>228600</xdr:rowOff>
    </xdr:from>
    <xdr:to>
      <xdr:col>16</xdr:col>
      <xdr:colOff>714375</xdr:colOff>
      <xdr:row>19</xdr:row>
      <xdr:rowOff>104775</xdr:rowOff>
    </xdr:to>
    <xdr:cxnSp macro="">
      <xdr:nvCxnSpPr>
        <xdr:cNvPr id="2" name="Conector recto de flecha 1">
          <a:extLst>
            <a:ext uri="{FF2B5EF4-FFF2-40B4-BE49-F238E27FC236}">
              <a16:creationId xmlns:a16="http://schemas.microsoft.com/office/drawing/2014/main" id="{2C888005-B006-40D2-A947-8AF7D06171AA}"/>
            </a:ext>
          </a:extLst>
        </xdr:cNvPr>
        <xdr:cNvCxnSpPr/>
      </xdr:nvCxnSpPr>
      <xdr:spPr>
        <a:xfrm flipH="1" flipV="1">
          <a:off x="17202150" y="9915525"/>
          <a:ext cx="1562100" cy="2000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E5F89-48FE-496F-B934-F52C5336A691}">
  <dimension ref="B2:T21"/>
  <sheetViews>
    <sheetView tabSelected="1" topLeftCell="E16" workbookViewId="0">
      <selection activeCell="M18" sqref="M18"/>
    </sheetView>
  </sheetViews>
  <sheetFormatPr baseColWidth="10" defaultRowHeight="15" x14ac:dyDescent="0.25"/>
  <cols>
    <col min="3" max="4" width="44" customWidth="1"/>
    <col min="8" max="8" width="14.140625" customWidth="1"/>
    <col min="9" max="9" width="14.85546875" customWidth="1"/>
    <col min="10" max="10" width="15.140625" customWidth="1"/>
    <col min="12" max="13" width="14.5703125" customWidth="1"/>
    <col min="14" max="14" width="14.28515625" customWidth="1"/>
    <col min="15" max="15" width="15.140625" customWidth="1"/>
  </cols>
  <sheetData>
    <row r="2" spans="2:16" x14ac:dyDescent="0.25">
      <c r="L2" s="47" t="s">
        <v>6</v>
      </c>
      <c r="M2" s="47"/>
      <c r="N2" s="47"/>
      <c r="O2" s="47"/>
    </row>
    <row r="3" spans="2:16" ht="25.5" customHeight="1" x14ac:dyDescent="0.25">
      <c r="B3" s="42" t="s">
        <v>0</v>
      </c>
      <c r="C3" s="43" t="s">
        <v>11</v>
      </c>
      <c r="D3" s="43" t="s">
        <v>12</v>
      </c>
      <c r="E3" s="23" t="s">
        <v>2</v>
      </c>
      <c r="F3" s="23" t="s">
        <v>15</v>
      </c>
      <c r="G3" s="23" t="s">
        <v>1</v>
      </c>
      <c r="H3" s="48" t="s">
        <v>3</v>
      </c>
      <c r="I3" s="48" t="s">
        <v>4</v>
      </c>
      <c r="J3" s="48" t="s">
        <v>5</v>
      </c>
      <c r="L3" s="45" t="s">
        <v>3</v>
      </c>
      <c r="M3" s="28" t="s">
        <v>15</v>
      </c>
      <c r="N3" s="45" t="s">
        <v>4</v>
      </c>
      <c r="O3" s="45" t="s">
        <v>8</v>
      </c>
      <c r="P3" s="45" t="s">
        <v>10</v>
      </c>
    </row>
    <row r="4" spans="2:16" x14ac:dyDescent="0.25">
      <c r="B4" s="42"/>
      <c r="C4" s="44"/>
      <c r="D4" s="44"/>
      <c r="E4" s="23"/>
      <c r="F4" s="23"/>
      <c r="G4" s="23"/>
      <c r="H4" s="49"/>
      <c r="I4" s="49"/>
      <c r="J4" s="49"/>
      <c r="L4" s="46"/>
      <c r="M4" s="29"/>
      <c r="N4" s="46"/>
      <c r="O4" s="46"/>
      <c r="P4" s="46"/>
    </row>
    <row r="5" spans="2:16" x14ac:dyDescent="0.25">
      <c r="B5" s="24" t="s">
        <v>40</v>
      </c>
      <c r="C5" s="24"/>
      <c r="D5" s="25"/>
    </row>
    <row r="6" spans="2:16" ht="50.25" customHeight="1" x14ac:dyDescent="0.25">
      <c r="B6" s="1">
        <v>1</v>
      </c>
      <c r="C6" s="12" t="s">
        <v>16</v>
      </c>
      <c r="D6" s="12" t="s">
        <v>17</v>
      </c>
      <c r="E6" s="8" t="s">
        <v>13</v>
      </c>
      <c r="F6" s="16">
        <v>0</v>
      </c>
      <c r="G6" s="4">
        <v>1</v>
      </c>
      <c r="H6" s="3">
        <v>389617.67</v>
      </c>
      <c r="I6" s="9">
        <v>0</v>
      </c>
      <c r="J6" s="5">
        <v>389617.67</v>
      </c>
      <c r="L6" s="2"/>
      <c r="M6" s="10"/>
      <c r="N6" s="11">
        <f>+L6*M6</f>
        <v>0</v>
      </c>
      <c r="O6" s="2">
        <f>+L6+N6</f>
        <v>0</v>
      </c>
      <c r="P6" s="7" t="str">
        <f>+IF(O6&gt;J6,"RECHAZADO","CUMPLE")</f>
        <v>CUMPLE</v>
      </c>
    </row>
    <row r="7" spans="2:16" ht="50.25" customHeight="1" x14ac:dyDescent="0.25">
      <c r="B7" s="1">
        <v>2</v>
      </c>
      <c r="C7" s="12" t="s">
        <v>18</v>
      </c>
      <c r="D7" s="12" t="s">
        <v>19</v>
      </c>
      <c r="E7" s="8" t="s">
        <v>13</v>
      </c>
      <c r="F7" s="16">
        <v>0</v>
      </c>
      <c r="G7" s="4">
        <v>1</v>
      </c>
      <c r="H7" s="3">
        <v>389617.67</v>
      </c>
      <c r="I7" s="9">
        <v>0</v>
      </c>
      <c r="J7" s="5">
        <v>389617.67</v>
      </c>
      <c r="L7" s="2"/>
      <c r="M7" s="2"/>
      <c r="N7" s="11">
        <f t="shared" ref="N7:N10" si="0">+L7*M7</f>
        <v>0</v>
      </c>
      <c r="O7" s="2">
        <f>+L7</f>
        <v>0</v>
      </c>
      <c r="P7" s="7" t="str">
        <f>+IF(O7&gt;J7,"RECHAZADO","CUMPLE")</f>
        <v>CUMPLE</v>
      </c>
    </row>
    <row r="8" spans="2:16" ht="50.25" customHeight="1" x14ac:dyDescent="0.25">
      <c r="B8" s="1">
        <v>3</v>
      </c>
      <c r="C8" s="12" t="s">
        <v>20</v>
      </c>
      <c r="D8" s="12" t="s">
        <v>21</v>
      </c>
      <c r="E8" s="8" t="s">
        <v>13</v>
      </c>
      <c r="F8" s="16">
        <v>0.19</v>
      </c>
      <c r="G8" s="4">
        <v>1</v>
      </c>
      <c r="H8" s="3">
        <v>316673.03999999998</v>
      </c>
      <c r="I8" s="9">
        <v>60167.88</v>
      </c>
      <c r="J8" s="5">
        <v>376840.92</v>
      </c>
      <c r="L8" s="2"/>
      <c r="M8" s="2"/>
      <c r="N8" s="11">
        <f t="shared" si="0"/>
        <v>0</v>
      </c>
      <c r="O8" s="2">
        <f>+L8</f>
        <v>0</v>
      </c>
      <c r="P8" s="7" t="str">
        <f>+IF(O8&gt;J8,"RECHAZADO","CUMPLE")</f>
        <v>CUMPLE</v>
      </c>
    </row>
    <row r="9" spans="2:16" ht="50.25" customHeight="1" x14ac:dyDescent="0.25">
      <c r="B9" s="1">
        <v>4</v>
      </c>
      <c r="C9" s="12" t="s">
        <v>22</v>
      </c>
      <c r="D9" s="12" t="s">
        <v>23</v>
      </c>
      <c r="E9" s="8" t="s">
        <v>14</v>
      </c>
      <c r="F9" s="16">
        <v>0.19</v>
      </c>
      <c r="G9" s="4">
        <v>1</v>
      </c>
      <c r="H9" s="3">
        <v>225000</v>
      </c>
      <c r="I9" s="9">
        <v>42750</v>
      </c>
      <c r="J9" s="5">
        <v>267750</v>
      </c>
      <c r="L9" s="2"/>
      <c r="M9" s="2"/>
      <c r="N9" s="11">
        <f t="shared" si="0"/>
        <v>0</v>
      </c>
      <c r="O9" s="2">
        <f>+L9</f>
        <v>0</v>
      </c>
      <c r="P9" s="7" t="str">
        <f>+IF(O9&gt;J9,"RECHAZADO","CUMPLE")</f>
        <v>CUMPLE</v>
      </c>
    </row>
    <row r="10" spans="2:16" ht="50.25" customHeight="1" x14ac:dyDescent="0.25">
      <c r="B10" s="1">
        <v>5</v>
      </c>
      <c r="C10" s="12" t="s">
        <v>24</v>
      </c>
      <c r="D10" s="12" t="s">
        <v>25</v>
      </c>
      <c r="E10" s="8" t="s">
        <v>14</v>
      </c>
      <c r="F10" s="16">
        <v>0.19</v>
      </c>
      <c r="G10" s="4">
        <v>1</v>
      </c>
      <c r="H10" s="3">
        <v>696567.07</v>
      </c>
      <c r="I10" s="9">
        <v>132347.74</v>
      </c>
      <c r="J10" s="5">
        <v>828914.80999999994</v>
      </c>
      <c r="L10" s="2"/>
      <c r="M10" s="2"/>
      <c r="N10" s="11">
        <f t="shared" si="0"/>
        <v>0</v>
      </c>
      <c r="O10" s="2">
        <f>+L10</f>
        <v>0</v>
      </c>
      <c r="P10" s="7" t="str">
        <f>+IF(O10&gt;J10,"RECHAZADO","CUMPLE")</f>
        <v>CUMPLE</v>
      </c>
    </row>
    <row r="11" spans="2:16" ht="24" customHeight="1" x14ac:dyDescent="0.25">
      <c r="B11" s="26" t="s">
        <v>41</v>
      </c>
      <c r="C11" s="26"/>
      <c r="D11" s="27"/>
      <c r="E11" s="17"/>
      <c r="F11" s="17"/>
      <c r="G11" s="17"/>
      <c r="H11" s="17"/>
      <c r="I11" s="17"/>
      <c r="J11" s="17"/>
      <c r="L11" s="17"/>
      <c r="M11" s="13"/>
      <c r="N11" s="14"/>
      <c r="O11" s="2"/>
      <c r="P11" s="15"/>
    </row>
    <row r="12" spans="2:16" ht="50.25" customHeight="1" x14ac:dyDescent="0.25">
      <c r="B12" s="18">
        <v>1</v>
      </c>
      <c r="C12" s="19" t="s">
        <v>26</v>
      </c>
      <c r="D12" s="19" t="s">
        <v>27</v>
      </c>
      <c r="E12" s="18" t="s">
        <v>13</v>
      </c>
      <c r="F12" s="18">
        <v>1</v>
      </c>
      <c r="G12" s="20">
        <v>0.19</v>
      </c>
      <c r="H12" s="21">
        <v>82000</v>
      </c>
      <c r="I12" s="21">
        <v>15580</v>
      </c>
      <c r="J12" s="22">
        <v>97580</v>
      </c>
      <c r="L12" s="2"/>
      <c r="M12" s="2"/>
      <c r="N12" s="11">
        <f t="shared" ref="N12:N18" si="1">+L12*M12</f>
        <v>0</v>
      </c>
      <c r="O12" s="2">
        <f t="shared" ref="O12:O18" si="2">+L12</f>
        <v>0</v>
      </c>
      <c r="P12" s="7" t="str">
        <f t="shared" ref="P12:P18" si="3">+IF(O12&gt;J12,"RECHAZADO","CUMPLE")</f>
        <v>CUMPLE</v>
      </c>
    </row>
    <row r="13" spans="2:16" ht="50.25" customHeight="1" x14ac:dyDescent="0.25">
      <c r="B13" s="18">
        <v>2</v>
      </c>
      <c r="C13" s="19" t="s">
        <v>28</v>
      </c>
      <c r="D13" s="19" t="s">
        <v>29</v>
      </c>
      <c r="E13" s="18" t="s">
        <v>13</v>
      </c>
      <c r="F13" s="18">
        <v>1</v>
      </c>
      <c r="G13" s="20">
        <v>0.19</v>
      </c>
      <c r="H13" s="21">
        <v>57000</v>
      </c>
      <c r="I13" s="21">
        <v>10830</v>
      </c>
      <c r="J13" s="22">
        <v>67830</v>
      </c>
      <c r="L13" s="2"/>
      <c r="M13" s="2"/>
      <c r="N13" s="11">
        <f t="shared" si="1"/>
        <v>0</v>
      </c>
      <c r="O13" s="2">
        <f t="shared" si="2"/>
        <v>0</v>
      </c>
      <c r="P13" s="7" t="str">
        <f t="shared" si="3"/>
        <v>CUMPLE</v>
      </c>
    </row>
    <row r="14" spans="2:16" ht="50.25" customHeight="1" x14ac:dyDescent="0.25">
      <c r="B14" s="18">
        <v>3</v>
      </c>
      <c r="C14" s="19" t="s">
        <v>30</v>
      </c>
      <c r="D14" s="19" t="s">
        <v>31</v>
      </c>
      <c r="E14" s="18" t="s">
        <v>13</v>
      </c>
      <c r="F14" s="18">
        <v>1</v>
      </c>
      <c r="G14" s="20">
        <v>0.19</v>
      </c>
      <c r="H14" s="21">
        <v>260000</v>
      </c>
      <c r="I14" s="21">
        <v>49400</v>
      </c>
      <c r="J14" s="22">
        <v>309400</v>
      </c>
      <c r="L14" s="2"/>
      <c r="M14" s="2"/>
      <c r="N14" s="11">
        <f t="shared" si="1"/>
        <v>0</v>
      </c>
      <c r="O14" s="2">
        <f t="shared" si="2"/>
        <v>0</v>
      </c>
      <c r="P14" s="7" t="str">
        <f t="shared" si="3"/>
        <v>CUMPLE</v>
      </c>
    </row>
    <row r="15" spans="2:16" ht="50.25" customHeight="1" x14ac:dyDescent="0.25">
      <c r="B15" s="18">
        <v>4</v>
      </c>
      <c r="C15" s="19" t="s">
        <v>32</v>
      </c>
      <c r="D15" s="19" t="s">
        <v>33</v>
      </c>
      <c r="E15" s="18" t="s">
        <v>13</v>
      </c>
      <c r="F15" s="18">
        <v>1</v>
      </c>
      <c r="G15" s="20">
        <v>0.19</v>
      </c>
      <c r="H15" s="21">
        <v>205000</v>
      </c>
      <c r="I15" s="21">
        <v>38950</v>
      </c>
      <c r="J15" s="22">
        <v>243950</v>
      </c>
      <c r="L15" s="2"/>
      <c r="M15" s="2"/>
      <c r="N15" s="11">
        <f t="shared" si="1"/>
        <v>0</v>
      </c>
      <c r="O15" s="2">
        <f t="shared" si="2"/>
        <v>0</v>
      </c>
      <c r="P15" s="7" t="str">
        <f t="shared" si="3"/>
        <v>CUMPLE</v>
      </c>
    </row>
    <row r="16" spans="2:16" ht="50.25" customHeight="1" x14ac:dyDescent="0.25">
      <c r="B16" s="18">
        <v>5</v>
      </c>
      <c r="C16" s="19" t="s">
        <v>34</v>
      </c>
      <c r="D16" s="19" t="s">
        <v>34</v>
      </c>
      <c r="E16" s="18" t="s">
        <v>13</v>
      </c>
      <c r="F16" s="18">
        <v>1</v>
      </c>
      <c r="G16" s="20">
        <v>0.19</v>
      </c>
      <c r="H16" s="21">
        <v>231000</v>
      </c>
      <c r="I16" s="21">
        <v>43890</v>
      </c>
      <c r="J16" s="22">
        <v>274890</v>
      </c>
      <c r="L16" s="2"/>
      <c r="M16" s="2"/>
      <c r="N16" s="11">
        <f t="shared" si="1"/>
        <v>0</v>
      </c>
      <c r="O16" s="2">
        <f t="shared" si="2"/>
        <v>0</v>
      </c>
      <c r="P16" s="7" t="str">
        <f t="shared" si="3"/>
        <v>CUMPLE</v>
      </c>
    </row>
    <row r="17" spans="2:20" ht="50.25" customHeight="1" x14ac:dyDescent="0.25">
      <c r="B17" s="18">
        <v>6</v>
      </c>
      <c r="C17" s="19" t="s">
        <v>35</v>
      </c>
      <c r="D17" s="19" t="s">
        <v>36</v>
      </c>
      <c r="E17" s="18" t="s">
        <v>13</v>
      </c>
      <c r="F17" s="18">
        <v>1</v>
      </c>
      <c r="G17" s="20">
        <v>0</v>
      </c>
      <c r="H17" s="21">
        <v>69000</v>
      </c>
      <c r="I17" s="18" t="s">
        <v>37</v>
      </c>
      <c r="J17" s="22">
        <f>+H17</f>
        <v>69000</v>
      </c>
      <c r="L17" s="2"/>
      <c r="M17" s="2"/>
      <c r="N17" s="11">
        <f t="shared" si="1"/>
        <v>0</v>
      </c>
      <c r="O17" s="2">
        <f t="shared" si="2"/>
        <v>0</v>
      </c>
      <c r="P17" s="7" t="str">
        <f t="shared" si="3"/>
        <v>CUMPLE</v>
      </c>
    </row>
    <row r="18" spans="2:20" ht="50.25" customHeight="1" thickBot="1" x14ac:dyDescent="0.3">
      <c r="B18" s="18">
        <v>7</v>
      </c>
      <c r="C18" s="19" t="s">
        <v>38</v>
      </c>
      <c r="D18" s="19" t="s">
        <v>39</v>
      </c>
      <c r="E18" s="18" t="s">
        <v>13</v>
      </c>
      <c r="F18" s="18">
        <v>1</v>
      </c>
      <c r="G18" s="20">
        <v>0</v>
      </c>
      <c r="H18" s="21">
        <v>179831.93</v>
      </c>
      <c r="I18" s="18" t="s">
        <v>37</v>
      </c>
      <c r="J18" s="22">
        <v>179831.93</v>
      </c>
      <c r="L18" s="2"/>
      <c r="M18" s="2"/>
      <c r="N18" s="11">
        <f t="shared" si="1"/>
        <v>0</v>
      </c>
      <c r="O18" s="2">
        <f t="shared" si="2"/>
        <v>0</v>
      </c>
      <c r="P18" s="7" t="str">
        <f t="shared" si="3"/>
        <v>CUMPLE</v>
      </c>
    </row>
    <row r="19" spans="2:20" ht="25.5" customHeight="1" x14ac:dyDescent="0.25">
      <c r="B19" s="39" t="s">
        <v>7</v>
      </c>
      <c r="C19" s="40"/>
      <c r="D19" s="40"/>
      <c r="E19" s="40"/>
      <c r="F19" s="40"/>
      <c r="G19" s="40"/>
      <c r="H19" s="40"/>
      <c r="I19" s="41"/>
      <c r="J19" s="6">
        <f>SUM(J6:J18)</f>
        <v>3495223</v>
      </c>
      <c r="O19" s="6">
        <f>SUM(O6:O10)</f>
        <v>0</v>
      </c>
      <c r="R19" s="30" t="s">
        <v>9</v>
      </c>
      <c r="S19" s="31"/>
      <c r="T19" s="32"/>
    </row>
    <row r="20" spans="2:20" ht="25.5" customHeight="1" x14ac:dyDescent="0.25">
      <c r="R20" s="33"/>
      <c r="S20" s="34"/>
      <c r="T20" s="35"/>
    </row>
    <row r="21" spans="2:20" ht="33.75" customHeight="1" thickBot="1" x14ac:dyDescent="0.3">
      <c r="R21" s="36"/>
      <c r="S21" s="37"/>
      <c r="T21" s="38"/>
    </row>
  </sheetData>
  <mergeCells count="19">
    <mergeCell ref="L2:O2"/>
    <mergeCell ref="O3:O4"/>
    <mergeCell ref="H3:H4"/>
    <mergeCell ref="I3:I4"/>
    <mergeCell ref="J3:J4"/>
    <mergeCell ref="L3:L4"/>
    <mergeCell ref="N3:N4"/>
    <mergeCell ref="F3:F4"/>
    <mergeCell ref="B5:D5"/>
    <mergeCell ref="B11:D11"/>
    <mergeCell ref="M3:M4"/>
    <mergeCell ref="R19:T21"/>
    <mergeCell ref="B19:I19"/>
    <mergeCell ref="B3:B4"/>
    <mergeCell ref="C3:C4"/>
    <mergeCell ref="E3:E4"/>
    <mergeCell ref="G3:G4"/>
    <mergeCell ref="P3:P4"/>
    <mergeCell ref="D3:D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PRECIOS REFERENCIA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Daniel Alberto Rivera Canchila</dc:creator>
  <cp:lastModifiedBy>user</cp:lastModifiedBy>
  <cp:lastPrinted>2023-03-08T20:40:14Z</cp:lastPrinted>
  <dcterms:created xsi:type="dcterms:W3CDTF">2023-02-28T18:09:21Z</dcterms:created>
  <dcterms:modified xsi:type="dcterms:W3CDTF">2025-10-16T13:47:01Z</dcterms:modified>
</cp:coreProperties>
</file>