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Raúl Pérez\Downloads\"/>
    </mc:Choice>
  </mc:AlternateContent>
  <xr:revisionPtr revIDLastSave="0" documentId="13_ncr:1_{C6E4AE33-110D-445B-AA5B-5680AEA1D444}" xr6:coauthVersionLast="47" xr6:coauthVersionMax="47" xr10:uidLastSave="{00000000-0000-0000-0000-000000000000}"/>
  <bookViews>
    <workbookView xWindow="-120" yWindow="-120" windowWidth="20730" windowHeight="11160" xr2:uid="{00000000-000D-0000-FFFF-FFFF00000000}"/>
  </bookViews>
  <sheets>
    <sheet name="COTIZACIONES" sheetId="1" r:id="rId1"/>
  </sheets>
  <definedNames>
    <definedName name="_xlnm.Print_Area" localSheetId="0">COTIZACIONES!$A$1:$N$102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93" i="1" l="1"/>
  <c r="E34" i="1"/>
  <c r="J11" i="1"/>
  <c r="J12" i="1"/>
  <c r="J13" i="1"/>
  <c r="J14" i="1"/>
  <c r="J15" i="1"/>
  <c r="J16" i="1"/>
  <c r="J17" i="1"/>
  <c r="J18" i="1"/>
  <c r="J19" i="1"/>
  <c r="J20" i="1"/>
  <c r="J21" i="1"/>
  <c r="J22" i="1"/>
  <c r="J23" i="1"/>
  <c r="J24" i="1"/>
  <c r="J25" i="1"/>
  <c r="J26" i="1"/>
  <c r="J27" i="1"/>
  <c r="J28" i="1"/>
  <c r="J29" i="1"/>
  <c r="J30" i="1"/>
  <c r="J31" i="1"/>
  <c r="J32" i="1"/>
  <c r="J33"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41" i="1"/>
  <c r="G86" i="1"/>
  <c r="H11" i="1"/>
  <c r="H12" i="1"/>
  <c r="H13" i="1"/>
  <c r="H14" i="1"/>
  <c r="H15" i="1"/>
  <c r="H16" i="1"/>
  <c r="H17" i="1"/>
  <c r="H18" i="1"/>
  <c r="H19" i="1"/>
  <c r="H20" i="1"/>
  <c r="H21" i="1"/>
  <c r="H22" i="1"/>
  <c r="H23" i="1"/>
  <c r="H24" i="1"/>
  <c r="H25" i="1"/>
  <c r="H26" i="1"/>
  <c r="H27" i="1"/>
  <c r="H28" i="1"/>
  <c r="H29" i="1"/>
  <c r="H30" i="1"/>
  <c r="H31" i="1"/>
  <c r="H32" i="1"/>
  <c r="H33" i="1"/>
  <c r="H10" i="1"/>
  <c r="H86" i="1" l="1"/>
  <c r="J10" i="1"/>
  <c r="J94" i="1"/>
  <c r="G34" i="1"/>
  <c r="J34" i="1" l="1"/>
  <c r="J86" i="1"/>
  <c r="J97" i="1" l="1"/>
  <c r="H34" i="1"/>
  <c r="H97" i="1" s="1"/>
</calcChain>
</file>

<file path=xl/sharedStrings.xml><?xml version="1.0" encoding="utf-8"?>
<sst xmlns="http://schemas.openxmlformats.org/spreadsheetml/2006/main" count="188" uniqueCount="115">
  <si>
    <t>CANT</t>
  </si>
  <si>
    <t>UNIDAD</t>
  </si>
  <si>
    <t>No.</t>
  </si>
  <si>
    <t>VALOR TOTAL INCLUIDO IVA</t>
  </si>
  <si>
    <t>ANEXO 6 DESGLOSE OFERTA ECONOMICA</t>
  </si>
  <si>
    <t>EDIFICIO</t>
  </si>
  <si>
    <t>MARCA</t>
  </si>
  <si>
    <t>CANT DE ASCENSORES</t>
  </si>
  <si>
    <t>No. DE PARADAS</t>
  </si>
  <si>
    <t>VALOR UNITARIO INCLUIDO IVA</t>
  </si>
  <si>
    <t>OFERTA ECONOMICA</t>
  </si>
  <si>
    <t xml:space="preserve">VALOR UNITARIO INCLUIDO IVA </t>
  </si>
  <si>
    <t xml:space="preserve">VALOR TOTAL INCLUIDO IVA </t>
  </si>
  <si>
    <t>SANTA ANA</t>
  </si>
  <si>
    <t>RONDÓN</t>
  </si>
  <si>
    <t>ESTILO</t>
  </si>
  <si>
    <t>GRANADA</t>
  </si>
  <si>
    <t>OTIS</t>
  </si>
  <si>
    <t>VENCEDORES</t>
  </si>
  <si>
    <t>JUANAMBÚ</t>
  </si>
  <si>
    <t>INTERLIF</t>
  </si>
  <si>
    <t>CAZADOREZ</t>
  </si>
  <si>
    <t>BOYACA</t>
  </si>
  <si>
    <t>SCHINDLER</t>
  </si>
  <si>
    <t>AYACUCHO</t>
  </si>
  <si>
    <t>BRIGADA 13</t>
  </si>
  <si>
    <t>TORRE # 1</t>
  </si>
  <si>
    <t>MITSUBISHI</t>
  </si>
  <si>
    <t>TORRE # 2</t>
  </si>
  <si>
    <t>TORRE # 3</t>
  </si>
  <si>
    <t>LG</t>
  </si>
  <si>
    <t>TORRE # 4</t>
  </si>
  <si>
    <t>TORRE # 5</t>
  </si>
  <si>
    <t>TORRE # 6</t>
  </si>
  <si>
    <t>TORRE # 7</t>
  </si>
  <si>
    <t>TORRE # 8</t>
  </si>
  <si>
    <t>PUYANA</t>
  </si>
  <si>
    <t>HEROES DE COLOMBIA</t>
  </si>
  <si>
    <t>SEDE DEL ICFE</t>
  </si>
  <si>
    <t>ADMINISTRATIVO</t>
  </si>
  <si>
    <t>SCALA ELEVATORS</t>
  </si>
  <si>
    <t>TALLERES</t>
  </si>
  <si>
    <t>ELAVATOR</t>
  </si>
  <si>
    <t>TOTAL ASCENSORES</t>
  </si>
  <si>
    <t>CONJUNTOS RESIDENCIALES</t>
  </si>
  <si>
    <t>PRECIO REFERENCIA</t>
  </si>
  <si>
    <t>ITEM</t>
  </si>
  <si>
    <t>REPUESTOS</t>
  </si>
  <si>
    <t>CANTIDAD</t>
  </si>
  <si>
    <t xml:space="preserve">Unidad </t>
  </si>
  <si>
    <t>Global</t>
  </si>
  <si>
    <t>Unidad</t>
  </si>
  <si>
    <t xml:space="preserve">Global </t>
  </si>
  <si>
    <t xml:space="preserve">Mt </t>
  </si>
  <si>
    <t>Kit</t>
  </si>
  <si>
    <t xml:space="preserve">Kit </t>
  </si>
  <si>
    <t>Correa de operador de puertas</t>
  </si>
  <si>
    <t>DESCRIPCION</t>
  </si>
  <si>
    <t>TOTAL</t>
  </si>
  <si>
    <t>MANTENIMIENTO PREVENTIVO</t>
  </si>
  <si>
    <t>MANTENIMIENTO CORRECTIVO</t>
  </si>
  <si>
    <t>CERTIFICACIÓN</t>
  </si>
  <si>
    <r>
      <rPr>
        <b/>
        <sz val="11"/>
        <color theme="1"/>
        <rFont val="Bookman Old Style"/>
        <family val="1"/>
      </rPr>
      <t>I)</t>
    </r>
    <r>
      <rPr>
        <sz val="11"/>
        <color theme="1"/>
        <rFont val="Bookman Old Style"/>
        <family val="1"/>
      </rPr>
      <t xml:space="preserve"> Al momento de presentar la oferta deberá tener en cuenta no superar el precio de referencia establecido en el estudio previo y en el pliego de condiciones, debe aclararse que si el proponente supera el precio de referencia unitario se encontrará incurso en causal de rechazo.
</t>
    </r>
    <r>
      <rPr>
        <b/>
        <sz val="11"/>
        <color theme="1"/>
        <rFont val="Bookman Old Style"/>
        <family val="1"/>
      </rPr>
      <t>II)</t>
    </r>
    <r>
      <rPr>
        <sz val="11"/>
        <color theme="1"/>
        <rFont val="Bookman Old Style"/>
        <family val="1"/>
      </rPr>
      <t xml:space="preserve"> Los proponentes deben presentar su propuesta económica con los requisitos de ley que establece las normas tributarias vigentes. El oferente debe ofertar de acuerdo con su condición tributaria, so pena de incurrir en causal de rechazo.
</t>
    </r>
    <r>
      <rPr>
        <b/>
        <sz val="11"/>
        <color theme="1"/>
        <rFont val="Bookman Old Style"/>
        <family val="1"/>
      </rPr>
      <t>III)</t>
    </r>
    <r>
      <rPr>
        <sz val="11"/>
        <color theme="1"/>
        <rFont val="Bookman Old Style"/>
        <family val="1"/>
      </rPr>
      <t xml:space="preserve"> Para aquellos proponentes que no están obligados a facturar IVA su precio de referencia será el VALOR UNITARIO ANTES DE IVA, conforme al cuadro de precios de referencia discriminado.
I</t>
    </r>
    <r>
      <rPr>
        <b/>
        <sz val="11"/>
        <color theme="1"/>
        <rFont val="Bookman Old Style"/>
        <family val="1"/>
      </rPr>
      <t>V)</t>
    </r>
    <r>
      <rPr>
        <sz val="11"/>
        <color theme="1"/>
        <rFont val="Bookman Old Style"/>
        <family val="1"/>
      </rPr>
      <t xml:space="preserve">  La oferta económica debe corresponder a las condiciones técnicas solicitadas por la entidad en el anexo técnico, por tanto, al momento de elaborar su oferta económica deberá proveer dichas condiciones.</t>
    </r>
  </si>
  <si>
    <t>__________________________ 
Firma Proponente
Nombre:
Documento Identidad:</t>
  </si>
  <si>
    <t>TOTAL 
MANTENIMIENTO PREVENTIVO + MANTENIMIENTO CORRECTIVO + CERTIFICACIÓN INCLUIDO IVA</t>
  </si>
  <si>
    <t>Barrera detectora electrónica infrarroja para puerta de cabina  - piso a techo</t>
  </si>
  <si>
    <t>Contactos eléctricos para puerta de cabina Contacto de puerta, Parte fija de la cerradura. Contacto Eléctrico de 40 mm, 50mm y 60mm.</t>
  </si>
  <si>
    <t>Botones para botonera de cabina (interna)</t>
  </si>
  <si>
    <t>Botones para botonera de hall (externas)</t>
  </si>
  <si>
    <t xml:space="preserve">Deslizaderas de puertas de hall </t>
  </si>
  <si>
    <t xml:space="preserve">Caja de inspección, </t>
  </si>
  <si>
    <t xml:space="preserve">Micro del regulador de velocidad </t>
  </si>
  <si>
    <t>Deslizaderas de guías de cabina Material: Ultrapoi y Acero 10mm: guía T75 16mm: guía T90</t>
  </si>
  <si>
    <t xml:space="preserve">Rolletes, y excéntricas </t>
  </si>
  <si>
    <t xml:space="preserve">Inductores </t>
  </si>
  <si>
    <t xml:space="preserve">Variador de control </t>
  </si>
  <si>
    <t xml:space="preserve">Cerraduras de puertas de hall con su respectivo contacto eléctrico </t>
  </si>
  <si>
    <t>Cable viajero</t>
  </si>
  <si>
    <t xml:space="preserve">Cable de seguridades </t>
  </si>
  <si>
    <t>Encoder de máquina para comunicación de control</t>
  </si>
  <si>
    <t>Tarjeta de control</t>
  </si>
  <si>
    <t xml:space="preserve">Protector de volante de tracción </t>
  </si>
  <si>
    <t xml:space="preserve">Batería 12 voltios y 7 amperios para sistema rescatador </t>
  </si>
  <si>
    <t xml:space="preserve">Sistema rescatador para ascensor sin cuarto de máquinas. </t>
  </si>
  <si>
    <t xml:space="preserve">Marcaciones de breakers y áreas seguras </t>
  </si>
  <si>
    <t>Tapas para caja de paso</t>
  </si>
  <si>
    <t>Iluminación de pozo (Lámpara)</t>
  </si>
  <si>
    <t>Comunicación de poso</t>
  </si>
  <si>
    <t xml:space="preserve">PIT SWITCH  con lámpara </t>
  </si>
  <si>
    <t xml:space="preserve">Guarda cables  de polea desviadora </t>
  </si>
  <si>
    <t xml:space="preserve">Guarda cables  de polea de tracción </t>
  </si>
  <si>
    <t xml:space="preserve">Sensor de carga de cabina </t>
  </si>
  <si>
    <t xml:space="preserve">Zapatas de cabina </t>
  </si>
  <si>
    <t>Zapatas de contrapeso</t>
  </si>
  <si>
    <t xml:space="preserve">Luz y alarma de emergencia </t>
  </si>
  <si>
    <t>Intercomunicador para ascensor compuesto. Así,                   -       Teléfono manos libres en cabina              -       Teléfono maestro en portería                                       -       Teléfono esclavo en cuarto de máquinas                   -       Teléfono esclavo en techo de cabina                       -       Fuente de batería con carga para dos horas.</t>
  </si>
  <si>
    <t xml:space="preserve">Cable  de  regulador </t>
  </si>
  <si>
    <t xml:space="preserve">Micro de amortiguadores de cabina </t>
  </si>
  <si>
    <t xml:space="preserve">Micro  de  contrapeso </t>
  </si>
  <si>
    <t>Piñón de operador de puertas</t>
  </si>
  <si>
    <t>Espejo</t>
  </si>
  <si>
    <t>Sistema de apertura electrónica privada automática, con tarjeta piso a piso</t>
  </si>
  <si>
    <t xml:space="preserve">Control electrónico con rescate manual WVF nuevo con conexiones nuevas tarjetas y programación, variador incluye inductores y micros finales de carrera, </t>
  </si>
  <si>
    <t>Máquina de tracción trifásica de corriente alterna diseñada  para operar en un rango continuo de velocidad (operación V.V.V.F)</t>
  </si>
  <si>
    <t>Variador de  puerta tipo Fermaton, Yaskawa, Panasonic, Voltaje: 100V - 230V (Ubicación: Operador de Cabina)</t>
  </si>
  <si>
    <t>Variador de  control  (Ubicación: control)</t>
  </si>
  <si>
    <t>Motor trifásico Voltaje: 220V 160HZ (Ubicación: Operador de Cabina)</t>
  </si>
  <si>
    <t>Kit de tracción poleas y guayas.</t>
  </si>
  <si>
    <t>Operador de Puerta de 8OOMMV 900MM Motor: Imanes permanentes Tipo de puerta: Automática</t>
  </si>
  <si>
    <t>UNIDAD DE MEDIDA</t>
  </si>
  <si>
    <t>PRECIOS DE REFERENCIA</t>
  </si>
  <si>
    <t xml:space="preserve">SUMINISTRO E INSTALACIÓN DE REPUESTOS PARA ATENDER LOS MANTENIMIENTOS CORRECTIVOS PROGRAMADOS Y NO PROGRAMADOS DE LOS ASCENSORES </t>
  </si>
  <si>
    <t>PROPUESTA PROVEEDOR 
MANTENIMIENTO PREVENTIVO + MANTENIMIENTO CORRECTIVO + CERTIFICACIÓN INCLUIDO IVA</t>
  </si>
  <si>
    <t>CERTIFICACIÓN DE 20 ASCENSORES DE LOS INMUEBLES DEL ICFE,  DE A CUERDO A ESPECIFICAC</t>
  </si>
  <si>
    <t xml:space="preserve">“MANTENIMIENTO PREVENTIVO Y CORRECTIVO CON SUMINISTRO E INSTALACIÓN DE REPUESTOS, ASI COMO LA CERTIFICACIÓN DE ACUERDO A LA NORMA NTC 5926-1:2021 DE LOS ASCENSORES DEL INSTITUTO DE CASAS FISCALES DEL EJÉRCITO”
Proceso de Contratación No____ [Nombre del representante legal o de la persona natural ___ , identificado como aparece al pie de mi firma, [obrando en mi propio nombre o en mi calidad de representante legal de______, manifiesto que el valor total de la propuesta es por la suma de________ [valor de la propuesta en letras y números], Valor que incluye todos los gastos e impuestos a que haya lugar.
Dicho valor obedece a los siguientes conceptos, en los cuales se relacionan todos los costos, gastos de los bienes y servicios a ofertar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</si>
</sst>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 #,##0.00;[Red]\-&quot;$&quot;\ #,##0.00"/>
    <numFmt numFmtId="41" formatCode="_-* #,##0_-;\-* #,##0_-;_-* &quot;-&quot;_-;_-@_-"/>
    <numFmt numFmtId="43" formatCode="_-* #,##0.00_-;\-* #,##0.00_-;_-* &quot;-&quot;??_-;_-@_-"/>
    <numFmt numFmtId="164" formatCode="&quot;$&quot;#,##0.00"/>
    <numFmt numFmtId="165" formatCode="_-&quot;$&quot;* #,##0.00_-;\-&quot;$&quot;* #,##0.00_-;_-&quot;$&quot;* &quot;-&quot;??_-;_-@_-"/>
  </numFmts>
  <fonts count="7" x14ac:knownFonts="1">
    <font>
      <sz val="11"/>
      <color theme="1"/>
      <name val="Calibri"/>
      <family val="2"/>
      <scheme val="minor"/>
    </font>
    <font>
      <sz val="11"/>
      <color theme="1"/>
      <name val="Calibri"/>
      <family val="2"/>
      <scheme val="minor"/>
    </font>
    <font>
      <sz val="10"/>
      <name val="Arial"/>
      <family val="2"/>
    </font>
    <font>
      <b/>
      <sz val="11"/>
      <color theme="1"/>
      <name val="Bookman Old Style"/>
      <family val="1"/>
    </font>
    <font>
      <sz val="11"/>
      <color theme="1"/>
      <name val="Bookman Old Style"/>
      <family val="1"/>
    </font>
    <font>
      <sz val="11"/>
      <color rgb="FF000000"/>
      <name val="Bookman Old Style"/>
      <family val="1"/>
    </font>
    <font>
      <b/>
      <sz val="11"/>
      <color rgb="FF000000"/>
      <name val="Bookman Old Style"/>
      <family val="1"/>
    </font>
  </fonts>
  <fills count="12">
    <fill>
      <patternFill patternType="none"/>
    </fill>
    <fill>
      <patternFill patternType="gray125"/>
    </fill>
    <fill>
      <patternFill patternType="solid">
        <fgColor rgb="FFFFFFFF"/>
        <bgColor indexed="64"/>
      </patternFill>
    </fill>
    <fill>
      <patternFill patternType="solid">
        <fgColor rgb="FFD9D9D9"/>
        <bgColor indexed="64"/>
      </patternFill>
    </fill>
    <fill>
      <patternFill patternType="solid">
        <fgColor theme="0"/>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5" tint="0.59999389629810485"/>
        <bgColor indexed="64"/>
      </patternFill>
    </fill>
  </fills>
  <borders count="25">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right style="medium">
        <color rgb="FF000000"/>
      </right>
      <top style="medium">
        <color indexed="64"/>
      </top>
      <bottom/>
      <diagonal/>
    </border>
    <border>
      <left style="medium">
        <color rgb="FF000000"/>
      </left>
      <right/>
      <top style="medium">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4">
    <xf numFmtId="0" fontId="0" fillId="0" borderId="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2" fillId="0" borderId="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78">
    <xf numFmtId="0" fontId="0" fillId="0" borderId="0" xfId="0"/>
    <xf numFmtId="0" fontId="4" fillId="0" borderId="0" xfId="0" applyFont="1" applyAlignment="1">
      <alignment horizontal="left"/>
    </xf>
    <xf numFmtId="0" fontId="4" fillId="0" borderId="0" xfId="0" applyFont="1" applyAlignment="1">
      <alignment vertical="center" wrapText="1"/>
    </xf>
    <xf numFmtId="0" fontId="3" fillId="7" borderId="4"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5" fillId="0" borderId="4" xfId="0" applyFont="1" applyBorder="1" applyAlignment="1">
      <alignment vertical="center" wrapText="1"/>
    </xf>
    <xf numFmtId="0" fontId="5" fillId="0" borderId="4" xfId="0" applyFont="1" applyBorder="1" applyAlignment="1">
      <alignment horizontal="center" vertical="center" wrapText="1"/>
    </xf>
    <xf numFmtId="0" fontId="5" fillId="0" borderId="11" xfId="0" applyFont="1" applyBorder="1" applyAlignment="1">
      <alignment vertical="center" wrapText="1"/>
    </xf>
    <xf numFmtId="0" fontId="5" fillId="0" borderId="11" xfId="0" applyFont="1" applyBorder="1" applyAlignment="1">
      <alignment horizontal="center" vertical="center" wrapText="1"/>
    </xf>
    <xf numFmtId="0" fontId="6" fillId="0" borderId="1" xfId="0" applyFont="1" applyBorder="1" applyAlignment="1">
      <alignment horizontal="right" vertical="center" wrapText="1"/>
    </xf>
    <xf numFmtId="0" fontId="6" fillId="0" borderId="2" xfId="0" applyFont="1" applyBorder="1" applyAlignment="1">
      <alignment horizontal="center" vertical="center"/>
    </xf>
    <xf numFmtId="0" fontId="4" fillId="0" borderId="0" xfId="0" applyFont="1" applyAlignment="1">
      <alignment vertical="center"/>
    </xf>
    <xf numFmtId="0" fontId="4" fillId="0" borderId="12" xfId="0" applyFont="1" applyBorder="1"/>
    <xf numFmtId="0" fontId="6" fillId="7" borderId="4"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0" borderId="4" xfId="0" applyFont="1" applyBorder="1" applyAlignment="1">
      <alignment horizontal="center" vertical="center"/>
    </xf>
    <xf numFmtId="164" fontId="3" fillId="3" borderId="16" xfId="0" applyNumberFormat="1" applyFont="1" applyFill="1" applyBorder="1" applyAlignment="1">
      <alignment horizontal="center" vertical="center" wrapText="1"/>
    </xf>
    <xf numFmtId="164" fontId="3" fillId="9" borderId="16" xfId="0" applyNumberFormat="1" applyFont="1" applyFill="1" applyBorder="1" applyAlignment="1">
      <alignment horizontal="center" vertical="center" wrapText="1"/>
    </xf>
    <xf numFmtId="0" fontId="3" fillId="9" borderId="4" xfId="0" applyFont="1" applyFill="1" applyBorder="1" applyAlignment="1">
      <alignment horizontal="center" vertical="center"/>
    </xf>
    <xf numFmtId="164" fontId="4" fillId="6" borderId="4" xfId="0" applyNumberFormat="1" applyFont="1" applyFill="1" applyBorder="1" applyAlignment="1">
      <alignment horizontal="center" vertical="center"/>
    </xf>
    <xf numFmtId="164" fontId="5" fillId="6" borderId="9" xfId="0" applyNumberFormat="1" applyFont="1" applyFill="1" applyBorder="1" applyAlignment="1">
      <alignment horizontal="center" vertical="center"/>
    </xf>
    <xf numFmtId="164" fontId="4" fillId="9" borderId="4" xfId="0" applyNumberFormat="1" applyFont="1" applyFill="1" applyBorder="1" applyAlignment="1">
      <alignment horizontal="center"/>
    </xf>
    <xf numFmtId="164" fontId="5" fillId="6" borderId="4" xfId="0" applyNumberFormat="1" applyFont="1" applyFill="1" applyBorder="1" applyAlignment="1">
      <alignment horizontal="center" vertical="center" wrapText="1"/>
    </xf>
    <xf numFmtId="0" fontId="4" fillId="0" borderId="0" xfId="0" applyFont="1"/>
    <xf numFmtId="0" fontId="3" fillId="0" borderId="0" xfId="0" applyFont="1" applyAlignment="1">
      <alignment horizontal="center" wrapText="1"/>
    </xf>
    <xf numFmtId="164" fontId="5" fillId="6" borderId="16" xfId="0" applyNumberFormat="1" applyFont="1" applyFill="1" applyBorder="1" applyAlignment="1">
      <alignment horizontal="center" vertical="center" wrapText="1"/>
    </xf>
    <xf numFmtId="164" fontId="3" fillId="0" borderId="0" xfId="0" applyNumberFormat="1" applyFont="1" applyAlignment="1">
      <alignment horizontal="center" vertical="center" wrapText="1"/>
    </xf>
    <xf numFmtId="0" fontId="6" fillId="11" borderId="4" xfId="0" applyFont="1" applyFill="1" applyBorder="1" applyAlignment="1">
      <alignment horizontal="center" vertical="center" wrapText="1"/>
    </xf>
    <xf numFmtId="0" fontId="6" fillId="11" borderId="4" xfId="0" applyFont="1" applyFill="1" applyBorder="1" applyAlignment="1">
      <alignment vertical="center" wrapText="1"/>
    </xf>
    <xf numFmtId="0" fontId="5" fillId="0" borderId="4" xfId="0" applyFont="1" applyBorder="1" applyAlignment="1">
      <alignment horizontal="justify" vertical="center" wrapText="1"/>
    </xf>
    <xf numFmtId="0" fontId="4" fillId="0" borderId="19" xfId="0" applyFont="1" applyBorder="1" applyAlignment="1">
      <alignment horizontal="center" vertical="center" wrapText="1"/>
    </xf>
    <xf numFmtId="164" fontId="5" fillId="2" borderId="19" xfId="0" applyNumberFormat="1" applyFont="1" applyFill="1" applyBorder="1" applyAlignment="1">
      <alignment horizontal="center" vertical="center"/>
    </xf>
    <xf numFmtId="164" fontId="4" fillId="4" borderId="4" xfId="4" applyNumberFormat="1" applyFont="1" applyFill="1" applyBorder="1" applyAlignment="1">
      <alignment horizontal="right" vertical="center"/>
    </xf>
    <xf numFmtId="164" fontId="4" fillId="2" borderId="4" xfId="0" applyNumberFormat="1" applyFont="1" applyFill="1" applyBorder="1" applyAlignment="1">
      <alignment horizontal="right" vertical="center"/>
    </xf>
    <xf numFmtId="164" fontId="4" fillId="4" borderId="11" xfId="4" applyNumberFormat="1" applyFont="1" applyFill="1" applyBorder="1" applyAlignment="1">
      <alignment horizontal="right" vertical="center"/>
    </xf>
    <xf numFmtId="164" fontId="3" fillId="10" borderId="1" xfId="0" applyNumberFormat="1" applyFont="1" applyFill="1" applyBorder="1" applyAlignment="1">
      <alignment horizontal="right" vertical="center"/>
    </xf>
    <xf numFmtId="164" fontId="3" fillId="10" borderId="3" xfId="0" applyNumberFormat="1" applyFont="1" applyFill="1" applyBorder="1" applyAlignment="1">
      <alignment horizontal="right" vertical="center"/>
    </xf>
    <xf numFmtId="0" fontId="4" fillId="0" borderId="0" xfId="0" applyFont="1" applyAlignment="1">
      <alignment horizontal="center" vertical="center"/>
    </xf>
    <xf numFmtId="0" fontId="6" fillId="11" borderId="17" xfId="0" applyFont="1" applyFill="1" applyBorder="1" applyAlignment="1">
      <alignment vertical="center" wrapText="1"/>
    </xf>
    <xf numFmtId="0" fontId="6" fillId="7" borderId="16" xfId="0" applyFont="1" applyFill="1" applyBorder="1" applyAlignment="1">
      <alignment horizontal="center" vertical="center" wrapText="1"/>
    </xf>
    <xf numFmtId="0" fontId="5" fillId="0" borderId="4" xfId="0" applyFont="1" applyBorder="1" applyAlignment="1">
      <alignment horizontal="center" vertical="center"/>
    </xf>
    <xf numFmtId="0" fontId="5" fillId="0" borderId="17" xfId="0" applyFont="1" applyBorder="1" applyAlignment="1">
      <alignment horizontal="center" vertical="center"/>
    </xf>
    <xf numFmtId="164" fontId="6" fillId="0" borderId="4" xfId="1" applyNumberFormat="1" applyFont="1" applyBorder="1" applyAlignment="1">
      <alignment vertical="center"/>
    </xf>
    <xf numFmtId="165" fontId="3" fillId="8" borderId="4" xfId="8" applyFont="1" applyFill="1" applyBorder="1" applyAlignment="1">
      <alignment horizontal="center" vertical="center"/>
    </xf>
    <xf numFmtId="165" fontId="3" fillId="7" borderId="4" xfId="8" applyFont="1" applyFill="1" applyBorder="1" applyAlignment="1">
      <alignment horizontal="center" vertical="center" wrapText="1"/>
    </xf>
    <xf numFmtId="165" fontId="3" fillId="7" borderId="4" xfId="8" applyFont="1" applyFill="1" applyBorder="1" applyAlignment="1">
      <alignment horizontal="center" vertical="center"/>
    </xf>
    <xf numFmtId="0" fontId="3" fillId="11" borderId="21" xfId="0" applyFont="1" applyFill="1" applyBorder="1" applyAlignment="1">
      <alignment horizontal="center" vertical="center" wrapText="1"/>
    </xf>
    <xf numFmtId="0" fontId="3" fillId="11" borderId="16" xfId="0" applyFont="1" applyFill="1" applyBorder="1" applyAlignment="1">
      <alignment horizontal="center" vertical="center" wrapText="1"/>
    </xf>
    <xf numFmtId="0" fontId="3" fillId="11" borderId="23" xfId="0" applyFont="1" applyFill="1" applyBorder="1" applyAlignment="1">
      <alignment horizontal="center"/>
    </xf>
    <xf numFmtId="0" fontId="3" fillId="11" borderId="24" xfId="0" applyFont="1" applyFill="1" applyBorder="1" applyAlignment="1">
      <alignment horizontal="center"/>
    </xf>
    <xf numFmtId="0" fontId="4" fillId="0" borderId="4" xfId="0" applyFont="1" applyBorder="1" applyAlignment="1">
      <alignment horizontal="center" vertical="center" wrapText="1"/>
    </xf>
    <xf numFmtId="0" fontId="6" fillId="11" borderId="17" xfId="0" applyFont="1" applyFill="1" applyBorder="1" applyAlignment="1">
      <alignment horizontal="center" vertical="center" wrapText="1"/>
    </xf>
    <xf numFmtId="0" fontId="6" fillId="11" borderId="19"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7" borderId="7"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8" xfId="0" applyFont="1" applyFill="1" applyBorder="1" applyAlignment="1">
      <alignment horizontal="center" vertical="center" wrapText="1"/>
    </xf>
    <xf numFmtId="0" fontId="6" fillId="11" borderId="6" xfId="0" applyFont="1" applyFill="1" applyBorder="1" applyAlignment="1">
      <alignment horizontal="center" vertical="center" wrapText="1"/>
    </xf>
    <xf numFmtId="0" fontId="6" fillId="11" borderId="4" xfId="0" applyFont="1" applyFill="1" applyBorder="1" applyAlignment="1">
      <alignment horizontal="center" vertical="center" wrapText="1"/>
    </xf>
    <xf numFmtId="0" fontId="6" fillId="0" borderId="8" xfId="0" applyFont="1" applyBorder="1" applyAlignment="1">
      <alignment vertical="center" wrapText="1"/>
    </xf>
    <xf numFmtId="0" fontId="6" fillId="0" borderId="10" xfId="0" applyFont="1" applyBorder="1" applyAlignment="1">
      <alignment vertical="center" wrapText="1"/>
    </xf>
    <xf numFmtId="0" fontId="3" fillId="11" borderId="4" xfId="0" applyFont="1" applyFill="1" applyBorder="1" applyAlignment="1">
      <alignment horizontal="center"/>
    </xf>
    <xf numFmtId="0" fontId="6" fillId="7" borderId="14" xfId="0" applyFont="1" applyFill="1" applyBorder="1" applyAlignment="1">
      <alignment horizontal="center" vertical="center" wrapText="1"/>
    </xf>
    <xf numFmtId="0" fontId="6" fillId="7" borderId="13" xfId="0" applyFont="1" applyFill="1" applyBorder="1" applyAlignment="1">
      <alignment horizontal="center" vertical="center" wrapText="1"/>
    </xf>
    <xf numFmtId="0" fontId="6" fillId="7" borderId="4" xfId="0" applyFont="1" applyFill="1" applyBorder="1" applyAlignment="1">
      <alignment horizontal="center" vertical="center" wrapText="1"/>
    </xf>
    <xf numFmtId="165" fontId="3" fillId="8" borderId="4" xfId="8" applyFont="1" applyFill="1" applyBorder="1" applyAlignment="1">
      <alignment horizontal="center" vertical="center" wrapText="1"/>
    </xf>
    <xf numFmtId="0" fontId="4" fillId="0" borderId="4" xfId="0" applyFont="1" applyBorder="1" applyAlignment="1">
      <alignment horizontal="left" vertical="center" wrapText="1"/>
    </xf>
    <xf numFmtId="0" fontId="3" fillId="0" borderId="20" xfId="0" applyFont="1" applyBorder="1" applyAlignment="1">
      <alignment horizontal="left" wrapText="1"/>
    </xf>
    <xf numFmtId="0" fontId="3" fillId="0" borderId="4" xfId="0" applyFont="1" applyBorder="1" applyAlignment="1">
      <alignment horizontal="center" wrapText="1"/>
    </xf>
    <xf numFmtId="0" fontId="3" fillId="5" borderId="15" xfId="0" applyFont="1" applyFill="1" applyBorder="1" applyAlignment="1">
      <alignment horizontal="center" vertical="center" wrapText="1"/>
    </xf>
    <xf numFmtId="0" fontId="3" fillId="5" borderId="0" xfId="0" applyFont="1" applyFill="1" applyAlignment="1">
      <alignment horizontal="center" vertical="center" wrapText="1"/>
    </xf>
    <xf numFmtId="0" fontId="3" fillId="5" borderId="4"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11" borderId="18" xfId="0" applyFont="1" applyFill="1" applyBorder="1" applyAlignment="1">
      <alignment horizontal="center" vertical="center" wrapText="1"/>
    </xf>
    <xf numFmtId="8" fontId="5" fillId="0" borderId="4" xfId="13" applyNumberFormat="1" applyFont="1" applyBorder="1" applyAlignment="1">
      <alignment horizontal="center" vertical="center" wrapText="1"/>
    </xf>
    <xf numFmtId="8" fontId="5" fillId="0" borderId="4" xfId="13" applyNumberFormat="1" applyFont="1" applyBorder="1" applyAlignment="1">
      <alignment vertical="center" wrapText="1"/>
    </xf>
    <xf numFmtId="8" fontId="5" fillId="0" borderId="17" xfId="0" applyNumberFormat="1" applyFont="1" applyBorder="1" applyAlignment="1">
      <alignment horizontal="center" vertical="center"/>
    </xf>
  </cellXfs>
  <cellStyles count="14">
    <cellStyle name="Millares" xfId="13" builtinId="3"/>
    <cellStyle name="Millares [0]" xfId="1" builtinId="6"/>
    <cellStyle name="Millares [0] 2" xfId="3" xr:uid="{00000000-0005-0000-0000-000002000000}"/>
    <cellStyle name="Millares [0] 2 2" xfId="6" xr:uid="{00000000-0005-0000-0000-000003000000}"/>
    <cellStyle name="Millares [0] 3" xfId="5" xr:uid="{00000000-0005-0000-0000-000004000000}"/>
    <cellStyle name="Millares 2" xfId="2" xr:uid="{00000000-0005-0000-0000-000005000000}"/>
    <cellStyle name="Millares 3" xfId="7" xr:uid="{00000000-0005-0000-0000-000006000000}"/>
    <cellStyle name="Millares 4" xfId="11" xr:uid="{00000000-0005-0000-0000-000007000000}"/>
    <cellStyle name="Millares 5" xfId="12" xr:uid="{00000000-0005-0000-0000-000008000000}"/>
    <cellStyle name="Moneda 2" xfId="8" xr:uid="{00000000-0005-0000-0000-000009000000}"/>
    <cellStyle name="Moneda 3" xfId="9" xr:uid="{00000000-0005-0000-0000-00000A000000}"/>
    <cellStyle name="Normal" xfId="0" builtinId="0"/>
    <cellStyle name="Normal 2" xfId="4" xr:uid="{00000000-0005-0000-0000-00000C000000}"/>
    <cellStyle name="Normal 5" xfId="10"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101"/>
  <sheetViews>
    <sheetView tabSelected="1" view="pageBreakPreview" zoomScale="68" zoomScaleNormal="90" zoomScaleSheetLayoutView="68" workbookViewId="0">
      <selection activeCell="B4" sqref="B4:J4"/>
    </sheetView>
  </sheetViews>
  <sheetFormatPr baseColWidth="10" defaultColWidth="19.42578125" defaultRowHeight="15" x14ac:dyDescent="0.25"/>
  <cols>
    <col min="1" max="6" width="19.42578125" style="23"/>
    <col min="7" max="7" width="23.85546875" style="1" customWidth="1"/>
    <col min="8" max="8" width="36" style="1" bestFit="1" customWidth="1"/>
    <col min="9" max="9" width="24.28515625" style="23" customWidth="1"/>
    <col min="10" max="10" width="23.5703125" style="23" customWidth="1"/>
    <col min="11" max="16384" width="19.42578125" style="23"/>
  </cols>
  <sheetData>
    <row r="2" spans="2:10" ht="20.25" customHeight="1" x14ac:dyDescent="0.25">
      <c r="B2" s="69" t="s">
        <v>4</v>
      </c>
      <c r="C2" s="70"/>
      <c r="D2" s="70"/>
      <c r="E2" s="70"/>
      <c r="F2" s="70"/>
      <c r="G2" s="70"/>
      <c r="H2" s="70"/>
      <c r="I2" s="70"/>
      <c r="J2" s="70"/>
    </row>
    <row r="4" spans="2:10" ht="174" customHeight="1" x14ac:dyDescent="0.25">
      <c r="B4" s="68" t="s">
        <v>114</v>
      </c>
      <c r="C4" s="68"/>
      <c r="D4" s="68"/>
      <c r="E4" s="68"/>
      <c r="F4" s="68"/>
      <c r="G4" s="68"/>
      <c r="H4" s="68"/>
      <c r="I4" s="68"/>
      <c r="J4" s="68"/>
    </row>
    <row r="5" spans="2:10" x14ac:dyDescent="0.25">
      <c r="B5" s="24"/>
      <c r="C5" s="24"/>
      <c r="D5" s="24"/>
      <c r="E5" s="24"/>
      <c r="F5" s="24"/>
      <c r="G5" s="24"/>
      <c r="H5" s="24"/>
      <c r="I5" s="24"/>
      <c r="J5" s="24"/>
    </row>
    <row r="6" spans="2:10" ht="15.75" thickBot="1" x14ac:dyDescent="0.3">
      <c r="B6" s="71" t="s">
        <v>59</v>
      </c>
      <c r="C6" s="71"/>
      <c r="D6" s="71"/>
      <c r="E6" s="71"/>
      <c r="F6" s="71"/>
      <c r="G6" s="72"/>
      <c r="H6" s="72"/>
      <c r="I6" s="71"/>
      <c r="J6" s="71"/>
    </row>
    <row r="7" spans="2:10" ht="15.75" customHeight="1" thickBot="1" x14ac:dyDescent="0.3">
      <c r="G7" s="48" t="s">
        <v>110</v>
      </c>
      <c r="H7" s="49"/>
    </row>
    <row r="8" spans="2:10" ht="25.5" customHeight="1" x14ac:dyDescent="0.25">
      <c r="B8" s="55" t="s">
        <v>44</v>
      </c>
      <c r="C8" s="57" t="s">
        <v>5</v>
      </c>
      <c r="D8" s="57" t="s">
        <v>6</v>
      </c>
      <c r="E8" s="57" t="s">
        <v>7</v>
      </c>
      <c r="F8" s="57" t="s">
        <v>8</v>
      </c>
      <c r="G8" s="46" t="s">
        <v>9</v>
      </c>
      <c r="H8" s="46" t="s">
        <v>3</v>
      </c>
      <c r="I8" s="53" t="s">
        <v>10</v>
      </c>
      <c r="J8" s="54"/>
    </row>
    <row r="9" spans="2:10" ht="15" customHeight="1" x14ac:dyDescent="0.25">
      <c r="B9" s="56"/>
      <c r="C9" s="58"/>
      <c r="D9" s="58"/>
      <c r="E9" s="58"/>
      <c r="F9" s="58"/>
      <c r="G9" s="47"/>
      <c r="H9" s="47"/>
      <c r="I9" s="3" t="s">
        <v>11</v>
      </c>
      <c r="J9" s="4" t="s">
        <v>12</v>
      </c>
    </row>
    <row r="10" spans="2:10" x14ac:dyDescent="0.25">
      <c r="B10" s="59" t="s">
        <v>13</v>
      </c>
      <c r="C10" s="5" t="s">
        <v>14</v>
      </c>
      <c r="D10" s="5" t="s">
        <v>15</v>
      </c>
      <c r="E10" s="6">
        <v>1</v>
      </c>
      <c r="F10" s="6">
        <v>5</v>
      </c>
      <c r="G10" s="32">
        <v>733570</v>
      </c>
      <c r="H10" s="33">
        <f>+G10*E10</f>
        <v>733570</v>
      </c>
      <c r="I10" s="19"/>
      <c r="J10" s="20">
        <f>I10*E10</f>
        <v>0</v>
      </c>
    </row>
    <row r="11" spans="2:10" x14ac:dyDescent="0.25">
      <c r="B11" s="59"/>
      <c r="C11" s="5" t="s">
        <v>16</v>
      </c>
      <c r="D11" s="5" t="s">
        <v>17</v>
      </c>
      <c r="E11" s="6">
        <v>1</v>
      </c>
      <c r="F11" s="6">
        <v>6</v>
      </c>
      <c r="G11" s="32">
        <v>798330</v>
      </c>
      <c r="H11" s="33">
        <f t="shared" ref="H11:H33" si="0">+G11*E11</f>
        <v>798330</v>
      </c>
      <c r="I11" s="19"/>
      <c r="J11" s="20">
        <f t="shared" ref="J11:J33" si="1">I11*E11</f>
        <v>0</v>
      </c>
    </row>
    <row r="12" spans="2:10" ht="24.75" customHeight="1" x14ac:dyDescent="0.25">
      <c r="B12" s="59"/>
      <c r="C12" s="5" t="s">
        <v>18</v>
      </c>
      <c r="D12" s="5" t="s">
        <v>17</v>
      </c>
      <c r="E12" s="6">
        <v>1</v>
      </c>
      <c r="F12" s="6">
        <v>8</v>
      </c>
      <c r="G12" s="32">
        <v>841756</v>
      </c>
      <c r="H12" s="33">
        <f t="shared" si="0"/>
        <v>841756</v>
      </c>
      <c r="I12" s="19"/>
      <c r="J12" s="20">
        <f t="shared" si="1"/>
        <v>0</v>
      </c>
    </row>
    <row r="13" spans="2:10" x14ac:dyDescent="0.25">
      <c r="B13" s="59"/>
      <c r="C13" s="5" t="s">
        <v>19</v>
      </c>
      <c r="D13" s="5" t="s">
        <v>20</v>
      </c>
      <c r="E13" s="6">
        <v>1</v>
      </c>
      <c r="F13" s="6">
        <v>8</v>
      </c>
      <c r="G13" s="32">
        <v>841756</v>
      </c>
      <c r="H13" s="33">
        <f t="shared" si="0"/>
        <v>841756</v>
      </c>
      <c r="I13" s="19"/>
      <c r="J13" s="20">
        <f t="shared" si="1"/>
        <v>0</v>
      </c>
    </row>
    <row r="14" spans="2:10" x14ac:dyDescent="0.25">
      <c r="B14" s="59"/>
      <c r="C14" s="5" t="s">
        <v>21</v>
      </c>
      <c r="D14" s="5" t="s">
        <v>17</v>
      </c>
      <c r="E14" s="6">
        <v>1</v>
      </c>
      <c r="F14" s="6">
        <v>8</v>
      </c>
      <c r="G14" s="32">
        <v>975360</v>
      </c>
      <c r="H14" s="33">
        <f t="shared" si="0"/>
        <v>975360</v>
      </c>
      <c r="I14" s="19"/>
      <c r="J14" s="20">
        <f t="shared" si="1"/>
        <v>0</v>
      </c>
    </row>
    <row r="15" spans="2:10" x14ac:dyDescent="0.25">
      <c r="B15" s="59"/>
      <c r="C15" s="5" t="s">
        <v>22</v>
      </c>
      <c r="D15" s="5" t="s">
        <v>23</v>
      </c>
      <c r="E15" s="6">
        <v>2</v>
      </c>
      <c r="F15" s="6">
        <v>9</v>
      </c>
      <c r="G15" s="32">
        <v>996400</v>
      </c>
      <c r="H15" s="33">
        <f t="shared" si="0"/>
        <v>1992800</v>
      </c>
      <c r="I15" s="19"/>
      <c r="J15" s="20">
        <f t="shared" si="1"/>
        <v>0</v>
      </c>
    </row>
    <row r="16" spans="2:10" x14ac:dyDescent="0.25">
      <c r="B16" s="59"/>
      <c r="C16" s="5" t="s">
        <v>24</v>
      </c>
      <c r="D16" s="5" t="s">
        <v>23</v>
      </c>
      <c r="E16" s="6">
        <v>2</v>
      </c>
      <c r="F16" s="6">
        <v>9</v>
      </c>
      <c r="G16" s="32">
        <v>1006920</v>
      </c>
      <c r="H16" s="33">
        <f t="shared" si="0"/>
        <v>2013840</v>
      </c>
      <c r="I16" s="19"/>
      <c r="J16" s="20">
        <f t="shared" si="1"/>
        <v>0</v>
      </c>
    </row>
    <row r="17" spans="2:10" x14ac:dyDescent="0.25">
      <c r="B17" s="59" t="s">
        <v>25</v>
      </c>
      <c r="C17" s="5" t="s">
        <v>26</v>
      </c>
      <c r="D17" s="5" t="s">
        <v>27</v>
      </c>
      <c r="E17" s="6">
        <v>1</v>
      </c>
      <c r="F17" s="6">
        <v>9</v>
      </c>
      <c r="G17" s="32">
        <v>985880</v>
      </c>
      <c r="H17" s="33">
        <f t="shared" si="0"/>
        <v>985880</v>
      </c>
      <c r="I17" s="19"/>
      <c r="J17" s="20">
        <f t="shared" si="1"/>
        <v>0</v>
      </c>
    </row>
    <row r="18" spans="2:10" x14ac:dyDescent="0.25">
      <c r="B18" s="59"/>
      <c r="C18" s="5" t="s">
        <v>28</v>
      </c>
      <c r="D18" s="5" t="s">
        <v>27</v>
      </c>
      <c r="E18" s="6">
        <v>1</v>
      </c>
      <c r="F18" s="6">
        <v>9</v>
      </c>
      <c r="G18" s="32">
        <v>851750</v>
      </c>
      <c r="H18" s="33">
        <f t="shared" si="0"/>
        <v>851750</v>
      </c>
      <c r="I18" s="19"/>
      <c r="J18" s="20">
        <f t="shared" si="1"/>
        <v>0</v>
      </c>
    </row>
    <row r="19" spans="2:10" x14ac:dyDescent="0.25">
      <c r="B19" s="59"/>
      <c r="C19" s="5" t="s">
        <v>29</v>
      </c>
      <c r="D19" s="5" t="s">
        <v>30</v>
      </c>
      <c r="E19" s="6">
        <v>1</v>
      </c>
      <c r="F19" s="6">
        <v>9</v>
      </c>
      <c r="G19" s="32">
        <v>851750</v>
      </c>
      <c r="H19" s="33">
        <f t="shared" si="0"/>
        <v>851750</v>
      </c>
      <c r="I19" s="19"/>
      <c r="J19" s="20">
        <f t="shared" si="1"/>
        <v>0</v>
      </c>
    </row>
    <row r="20" spans="2:10" x14ac:dyDescent="0.25">
      <c r="B20" s="59"/>
      <c r="C20" s="5" t="s">
        <v>31</v>
      </c>
      <c r="D20" s="5" t="s">
        <v>30</v>
      </c>
      <c r="E20" s="6">
        <v>1</v>
      </c>
      <c r="F20" s="6">
        <v>9</v>
      </c>
      <c r="G20" s="32">
        <v>851750</v>
      </c>
      <c r="H20" s="33">
        <f t="shared" si="0"/>
        <v>851750</v>
      </c>
      <c r="I20" s="19"/>
      <c r="J20" s="20">
        <f t="shared" si="1"/>
        <v>0</v>
      </c>
    </row>
    <row r="21" spans="2:10" x14ac:dyDescent="0.25">
      <c r="B21" s="59"/>
      <c r="C21" s="5" t="s">
        <v>32</v>
      </c>
      <c r="D21" s="5" t="s">
        <v>17</v>
      </c>
      <c r="E21" s="6">
        <v>1</v>
      </c>
      <c r="F21" s="6">
        <v>9</v>
      </c>
      <c r="G21" s="32">
        <v>851750</v>
      </c>
      <c r="H21" s="33">
        <f t="shared" si="0"/>
        <v>851750</v>
      </c>
      <c r="I21" s="19"/>
      <c r="J21" s="20">
        <f t="shared" si="1"/>
        <v>0</v>
      </c>
    </row>
    <row r="22" spans="2:10" x14ac:dyDescent="0.25">
      <c r="B22" s="59"/>
      <c r="C22" s="5" t="s">
        <v>33</v>
      </c>
      <c r="D22" s="5" t="s">
        <v>17</v>
      </c>
      <c r="E22" s="6">
        <v>1</v>
      </c>
      <c r="F22" s="6">
        <v>9</v>
      </c>
      <c r="G22" s="32">
        <v>851750</v>
      </c>
      <c r="H22" s="33">
        <f t="shared" si="0"/>
        <v>851750</v>
      </c>
      <c r="I22" s="19"/>
      <c r="J22" s="20">
        <f t="shared" si="1"/>
        <v>0</v>
      </c>
    </row>
    <row r="23" spans="2:10" x14ac:dyDescent="0.25">
      <c r="B23" s="59"/>
      <c r="C23" s="5" t="s">
        <v>34</v>
      </c>
      <c r="D23" s="5" t="s">
        <v>15</v>
      </c>
      <c r="E23" s="6">
        <v>1</v>
      </c>
      <c r="F23" s="6">
        <v>11</v>
      </c>
      <c r="G23" s="32">
        <v>854380</v>
      </c>
      <c r="H23" s="33">
        <f t="shared" si="0"/>
        <v>854380</v>
      </c>
      <c r="I23" s="19"/>
      <c r="J23" s="20">
        <f t="shared" si="1"/>
        <v>0</v>
      </c>
    </row>
    <row r="24" spans="2:10" x14ac:dyDescent="0.25">
      <c r="B24" s="59"/>
      <c r="C24" s="5" t="s">
        <v>35</v>
      </c>
      <c r="D24" s="5" t="s">
        <v>15</v>
      </c>
      <c r="E24" s="6">
        <v>1</v>
      </c>
      <c r="F24" s="6">
        <v>11</v>
      </c>
      <c r="G24" s="32">
        <v>854380</v>
      </c>
      <c r="H24" s="33">
        <f t="shared" si="0"/>
        <v>854380</v>
      </c>
      <c r="I24" s="19"/>
      <c r="J24" s="20">
        <f t="shared" si="1"/>
        <v>0</v>
      </c>
    </row>
    <row r="25" spans="2:10" x14ac:dyDescent="0.25">
      <c r="B25" s="59" t="s">
        <v>36</v>
      </c>
      <c r="C25" s="5" t="s">
        <v>26</v>
      </c>
      <c r="D25" s="5" t="s">
        <v>15</v>
      </c>
      <c r="E25" s="6">
        <v>2</v>
      </c>
      <c r="F25" s="6">
        <v>11</v>
      </c>
      <c r="G25" s="32">
        <v>991140</v>
      </c>
      <c r="H25" s="33">
        <f t="shared" si="0"/>
        <v>1982280</v>
      </c>
      <c r="I25" s="19"/>
      <c r="J25" s="20">
        <f t="shared" si="1"/>
        <v>0</v>
      </c>
    </row>
    <row r="26" spans="2:10" x14ac:dyDescent="0.25">
      <c r="B26" s="59"/>
      <c r="C26" s="5" t="s">
        <v>28</v>
      </c>
      <c r="D26" s="5" t="s">
        <v>27</v>
      </c>
      <c r="E26" s="6">
        <v>2</v>
      </c>
      <c r="F26" s="6">
        <v>11</v>
      </c>
      <c r="G26" s="32">
        <v>991140</v>
      </c>
      <c r="H26" s="33">
        <f t="shared" si="0"/>
        <v>1982280</v>
      </c>
      <c r="I26" s="19"/>
      <c r="J26" s="20">
        <f t="shared" si="1"/>
        <v>0</v>
      </c>
    </row>
    <row r="27" spans="2:10" ht="15.75" customHeight="1" x14ac:dyDescent="0.25">
      <c r="B27" s="59" t="s">
        <v>37</v>
      </c>
      <c r="C27" s="5" t="s">
        <v>26</v>
      </c>
      <c r="D27" s="5" t="s">
        <v>27</v>
      </c>
      <c r="E27" s="6">
        <v>2</v>
      </c>
      <c r="F27" s="6">
        <v>12</v>
      </c>
      <c r="G27" s="32">
        <v>1033220</v>
      </c>
      <c r="H27" s="33">
        <f t="shared" si="0"/>
        <v>2066440</v>
      </c>
      <c r="I27" s="19"/>
      <c r="J27" s="20">
        <f t="shared" si="1"/>
        <v>0</v>
      </c>
    </row>
    <row r="28" spans="2:10" x14ac:dyDescent="0.25">
      <c r="B28" s="59"/>
      <c r="C28" s="5" t="s">
        <v>28</v>
      </c>
      <c r="D28" s="5" t="s">
        <v>27</v>
      </c>
      <c r="E28" s="6">
        <v>2</v>
      </c>
      <c r="F28" s="6">
        <v>12</v>
      </c>
      <c r="G28" s="32">
        <v>1027960</v>
      </c>
      <c r="H28" s="33">
        <f t="shared" si="0"/>
        <v>2055920</v>
      </c>
      <c r="I28" s="19"/>
      <c r="J28" s="20">
        <f t="shared" si="1"/>
        <v>0</v>
      </c>
    </row>
    <row r="29" spans="2:10" x14ac:dyDescent="0.25">
      <c r="B29" s="59"/>
      <c r="C29" s="5" t="s">
        <v>29</v>
      </c>
      <c r="D29" s="5" t="s">
        <v>27</v>
      </c>
      <c r="E29" s="6">
        <v>1</v>
      </c>
      <c r="F29" s="6">
        <v>12</v>
      </c>
      <c r="G29" s="32">
        <v>1012180</v>
      </c>
      <c r="H29" s="33">
        <f t="shared" si="0"/>
        <v>1012180</v>
      </c>
      <c r="I29" s="19"/>
      <c r="J29" s="20">
        <f t="shared" si="1"/>
        <v>0</v>
      </c>
    </row>
    <row r="30" spans="2:10" x14ac:dyDescent="0.25">
      <c r="B30" s="59"/>
      <c r="C30" s="5" t="s">
        <v>31</v>
      </c>
      <c r="D30" s="5" t="s">
        <v>27</v>
      </c>
      <c r="E30" s="6">
        <v>2</v>
      </c>
      <c r="F30" s="6">
        <v>12</v>
      </c>
      <c r="G30" s="32">
        <v>1080560</v>
      </c>
      <c r="H30" s="33">
        <f t="shared" si="0"/>
        <v>2161120</v>
      </c>
      <c r="I30" s="19"/>
      <c r="J30" s="20">
        <f t="shared" si="1"/>
        <v>0</v>
      </c>
    </row>
    <row r="31" spans="2:10" x14ac:dyDescent="0.25">
      <c r="B31" s="59"/>
      <c r="C31" s="5" t="s">
        <v>32</v>
      </c>
      <c r="D31" s="5" t="s">
        <v>27</v>
      </c>
      <c r="E31" s="6">
        <v>2</v>
      </c>
      <c r="F31" s="6">
        <v>12</v>
      </c>
      <c r="G31" s="32">
        <v>1077930</v>
      </c>
      <c r="H31" s="33">
        <f t="shared" si="0"/>
        <v>2155860</v>
      </c>
      <c r="I31" s="19"/>
      <c r="J31" s="20">
        <f t="shared" si="1"/>
        <v>0</v>
      </c>
    </row>
    <row r="32" spans="2:10" ht="30" x14ac:dyDescent="0.25">
      <c r="B32" s="59" t="s">
        <v>38</v>
      </c>
      <c r="C32" s="5" t="s">
        <v>39</v>
      </c>
      <c r="D32" s="5" t="s">
        <v>40</v>
      </c>
      <c r="E32" s="6">
        <v>1</v>
      </c>
      <c r="F32" s="6">
        <v>4</v>
      </c>
      <c r="G32" s="32">
        <v>824800</v>
      </c>
      <c r="H32" s="33">
        <f t="shared" si="0"/>
        <v>824800</v>
      </c>
      <c r="I32" s="19"/>
      <c r="J32" s="20">
        <f t="shared" si="1"/>
        <v>0</v>
      </c>
    </row>
    <row r="33" spans="2:10" ht="15.75" thickBot="1" x14ac:dyDescent="0.3">
      <c r="B33" s="60"/>
      <c r="C33" s="7" t="s">
        <v>41</v>
      </c>
      <c r="D33" s="7" t="s">
        <v>42</v>
      </c>
      <c r="E33" s="8">
        <v>1</v>
      </c>
      <c r="F33" s="8">
        <v>3</v>
      </c>
      <c r="G33" s="34">
        <v>663550</v>
      </c>
      <c r="H33" s="33">
        <f t="shared" si="0"/>
        <v>663550</v>
      </c>
      <c r="I33" s="19"/>
      <c r="J33" s="20">
        <f t="shared" si="1"/>
        <v>0</v>
      </c>
    </row>
    <row r="34" spans="2:10" ht="15.75" customHeight="1" thickBot="1" x14ac:dyDescent="0.3">
      <c r="D34" s="9" t="s">
        <v>43</v>
      </c>
      <c r="E34" s="10">
        <f>+SUM(E10:E33)</f>
        <v>32</v>
      </c>
      <c r="G34" s="35">
        <f>SUM(G10:G33)</f>
        <v>21849962</v>
      </c>
      <c r="H34" s="36">
        <f>SUM(H10:H33)</f>
        <v>30055232</v>
      </c>
      <c r="I34" s="18" t="s">
        <v>58</v>
      </c>
      <c r="J34" s="21">
        <f>SUM(J10:J33)</f>
        <v>0</v>
      </c>
    </row>
    <row r="36" spans="2:10" x14ac:dyDescent="0.25">
      <c r="B36" s="71" t="s">
        <v>60</v>
      </c>
      <c r="C36" s="71"/>
      <c r="D36" s="71"/>
      <c r="E36" s="71"/>
      <c r="F36" s="71"/>
      <c r="G36" s="71"/>
      <c r="H36" s="71"/>
      <c r="I36" s="71"/>
      <c r="J36" s="71"/>
    </row>
    <row r="37" spans="2:10" ht="15.75" thickBot="1" x14ac:dyDescent="0.3"/>
    <row r="38" spans="2:10" x14ac:dyDescent="0.25">
      <c r="C38" s="11"/>
      <c r="F38" s="12"/>
      <c r="G38" s="61" t="s">
        <v>110</v>
      </c>
      <c r="H38" s="61"/>
      <c r="I38" s="62" t="s">
        <v>10</v>
      </c>
      <c r="J38" s="63"/>
    </row>
    <row r="39" spans="2:10" ht="48" customHeight="1" x14ac:dyDescent="0.25">
      <c r="B39" s="58" t="s">
        <v>111</v>
      </c>
      <c r="C39" s="58"/>
      <c r="D39" s="58"/>
      <c r="E39" s="58"/>
      <c r="F39" s="58"/>
      <c r="G39" s="58" t="s">
        <v>11</v>
      </c>
      <c r="H39" s="58" t="s">
        <v>12</v>
      </c>
      <c r="I39" s="64" t="s">
        <v>11</v>
      </c>
      <c r="J39" s="64" t="s">
        <v>12</v>
      </c>
    </row>
    <row r="40" spans="2:10" ht="30" x14ac:dyDescent="0.25">
      <c r="B40" s="27" t="s">
        <v>46</v>
      </c>
      <c r="C40" s="28" t="s">
        <v>47</v>
      </c>
      <c r="D40" s="27" t="s">
        <v>109</v>
      </c>
      <c r="E40" s="51" t="s">
        <v>48</v>
      </c>
      <c r="F40" s="52"/>
      <c r="G40" s="58"/>
      <c r="H40" s="58"/>
      <c r="I40" s="64"/>
      <c r="J40" s="64"/>
    </row>
    <row r="41" spans="2:10" ht="105" x14ac:dyDescent="0.25">
      <c r="B41" s="14">
        <v>1</v>
      </c>
      <c r="C41" s="29" t="s">
        <v>65</v>
      </c>
      <c r="D41" s="30" t="s">
        <v>49</v>
      </c>
      <c r="E41" s="50">
        <v>1</v>
      </c>
      <c r="F41" s="50"/>
      <c r="G41" s="75">
        <v>2634800</v>
      </c>
      <c r="H41" s="31">
        <f>G41*E41</f>
        <v>2634800</v>
      </c>
      <c r="I41" s="22"/>
      <c r="J41" s="22">
        <f>I41*E41</f>
        <v>0</v>
      </c>
    </row>
    <row r="42" spans="2:10" ht="75" customHeight="1" x14ac:dyDescent="0.25">
      <c r="B42" s="14">
        <v>2</v>
      </c>
      <c r="C42" s="29" t="s">
        <v>66</v>
      </c>
      <c r="D42" s="30" t="s">
        <v>50</v>
      </c>
      <c r="E42" s="50">
        <v>1</v>
      </c>
      <c r="F42" s="50"/>
      <c r="G42" s="75">
        <v>1011500</v>
      </c>
      <c r="H42" s="31">
        <f t="shared" ref="H42:H85" si="2">G42*E42</f>
        <v>1011500</v>
      </c>
      <c r="I42" s="22"/>
      <c r="J42" s="22">
        <f t="shared" ref="J42:J85" si="3">I42*E42</f>
        <v>0</v>
      </c>
    </row>
    <row r="43" spans="2:10" ht="50.1" customHeight="1" x14ac:dyDescent="0.25">
      <c r="B43" s="14">
        <v>3</v>
      </c>
      <c r="C43" s="29" t="s">
        <v>67</v>
      </c>
      <c r="D43" s="30" t="s">
        <v>51</v>
      </c>
      <c r="E43" s="50">
        <v>1</v>
      </c>
      <c r="F43" s="50"/>
      <c r="G43" s="75">
        <v>315435</v>
      </c>
      <c r="H43" s="31">
        <f t="shared" si="2"/>
        <v>315435</v>
      </c>
      <c r="I43" s="22"/>
      <c r="J43" s="22">
        <f t="shared" si="3"/>
        <v>0</v>
      </c>
    </row>
    <row r="44" spans="2:10" ht="50.1" customHeight="1" x14ac:dyDescent="0.25">
      <c r="B44" s="14">
        <v>4</v>
      </c>
      <c r="C44" s="29" t="s">
        <v>68</v>
      </c>
      <c r="D44" s="30" t="s">
        <v>51</v>
      </c>
      <c r="E44" s="50">
        <v>1</v>
      </c>
      <c r="F44" s="50"/>
      <c r="G44" s="75">
        <v>312460</v>
      </c>
      <c r="H44" s="31">
        <f t="shared" si="2"/>
        <v>312460</v>
      </c>
      <c r="I44" s="22"/>
      <c r="J44" s="22">
        <f t="shared" si="3"/>
        <v>0</v>
      </c>
    </row>
    <row r="45" spans="2:10" ht="50.1" customHeight="1" x14ac:dyDescent="0.25">
      <c r="B45" s="14">
        <v>5</v>
      </c>
      <c r="C45" s="29" t="s">
        <v>69</v>
      </c>
      <c r="D45" s="30" t="s">
        <v>51</v>
      </c>
      <c r="E45" s="50">
        <v>1</v>
      </c>
      <c r="F45" s="50"/>
      <c r="G45" s="75">
        <v>588920</v>
      </c>
      <c r="H45" s="31">
        <f t="shared" si="2"/>
        <v>588920</v>
      </c>
      <c r="I45" s="22"/>
      <c r="J45" s="22">
        <f t="shared" si="3"/>
        <v>0</v>
      </c>
    </row>
    <row r="46" spans="2:10" ht="50.1" customHeight="1" x14ac:dyDescent="0.25">
      <c r="B46" s="14">
        <v>6</v>
      </c>
      <c r="C46" s="29" t="s">
        <v>70</v>
      </c>
      <c r="D46" s="30" t="s">
        <v>49</v>
      </c>
      <c r="E46" s="50">
        <v>1</v>
      </c>
      <c r="F46" s="50"/>
      <c r="G46" s="75">
        <v>2250820</v>
      </c>
      <c r="H46" s="31">
        <f t="shared" si="2"/>
        <v>2250820</v>
      </c>
      <c r="I46" s="22"/>
      <c r="J46" s="22">
        <f t="shared" si="3"/>
        <v>0</v>
      </c>
    </row>
    <row r="47" spans="2:10" ht="50.1" customHeight="1" x14ac:dyDescent="0.25">
      <c r="B47" s="14">
        <v>7</v>
      </c>
      <c r="C47" s="29" t="s">
        <v>71</v>
      </c>
      <c r="D47" s="30" t="s">
        <v>49</v>
      </c>
      <c r="E47" s="50">
        <v>1</v>
      </c>
      <c r="F47" s="50"/>
      <c r="G47" s="75">
        <v>328240</v>
      </c>
      <c r="H47" s="31">
        <f t="shared" si="2"/>
        <v>328240</v>
      </c>
      <c r="I47" s="22"/>
      <c r="J47" s="22">
        <f t="shared" si="3"/>
        <v>0</v>
      </c>
    </row>
    <row r="48" spans="2:10" ht="50.1" customHeight="1" x14ac:dyDescent="0.25">
      <c r="B48" s="14">
        <v>8</v>
      </c>
      <c r="C48" s="29" t="s">
        <v>72</v>
      </c>
      <c r="D48" s="30" t="s">
        <v>51</v>
      </c>
      <c r="E48" s="50">
        <v>1</v>
      </c>
      <c r="F48" s="50"/>
      <c r="G48" s="75">
        <v>609960</v>
      </c>
      <c r="H48" s="31">
        <f t="shared" si="2"/>
        <v>609960</v>
      </c>
      <c r="I48" s="22"/>
      <c r="J48" s="22">
        <f t="shared" si="3"/>
        <v>0</v>
      </c>
    </row>
    <row r="49" spans="2:10" ht="50.1" customHeight="1" x14ac:dyDescent="0.25">
      <c r="B49" s="14">
        <v>9</v>
      </c>
      <c r="C49" s="29" t="s">
        <v>73</v>
      </c>
      <c r="D49" s="30" t="s">
        <v>50</v>
      </c>
      <c r="E49" s="50">
        <v>1</v>
      </c>
      <c r="F49" s="50"/>
      <c r="G49" s="75">
        <v>295102</v>
      </c>
      <c r="H49" s="31">
        <f t="shared" si="2"/>
        <v>295102</v>
      </c>
      <c r="I49" s="22"/>
      <c r="J49" s="22">
        <f t="shared" si="3"/>
        <v>0</v>
      </c>
    </row>
    <row r="50" spans="2:10" ht="50.1" customHeight="1" x14ac:dyDescent="0.25">
      <c r="B50" s="14">
        <v>10</v>
      </c>
      <c r="C50" s="29" t="s">
        <v>74</v>
      </c>
      <c r="D50" s="30" t="s">
        <v>51</v>
      </c>
      <c r="E50" s="50">
        <v>1</v>
      </c>
      <c r="F50" s="50"/>
      <c r="G50" s="75">
        <v>617850</v>
      </c>
      <c r="H50" s="31">
        <f t="shared" si="2"/>
        <v>617850</v>
      </c>
      <c r="I50" s="22"/>
      <c r="J50" s="22">
        <f t="shared" si="3"/>
        <v>0</v>
      </c>
    </row>
    <row r="51" spans="2:10" ht="50.1" customHeight="1" x14ac:dyDescent="0.25">
      <c r="B51" s="14">
        <v>11</v>
      </c>
      <c r="C51" s="29" t="s">
        <v>75</v>
      </c>
      <c r="D51" s="30" t="s">
        <v>51</v>
      </c>
      <c r="E51" s="50">
        <v>1</v>
      </c>
      <c r="F51" s="50"/>
      <c r="G51" s="75">
        <v>12638100</v>
      </c>
      <c r="H51" s="31">
        <f t="shared" si="2"/>
        <v>12638100</v>
      </c>
      <c r="I51" s="22"/>
      <c r="J51" s="22">
        <f t="shared" si="3"/>
        <v>0</v>
      </c>
    </row>
    <row r="52" spans="2:10" ht="50.1" customHeight="1" x14ac:dyDescent="0.25">
      <c r="B52" s="15">
        <v>12</v>
      </c>
      <c r="C52" s="29" t="s">
        <v>76</v>
      </c>
      <c r="D52" s="30" t="s">
        <v>52</v>
      </c>
      <c r="E52" s="50">
        <v>1</v>
      </c>
      <c r="F52" s="50"/>
      <c r="G52" s="75">
        <v>489320</v>
      </c>
      <c r="H52" s="31">
        <f t="shared" si="2"/>
        <v>489320</v>
      </c>
      <c r="I52" s="22"/>
      <c r="J52" s="22">
        <f t="shared" si="3"/>
        <v>0</v>
      </c>
    </row>
    <row r="53" spans="2:10" ht="50.1" customHeight="1" x14ac:dyDescent="0.25">
      <c r="B53" s="14">
        <v>13</v>
      </c>
      <c r="C53" s="29" t="s">
        <v>77</v>
      </c>
      <c r="D53" s="30" t="s">
        <v>53</v>
      </c>
      <c r="E53" s="50">
        <v>1</v>
      </c>
      <c r="F53" s="50"/>
      <c r="G53" s="75">
        <v>342380</v>
      </c>
      <c r="H53" s="31">
        <f t="shared" si="2"/>
        <v>342380</v>
      </c>
      <c r="I53" s="22"/>
      <c r="J53" s="22">
        <f t="shared" si="3"/>
        <v>0</v>
      </c>
    </row>
    <row r="54" spans="2:10" ht="50.1" customHeight="1" x14ac:dyDescent="0.25">
      <c r="B54" s="14">
        <v>14</v>
      </c>
      <c r="C54" s="29" t="s">
        <v>78</v>
      </c>
      <c r="D54" s="30" t="s">
        <v>53</v>
      </c>
      <c r="E54" s="50">
        <v>1</v>
      </c>
      <c r="F54" s="50"/>
      <c r="G54" s="75">
        <v>325610</v>
      </c>
      <c r="H54" s="31">
        <f t="shared" si="2"/>
        <v>325610</v>
      </c>
      <c r="I54" s="22"/>
      <c r="J54" s="22">
        <f t="shared" si="3"/>
        <v>0</v>
      </c>
    </row>
    <row r="55" spans="2:10" ht="50.1" customHeight="1" x14ac:dyDescent="0.25">
      <c r="B55" s="15">
        <v>15</v>
      </c>
      <c r="C55" s="29" t="s">
        <v>79</v>
      </c>
      <c r="D55" s="30" t="s">
        <v>49</v>
      </c>
      <c r="E55" s="50">
        <v>1</v>
      </c>
      <c r="F55" s="50"/>
      <c r="G55" s="75">
        <v>3598000</v>
      </c>
      <c r="H55" s="31">
        <f t="shared" si="2"/>
        <v>3598000</v>
      </c>
      <c r="I55" s="22"/>
      <c r="J55" s="22">
        <f t="shared" si="3"/>
        <v>0</v>
      </c>
    </row>
    <row r="56" spans="2:10" ht="50.1" customHeight="1" x14ac:dyDescent="0.25">
      <c r="B56" s="15">
        <v>16</v>
      </c>
      <c r="C56" s="29" t="s">
        <v>80</v>
      </c>
      <c r="D56" s="30" t="s">
        <v>51</v>
      </c>
      <c r="E56" s="50">
        <v>1</v>
      </c>
      <c r="F56" s="50"/>
      <c r="G56" s="75">
        <v>6333820</v>
      </c>
      <c r="H56" s="31">
        <f t="shared" si="2"/>
        <v>6333820</v>
      </c>
      <c r="I56" s="22"/>
      <c r="J56" s="22">
        <f t="shared" si="3"/>
        <v>0</v>
      </c>
    </row>
    <row r="57" spans="2:10" ht="50.1" customHeight="1" x14ac:dyDescent="0.25">
      <c r="B57" s="15">
        <v>17</v>
      </c>
      <c r="C57" s="29" t="s">
        <v>81</v>
      </c>
      <c r="D57" s="30" t="s">
        <v>49</v>
      </c>
      <c r="E57" s="50">
        <v>1</v>
      </c>
      <c r="F57" s="50"/>
      <c r="G57" s="75">
        <v>1195430</v>
      </c>
      <c r="H57" s="31">
        <f t="shared" si="2"/>
        <v>1195430</v>
      </c>
      <c r="I57" s="22"/>
      <c r="J57" s="22">
        <f t="shared" si="3"/>
        <v>0</v>
      </c>
    </row>
    <row r="58" spans="2:10" ht="50.1" customHeight="1" x14ac:dyDescent="0.25">
      <c r="B58" s="15">
        <v>18</v>
      </c>
      <c r="C58" s="29" t="s">
        <v>82</v>
      </c>
      <c r="D58" s="30" t="s">
        <v>49</v>
      </c>
      <c r="E58" s="50">
        <v>1</v>
      </c>
      <c r="F58" s="50"/>
      <c r="G58" s="75">
        <v>378210</v>
      </c>
      <c r="H58" s="31">
        <f t="shared" si="2"/>
        <v>378210</v>
      </c>
      <c r="I58" s="22"/>
      <c r="J58" s="22">
        <f t="shared" si="3"/>
        <v>0</v>
      </c>
    </row>
    <row r="59" spans="2:10" ht="50.1" customHeight="1" x14ac:dyDescent="0.25">
      <c r="B59" s="15">
        <v>19</v>
      </c>
      <c r="C59" s="29" t="s">
        <v>83</v>
      </c>
      <c r="D59" s="30" t="s">
        <v>49</v>
      </c>
      <c r="E59" s="50">
        <v>1</v>
      </c>
      <c r="F59" s="50"/>
      <c r="G59" s="75">
        <v>7782800</v>
      </c>
      <c r="H59" s="31">
        <f t="shared" si="2"/>
        <v>7782800</v>
      </c>
      <c r="I59" s="22"/>
      <c r="J59" s="22">
        <f t="shared" si="3"/>
        <v>0</v>
      </c>
    </row>
    <row r="60" spans="2:10" ht="50.1" customHeight="1" x14ac:dyDescent="0.25">
      <c r="B60" s="15">
        <v>20</v>
      </c>
      <c r="C60" s="29" t="s">
        <v>84</v>
      </c>
      <c r="D60" s="30" t="s">
        <v>54</v>
      </c>
      <c r="E60" s="50">
        <v>1</v>
      </c>
      <c r="F60" s="50"/>
      <c r="G60" s="75">
        <v>1511170</v>
      </c>
      <c r="H60" s="31">
        <f t="shared" si="2"/>
        <v>1511170</v>
      </c>
      <c r="I60" s="22"/>
      <c r="J60" s="22">
        <f t="shared" si="3"/>
        <v>0</v>
      </c>
    </row>
    <row r="61" spans="2:10" ht="50.1" customHeight="1" x14ac:dyDescent="0.25">
      <c r="B61" s="15">
        <v>21</v>
      </c>
      <c r="C61" s="29" t="s">
        <v>85</v>
      </c>
      <c r="D61" s="30" t="s">
        <v>49</v>
      </c>
      <c r="E61" s="50">
        <v>1</v>
      </c>
      <c r="F61" s="50"/>
      <c r="G61" s="75">
        <v>158218</v>
      </c>
      <c r="H61" s="31">
        <f t="shared" si="2"/>
        <v>158218</v>
      </c>
      <c r="I61" s="22"/>
      <c r="J61" s="22">
        <f t="shared" si="3"/>
        <v>0</v>
      </c>
    </row>
    <row r="62" spans="2:10" ht="50.1" customHeight="1" x14ac:dyDescent="0.25">
      <c r="B62" s="15">
        <v>22</v>
      </c>
      <c r="C62" s="29" t="s">
        <v>86</v>
      </c>
      <c r="D62" s="30" t="s">
        <v>49</v>
      </c>
      <c r="E62" s="50">
        <v>1</v>
      </c>
      <c r="F62" s="50"/>
      <c r="G62" s="75">
        <v>206610</v>
      </c>
      <c r="H62" s="31">
        <f t="shared" si="2"/>
        <v>206610</v>
      </c>
      <c r="I62" s="22"/>
      <c r="J62" s="22">
        <f t="shared" si="3"/>
        <v>0</v>
      </c>
    </row>
    <row r="63" spans="2:10" ht="50.1" customHeight="1" x14ac:dyDescent="0.25">
      <c r="B63" s="15">
        <v>23</v>
      </c>
      <c r="C63" s="29" t="s">
        <v>87</v>
      </c>
      <c r="D63" s="30" t="s">
        <v>53</v>
      </c>
      <c r="E63" s="50">
        <v>1</v>
      </c>
      <c r="F63" s="50"/>
      <c r="G63" s="75">
        <v>294050</v>
      </c>
      <c r="H63" s="31">
        <f t="shared" si="2"/>
        <v>294050</v>
      </c>
      <c r="I63" s="22"/>
      <c r="J63" s="22">
        <f t="shared" si="3"/>
        <v>0</v>
      </c>
    </row>
    <row r="64" spans="2:10" ht="50.1" customHeight="1" x14ac:dyDescent="0.25">
      <c r="B64" s="15">
        <v>24</v>
      </c>
      <c r="C64" s="29" t="s">
        <v>88</v>
      </c>
      <c r="D64" s="30" t="s">
        <v>49</v>
      </c>
      <c r="E64" s="50">
        <v>1</v>
      </c>
      <c r="F64" s="50"/>
      <c r="G64" s="75">
        <v>634620</v>
      </c>
      <c r="H64" s="31">
        <f t="shared" si="2"/>
        <v>634620</v>
      </c>
      <c r="I64" s="22"/>
      <c r="J64" s="22">
        <f t="shared" si="3"/>
        <v>0</v>
      </c>
    </row>
    <row r="65" spans="2:10" ht="50.1" customHeight="1" x14ac:dyDescent="0.25">
      <c r="B65" s="15">
        <v>25</v>
      </c>
      <c r="C65" s="29" t="s">
        <v>89</v>
      </c>
      <c r="D65" s="30" t="s">
        <v>49</v>
      </c>
      <c r="E65" s="50">
        <v>1</v>
      </c>
      <c r="F65" s="50"/>
      <c r="G65" s="75">
        <v>677350</v>
      </c>
      <c r="H65" s="31">
        <f t="shared" si="2"/>
        <v>677350</v>
      </c>
      <c r="I65" s="22"/>
      <c r="J65" s="22">
        <f t="shared" si="3"/>
        <v>0</v>
      </c>
    </row>
    <row r="66" spans="2:10" ht="50.1" customHeight="1" x14ac:dyDescent="0.25">
      <c r="B66" s="15">
        <v>26</v>
      </c>
      <c r="C66" s="29" t="s">
        <v>90</v>
      </c>
      <c r="D66" s="30" t="s">
        <v>49</v>
      </c>
      <c r="E66" s="50">
        <v>1</v>
      </c>
      <c r="F66" s="50"/>
      <c r="G66" s="75">
        <v>860058</v>
      </c>
      <c r="H66" s="31">
        <f t="shared" si="2"/>
        <v>860058</v>
      </c>
      <c r="I66" s="22"/>
      <c r="J66" s="22">
        <f t="shared" si="3"/>
        <v>0</v>
      </c>
    </row>
    <row r="67" spans="2:10" ht="50.1" customHeight="1" x14ac:dyDescent="0.25">
      <c r="B67" s="15">
        <v>27</v>
      </c>
      <c r="C67" s="29" t="s">
        <v>91</v>
      </c>
      <c r="D67" s="30" t="s">
        <v>49</v>
      </c>
      <c r="E67" s="50">
        <v>1</v>
      </c>
      <c r="F67" s="50"/>
      <c r="G67" s="75">
        <v>2845200</v>
      </c>
      <c r="H67" s="31">
        <f t="shared" si="2"/>
        <v>2845200</v>
      </c>
      <c r="I67" s="22"/>
      <c r="J67" s="22">
        <f t="shared" si="3"/>
        <v>0</v>
      </c>
    </row>
    <row r="68" spans="2:10" ht="50.1" customHeight="1" x14ac:dyDescent="0.25">
      <c r="B68" s="15">
        <v>28</v>
      </c>
      <c r="C68" s="29" t="s">
        <v>92</v>
      </c>
      <c r="D68" s="30" t="s">
        <v>55</v>
      </c>
      <c r="E68" s="50">
        <v>1</v>
      </c>
      <c r="F68" s="50"/>
      <c r="G68" s="75">
        <v>637250</v>
      </c>
      <c r="H68" s="31">
        <f t="shared" si="2"/>
        <v>637250</v>
      </c>
      <c r="I68" s="22"/>
      <c r="J68" s="22">
        <f t="shared" si="3"/>
        <v>0</v>
      </c>
    </row>
    <row r="69" spans="2:10" ht="50.1" customHeight="1" x14ac:dyDescent="0.25">
      <c r="B69" s="15">
        <v>29</v>
      </c>
      <c r="C69" s="29" t="s">
        <v>93</v>
      </c>
      <c r="D69" s="30" t="s">
        <v>55</v>
      </c>
      <c r="E69" s="50">
        <v>1</v>
      </c>
      <c r="F69" s="50"/>
      <c r="G69" s="75">
        <v>717790</v>
      </c>
      <c r="H69" s="31">
        <f t="shared" si="2"/>
        <v>717790</v>
      </c>
      <c r="I69" s="22"/>
      <c r="J69" s="22">
        <f t="shared" si="3"/>
        <v>0</v>
      </c>
    </row>
    <row r="70" spans="2:10" ht="138.75" customHeight="1" x14ac:dyDescent="0.25">
      <c r="B70" s="15">
        <v>30</v>
      </c>
      <c r="C70" s="29" t="s">
        <v>94</v>
      </c>
      <c r="D70" s="30" t="s">
        <v>49</v>
      </c>
      <c r="E70" s="50">
        <v>1</v>
      </c>
      <c r="F70" s="50"/>
      <c r="G70" s="75">
        <v>1879850</v>
      </c>
      <c r="H70" s="31">
        <f t="shared" si="2"/>
        <v>1879850</v>
      </c>
      <c r="I70" s="22"/>
      <c r="J70" s="22">
        <f t="shared" si="3"/>
        <v>0</v>
      </c>
    </row>
    <row r="71" spans="2:10" ht="150" customHeight="1" x14ac:dyDescent="0.25">
      <c r="B71" s="15">
        <v>31</v>
      </c>
      <c r="C71" s="29" t="s">
        <v>95</v>
      </c>
      <c r="D71" s="30" t="s">
        <v>55</v>
      </c>
      <c r="E71" s="50">
        <v>1</v>
      </c>
      <c r="F71" s="50"/>
      <c r="G71" s="76">
        <v>4414800</v>
      </c>
      <c r="H71" s="31">
        <f t="shared" si="2"/>
        <v>4414800</v>
      </c>
      <c r="I71" s="22"/>
      <c r="J71" s="22">
        <f t="shared" si="3"/>
        <v>0</v>
      </c>
    </row>
    <row r="72" spans="2:10" ht="50.1" customHeight="1" x14ac:dyDescent="0.25">
      <c r="B72" s="15">
        <v>32</v>
      </c>
      <c r="C72" s="29" t="s">
        <v>96</v>
      </c>
      <c r="D72" s="30" t="s">
        <v>53</v>
      </c>
      <c r="E72" s="50">
        <v>6</v>
      </c>
      <c r="F72" s="50"/>
      <c r="G72" s="75">
        <v>300860</v>
      </c>
      <c r="H72" s="31">
        <f t="shared" si="2"/>
        <v>1805160</v>
      </c>
      <c r="I72" s="22"/>
      <c r="J72" s="22">
        <f t="shared" si="3"/>
        <v>0</v>
      </c>
    </row>
    <row r="73" spans="2:10" ht="50.1" customHeight="1" x14ac:dyDescent="0.25">
      <c r="B73" s="15">
        <v>33</v>
      </c>
      <c r="C73" s="29" t="s">
        <v>97</v>
      </c>
      <c r="D73" s="30" t="s">
        <v>49</v>
      </c>
      <c r="E73" s="50">
        <v>1</v>
      </c>
      <c r="F73" s="50"/>
      <c r="G73" s="75">
        <v>299525</v>
      </c>
      <c r="H73" s="31">
        <f t="shared" si="2"/>
        <v>299525</v>
      </c>
      <c r="I73" s="22"/>
      <c r="J73" s="22">
        <f t="shared" si="3"/>
        <v>0</v>
      </c>
    </row>
    <row r="74" spans="2:10" ht="50.1" customHeight="1" x14ac:dyDescent="0.25">
      <c r="B74" s="15">
        <v>34</v>
      </c>
      <c r="C74" s="29" t="s">
        <v>98</v>
      </c>
      <c r="D74" s="30" t="s">
        <v>49</v>
      </c>
      <c r="E74" s="50">
        <v>1</v>
      </c>
      <c r="F74" s="50"/>
      <c r="G74" s="75">
        <v>325610</v>
      </c>
      <c r="H74" s="31">
        <f t="shared" si="2"/>
        <v>325610</v>
      </c>
      <c r="I74" s="22"/>
      <c r="J74" s="22">
        <f t="shared" si="3"/>
        <v>0</v>
      </c>
    </row>
    <row r="75" spans="2:10" ht="50.1" customHeight="1" x14ac:dyDescent="0.25">
      <c r="B75" s="15">
        <v>35</v>
      </c>
      <c r="C75" s="29" t="s">
        <v>99</v>
      </c>
      <c r="D75" s="30" t="s">
        <v>51</v>
      </c>
      <c r="E75" s="50">
        <v>1</v>
      </c>
      <c r="F75" s="50"/>
      <c r="G75" s="75">
        <v>636260</v>
      </c>
      <c r="H75" s="31">
        <f t="shared" si="2"/>
        <v>636260</v>
      </c>
      <c r="I75" s="22"/>
      <c r="J75" s="22">
        <f t="shared" si="3"/>
        <v>0</v>
      </c>
    </row>
    <row r="76" spans="2:10" ht="50.1" customHeight="1" x14ac:dyDescent="0.25">
      <c r="B76" s="15">
        <v>36</v>
      </c>
      <c r="C76" s="29" t="s">
        <v>56</v>
      </c>
      <c r="D76" s="30" t="s">
        <v>51</v>
      </c>
      <c r="E76" s="50">
        <v>1</v>
      </c>
      <c r="F76" s="50"/>
      <c r="G76" s="75">
        <v>992174</v>
      </c>
      <c r="H76" s="31">
        <f t="shared" si="2"/>
        <v>992174</v>
      </c>
      <c r="I76" s="25"/>
      <c r="J76" s="22">
        <f t="shared" si="3"/>
        <v>0</v>
      </c>
    </row>
    <row r="77" spans="2:10" ht="50.1" customHeight="1" x14ac:dyDescent="0.25">
      <c r="B77" s="15">
        <v>37</v>
      </c>
      <c r="C77" s="29" t="s">
        <v>100</v>
      </c>
      <c r="D77" s="30" t="s">
        <v>51</v>
      </c>
      <c r="E77" s="50">
        <v>1</v>
      </c>
      <c r="F77" s="50"/>
      <c r="G77" s="75">
        <v>1829400</v>
      </c>
      <c r="H77" s="31">
        <f t="shared" si="2"/>
        <v>1829400</v>
      </c>
      <c r="I77" s="25"/>
      <c r="J77" s="22">
        <f t="shared" si="3"/>
        <v>0</v>
      </c>
    </row>
    <row r="78" spans="2:10" ht="105" x14ac:dyDescent="0.25">
      <c r="B78" s="15">
        <v>38</v>
      </c>
      <c r="C78" s="29" t="s">
        <v>101</v>
      </c>
      <c r="D78" s="30" t="s">
        <v>51</v>
      </c>
      <c r="E78" s="50">
        <v>1</v>
      </c>
      <c r="F78" s="50"/>
      <c r="G78" s="75">
        <v>4835600</v>
      </c>
      <c r="H78" s="31">
        <f t="shared" si="2"/>
        <v>4835600</v>
      </c>
      <c r="I78" s="25"/>
      <c r="J78" s="22">
        <f t="shared" si="3"/>
        <v>0</v>
      </c>
    </row>
    <row r="79" spans="2:10" ht="90" customHeight="1" x14ac:dyDescent="0.25">
      <c r="B79" s="15">
        <v>39</v>
      </c>
      <c r="C79" s="29" t="s">
        <v>102</v>
      </c>
      <c r="D79" s="30" t="s">
        <v>51</v>
      </c>
      <c r="E79" s="50">
        <v>1</v>
      </c>
      <c r="F79" s="50"/>
      <c r="G79" s="75">
        <v>45434100</v>
      </c>
      <c r="H79" s="31">
        <f t="shared" si="2"/>
        <v>45434100</v>
      </c>
      <c r="I79" s="25"/>
      <c r="J79" s="22">
        <f t="shared" si="3"/>
        <v>0</v>
      </c>
    </row>
    <row r="80" spans="2:10" ht="165" x14ac:dyDescent="0.25">
      <c r="B80" s="15">
        <v>40</v>
      </c>
      <c r="C80" s="29" t="s">
        <v>103</v>
      </c>
      <c r="D80" s="30" t="s">
        <v>51</v>
      </c>
      <c r="E80" s="50">
        <v>1</v>
      </c>
      <c r="F80" s="50"/>
      <c r="G80" s="75">
        <v>21081800</v>
      </c>
      <c r="H80" s="31">
        <f t="shared" si="2"/>
        <v>21081800</v>
      </c>
      <c r="I80" s="25"/>
      <c r="J80" s="22">
        <f t="shared" si="3"/>
        <v>0</v>
      </c>
    </row>
    <row r="81" spans="2:10" ht="60" customHeight="1" x14ac:dyDescent="0.25">
      <c r="B81" s="15">
        <v>41</v>
      </c>
      <c r="C81" s="29" t="s">
        <v>104</v>
      </c>
      <c r="D81" s="30" t="s">
        <v>51</v>
      </c>
      <c r="E81" s="50">
        <v>1</v>
      </c>
      <c r="F81" s="50"/>
      <c r="G81" s="75">
        <v>3177200</v>
      </c>
      <c r="H81" s="31">
        <f t="shared" si="2"/>
        <v>3177200</v>
      </c>
      <c r="I81" s="25"/>
      <c r="J81" s="22">
        <f t="shared" si="3"/>
        <v>0</v>
      </c>
    </row>
    <row r="82" spans="2:10" ht="50.1" customHeight="1" x14ac:dyDescent="0.25">
      <c r="B82" s="15">
        <v>42</v>
      </c>
      <c r="C82" s="29" t="s">
        <v>105</v>
      </c>
      <c r="D82" s="30" t="s">
        <v>51</v>
      </c>
      <c r="E82" s="50">
        <v>1</v>
      </c>
      <c r="F82" s="50"/>
      <c r="G82" s="75">
        <v>12868300</v>
      </c>
      <c r="H82" s="31">
        <f t="shared" si="2"/>
        <v>12868300</v>
      </c>
      <c r="I82" s="25"/>
      <c r="J82" s="22">
        <f t="shared" si="3"/>
        <v>0</v>
      </c>
    </row>
    <row r="83" spans="2:10" ht="50.1" customHeight="1" x14ac:dyDescent="0.25">
      <c r="B83" s="15">
        <v>43</v>
      </c>
      <c r="C83" s="29" t="s">
        <v>106</v>
      </c>
      <c r="D83" s="30" t="s">
        <v>51</v>
      </c>
      <c r="E83" s="50">
        <v>1</v>
      </c>
      <c r="F83" s="50"/>
      <c r="G83" s="75">
        <v>3134500</v>
      </c>
      <c r="H83" s="31">
        <f t="shared" si="2"/>
        <v>3134500</v>
      </c>
      <c r="I83" s="25"/>
      <c r="J83" s="22">
        <f t="shared" si="3"/>
        <v>0</v>
      </c>
    </row>
    <row r="84" spans="2:10" ht="50.1" customHeight="1" x14ac:dyDescent="0.25">
      <c r="B84" s="15">
        <v>44</v>
      </c>
      <c r="C84" s="29" t="s">
        <v>107</v>
      </c>
      <c r="D84" s="30" t="s">
        <v>54</v>
      </c>
      <c r="E84" s="50">
        <v>1</v>
      </c>
      <c r="F84" s="50"/>
      <c r="G84" s="75">
        <v>9804500</v>
      </c>
      <c r="H84" s="31">
        <f t="shared" si="2"/>
        <v>9804500</v>
      </c>
      <c r="I84" s="25"/>
      <c r="J84" s="22">
        <f t="shared" si="3"/>
        <v>0</v>
      </c>
    </row>
    <row r="85" spans="2:10" ht="120" x14ac:dyDescent="0.25">
      <c r="B85" s="15">
        <v>45</v>
      </c>
      <c r="C85" s="29" t="s">
        <v>108</v>
      </c>
      <c r="D85" s="30" t="s">
        <v>51</v>
      </c>
      <c r="E85" s="50">
        <v>1</v>
      </c>
      <c r="F85" s="50"/>
      <c r="G85" s="76">
        <v>11305000</v>
      </c>
      <c r="H85" s="31">
        <f t="shared" si="2"/>
        <v>11305000</v>
      </c>
      <c r="I85" s="25"/>
      <c r="J85" s="22">
        <f t="shared" si="3"/>
        <v>0</v>
      </c>
    </row>
    <row r="86" spans="2:10" ht="50.1" customHeight="1" x14ac:dyDescent="0.25">
      <c r="C86" s="11"/>
      <c r="D86" s="2"/>
      <c r="E86" s="2"/>
      <c r="F86" s="2"/>
      <c r="G86" s="16">
        <f>SUM(G41:G85)</f>
        <v>172910552</v>
      </c>
      <c r="H86" s="16">
        <f>SUM(H41:H85)</f>
        <v>174414852</v>
      </c>
      <c r="I86" s="17" t="s">
        <v>58</v>
      </c>
      <c r="J86" s="17">
        <f>SUM(J41:J75)</f>
        <v>0</v>
      </c>
    </row>
    <row r="87" spans="2:10" ht="50.1" customHeight="1" x14ac:dyDescent="0.25">
      <c r="C87" s="11"/>
      <c r="D87" s="2"/>
      <c r="E87" s="2"/>
      <c r="F87" s="2"/>
      <c r="G87" s="26"/>
      <c r="H87" s="26"/>
      <c r="I87" s="26"/>
      <c r="J87" s="26"/>
    </row>
    <row r="89" spans="2:10" x14ac:dyDescent="0.25">
      <c r="B89" s="71" t="s">
        <v>61</v>
      </c>
      <c r="C89" s="71"/>
      <c r="D89" s="71"/>
      <c r="E89" s="71"/>
      <c r="F89" s="71"/>
      <c r="G89" s="71"/>
      <c r="H89" s="71"/>
      <c r="I89" s="71"/>
      <c r="J89" s="71"/>
    </row>
    <row r="91" spans="2:10" ht="30" x14ac:dyDescent="0.25">
      <c r="D91" s="37"/>
      <c r="E91" s="37"/>
      <c r="F91" s="37"/>
      <c r="G91" s="37"/>
      <c r="I91" s="38" t="s">
        <v>45</v>
      </c>
      <c r="J91" s="13" t="s">
        <v>10</v>
      </c>
    </row>
    <row r="92" spans="2:10" ht="30" x14ac:dyDescent="0.25">
      <c r="B92" s="28" t="s">
        <v>2</v>
      </c>
      <c r="C92" s="51" t="s">
        <v>57</v>
      </c>
      <c r="D92" s="74"/>
      <c r="E92" s="52"/>
      <c r="F92" s="28" t="s">
        <v>1</v>
      </c>
      <c r="G92" s="38" t="s">
        <v>0</v>
      </c>
      <c r="H92" s="38" t="s">
        <v>9</v>
      </c>
      <c r="I92" s="28" t="s">
        <v>12</v>
      </c>
      <c r="J92" s="39" t="s">
        <v>3</v>
      </c>
    </row>
    <row r="93" spans="2:10" ht="75" customHeight="1" x14ac:dyDescent="0.25">
      <c r="B93" s="40">
        <v>1</v>
      </c>
      <c r="C93" s="73" t="s">
        <v>113</v>
      </c>
      <c r="D93" s="73"/>
      <c r="E93" s="73"/>
      <c r="F93" s="40" t="s">
        <v>1</v>
      </c>
      <c r="G93" s="41">
        <v>20</v>
      </c>
      <c r="H93" s="77">
        <v>716150</v>
      </c>
      <c r="I93" s="42">
        <f>+G93*H93</f>
        <v>14323000</v>
      </c>
      <c r="J93" s="22"/>
    </row>
    <row r="94" spans="2:10" x14ac:dyDescent="0.25">
      <c r="I94" s="1"/>
      <c r="J94" s="17">
        <f>J93</f>
        <v>0</v>
      </c>
    </row>
    <row r="97" spans="2:10" ht="123" customHeight="1" x14ac:dyDescent="0.25">
      <c r="F97" s="65" t="s">
        <v>64</v>
      </c>
      <c r="G97" s="65"/>
      <c r="H97" s="43">
        <f>+H34+H86+I93</f>
        <v>218793084</v>
      </c>
      <c r="I97" s="44" t="s">
        <v>112</v>
      </c>
      <c r="J97" s="45">
        <f>J34+J86+J94</f>
        <v>0</v>
      </c>
    </row>
    <row r="100" spans="2:10" ht="217.5" customHeight="1" x14ac:dyDescent="0.25">
      <c r="B100" s="66" t="s">
        <v>62</v>
      </c>
      <c r="C100" s="66"/>
      <c r="D100" s="66"/>
      <c r="E100" s="66"/>
      <c r="F100" s="66"/>
      <c r="G100" s="66"/>
      <c r="H100" s="66"/>
      <c r="I100" s="66"/>
      <c r="J100" s="66"/>
    </row>
    <row r="101" spans="2:10" ht="97.5" customHeight="1" x14ac:dyDescent="0.25">
      <c r="B101" s="67" t="s">
        <v>63</v>
      </c>
      <c r="C101" s="67"/>
      <c r="D101" s="67"/>
      <c r="E101" s="67"/>
      <c r="F101" s="67"/>
      <c r="G101" s="67"/>
      <c r="H101" s="67"/>
      <c r="I101" s="67"/>
      <c r="J101" s="67"/>
    </row>
  </sheetData>
  <mergeCells count="77">
    <mergeCell ref="B4:J4"/>
    <mergeCell ref="B2:J2"/>
    <mergeCell ref="B6:J6"/>
    <mergeCell ref="B36:J36"/>
    <mergeCell ref="B39:F39"/>
    <mergeCell ref="I39:I40"/>
    <mergeCell ref="J39:J40"/>
    <mergeCell ref="F97:G97"/>
    <mergeCell ref="B100:J100"/>
    <mergeCell ref="B101:J101"/>
    <mergeCell ref="C93:E93"/>
    <mergeCell ref="C92:E92"/>
    <mergeCell ref="B89:J89"/>
    <mergeCell ref="E41:F41"/>
    <mergeCell ref="I8:J8"/>
    <mergeCell ref="B8:B9"/>
    <mergeCell ref="C8:C9"/>
    <mergeCell ref="D8:D9"/>
    <mergeCell ref="E8:E9"/>
    <mergeCell ref="F8:F9"/>
    <mergeCell ref="B10:B16"/>
    <mergeCell ref="B17:B24"/>
    <mergeCell ref="B25:B26"/>
    <mergeCell ref="B27:B31"/>
    <mergeCell ref="B32:B33"/>
    <mergeCell ref="G38:H38"/>
    <mergeCell ref="I38:J38"/>
    <mergeCell ref="G39:G40"/>
    <mergeCell ref="H39:H40"/>
    <mergeCell ref="E42:F42"/>
    <mergeCell ref="E43:F43"/>
    <mergeCell ref="E44:F44"/>
    <mergeCell ref="E45:F45"/>
    <mergeCell ref="E46:F46"/>
    <mergeCell ref="E47:F47"/>
    <mergeCell ref="E48:F48"/>
    <mergeCell ref="E49:F49"/>
    <mergeCell ref="E50:F50"/>
    <mergeCell ref="E51:F51"/>
    <mergeCell ref="E61:F61"/>
    <mergeCell ref="E52:F52"/>
    <mergeCell ref="E53:F53"/>
    <mergeCell ref="E54:F54"/>
    <mergeCell ref="E55:F55"/>
    <mergeCell ref="E56:F56"/>
    <mergeCell ref="E84:F84"/>
    <mergeCell ref="E85:F85"/>
    <mergeCell ref="E40:F40"/>
    <mergeCell ref="E77:F77"/>
    <mergeCell ref="E78:F78"/>
    <mergeCell ref="E79:F79"/>
    <mergeCell ref="E80:F80"/>
    <mergeCell ref="E81:F81"/>
    <mergeCell ref="E72:F72"/>
    <mergeCell ref="E73:F73"/>
    <mergeCell ref="E74:F74"/>
    <mergeCell ref="E75:F75"/>
    <mergeCell ref="E76:F76"/>
    <mergeCell ref="E67:F67"/>
    <mergeCell ref="E68:F68"/>
    <mergeCell ref="E69:F69"/>
    <mergeCell ref="G8:G9"/>
    <mergeCell ref="H8:H9"/>
    <mergeCell ref="G7:H7"/>
    <mergeCell ref="E82:F82"/>
    <mergeCell ref="E83:F83"/>
    <mergeCell ref="E70:F70"/>
    <mergeCell ref="E71:F71"/>
    <mergeCell ref="E62:F62"/>
    <mergeCell ref="E63:F63"/>
    <mergeCell ref="E64:F64"/>
    <mergeCell ref="E65:F65"/>
    <mergeCell ref="E66:F66"/>
    <mergeCell ref="E57:F57"/>
    <mergeCell ref="E58:F58"/>
    <mergeCell ref="E59:F59"/>
    <mergeCell ref="E60:F60"/>
  </mergeCells>
  <pageMargins left="0.7" right="0.7" top="0.75" bottom="0.75" header="0.3" footer="0.3"/>
  <pageSetup scale="2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COTIZACIONES</vt:lpstr>
      <vt:lpstr>COTIZACIONES!Área_de_impresión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Jairzinho Barco Correa</dc:creator>
  <cp:lastModifiedBy>omar  app</cp:lastModifiedBy>
  <dcterms:created xsi:type="dcterms:W3CDTF">2022-08-03T21:24:31Z</dcterms:created>
  <dcterms:modified xsi:type="dcterms:W3CDTF">2025-09-28T18:47:12Z</dcterms:modified>
</cp:coreProperties>
</file>