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ilde\Desktop\REGIONAL No 4\FORY 2025\3. PORSALUD 180-2025\INFORMES DE SUPERVISION\6.SEPTIEMBRE2025\"/>
    </mc:Choice>
  </mc:AlternateContent>
  <xr:revisionPtr revIDLastSave="0" documentId="13_ncr:1_{ACBF6893-8EE1-45E8-8E0A-AEC7BF3F94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PTIEMBRE025" sheetId="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26" l="1"/>
  <c r="C43" i="26"/>
  <c r="E38" i="26"/>
  <c r="D38" i="26"/>
  <c r="D25" i="26"/>
  <c r="C42" i="26" l="1"/>
  <c r="C31" i="26" l="1"/>
  <c r="C41" i="26"/>
  <c r="C44" i="26" s="1"/>
  <c r="C38" i="26" l="1"/>
  <c r="F32" i="26"/>
  <c r="F33" i="26" s="1"/>
  <c r="F34" i="26" s="1"/>
  <c r="F35" i="26" s="1"/>
  <c r="F36" i="26" s="1"/>
  <c r="F39" i="26" l="1"/>
  <c r="C3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Angela Yineth Gonzalez Ocampo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<sst xmlns="http://schemas.openxmlformats.org/spreadsheetml/2006/main" count="64" uniqueCount="61">
  <si>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</si>
  <si>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</si>
  <si>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</si>
  <si>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</si>
  <si>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</si>
  <si>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</si>
  <si>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</si>
  <si>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</si>
  <si>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</si>
  <si>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</si>
  <si>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</si>
  <si>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</si>
  <si>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</si>
  <si>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</si>
  <si>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</si>
  <si>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</si>
  <si>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</si>
  <si>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</si>
  <si>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</si>
  <si>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</si>
  <si>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</si>
  <si>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</si>
  <si>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</si>
  <si>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</si>
  <si>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</si>
  <si>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</si>
  <si>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</si>
  <si>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</si>
  <si>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</si>
  <si>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</si>
  <si>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</si>
  <si>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</si>
  <si>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</si>
  <si>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</si>
  <si>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</si>
  <si>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</si>
  <si>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</si>
  <si>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</si>
  <si>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 xml:space="preserve">Villavicencio-Meta, en el KM 07 VIA PUERTO LOPEZ - DMORI 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</si>
  <si>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</si>
  <si>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</si>
  <si>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FECHA APROBACIÓN POLIZA: 08/03/2024</t>
  </si>
  <si>
    <r>
      <t xml:space="preserve">NIT o CC: </t>
    </r>
    <r>
      <rPr>
        <sz val="9"/>
        <rFont val="Arial"/>
        <family val="2"/>
      </rPr>
      <t>900.073.674-1</t>
    </r>
  </si>
  <si>
    <t>REDUCCION</t>
  </si>
  <si>
    <t>ADICION</t>
  </si>
  <si>
    <t>ADICION VIGENCIA FUTURA</t>
  </si>
  <si>
    <t>CT. LINA FERNANDA FORY VIVEROS</t>
  </si>
  <si>
    <t>NO SE PRESENTA NINGUNA NOVEDAD SE PRESTAN LOS SERVICIOS, PENDIENTE SE PRESENTE FACTURACION Y SE RESUELVAN GLOSAS</t>
  </si>
  <si>
    <r>
      <t>No. CONTRATO:</t>
    </r>
    <r>
      <rPr>
        <sz val="9"/>
        <rFont val="Arial"/>
        <family val="2"/>
      </rPr>
      <t>180-DMORI-2025</t>
    </r>
  </si>
  <si>
    <t>FECHA INICIO CTO: 14/03/2025</t>
  </si>
  <si>
    <r>
      <t xml:space="preserve">NOMBRE  DEL CONTRATISTA:  </t>
    </r>
    <r>
      <rPr>
        <sz val="9"/>
        <rFont val="Arial"/>
        <family val="2"/>
      </rPr>
      <t>PORSALUD SAS</t>
    </r>
  </si>
  <si>
    <r>
      <t xml:space="preserve">OBJETO DEL CONTRATO: </t>
    </r>
    <r>
      <rPr>
        <sz val="9"/>
        <rFont val="Arial"/>
        <family val="2"/>
      </rPr>
      <t>“SERVICIOS DE LA ESPECIALIDAD DE GASTROENTEROLOGIA, ESTUDIOS Y PROCEDIMIENTOS ESPECIALIZADOS, CONSULTAS ESPECIALIZADAS PARA LOS USUARIOS DEL SSFFMM ADSCRITOS AL DISPENSARIO MEDICO ORIENTE Y SUS SATELITES.</t>
    </r>
  </si>
  <si>
    <t>SUPERVISOR DE CONTRATO 180-DIGSA/DMORI-2025</t>
  </si>
  <si>
    <t>DISPONIBILIDAD PRESUPUESTAL N°: 21625</t>
  </si>
  <si>
    <t>REGISTRO PRESUPUESTAL N° 20025</t>
  </si>
  <si>
    <t>FECHA: 30/01/2025</t>
  </si>
  <si>
    <t>FECHA: 12/03/2025</t>
  </si>
  <si>
    <t>VALOR:  170.000.000</t>
  </si>
  <si>
    <t>VALOR ADICIÓN No 2</t>
  </si>
  <si>
    <t>INFORME DE SUPERVISIÓN N° 06 (SEPTIEMBRE2025)</t>
  </si>
  <si>
    <t>FECHA INFORME :30/09/2025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</si>
</sst>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38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/>
    <xf numFmtId="0" fontId="5" fillId="2" borderId="0" xfId="0" applyFont="1" applyFill="1"/>
    <xf numFmtId="0" fontId="5" fillId="2" borderId="3" xfId="0" applyFont="1" applyFill="1" applyBorder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64" fontId="5" fillId="0" borderId="10" xfId="3" applyFont="1" applyBorder="1" applyAlignment="1"/>
    <xf numFmtId="164" fontId="5" fillId="0" borderId="1" xfId="3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17" fontId="6" fillId="0" borderId="10" xfId="1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Font="1" applyBorder="1" applyAlignment="1">
      <alignment horizontal="center"/>
    </xf>
    <xf numFmtId="164" fontId="5" fillId="0" borderId="18" xfId="3" applyFont="1" applyBorder="1" applyAlignment="1">
      <alignment horizontal="center"/>
    </xf>
    <xf numFmtId="164" fontId="5" fillId="0" borderId="16" xfId="3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Font="1" applyBorder="1" applyAlignment="1"/>
    <xf numFmtId="164" fontId="5" fillId="0" borderId="22" xfId="3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10" xfId="1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</cellXfs>
  <cellStyles count="6">
    <cellStyle name="Millares" xfId="3" builtinId="3"/>
    <cellStyle name="Millares 2" xfId="2" xr:uid="{00000000-0005-0000-0000-000001000000}"/>
    <cellStyle name="Moneda [0]" xfId="5" builtinId="7"/>
    <cellStyle name="Normal" xfId="0" builtinId="0"/>
    <cellStyle name="Normal 2" xfId="1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990600</xdr:colOff>
      <xdr:row>51</xdr:row>
      <xdr:rowOff>57150</xdr:rowOff>
    </xdr:from>
    <xdr:to>
      <xdr:col>4</xdr:col>
      <xdr:colOff>772319</xdr:colOff>
      <xdr:row>53</xdr:row>
      <xdr:rowOff>171450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8EDF43F5-7837-4A0D-A31C-D1187493C0FD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62150" y="14487525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topLeftCell="A27" workbookViewId="0">
      <selection sqref="A1:F56"/>
    </sheetView>
  </sheetViews>
  <sheetFormatPr baseColWidth="10" defaultRowHeight="15" x14ac:dyDescent="0.25"/>
  <cols>
    <col min="1" max="1" width="14.5703125" customWidth="1"/>
    <col min="2" max="2" width="15.85546875" customWidth="1"/>
    <col min="3" max="3" width="15.5703125" customWidth="1"/>
    <col min="4" max="4" width="17.42578125" customWidth="1"/>
    <col min="5" max="5" width="16.5703125" customWidth="1"/>
    <col min="6" max="6" width="22" customWidth="1"/>
  </cols>
  <sheetData>
    <row r="1" spans="1:6" x14ac:dyDescent="0.25">
      <c r="A1" s="42" t="s">
        <v>10</v>
      </c>
      <c r="B1" s="43"/>
      <c r="C1" s="44"/>
      <c r="D1" s="1"/>
      <c r="E1" s="1"/>
      <c r="F1" s="2"/>
    </row>
    <row r="2" spans="1:6" x14ac:dyDescent="0.25">
      <c r="A2" s="45" t="s">
        <v>12</v>
      </c>
      <c r="B2" s="46"/>
      <c r="C2" s="47"/>
      <c r="D2" s="3"/>
      <c r="E2" s="3"/>
      <c r="F2" s="4"/>
    </row>
    <row r="3" spans="1:6" x14ac:dyDescent="0.25">
      <c r="A3" s="45" t="s">
        <v>11</v>
      </c>
      <c r="B3" s="46"/>
      <c r="C3" s="47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59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48" t="s">
        <v>8</v>
      </c>
      <c r="B6" s="49"/>
      <c r="C6" s="50"/>
      <c r="D6" s="53" t="s">
        <v>60</v>
      </c>
      <c r="E6" s="54"/>
      <c r="F6" s="55"/>
    </row>
    <row r="7" spans="1:6" ht="15.75" thickBot="1" x14ac:dyDescent="0.3">
      <c r="A7" s="48" t="s">
        <v>37</v>
      </c>
      <c r="B7" s="49"/>
      <c r="C7" s="50"/>
      <c r="D7" s="56"/>
      <c r="E7" s="57"/>
      <c r="F7" s="58"/>
    </row>
    <row r="8" spans="1:6" x14ac:dyDescent="0.25">
      <c r="A8" s="59" t="s">
        <v>25</v>
      </c>
      <c r="B8" s="60"/>
      <c r="C8" s="60"/>
      <c r="D8" s="60"/>
      <c r="E8" s="60"/>
      <c r="F8" s="61"/>
    </row>
    <row r="9" spans="1:6" ht="27.75" customHeight="1" x14ac:dyDescent="0.25">
      <c r="A9" s="62" t="s">
        <v>48</v>
      </c>
      <c r="B9" s="63"/>
      <c r="C9" s="64" t="s">
        <v>49</v>
      </c>
      <c r="D9" s="64"/>
      <c r="E9" s="64" t="s">
        <v>41</v>
      </c>
      <c r="F9" s="65"/>
    </row>
    <row r="10" spans="1:6" ht="25.5" customHeight="1" x14ac:dyDescent="0.25">
      <c r="A10" s="51" t="s">
        <v>50</v>
      </c>
      <c r="B10" s="52"/>
      <c r="C10" s="52"/>
      <c r="D10" s="52"/>
      <c r="E10" s="63" t="s">
        <v>42</v>
      </c>
      <c r="F10" s="66"/>
    </row>
    <row r="11" spans="1:6" ht="24" x14ac:dyDescent="0.25">
      <c r="A11" s="16" t="s">
        <v>13</v>
      </c>
      <c r="B11" s="76">
        <v>46006</v>
      </c>
      <c r="C11" s="77"/>
      <c r="D11" s="17" t="s">
        <v>14</v>
      </c>
      <c r="E11" s="78" t="s">
        <v>38</v>
      </c>
      <c r="F11" s="79"/>
    </row>
    <row r="12" spans="1:6" x14ac:dyDescent="0.25">
      <c r="A12" s="80" t="s">
        <v>51</v>
      </c>
      <c r="B12" s="81"/>
      <c r="C12" s="81"/>
      <c r="D12" s="81"/>
      <c r="E12" s="81"/>
      <c r="F12" s="82"/>
    </row>
    <row r="13" spans="1:6" ht="26.25" customHeight="1" x14ac:dyDescent="0.25">
      <c r="A13" s="80"/>
      <c r="B13" s="81"/>
      <c r="C13" s="81"/>
      <c r="D13" s="81"/>
      <c r="E13" s="81"/>
      <c r="F13" s="82"/>
    </row>
    <row r="14" spans="1:6" ht="166.5" customHeight="1" thickBot="1" x14ac:dyDescent="0.3">
      <c r="A14" s="83" t="s">
        <v>40</v>
      </c>
      <c r="B14" s="84"/>
      <c r="C14" s="84"/>
      <c r="D14" s="84"/>
      <c r="E14" s="84"/>
      <c r="F14" s="85"/>
    </row>
    <row r="15" spans="1:6" x14ac:dyDescent="0.25">
      <c r="A15" s="86" t="s">
        <v>28</v>
      </c>
      <c r="B15" s="87"/>
      <c r="C15" s="87"/>
      <c r="D15" s="87"/>
      <c r="E15" s="87"/>
      <c r="F15" s="88"/>
    </row>
    <row r="16" spans="1:6" x14ac:dyDescent="0.25">
      <c r="A16" s="18" t="s">
        <v>0</v>
      </c>
      <c r="B16" s="19" t="s">
        <v>6</v>
      </c>
      <c r="C16" s="89" t="s">
        <v>15</v>
      </c>
      <c r="D16" s="89"/>
      <c r="E16" s="89"/>
      <c r="F16" s="90"/>
    </row>
    <row r="17" spans="1:6" x14ac:dyDescent="0.25">
      <c r="A17" s="20" t="s">
        <v>43</v>
      </c>
      <c r="B17" s="21">
        <v>0</v>
      </c>
      <c r="C17" s="91" t="s">
        <v>43</v>
      </c>
      <c r="D17" s="91"/>
      <c r="E17" s="91"/>
      <c r="F17" s="92"/>
    </row>
    <row r="18" spans="1:6" ht="15.75" thickBot="1" x14ac:dyDescent="0.3">
      <c r="A18" s="22" t="s">
        <v>44</v>
      </c>
      <c r="B18" s="21">
        <v>0</v>
      </c>
      <c r="C18" s="67" t="s">
        <v>45</v>
      </c>
      <c r="D18" s="67"/>
      <c r="E18" s="67"/>
      <c r="F18" s="68"/>
    </row>
    <row r="19" spans="1:6" x14ac:dyDescent="0.25">
      <c r="A19" s="69" t="s">
        <v>27</v>
      </c>
      <c r="B19" s="70"/>
      <c r="C19" s="70"/>
      <c r="D19" s="70"/>
      <c r="E19" s="70"/>
      <c r="F19" s="71"/>
    </row>
    <row r="20" spans="1:6" x14ac:dyDescent="0.25">
      <c r="A20" s="72" t="s">
        <v>17</v>
      </c>
      <c r="B20" s="73"/>
      <c r="C20" s="73"/>
      <c r="D20" s="74">
        <v>140000000</v>
      </c>
      <c r="E20" s="74"/>
      <c r="F20" s="75"/>
    </row>
    <row r="21" spans="1:6" x14ac:dyDescent="0.25">
      <c r="A21" s="72" t="s">
        <v>19</v>
      </c>
      <c r="B21" s="73"/>
      <c r="C21" s="73"/>
      <c r="D21" s="74">
        <v>30000000</v>
      </c>
      <c r="E21" s="74"/>
      <c r="F21" s="75"/>
    </row>
    <row r="22" spans="1:6" x14ac:dyDescent="0.25">
      <c r="A22" s="72" t="s">
        <v>58</v>
      </c>
      <c r="B22" s="73"/>
      <c r="C22" s="73"/>
      <c r="D22" s="74">
        <v>20000000</v>
      </c>
      <c r="E22" s="74"/>
      <c r="F22" s="75"/>
    </row>
    <row r="23" spans="1:6" x14ac:dyDescent="0.25">
      <c r="A23" s="72" t="s">
        <v>18</v>
      </c>
      <c r="B23" s="73"/>
      <c r="C23" s="73"/>
      <c r="D23" s="74"/>
      <c r="E23" s="74"/>
      <c r="F23" s="75"/>
    </row>
    <row r="24" spans="1:6" x14ac:dyDescent="0.25">
      <c r="A24" s="72" t="s">
        <v>20</v>
      </c>
      <c r="B24" s="73"/>
      <c r="C24" s="73"/>
      <c r="D24" s="74"/>
      <c r="E24" s="74"/>
      <c r="F24" s="75"/>
    </row>
    <row r="25" spans="1:6" ht="15.75" thickBot="1" x14ac:dyDescent="0.3">
      <c r="A25" s="97" t="s">
        <v>7</v>
      </c>
      <c r="B25" s="98"/>
      <c r="C25" s="98"/>
      <c r="D25" s="99">
        <f>((D20+D21)-D23)+D24+D22</f>
        <v>190000000</v>
      </c>
      <c r="E25" s="99"/>
      <c r="F25" s="100"/>
    </row>
    <row r="26" spans="1:6" x14ac:dyDescent="0.25">
      <c r="A26" s="93" t="s">
        <v>29</v>
      </c>
      <c r="B26" s="94"/>
      <c r="C26" s="94"/>
      <c r="D26" s="94"/>
      <c r="E26" s="94"/>
      <c r="F26" s="95"/>
    </row>
    <row r="27" spans="1:6" ht="33.75" customHeight="1" x14ac:dyDescent="0.25">
      <c r="A27" s="96" t="s">
        <v>53</v>
      </c>
      <c r="B27" s="78"/>
      <c r="C27" s="78" t="s">
        <v>55</v>
      </c>
      <c r="D27" s="78"/>
      <c r="E27" s="78" t="s">
        <v>57</v>
      </c>
      <c r="F27" s="79"/>
    </row>
    <row r="28" spans="1:6" ht="37.5" customHeight="1" thickBot="1" x14ac:dyDescent="0.3">
      <c r="A28" s="134" t="s">
        <v>54</v>
      </c>
      <c r="B28" s="135"/>
      <c r="C28" s="135" t="s">
        <v>56</v>
      </c>
      <c r="D28" s="135"/>
      <c r="E28" s="78" t="s">
        <v>57</v>
      </c>
      <c r="F28" s="79"/>
    </row>
    <row r="29" spans="1:6" x14ac:dyDescent="0.25">
      <c r="A29" s="107" t="s">
        <v>30</v>
      </c>
      <c r="B29" s="108"/>
      <c r="C29" s="108"/>
      <c r="D29" s="108"/>
      <c r="E29" s="108"/>
      <c r="F29" s="109"/>
    </row>
    <row r="30" spans="1:6" ht="24" x14ac:dyDescent="0.25">
      <c r="A30" s="110" t="s">
        <v>1</v>
      </c>
      <c r="B30" s="111"/>
      <c r="C30" s="41" t="s">
        <v>2</v>
      </c>
      <c r="D30" s="23" t="s">
        <v>4</v>
      </c>
      <c r="E30" s="23" t="s">
        <v>22</v>
      </c>
      <c r="F30" s="24" t="s">
        <v>23</v>
      </c>
    </row>
    <row r="31" spans="1:6" x14ac:dyDescent="0.25">
      <c r="A31" s="133" t="s">
        <v>39</v>
      </c>
      <c r="B31" s="106"/>
      <c r="C31" s="25">
        <f>+D25</f>
        <v>190000000</v>
      </c>
      <c r="D31" s="26"/>
      <c r="E31" s="27"/>
      <c r="F31" s="28"/>
    </row>
    <row r="32" spans="1:6" x14ac:dyDescent="0.25">
      <c r="A32" s="105">
        <v>45748</v>
      </c>
      <c r="B32" s="106"/>
      <c r="C32" s="25"/>
      <c r="D32" s="26">
        <v>0</v>
      </c>
      <c r="E32" s="26">
        <v>655000</v>
      </c>
      <c r="F32" s="28">
        <f>C31-D32</f>
        <v>190000000</v>
      </c>
    </row>
    <row r="33" spans="1:6" x14ac:dyDescent="0.25">
      <c r="A33" s="105">
        <v>45778</v>
      </c>
      <c r="B33" s="106"/>
      <c r="C33" s="25"/>
      <c r="D33" s="26">
        <v>0</v>
      </c>
      <c r="E33" s="26">
        <v>13760000</v>
      </c>
      <c r="F33" s="28">
        <f>F32-C33</f>
        <v>190000000</v>
      </c>
    </row>
    <row r="34" spans="1:6" x14ac:dyDescent="0.25">
      <c r="A34" s="105">
        <v>45809</v>
      </c>
      <c r="B34" s="106"/>
      <c r="C34" s="25"/>
      <c r="D34" s="26">
        <v>0</v>
      </c>
      <c r="E34" s="26">
        <v>35095000</v>
      </c>
      <c r="F34" s="28">
        <f>F33-D34</f>
        <v>190000000</v>
      </c>
    </row>
    <row r="35" spans="1:6" x14ac:dyDescent="0.25">
      <c r="A35" s="105">
        <v>45839</v>
      </c>
      <c r="B35" s="106"/>
      <c r="C35" s="25"/>
      <c r="D35" s="26">
        <v>49510000</v>
      </c>
      <c r="E35" s="26">
        <v>49255000</v>
      </c>
      <c r="F35" s="28">
        <f>F34-D35</f>
        <v>140490000</v>
      </c>
    </row>
    <row r="36" spans="1:6" x14ac:dyDescent="0.25">
      <c r="A36" s="105">
        <v>45870</v>
      </c>
      <c r="B36" s="106"/>
      <c r="C36" s="25"/>
      <c r="D36" s="26">
        <v>49255000</v>
      </c>
      <c r="E36" s="26">
        <v>41235000</v>
      </c>
      <c r="F36" s="28">
        <f>F35-D36</f>
        <v>91235000</v>
      </c>
    </row>
    <row r="37" spans="1:6" x14ac:dyDescent="0.25">
      <c r="A37" s="105">
        <v>45901</v>
      </c>
      <c r="B37" s="106"/>
      <c r="C37" s="25"/>
      <c r="D37" s="26">
        <v>41235000</v>
      </c>
      <c r="E37" s="26"/>
      <c r="F37" s="28">
        <f>F36-D37</f>
        <v>50000000</v>
      </c>
    </row>
    <row r="38" spans="1:6" x14ac:dyDescent="0.25">
      <c r="A38" s="136" t="s">
        <v>3</v>
      </c>
      <c r="B38" s="137"/>
      <c r="C38" s="29">
        <f>SUM(C31:C32)</f>
        <v>190000000</v>
      </c>
      <c r="D38" s="29">
        <f>SUM(D32:D37)</f>
        <v>140000000</v>
      </c>
      <c r="E38" s="29">
        <f>SUM(E32:E37)</f>
        <v>140000000</v>
      </c>
      <c r="F38" s="28"/>
    </row>
    <row r="39" spans="1:6" ht="15.75" thickBot="1" x14ac:dyDescent="0.3">
      <c r="A39" s="112" t="s">
        <v>21</v>
      </c>
      <c r="B39" s="113"/>
      <c r="C39" s="39">
        <f>+D38/C38</f>
        <v>0.73684210526315785</v>
      </c>
      <c r="D39" s="113" t="s">
        <v>24</v>
      </c>
      <c r="E39" s="113"/>
      <c r="F39" s="40">
        <f>+E38/C38</f>
        <v>0.73684210526315785</v>
      </c>
    </row>
    <row r="40" spans="1:6" x14ac:dyDescent="0.25">
      <c r="A40" s="114" t="s">
        <v>34</v>
      </c>
      <c r="B40" s="115"/>
      <c r="C40" s="115"/>
      <c r="D40" s="115"/>
      <c r="E40" s="115"/>
      <c r="F40" s="116"/>
    </row>
    <row r="41" spans="1:6" x14ac:dyDescent="0.25">
      <c r="A41" s="101" t="s">
        <v>16</v>
      </c>
      <c r="B41" s="102"/>
      <c r="C41" s="103">
        <f>+D25</f>
        <v>190000000</v>
      </c>
      <c r="D41" s="103"/>
      <c r="E41" s="103"/>
      <c r="F41" s="104"/>
    </row>
    <row r="42" spans="1:6" x14ac:dyDescent="0.25">
      <c r="A42" s="101" t="s">
        <v>4</v>
      </c>
      <c r="B42" s="102"/>
      <c r="C42" s="103">
        <f>D38</f>
        <v>140000000</v>
      </c>
      <c r="D42" s="103"/>
      <c r="E42" s="103"/>
      <c r="F42" s="104"/>
    </row>
    <row r="43" spans="1:6" x14ac:dyDescent="0.25">
      <c r="A43" s="101" t="s">
        <v>26</v>
      </c>
      <c r="B43" s="102"/>
      <c r="C43" s="103">
        <f>E37</f>
        <v>0</v>
      </c>
      <c r="D43" s="103"/>
      <c r="E43" s="103"/>
      <c r="F43" s="104"/>
    </row>
    <row r="44" spans="1:6" ht="15.75" thickBot="1" x14ac:dyDescent="0.3">
      <c r="A44" s="120" t="s">
        <v>5</v>
      </c>
      <c r="B44" s="121"/>
      <c r="C44" s="122">
        <f>(C41-C42-C43)</f>
        <v>50000000</v>
      </c>
      <c r="D44" s="122"/>
      <c r="E44" s="122"/>
      <c r="F44" s="123"/>
    </row>
    <row r="45" spans="1:6" x14ac:dyDescent="0.25">
      <c r="A45" s="93" t="s">
        <v>35</v>
      </c>
      <c r="B45" s="94"/>
      <c r="C45" s="94"/>
      <c r="D45" s="94"/>
      <c r="E45" s="94"/>
      <c r="F45" s="95"/>
    </row>
    <row r="46" spans="1:6" x14ac:dyDescent="0.25">
      <c r="A46" s="124" t="s">
        <v>47</v>
      </c>
      <c r="B46" s="125"/>
      <c r="C46" s="125"/>
      <c r="D46" s="125"/>
      <c r="E46" s="125"/>
      <c r="F46" s="126"/>
    </row>
    <row r="47" spans="1:6" ht="15.75" thickBot="1" x14ac:dyDescent="0.3">
      <c r="A47" s="127"/>
      <c r="B47" s="128"/>
      <c r="C47" s="128"/>
      <c r="D47" s="128"/>
      <c r="E47" s="128"/>
      <c r="F47" s="129"/>
    </row>
    <row r="48" spans="1:6" x14ac:dyDescent="0.25">
      <c r="A48" s="93" t="s">
        <v>36</v>
      </c>
      <c r="B48" s="94"/>
      <c r="C48" s="94"/>
      <c r="D48" s="94"/>
      <c r="E48" s="94"/>
      <c r="F48" s="95"/>
    </row>
    <row r="49" spans="1:6" x14ac:dyDescent="0.25">
      <c r="A49" s="30" t="s">
        <v>33</v>
      </c>
      <c r="B49" s="31"/>
      <c r="C49" s="31"/>
      <c r="D49" s="31"/>
      <c r="E49" s="31"/>
      <c r="F49" s="32"/>
    </row>
    <row r="50" spans="1:6" x14ac:dyDescent="0.25">
      <c r="A50" s="30" t="s">
        <v>31</v>
      </c>
      <c r="B50" s="31"/>
      <c r="C50" s="31"/>
      <c r="D50" s="31"/>
      <c r="E50" s="31"/>
      <c r="F50" s="32"/>
    </row>
    <row r="51" spans="1:6" ht="15.75" thickBot="1" x14ac:dyDescent="0.3">
      <c r="A51" s="33" t="s">
        <v>32</v>
      </c>
      <c r="B51" s="34"/>
      <c r="C51" s="34"/>
      <c r="D51" s="34"/>
      <c r="E51" s="34"/>
      <c r="F51" s="35"/>
    </row>
    <row r="52" spans="1:6" x14ac:dyDescent="0.25">
      <c r="A52" s="36"/>
      <c r="B52" s="37"/>
      <c r="C52" s="37"/>
      <c r="D52" s="37"/>
      <c r="E52" s="37"/>
      <c r="F52" s="38"/>
    </row>
    <row r="53" spans="1:6" x14ac:dyDescent="0.25">
      <c r="A53" s="36"/>
      <c r="B53" s="37"/>
      <c r="C53" s="37"/>
      <c r="D53" s="37"/>
      <c r="E53" s="37"/>
      <c r="F53" s="38"/>
    </row>
    <row r="54" spans="1:6" x14ac:dyDescent="0.25">
      <c r="A54" s="36"/>
      <c r="B54" s="37"/>
      <c r="C54" s="37"/>
      <c r="D54" s="37"/>
      <c r="E54" s="37"/>
      <c r="F54" s="38"/>
    </row>
    <row r="55" spans="1:6" x14ac:dyDescent="0.25">
      <c r="A55" s="130" t="s">
        <v>46</v>
      </c>
      <c r="B55" s="131"/>
      <c r="C55" s="131"/>
      <c r="D55" s="131"/>
      <c r="E55" s="131"/>
      <c r="F55" s="132"/>
    </row>
    <row r="56" spans="1:6" ht="15.75" thickBot="1" x14ac:dyDescent="0.3">
      <c r="A56" s="117" t="s">
        <v>52</v>
      </c>
      <c r="B56" s="118"/>
      <c r="C56" s="118"/>
      <c r="D56" s="118"/>
      <c r="E56" s="118"/>
      <c r="F56" s="119"/>
    </row>
  </sheetData>
  <mergeCells count="66">
    <mergeCell ref="A43:B43"/>
    <mergeCell ref="A28:B28"/>
    <mergeCell ref="C28:D28"/>
    <mergeCell ref="A33:B33"/>
    <mergeCell ref="C43:F43"/>
    <mergeCell ref="A38:B38"/>
    <mergeCell ref="A56:F56"/>
    <mergeCell ref="A44:B44"/>
    <mergeCell ref="C44:F44"/>
    <mergeCell ref="A45:F45"/>
    <mergeCell ref="A46:F47"/>
    <mergeCell ref="A48:F48"/>
    <mergeCell ref="A55:F55"/>
    <mergeCell ref="A42:B42"/>
    <mergeCell ref="C42:F42"/>
    <mergeCell ref="A34:B34"/>
    <mergeCell ref="E28:F28"/>
    <mergeCell ref="A29:F29"/>
    <mergeCell ref="A30:B30"/>
    <mergeCell ref="A36:B36"/>
    <mergeCell ref="A35:B35"/>
    <mergeCell ref="A37:B37"/>
    <mergeCell ref="A39:B39"/>
    <mergeCell ref="D39:E39"/>
    <mergeCell ref="A40:F40"/>
    <mergeCell ref="A41:B41"/>
    <mergeCell ref="C41:F41"/>
    <mergeCell ref="A31:B31"/>
    <mergeCell ref="A32:B32"/>
    <mergeCell ref="A21:C21"/>
    <mergeCell ref="D21:F21"/>
    <mergeCell ref="A26:F26"/>
    <mergeCell ref="A27:B27"/>
    <mergeCell ref="C27:D27"/>
    <mergeCell ref="A23:C23"/>
    <mergeCell ref="D23:F23"/>
    <mergeCell ref="A24:C24"/>
    <mergeCell ref="D24:F24"/>
    <mergeCell ref="A25:C25"/>
    <mergeCell ref="D25:F25"/>
    <mergeCell ref="E27:F27"/>
    <mergeCell ref="A22:C22"/>
    <mergeCell ref="D22:F22"/>
    <mergeCell ref="C18:F18"/>
    <mergeCell ref="A19:F19"/>
    <mergeCell ref="A20:C20"/>
    <mergeCell ref="D20:F20"/>
    <mergeCell ref="B11:C11"/>
    <mergeCell ref="E11:F11"/>
    <mergeCell ref="A12:F13"/>
    <mergeCell ref="A14:F14"/>
    <mergeCell ref="A15:F15"/>
    <mergeCell ref="C16:F16"/>
    <mergeCell ref="C17:F17"/>
    <mergeCell ref="A1:C1"/>
    <mergeCell ref="A2:C2"/>
    <mergeCell ref="A3:C3"/>
    <mergeCell ref="A6:C6"/>
    <mergeCell ref="A10:D10"/>
    <mergeCell ref="D6:F7"/>
    <mergeCell ref="A7:C7"/>
    <mergeCell ref="A8:F8"/>
    <mergeCell ref="A9:B9"/>
    <mergeCell ref="C9:D9"/>
    <mergeCell ref="E9:F9"/>
    <mergeCell ref="E10:F10"/>
  </mergeCells>
  <pageMargins left="0.82677165354330717" right="0.70866141732283472" top="1.1417322834645669" bottom="0.74803149606299213" header="0.31496062992125984" footer="0.31496062992125984"/>
  <pageSetup paperSize="5"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SEPTIEMBRE025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Matilde</cp:lastModifiedBy>
  <cp:lastPrinted>2025-10-17T20:26:04Z</cp:lastPrinted>
  <dcterms:created xsi:type="dcterms:W3CDTF">2014-04-16T15:00:44Z</dcterms:created>
  <dcterms:modified xsi:type="dcterms:W3CDTF">2025-10-17T20:26:12Z</dcterms:modified>
</cp:coreProperties>
</file>