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0\OCTUBRE 2020\OCTUBRE 8 2020 ADIC PROR EDUCACION SECOP 2\ADC CALIDAD LINA ORT 8 OCT 2020\"/>
    </mc:Choice>
  </mc:AlternateContent>
  <bookViews>
    <workbookView xWindow="-120" yWindow="-120" windowWidth="20730" windowHeight="11760"/>
  </bookViews>
  <sheets>
    <sheet name="ADICION CALIDAD" sheetId="1" r:id="rId1"/>
  </sheets>
  <definedNames>
    <definedName name="_xlnm._FilterDatabase" localSheetId="0" hidden="1">'ADICION CALIDAD'!$B$6:$N$21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5" i="1" l="1"/>
  <c r="P15" i="1"/>
  <c r="N18" i="1"/>
  <c r="N16" i="1"/>
  <c r="J21" i="1"/>
  <c r="J19" i="1"/>
  <c r="N15" i="1" l="1"/>
  <c r="J8" i="1"/>
  <c r="J7" i="1"/>
  <c r="H8" i="1" l="1"/>
  <c r="H7" i="1"/>
  <c r="J17" i="1" l="1"/>
  <c r="N17" i="1" s="1"/>
  <c r="H17" i="1"/>
  <c r="J16" i="1"/>
  <c r="H16" i="1"/>
  <c r="J15" i="1"/>
  <c r="O15" i="1" s="1"/>
  <c r="H15" i="1"/>
  <c r="J14" i="1"/>
  <c r="H14" i="1"/>
  <c r="J13" i="1"/>
  <c r="H13" i="1"/>
  <c r="J12" i="1"/>
  <c r="H12" i="1"/>
  <c r="J11" i="1"/>
  <c r="H11" i="1"/>
  <c r="J10" i="1"/>
  <c r="H10" i="1"/>
  <c r="J9" i="1"/>
  <c r="H9" i="1"/>
  <c r="H18" i="1" l="1"/>
  <c r="J18" i="1"/>
</calcChain>
</file>

<file path=xl/sharedStrings.xml><?xml version="1.0" encoding="utf-8"?>
<sst xmlns="http://schemas.openxmlformats.org/spreadsheetml/2006/main" count="46" uniqueCount="37">
  <si>
    <r>
      <rPr>
        <b/>
        <sz val="11"/>
        <color theme="1"/>
        <rFont val="Calibri"/>
        <family val="2"/>
        <scheme val="minor"/>
      </rPr>
      <t>LISTADO DE CONTRATISTAS :</t>
    </r>
    <r>
      <rPr>
        <sz val="11"/>
        <color theme="1"/>
        <rFont val="Calibri"/>
        <family val="2"/>
        <scheme val="minor"/>
      </rPr>
      <t xml:space="preserve"> ADMINISTRATIVA  </t>
    </r>
    <r>
      <rPr>
        <b/>
        <sz val="11"/>
        <color theme="1"/>
        <rFont val="Calibri"/>
        <family val="2"/>
        <scheme val="minor"/>
      </rPr>
      <t>SECRETARIA DE EDUCACIÓN</t>
    </r>
  </si>
  <si>
    <t xml:space="preserve">NOMBRE </t>
  </si>
  <si>
    <t>CEDULA DE CIUDADANIA</t>
  </si>
  <si>
    <t>FECHA DE INICIO DE CONTRATO</t>
  </si>
  <si>
    <t>FECHA DE TERMINACIÓN</t>
  </si>
  <si>
    <t>VALOR MENSUAL</t>
  </si>
  <si>
    <t>VALOR DEL CONTRATO</t>
  </si>
  <si>
    <t>N° DE CONTRATO</t>
  </si>
  <si>
    <t>VALOR TOTAL DE LA ADICION</t>
  </si>
  <si>
    <t>PLAZO DE ADICION EN MESES</t>
  </si>
  <si>
    <t>CDP</t>
  </si>
  <si>
    <t>OSCAR ANDRES  PARDO  SERRANO</t>
  </si>
  <si>
    <t>202001145</t>
  </si>
  <si>
    <t>DAYANA CAROLINA  OÑORO  LOPEZ</t>
  </si>
  <si>
    <t>202001146</t>
  </si>
  <si>
    <t>JOHAN STEVEN  HUMANEZ  LARIOS</t>
  </si>
  <si>
    <t>202001147</t>
  </si>
  <si>
    <t>ELVIS RAFAEL  GUTIERREZ  MEJIA</t>
  </si>
  <si>
    <t>202001148</t>
  </si>
  <si>
    <t>MARALEX  MARTINEZ  OLEA</t>
  </si>
  <si>
    <t>202001150</t>
  </si>
  <si>
    <t>ZAYRA MARGARITA  GONZALEZ  DE LEON</t>
  </si>
  <si>
    <t>202001151</t>
  </si>
  <si>
    <t>LISDIANYS MARIA  CASTRO  CARRILLO</t>
  </si>
  <si>
    <t>202001158</t>
  </si>
  <si>
    <t>ALEXANDRA  PEREZ  RUBIO</t>
  </si>
  <si>
    <t>202001160</t>
  </si>
  <si>
    <t>YULEIDYS ESTER  SUAREZ  ACOSTA</t>
  </si>
  <si>
    <t>202001164</t>
  </si>
  <si>
    <t>CINDY CAROLINA  FUENTES  GONZALEZ</t>
  </si>
  <si>
    <t>202001166</t>
  </si>
  <si>
    <t>HILSE ORIETHE  POMBO  VUELVAS</t>
  </si>
  <si>
    <t>202001230</t>
  </si>
  <si>
    <t>TIPO EXPERIENCIA</t>
  </si>
  <si>
    <t>PROFESIONAL</t>
  </si>
  <si>
    <t>TECNICA</t>
  </si>
  <si>
    <t>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</si>
</sst>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&quot;$&quot;* #,##0_-;\-&quot;$&quot;* #,##0_-;_-&quot;$&quot;* &quot;-&quot;_-;_-@_-"/>
    <numFmt numFmtId="165" formatCode="0.0"/>
    <numFmt numFmtId="166" formatCode="0.00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 wrapText="1"/>
    </xf>
    <xf numFmtId="0" fontId="0" fillId="3" borderId="1" xfId="0" applyFill="1" applyBorder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3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1" applyFont="1" applyFill="1" applyBorder="1" applyAlignment="1">
      <alignment horizontal="center" vertical="center"/>
    </xf>
    <xf numFmtId="165" fontId="0" fillId="0" borderId="1" xfId="1" applyNumberFormat="1" applyFont="1" applyFill="1" applyBorder="1" applyAlignment="1">
      <alignment horizontal="center" vertical="center"/>
    </xf>
    <xf numFmtId="164" fontId="0" fillId="0" borderId="1" xfId="1" applyFont="1" applyBorder="1" applyAlignment="1">
      <alignment horizontal="center"/>
    </xf>
    <xf numFmtId="164" fontId="2" fillId="0" borderId="0" xfId="0" applyNumberFormat="1" applyFont="1"/>
    <xf numFmtId="164" fontId="0" fillId="0" borderId="0" xfId="0" applyNumberFormat="1"/>
    <xf numFmtId="164" fontId="0" fillId="0" borderId="0" xfId="1" applyFont="1"/>
    <xf numFmtId="166" fontId="0" fillId="0" borderId="0" xfId="2" applyNumberFormat="1" applyFont="1"/>
    <xf numFmtId="9" fontId="0" fillId="0" borderId="0" xfId="2" applyFont="1"/>
    <xf numFmtId="0" fontId="0" fillId="2" borderId="0" xfId="0" applyFill="1" applyAlignment="1">
      <alignment horizontal="center" vertical="center" wrapText="1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Q21"/>
  <sheetViews>
    <sheetView tabSelected="1" zoomScale="90" zoomScaleNormal="90" workbookViewId="0">
      <selection activeCell="Q16" sqref="Q16"/>
    </sheetView>
  </sheetViews>
  <sheetFormatPr baseColWidth="10" defaultRowHeight="15" x14ac:dyDescent="0.25"/>
  <cols>
    <col min="1" max="1" width="5.7109375" customWidth="1"/>
    <col min="2" max="2" width="4.42578125" customWidth="1"/>
    <col min="3" max="3" width="39.42578125" customWidth="1"/>
    <col min="4" max="4" width="26.7109375" customWidth="1"/>
    <col min="5" max="9" width="17" customWidth="1"/>
    <col min="10" max="10" width="21.140625" customWidth="1"/>
    <col min="11" max="11" width="20.85546875" customWidth="1"/>
    <col min="12" max="12" width="11.140625" bestFit="1" customWidth="1"/>
    <col min="13" max="13" width="13.28515625" bestFit="1" customWidth="1"/>
    <col min="14" max="14" width="14.42578125" bestFit="1" customWidth="1"/>
    <col min="15" max="15" width="12.140625" bestFit="1" customWidth="1"/>
    <col min="16" max="16" width="13.28515625" bestFit="1" customWidth="1"/>
  </cols>
  <sheetData>
    <row r="2" spans="2:17" ht="15" customHeight="1" x14ac:dyDescent="0.25">
      <c r="B2" s="1"/>
      <c r="C2" s="1"/>
      <c r="D2" s="1"/>
      <c r="E2" s="1"/>
      <c r="F2" s="1"/>
      <c r="G2" s="1"/>
      <c r="H2" s="1"/>
      <c r="I2" s="1"/>
    </row>
    <row r="3" spans="2:17" ht="15" customHeight="1" x14ac:dyDescent="0.25">
      <c r="B3" s="22" t="s">
        <v>0</v>
      </c>
      <c r="C3" s="22"/>
      <c r="D3" s="22"/>
      <c r="E3" s="22"/>
      <c r="F3" s="22"/>
      <c r="G3" s="22"/>
      <c r="H3" s="22"/>
      <c r="I3" s="22"/>
    </row>
    <row r="4" spans="2:17" x14ac:dyDescent="0.25">
      <c r="B4" s="22"/>
      <c r="C4" s="22"/>
      <c r="D4" s="22"/>
      <c r="E4" s="22"/>
      <c r="F4" s="22"/>
      <c r="G4" s="22"/>
      <c r="H4" s="22"/>
      <c r="I4" s="22"/>
    </row>
    <row r="5" spans="2:17" x14ac:dyDescent="0.25">
      <c r="B5" s="2"/>
      <c r="C5" s="2"/>
      <c r="D5" s="2"/>
      <c r="E5" s="2"/>
      <c r="F5" s="2"/>
      <c r="G5" s="2"/>
      <c r="H5" s="2"/>
      <c r="I5" s="2"/>
    </row>
    <row r="6" spans="2:17" ht="30" x14ac:dyDescent="0.25">
      <c r="B6" s="3"/>
      <c r="C6" s="4" t="s">
        <v>1</v>
      </c>
      <c r="D6" s="4" t="s">
        <v>2</v>
      </c>
      <c r="E6" s="5" t="s">
        <v>3</v>
      </c>
      <c r="F6" s="5" t="s">
        <v>4</v>
      </c>
      <c r="G6" s="6" t="s">
        <v>5</v>
      </c>
      <c r="H6" s="5" t="s">
        <v>6</v>
      </c>
      <c r="I6" s="6" t="s">
        <v>7</v>
      </c>
      <c r="J6" s="7" t="s">
        <v>8</v>
      </c>
      <c r="K6" s="7" t="s">
        <v>9</v>
      </c>
      <c r="L6" s="7" t="s">
        <v>10</v>
      </c>
      <c r="M6" s="7" t="s">
        <v>33</v>
      </c>
      <c r="N6">
        <v>2</v>
      </c>
    </row>
    <row r="7" spans="2:17" ht="15" customHeight="1" x14ac:dyDescent="0.25">
      <c r="B7" s="8">
        <v>1</v>
      </c>
      <c r="C7" s="9" t="s">
        <v>11</v>
      </c>
      <c r="D7" s="10">
        <v>1045720858</v>
      </c>
      <c r="E7" s="11">
        <v>43964</v>
      </c>
      <c r="F7" s="11">
        <v>44116</v>
      </c>
      <c r="G7" s="12">
        <v>3500000</v>
      </c>
      <c r="H7" s="12">
        <f>G7*5</f>
        <v>17500000</v>
      </c>
      <c r="I7" s="13" t="s">
        <v>12</v>
      </c>
      <c r="J7" s="14">
        <f>G7*K7</f>
        <v>8750000</v>
      </c>
      <c r="K7" s="15">
        <v>2.5</v>
      </c>
      <c r="L7" s="9">
        <v>202003053</v>
      </c>
      <c r="M7" s="9" t="s">
        <v>34</v>
      </c>
    </row>
    <row r="8" spans="2:17" x14ac:dyDescent="0.25">
      <c r="B8" s="8">
        <v>2</v>
      </c>
      <c r="C8" s="9" t="s">
        <v>13</v>
      </c>
      <c r="D8" s="10">
        <v>1140881876</v>
      </c>
      <c r="E8" s="11">
        <v>43962</v>
      </c>
      <c r="F8" s="11">
        <v>44114</v>
      </c>
      <c r="G8" s="12">
        <v>6000000</v>
      </c>
      <c r="H8" s="12">
        <f>G8*5</f>
        <v>30000000</v>
      </c>
      <c r="I8" s="13" t="s">
        <v>14</v>
      </c>
      <c r="J8" s="14">
        <f>G8*K8</f>
        <v>15000000</v>
      </c>
      <c r="K8" s="15">
        <v>2.5</v>
      </c>
      <c r="L8" s="9">
        <v>202003053</v>
      </c>
      <c r="M8" s="9" t="s">
        <v>34</v>
      </c>
    </row>
    <row r="9" spans="2:17" x14ac:dyDescent="0.25">
      <c r="B9" s="8">
        <v>3</v>
      </c>
      <c r="C9" s="9" t="s">
        <v>15</v>
      </c>
      <c r="D9" s="10">
        <v>1140855428</v>
      </c>
      <c r="E9" s="11">
        <v>43964</v>
      </c>
      <c r="F9" s="11">
        <v>44116</v>
      </c>
      <c r="G9" s="12">
        <v>4000000</v>
      </c>
      <c r="H9" s="12">
        <f t="shared" ref="H9:H17" si="0">G9*5</f>
        <v>20000000</v>
      </c>
      <c r="I9" s="13" t="s">
        <v>16</v>
      </c>
      <c r="J9" s="14">
        <f t="shared" ref="J9:J17" si="1">G9*K9</f>
        <v>10000000</v>
      </c>
      <c r="K9" s="15">
        <v>2.5</v>
      </c>
      <c r="L9" s="9">
        <v>202003053</v>
      </c>
      <c r="M9" s="9" t="s">
        <v>34</v>
      </c>
    </row>
    <row r="10" spans="2:17" x14ac:dyDescent="0.25">
      <c r="B10" s="8">
        <v>4</v>
      </c>
      <c r="C10" s="9" t="s">
        <v>17</v>
      </c>
      <c r="D10" s="10">
        <v>72165408</v>
      </c>
      <c r="E10" s="11">
        <v>43964</v>
      </c>
      <c r="F10" s="11">
        <v>44116</v>
      </c>
      <c r="G10" s="12">
        <v>4500000</v>
      </c>
      <c r="H10" s="12">
        <f t="shared" si="0"/>
        <v>22500000</v>
      </c>
      <c r="I10" s="13" t="s">
        <v>18</v>
      </c>
      <c r="J10" s="14">
        <f t="shared" si="1"/>
        <v>11250000</v>
      </c>
      <c r="K10" s="15">
        <v>2.5</v>
      </c>
      <c r="L10" s="9">
        <v>202003053</v>
      </c>
      <c r="M10" s="9" t="s">
        <v>34</v>
      </c>
    </row>
    <row r="11" spans="2:17" x14ac:dyDescent="0.25">
      <c r="B11" s="8">
        <v>5</v>
      </c>
      <c r="C11" s="9" t="s">
        <v>19</v>
      </c>
      <c r="D11" s="10">
        <v>22790467</v>
      </c>
      <c r="E11" s="11">
        <v>43964</v>
      </c>
      <c r="F11" s="11">
        <v>44116</v>
      </c>
      <c r="G11" s="12">
        <v>7000000</v>
      </c>
      <c r="H11" s="12">
        <f t="shared" si="0"/>
        <v>35000000</v>
      </c>
      <c r="I11" s="13" t="s">
        <v>20</v>
      </c>
      <c r="J11" s="14">
        <f t="shared" si="1"/>
        <v>17500000</v>
      </c>
      <c r="K11" s="15">
        <v>2.5</v>
      </c>
      <c r="L11" s="9">
        <v>202003053</v>
      </c>
      <c r="M11" s="9" t="s">
        <v>34</v>
      </c>
    </row>
    <row r="12" spans="2:17" x14ac:dyDescent="0.25">
      <c r="B12" s="8">
        <v>6</v>
      </c>
      <c r="C12" s="9" t="s">
        <v>21</v>
      </c>
      <c r="D12" s="10">
        <v>1042431367</v>
      </c>
      <c r="E12" s="11">
        <v>43962</v>
      </c>
      <c r="F12" s="11">
        <v>44114</v>
      </c>
      <c r="G12" s="12">
        <v>5000000</v>
      </c>
      <c r="H12" s="12">
        <f t="shared" si="0"/>
        <v>25000000</v>
      </c>
      <c r="I12" s="13" t="s">
        <v>22</v>
      </c>
      <c r="J12" s="14">
        <f t="shared" si="1"/>
        <v>12500000</v>
      </c>
      <c r="K12" s="15">
        <v>2.5</v>
      </c>
      <c r="L12" s="9">
        <v>202003053</v>
      </c>
      <c r="M12" s="9" t="s">
        <v>34</v>
      </c>
    </row>
    <row r="13" spans="2:17" x14ac:dyDescent="0.25">
      <c r="B13" s="8">
        <v>7</v>
      </c>
      <c r="C13" s="9" t="s">
        <v>23</v>
      </c>
      <c r="D13" s="10">
        <v>1047229606</v>
      </c>
      <c r="E13" s="11">
        <v>43964</v>
      </c>
      <c r="F13" s="11">
        <v>44116</v>
      </c>
      <c r="G13" s="16">
        <v>5000000</v>
      </c>
      <c r="H13" s="12">
        <f t="shared" si="0"/>
        <v>25000000</v>
      </c>
      <c r="I13" s="13" t="s">
        <v>24</v>
      </c>
      <c r="J13" s="14">
        <f t="shared" si="1"/>
        <v>12500000</v>
      </c>
      <c r="K13" s="15">
        <v>2.5</v>
      </c>
      <c r="L13" s="9">
        <v>202003053</v>
      </c>
      <c r="M13" s="9" t="s">
        <v>34</v>
      </c>
    </row>
    <row r="14" spans="2:17" x14ac:dyDescent="0.25">
      <c r="B14" s="8">
        <v>8</v>
      </c>
      <c r="C14" s="9" t="s">
        <v>25</v>
      </c>
      <c r="D14" s="10">
        <v>55226009</v>
      </c>
      <c r="E14" s="11">
        <v>43969</v>
      </c>
      <c r="F14" s="11">
        <v>44121</v>
      </c>
      <c r="G14" s="16">
        <v>5000000</v>
      </c>
      <c r="H14" s="12">
        <f t="shared" si="0"/>
        <v>25000000</v>
      </c>
      <c r="I14" s="13" t="s">
        <v>26</v>
      </c>
      <c r="J14" s="14">
        <f t="shared" si="1"/>
        <v>12000000</v>
      </c>
      <c r="K14" s="15">
        <v>2.4</v>
      </c>
      <c r="L14" s="9">
        <v>202003053</v>
      </c>
      <c r="M14" s="9" t="s">
        <v>34</v>
      </c>
    </row>
    <row r="15" spans="2:17" x14ac:dyDescent="0.25">
      <c r="B15" s="8">
        <v>9</v>
      </c>
      <c r="C15" s="9" t="s">
        <v>27</v>
      </c>
      <c r="D15" s="10">
        <v>22741337</v>
      </c>
      <c r="E15" s="11">
        <v>43965</v>
      </c>
      <c r="F15" s="11">
        <v>44117</v>
      </c>
      <c r="G15" s="16">
        <v>4500000</v>
      </c>
      <c r="H15" s="12">
        <f t="shared" si="0"/>
        <v>22500000</v>
      </c>
      <c r="I15" s="13" t="s">
        <v>28</v>
      </c>
      <c r="J15" s="14">
        <f t="shared" si="1"/>
        <v>11250000</v>
      </c>
      <c r="K15" s="15">
        <v>2.5</v>
      </c>
      <c r="L15" s="9">
        <v>202003053</v>
      </c>
      <c r="M15" s="9" t="s">
        <v>34</v>
      </c>
      <c r="N15" s="18">
        <f>G15*N6</f>
        <v>9000000</v>
      </c>
      <c r="O15" s="18">
        <f>J15-N15</f>
        <v>2250000</v>
      </c>
      <c r="P15" s="18">
        <f>N15+O15</f>
        <v>11250000</v>
      </c>
      <c r="Q15" s="21">
        <f>P15/H15</f>
        <v>0.5</v>
      </c>
    </row>
    <row r="16" spans="2:17" x14ac:dyDescent="0.25">
      <c r="B16" s="8">
        <v>10</v>
      </c>
      <c r="C16" s="9" t="s">
        <v>29</v>
      </c>
      <c r="D16" s="10">
        <v>1129520443</v>
      </c>
      <c r="E16" s="11">
        <v>43969</v>
      </c>
      <c r="F16" s="11">
        <v>44121</v>
      </c>
      <c r="G16" s="16">
        <v>4500000</v>
      </c>
      <c r="H16" s="12">
        <f t="shared" si="0"/>
        <v>22500000</v>
      </c>
      <c r="I16" s="13" t="s">
        <v>30</v>
      </c>
      <c r="J16" s="14">
        <f t="shared" si="1"/>
        <v>10800000</v>
      </c>
      <c r="K16" s="15">
        <v>2.4</v>
      </c>
      <c r="L16" s="9">
        <v>202003053</v>
      </c>
      <c r="M16" s="9" t="s">
        <v>34</v>
      </c>
      <c r="N16" s="18">
        <f>SUM(J7:J16)</f>
        <v>121550000</v>
      </c>
    </row>
    <row r="17" spans="2:14" x14ac:dyDescent="0.25">
      <c r="B17" s="8">
        <v>11</v>
      </c>
      <c r="C17" s="9" t="s">
        <v>31</v>
      </c>
      <c r="D17" s="10">
        <v>55223013</v>
      </c>
      <c r="E17" s="11">
        <v>43980</v>
      </c>
      <c r="F17" s="11">
        <v>44132</v>
      </c>
      <c r="G17" s="16">
        <v>4500000</v>
      </c>
      <c r="H17" s="12">
        <f t="shared" si="0"/>
        <v>22500000</v>
      </c>
      <c r="I17" s="13" t="s">
        <v>32</v>
      </c>
      <c r="J17" s="14">
        <f t="shared" si="1"/>
        <v>9450000</v>
      </c>
      <c r="K17" s="15">
        <v>2.1</v>
      </c>
      <c r="L17" s="9">
        <v>202003055</v>
      </c>
      <c r="M17" s="9" t="s">
        <v>35</v>
      </c>
      <c r="N17" s="18">
        <f>J17</f>
        <v>9450000</v>
      </c>
    </row>
    <row r="18" spans="2:14" x14ac:dyDescent="0.25">
      <c r="H18" s="18">
        <f>SUM(H7:H17)</f>
        <v>267500000</v>
      </c>
      <c r="J18" s="17">
        <f>SUM(J7:J17)</f>
        <v>131000000</v>
      </c>
      <c r="K18" t="s">
        <v>36</v>
      </c>
      <c r="N18" s="18">
        <f>SUM(N16:N17)</f>
        <v>131000000</v>
      </c>
    </row>
    <row r="19" spans="2:14" x14ac:dyDescent="0.25">
      <c r="J19" s="20">
        <f>J18/H18</f>
        <v>0.48971962616822429</v>
      </c>
    </row>
    <row r="20" spans="2:14" x14ac:dyDescent="0.25">
      <c r="J20" s="18">
        <v>0.5</v>
      </c>
      <c r="K20" s="19"/>
    </row>
    <row r="21" spans="2:14" x14ac:dyDescent="0.25">
      <c r="J21" s="20">
        <f>J18/H18</f>
        <v>0.48971962616822429</v>
      </c>
    </row>
  </sheetData>
  <autoFilter ref="B6:N21"/>
  <dataConsolidate/>
  <mergeCells count="1">
    <mergeCell ref="B3:I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ADICION CALIDAD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richard rosado llach</dc:creator>
  <cp:lastModifiedBy>LENOVO</cp:lastModifiedBy>
  <dcterms:created xsi:type="dcterms:W3CDTF">2020-10-05T18:31:02Z</dcterms:created>
  <dcterms:modified xsi:type="dcterms:W3CDTF">2020-10-16T06:07:45Z</dcterms:modified>
</cp:coreProperties>
</file>