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esktop\info0725\DANIELA\EDURHA DABEIBA\EDURHA 2025\ORDENES DE SERVICIOS, SUMINISTROS\SMC 048 DE 2025 INTERVENTORIA ACUEDUCTO BUENOS AIRES\"/>
    </mc:Choice>
  </mc:AlternateContent>
  <xr:revisionPtr revIDLastSave="0" documentId="13_ncr:1_{8E1037FF-D102-4FAF-9B24-236CDC062F82}" xr6:coauthVersionLast="47" xr6:coauthVersionMax="47" xr10:uidLastSave="{00000000-0000-0000-0000-000000000000}"/>
  <bookViews>
    <workbookView xWindow="-120" yWindow="-120" windowWidth="20730" windowHeight="11040" xr2:uid="{A05617F6-A3EC-4DDE-A60B-EAF19AF86140}"/>
  </bookViews>
  <sheets>
    <sheet name="Hoja1" sheetId="1" r:id="rId1"/>
  </sheets>
  <externalReferences>
    <externalReference r:id="rId2"/>
  </externalReferences>
  <definedNames>
    <definedName name="CÓDIGOS_MANO_DE_OBRA">'[1]INSUMOS MANO DE OBRA'!$A$8:$A$63</definedName>
    <definedName name="CÓDIGOS_SERVICIOS">'[1]INSUMOS SERVICIOS'!$A$12:$A$53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1" i="1" l="1"/>
  <c r="I33" i="1" s="1"/>
  <c r="A30" i="1"/>
  <c r="A28" i="1"/>
  <c r="A29" i="1" s="1"/>
  <c r="I26" i="1"/>
  <c r="B26" i="1"/>
  <c r="A26" i="1"/>
  <c r="B25" i="1"/>
  <c r="B24" i="1"/>
  <c r="B23" i="1"/>
  <c r="A23" i="1"/>
  <c r="A24" i="1" s="1"/>
  <c r="A25" i="1" s="1"/>
  <c r="I21" i="1"/>
  <c r="E21" i="1"/>
  <c r="B21" i="1"/>
  <c r="A21" i="1"/>
  <c r="I20" i="1"/>
  <c r="E20" i="1"/>
  <c r="B20" i="1"/>
  <c r="A20" i="1"/>
  <c r="I14" i="1"/>
  <c r="A14" i="1"/>
  <c r="A15" i="1" s="1"/>
  <c r="A16" i="1" s="1"/>
  <c r="B12" i="1"/>
  <c r="B11" i="1"/>
  <c r="A11" i="1"/>
  <c r="A12" i="1" s="1"/>
  <c r="B10" i="1"/>
  <c r="A10" i="1"/>
  <c r="A2" i="1"/>
  <c r="I32" i="1" l="1"/>
</calcChain>
</file>

<file path=xl/sharedStrings.xml><?xml version="1.0" encoding="utf-8"?>
<sst xmlns="http://schemas.openxmlformats.org/spreadsheetml/2006/main" count="37" uniqueCount="37">
  <si>
    <t>DEPARTAMENTO DE ANTIOQUIA</t>
  </si>
  <si>
    <t/>
  </si>
  <si>
    <t>INSERTE ESCUDO ENTIDAD AQUÍ</t>
  </si>
  <si>
    <t>PRESUPUESTO INTERVENTORÍA</t>
  </si>
  <si>
    <t>ITEM</t>
  </si>
  <si>
    <t>CÓDIGO</t>
  </si>
  <si>
    <t>DESCRIPCIÓN</t>
  </si>
  <si>
    <t>CANT</t>
  </si>
  <si>
    <t>VALOR MENSUAL</t>
  </si>
  <si>
    <t>PREST. SOC.
(solo informativo)</t>
  </si>
  <si>
    <t>DEDIC. %</t>
  </si>
  <si>
    <t>PLAZO</t>
  </si>
  <si>
    <t>VALOR PARCIAL</t>
  </si>
  <si>
    <t>A</t>
  </si>
  <si>
    <t>COSTOS DIRECTOS DE PERSONAL</t>
  </si>
  <si>
    <t>EQUIPO PROFESIONAL</t>
  </si>
  <si>
    <t>PROFESIONAL DIRECTOR</t>
  </si>
  <si>
    <t xml:space="preserve">PROFESIONAL RESIDENTE
</t>
  </si>
  <si>
    <t>TECNOLOGO SST</t>
  </si>
  <si>
    <t>APLICACIÓN FACTOR MULTIPLICADOR</t>
  </si>
  <si>
    <t>SUBTOTAL COSTOS DE PERSONAL</t>
  </si>
  <si>
    <t>FACTOR MULTIPLICADOR</t>
  </si>
  <si>
    <t>VALOR TOTAL COSTOS DE PERSONAL</t>
  </si>
  <si>
    <t>TOTAL COSTOS DIRECTOS DE PERSONAL</t>
  </si>
  <si>
    <t>B</t>
  </si>
  <si>
    <t>OTROS COSTOS DIRECTOS</t>
  </si>
  <si>
    <t>GASTOS DE TRANSPORTE, ALQUILER DE EQUIPO Y OTROS (SE PAGAN CONTRA FACTURA Y RESULTADOS SI APLICA):</t>
  </si>
  <si>
    <t>PAPELERÍA</t>
  </si>
  <si>
    <t>COMUNICACIONES (TELÉFONO, FAX, CELULAR, INTERNET, ETC.) MENSUAL EN CAMPO</t>
  </si>
  <si>
    <t>TARIFA PUESTO DE TRABAJO DEL PERSONAL DE OFICINA DE CAMPO, INCLUYE: ALQUILER DE UN (1) EQUIPO DE COMPUTO COMPLETO, ESCRITORIO, SILLA Y OTROS ENSERES DE OFICINA POR PUESTO DE TRABAJO</t>
  </si>
  <si>
    <t>IMPRESORA EN OBRA (ALQUILER)</t>
  </si>
  <si>
    <t>OTROS COSTOS (SE PAGAN CONTRA FACTURA Y RESULTADOS SI APLICA):</t>
  </si>
  <si>
    <t>ASESORÍAS ESPECIALIZADAS</t>
  </si>
  <si>
    <t>PROVISIÓN PARA EL PAGO DE PRIMAS DE PÓLIZAS (GARANTÍAS)</t>
  </si>
  <si>
    <t>VALOR BÁSICO TOTAL</t>
  </si>
  <si>
    <t>IVA</t>
  </si>
  <si>
    <t>TOTAL INTERVENTORÍA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</si>
</sst>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12"/>
      <color indexed="8"/>
      <name val="Calibri"/>
      <family val="2"/>
    </font>
    <font>
      <b/>
      <sz val="8"/>
      <color rgb="FFEAEAEA"/>
      <name val="Calibri"/>
      <family val="2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gray125">
        <fgColor auto="1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2" xfId="2" applyFont="1" applyBorder="1" applyAlignment="1">
      <alignment vertical="center"/>
    </xf>
    <xf numFmtId="0" fontId="7" fillId="5" borderId="1" xfId="2" applyFont="1" applyFill="1" applyBorder="1" applyAlignment="1">
      <alignment horizontal="center" vertical="center"/>
    </xf>
    <xf numFmtId="164" fontId="6" fillId="0" borderId="0" xfId="2" applyNumberFormat="1" applyFont="1" applyAlignment="1">
      <alignment horizontal="right" vertical="center"/>
    </xf>
    <xf numFmtId="0" fontId="8" fillId="6" borderId="1" xfId="2" applyFont="1" applyFill="1" applyBorder="1" applyAlignment="1">
      <alignment horizontal="center" vertical="center"/>
    </xf>
    <xf numFmtId="0" fontId="8" fillId="6" borderId="1" xfId="2" applyFont="1" applyFill="1" applyBorder="1" applyAlignment="1">
      <alignment horizontal="center" vertical="center" wrapText="1"/>
    </xf>
    <xf numFmtId="164" fontId="8" fillId="6" borderId="1" xfId="2" applyNumberFormat="1" applyFont="1" applyFill="1" applyBorder="1" applyAlignment="1">
      <alignment horizontal="right" vertical="center"/>
    </xf>
    <xf numFmtId="0" fontId="8" fillId="7" borderId="1" xfId="2" applyFont="1" applyFill="1" applyBorder="1" applyAlignment="1">
      <alignment horizontal="center" vertical="center"/>
    </xf>
    <xf numFmtId="0" fontId="8" fillId="7" borderId="3" xfId="2" applyFont="1" applyFill="1" applyBorder="1" applyAlignment="1">
      <alignment horizontal="left" vertical="center"/>
    </xf>
    <xf numFmtId="0" fontId="8" fillId="7" borderId="4" xfId="2" applyFont="1" applyFill="1" applyBorder="1" applyAlignment="1">
      <alignment horizontal="left" vertical="center"/>
    </xf>
    <xf numFmtId="0" fontId="8" fillId="7" borderId="5" xfId="2" applyFont="1" applyFill="1" applyBorder="1" applyAlignment="1">
      <alignment horizontal="left" vertical="center"/>
    </xf>
    <xf numFmtId="164" fontId="8" fillId="7" borderId="1" xfId="2" applyNumberFormat="1" applyFont="1" applyFill="1" applyBorder="1" applyAlignment="1">
      <alignment horizontal="right" vertical="center"/>
    </xf>
    <xf numFmtId="0" fontId="8" fillId="8" borderId="1" xfId="2" applyFont="1" applyFill="1" applyBorder="1" applyAlignment="1">
      <alignment horizontal="center" vertical="center"/>
    </xf>
    <xf numFmtId="0" fontId="8" fillId="8" borderId="3" xfId="2" applyFont="1" applyFill="1" applyBorder="1" applyAlignment="1">
      <alignment horizontal="left" vertical="center"/>
    </xf>
    <xf numFmtId="0" fontId="8" fillId="8" borderId="4" xfId="2" applyFont="1" applyFill="1" applyBorder="1" applyAlignment="1">
      <alignment horizontal="left" vertical="center"/>
    </xf>
    <xf numFmtId="0" fontId="8" fillId="8" borderId="5" xfId="2" applyFont="1" applyFill="1" applyBorder="1" applyAlignment="1">
      <alignment horizontal="left" vertical="center"/>
    </xf>
    <xf numFmtId="0" fontId="9" fillId="0" borderId="1" xfId="2" applyFont="1" applyBorder="1" applyAlignment="1">
      <alignment horizontal="center" vertical="center"/>
    </xf>
    <xf numFmtId="4" fontId="10" fillId="0" borderId="1" xfId="2" applyNumberFormat="1" applyFont="1" applyBorder="1" applyAlignment="1">
      <alignment horizontal="center" vertical="center"/>
    </xf>
    <xf numFmtId="4" fontId="10" fillId="9" borderId="1" xfId="2" applyNumberFormat="1" applyFont="1" applyFill="1" applyBorder="1" applyAlignment="1">
      <alignment horizontal="left" vertical="center" wrapText="1"/>
    </xf>
    <xf numFmtId="4" fontId="10" fillId="9" borderId="1" xfId="2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9" fontId="10" fillId="9" borderId="1" xfId="2" applyNumberFormat="1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right" vertical="center"/>
    </xf>
    <xf numFmtId="4" fontId="10" fillId="0" borderId="1" xfId="2" applyNumberFormat="1" applyFont="1" applyBorder="1" applyAlignment="1">
      <alignment horizontal="left" vertical="center"/>
    </xf>
    <xf numFmtId="164" fontId="10" fillId="10" borderId="1" xfId="2" applyNumberFormat="1" applyFont="1" applyFill="1" applyBorder="1" applyAlignment="1">
      <alignment horizontal="center" vertical="center"/>
    </xf>
    <xf numFmtId="9" fontId="10" fillId="10" borderId="1" xfId="2" applyNumberFormat="1" applyFont="1" applyFill="1" applyBorder="1" applyAlignment="1">
      <alignment horizontal="center" vertical="center"/>
    </xf>
    <xf numFmtId="164" fontId="11" fillId="0" borderId="1" xfId="1" applyNumberFormat="1" applyFont="1" applyFill="1" applyBorder="1" applyAlignment="1">
      <alignment horizontal="right" vertical="center"/>
    </xf>
    <xf numFmtId="4" fontId="11" fillId="0" borderId="1" xfId="2" applyNumberFormat="1" applyFont="1" applyBorder="1" applyAlignment="1">
      <alignment horizontal="right" vertical="center"/>
    </xf>
    <xf numFmtId="0" fontId="8" fillId="11" borderId="1" xfId="2" applyFont="1" applyFill="1" applyBorder="1" applyAlignment="1">
      <alignment horizontal="center" vertical="center"/>
    </xf>
    <xf numFmtId="0" fontId="8" fillId="11" borderId="1" xfId="2" applyFont="1" applyFill="1" applyBorder="1" applyAlignment="1">
      <alignment horizontal="left" vertical="center"/>
    </xf>
    <xf numFmtId="0" fontId="12" fillId="11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164" fontId="8" fillId="11" borderId="1" xfId="2" applyNumberFormat="1" applyFont="1" applyFill="1" applyBorder="1" applyAlignment="1">
      <alignment horizontal="right" vertical="center"/>
    </xf>
    <xf numFmtId="0" fontId="8" fillId="7" borderId="1" xfId="2" applyFont="1" applyFill="1" applyBorder="1" applyAlignment="1">
      <alignment horizontal="left" vertical="center"/>
    </xf>
    <xf numFmtId="0" fontId="12" fillId="7" borderId="1" xfId="0" applyFont="1" applyFill="1" applyBorder="1" applyAlignment="1">
      <alignment horizontal="left" vertical="center"/>
    </xf>
    <xf numFmtId="164" fontId="10" fillId="0" borderId="1" xfId="2" applyNumberFormat="1" applyFont="1" applyBorder="1" applyAlignment="1">
      <alignment horizontal="center" vertical="center" wrapText="1"/>
    </xf>
    <xf numFmtId="164" fontId="10" fillId="9" borderId="1" xfId="2" applyNumberFormat="1" applyFont="1" applyFill="1" applyBorder="1" applyAlignment="1">
      <alignment horizontal="center" vertical="center"/>
    </xf>
    <xf numFmtId="4" fontId="10" fillId="0" borderId="1" xfId="2" applyNumberFormat="1" applyFont="1" applyBorder="1" applyAlignment="1">
      <alignment horizontal="left" vertical="center" wrapText="1"/>
    </xf>
    <xf numFmtId="164" fontId="11" fillId="7" borderId="1" xfId="2" applyNumberFormat="1" applyFont="1" applyFill="1" applyBorder="1" applyAlignment="1">
      <alignment horizontal="right" vertical="center"/>
    </xf>
    <xf numFmtId="9" fontId="8" fillId="7" borderId="1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6 2" xfId="2" xr:uid="{B577ACC4-C265-4BC4-88B0-B5C38621941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</xdr:colOff>
      <xdr:row>0</xdr:row>
      <xdr:rowOff>0</xdr:rowOff>
    </xdr:from>
    <xdr:to>
      <xdr:col>8</xdr:col>
      <xdr:colOff>742950</xdr:colOff>
      <xdr:row>3</xdr:row>
      <xdr:rowOff>127635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EE0B97-108A-43EB-7634-C3EC38554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0" y="0"/>
          <a:ext cx="2171700" cy="927735"/>
        </a:xfrm>
        <a:prstGeom prst="rect">
          <a:avLst/>
        </a:prstGeom>
        <a:ln>
          <a:noFill/>
        </a:ln>
        <a:effectLst>
          <a:glow rad="139700">
            <a:schemeClr val="accent6">
              <a:satMod val="175000"/>
              <a:alpha val="40000"/>
            </a:schemeClr>
          </a:glow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ING%20MARLON%20PEREZ/01%20PRIMERO%20DABEIBA/02%20PROYECTOS/15%20CONSTRUCCION%203%20KM%20DE%20PLACA%20HUELLA/PITAL/09%20Presupuesto%20de%20obra/Presupuesto%20aprobado/23%20Ppto%20Placa%20Huella%20Pital%20V2%20CORREGIDO%20SIF%20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ACLARACIONES"/>
      <sheetName val="ENTIDADES"/>
      <sheetName val="DATOS INICIALES"/>
      <sheetName val="PRESUPUESTO"/>
      <sheetName val="MEMORIAS"/>
      <sheetName val="APU"/>
      <sheetName val="CRONOGRAMA"/>
      <sheetName val="AIU"/>
      <sheetName val="PMA"/>
      <sheetName val="PMT"/>
      <sheetName val="PÓLIZAS OBRA"/>
      <sheetName val="IMPUESTOS OBRA"/>
      <sheetName val="APU GEORREFERENCIACIÓN"/>
      <sheetName val="APU CARACTERIZACIÓN"/>
      <sheetName val="AJUSTE ESTUDIOS"/>
      <sheetName val="APU AUXILIARES"/>
      <sheetName val="INSUMOS GENERALES"/>
      <sheetName val="INSUMOS EQUIPOS"/>
      <sheetName val="INSUMOS MATERIALES"/>
      <sheetName val="MATERIALES"/>
      <sheetName val="INSUMOS TRANSPORTES"/>
      <sheetName val="INSUMOS MANO DE OBRA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INSUMOS ENSAYOS"/>
      <sheetName val="FACTOR PRESTACIONAL 2024"/>
      <sheetName val="FACTOR PRESTACIONAL"/>
      <sheetName val="INTERVENTORÍA"/>
      <sheetName val="FM INTERVENTORÍA"/>
      <sheetName val="TASAS_INTERVENTORIA"/>
      <sheetName val="PÓLIZAS INTERVENTORÍA"/>
      <sheetName val="23 Ppto Placa Huella Pital V2 C"/>
    </sheetNames>
    <sheetDataSet>
      <sheetData sheetId="0" refreshError="1"/>
      <sheetData sheetId="1" refreshError="1"/>
      <sheetData sheetId="2" refreshError="1"/>
      <sheetData sheetId="3" refreshError="1">
        <row r="7">
          <cell r="B7" t="str">
            <v>MUNICIPIO DE DABEIBA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8">
          <cell r="A8" t="str">
            <v>GE001</v>
          </cell>
          <cell r="B8" t="str">
            <v>VALLA 1 (12,0X4,0M). INCLUYE ESTRUCTURA METÁLICA PARA FIJACIÓN Y SOPORTE</v>
          </cell>
          <cell r="C8" t="str">
            <v>UN</v>
          </cell>
          <cell r="D8"/>
        </row>
        <row r="9">
          <cell r="A9" t="str">
            <v>GE002</v>
          </cell>
          <cell r="B9" t="str">
            <v>VALLA 2 (3,0X2,0M). INCLUYE ESTRUCTURA METÁLICA PARA FIJACIÓN Y SOPORTE</v>
          </cell>
          <cell r="C9" t="str">
            <v>UN</v>
          </cell>
          <cell r="D9">
            <v>1300000</v>
          </cell>
        </row>
        <row r="10">
          <cell r="A10" t="str">
            <v>GE003</v>
          </cell>
          <cell r="B10" t="str">
            <v>VALLA 3 (3,0X2,0M). NO INCLUYE ESTRUCTURA METÁLICA PARA FIJACIÓN Y SOPORTE (SOLO LONA)</v>
          </cell>
          <cell r="C10" t="str">
            <v>UN</v>
          </cell>
          <cell r="D10"/>
        </row>
        <row r="11">
          <cell r="A11" t="str">
            <v>GE004</v>
          </cell>
          <cell r="B11" t="str">
            <v>VALLA 4 (2,0X2,0M). NO INCLUYE ESTRUCTURA METÁLICA PARA FIJACIÓN Y SOPORTE (SOLO LONA)</v>
          </cell>
          <cell r="C11" t="str">
            <v>UN</v>
          </cell>
          <cell r="D11"/>
        </row>
        <row r="12">
          <cell r="A12" t="str">
            <v>GE005</v>
          </cell>
          <cell r="B12" t="str">
            <v>VALLA 5 (0,9X0,5M). NO INCLUYE ESTRUCTURA METÁLICA PARA FIJACIÓN Y SOPORTE (SOLO LONA)</v>
          </cell>
          <cell r="C12" t="str">
            <v>UN</v>
          </cell>
          <cell r="D12"/>
        </row>
        <row r="13">
          <cell r="A13" t="str">
            <v>GE006</v>
          </cell>
          <cell r="B13" t="str">
            <v>VEHÍCULO DOBLE TRACCIÓN, DOBLE CABINA, 2000 CC O SUPERIOR (MODELO 2015 O SUPERIOR)  TARIFA DE ALQUILER TIEMPO COMPLETO, INCLUYE COMBUSTIBLE Y CONDUCTOR. SE DEBE GARANTIZAR PERMANENCIA DE LOS VEHÍCULOS DURANTE TODA LA EJECUCIÓN DEL PROYECTO.</v>
          </cell>
          <cell r="C13" t="str">
            <v>MES</v>
          </cell>
          <cell r="D13">
            <v>4000000</v>
          </cell>
        </row>
        <row r="14">
          <cell r="A14" t="str">
            <v>GE007</v>
          </cell>
          <cell r="B14" t="str">
            <v xml:space="preserve">MOTO ALQUILER MODELO 2014 O SUPERIOR  - TARIFA DE ALQUILER </v>
          </cell>
          <cell r="C14" t="str">
            <v>MES</v>
          </cell>
          <cell r="D14">
            <v>1000000</v>
          </cell>
        </row>
        <row r="15">
          <cell r="A15" t="str">
            <v>GE008</v>
          </cell>
          <cell r="B15" t="str">
            <v>TARIFA PUESTO DE TRABAJO DEL PERSONAL DE OFICINA DE CAMPO, INCLUYE: ALQUILER DE UN (1) EQUIPO DE COMPUTO COMPLETO, ESCRITORIO, SILLA Y OTROS ENSERES DE OFICINA POR PUESTO DE TRABAJO</v>
          </cell>
          <cell r="C15" t="str">
            <v>MES</v>
          </cell>
          <cell r="D15">
            <v>220000</v>
          </cell>
        </row>
        <row r="16">
          <cell r="A16" t="str">
            <v>GE009</v>
          </cell>
          <cell r="B16" t="str">
            <v>IMPRESORA EN OBRA (ALQUILER)</v>
          </cell>
          <cell r="C16" t="str">
            <v>MES</v>
          </cell>
          <cell r="D16">
            <v>80000</v>
          </cell>
        </row>
        <row r="17">
          <cell r="A17" t="str">
            <v>GE010</v>
          </cell>
          <cell r="B17" t="str">
            <v>COMUNICACIONES (TELÉFONO, FAX, CELULAR, INTERNET, ETC.) MENSUAL EN CAMPO</v>
          </cell>
          <cell r="C17" t="str">
            <v>MES</v>
          </cell>
          <cell r="D17">
            <v>80000</v>
          </cell>
        </row>
        <row r="18">
          <cell r="A18" t="str">
            <v>GE011</v>
          </cell>
          <cell r="B18" t="str">
            <v>RADIOTELÉFONOS PARE-SIGA</v>
          </cell>
          <cell r="C18" t="str">
            <v>MES</v>
          </cell>
          <cell r="D18"/>
        </row>
        <row r="19">
          <cell r="A19" t="str">
            <v>GE012</v>
          </cell>
          <cell r="B19" t="str">
            <v>ALQUILER BAÑOS PORTÁTILES + MANTENIMIENTO Y LIMPIEZA</v>
          </cell>
          <cell r="C19" t="str">
            <v>MES</v>
          </cell>
          <cell r="D19"/>
        </row>
        <row r="20">
          <cell r="A20" t="str">
            <v>GE013</v>
          </cell>
          <cell r="B20" t="str">
            <v>ARRIENDO OFICINA DE CAMPO + DOTACIÓN</v>
          </cell>
          <cell r="C20" t="str">
            <v>MES</v>
          </cell>
          <cell r="D20"/>
        </row>
        <row r="21">
          <cell r="A21" t="str">
            <v>GE014</v>
          </cell>
          <cell r="B21" t="str">
            <v>EQUIPO COMPLETO PARA GEORREFERENCIACIÓN Y CAPTURA , ALMACENAMIENTO, ANALISIS, TRANSFORMACIÓN Y PRESENTACIÓN DE TODA LA INFORMACIÓN GEOGRÁFICA Y SUS ATRIBUTOS, INCLUYE SOFTWARE</v>
          </cell>
          <cell r="C21" t="str">
            <v>MES</v>
          </cell>
          <cell r="D21"/>
        </row>
        <row r="22">
          <cell r="A22" t="str">
            <v>GE015</v>
          </cell>
          <cell r="B22" t="str">
            <v>HERRAMIENTAS DE CAMPO (CÁMARA-EQUIPO DE MEDICIÓN-LASER Y HERRAMIENTA MENOR)</v>
          </cell>
          <cell r="C22" t="str">
            <v>MES</v>
          </cell>
          <cell r="D22"/>
        </row>
        <row r="23">
          <cell r="A23" t="str">
            <v>GE016</v>
          </cell>
          <cell r="B23" t="str">
            <v>CAMIONETA D300</v>
          </cell>
          <cell r="C23" t="str">
            <v>DÍA</v>
          </cell>
          <cell r="D23"/>
        </row>
        <row r="24">
          <cell r="A24" t="str">
            <v>GE017</v>
          </cell>
          <cell r="B24" t="str">
            <v>ESTACIÓN TOTAL</v>
          </cell>
          <cell r="C24" t="str">
            <v>DÍA</v>
          </cell>
          <cell r="D24">
            <v>80000</v>
          </cell>
        </row>
        <row r="25">
          <cell r="A25" t="str">
            <v>GE018</v>
          </cell>
          <cell r="B25" t="str">
            <v>NIVEL DE PRECISIÓN</v>
          </cell>
          <cell r="C25" t="str">
            <v>DÍA</v>
          </cell>
          <cell r="D25">
            <v>50000</v>
          </cell>
        </row>
        <row r="26">
          <cell r="A26" t="str">
            <v>GE019</v>
          </cell>
          <cell r="B26" t="str">
            <v>ADQUISICIÓN DE CARTOGRAFIA (IMÁGENES DE SATELITE Y FOTOS AÉREAS EXISTENTES) S/COMPROBANTE PAGO</v>
          </cell>
          <cell r="C26" t="str">
            <v>UN</v>
          </cell>
          <cell r="D26"/>
        </row>
        <row r="27">
          <cell r="A27" t="str">
            <v>GE020</v>
          </cell>
          <cell r="B27" t="str">
            <v>Alquiler de Oficina Principal y campamento de obra (Incluye muebles, enseres , equipo de oficina, servicios publicos y telecomunicaciones)</v>
          </cell>
          <cell r="C27" t="str">
            <v>mes</v>
          </cell>
          <cell r="D27">
            <v>1200000</v>
          </cell>
        </row>
        <row r="28">
          <cell r="A28" t="str">
            <v>GE021</v>
          </cell>
          <cell r="B28" t="str">
            <v>Granulometría por tamizado con lavado sobre tamiz No 200</v>
          </cell>
          <cell r="C28" t="str">
            <v>unidad</v>
          </cell>
          <cell r="D28">
            <v>120000</v>
          </cell>
        </row>
        <row r="29">
          <cell r="A29" t="str">
            <v>GE022</v>
          </cell>
          <cell r="B29" t="str">
            <v>Determinación del límite líquido, límite plástico e índice de plasticidad de suelos</v>
          </cell>
          <cell r="C29"/>
          <cell r="D29"/>
        </row>
        <row r="30">
          <cell r="A30" t="str">
            <v>GE023</v>
          </cell>
          <cell r="B30" t="str">
            <v>Relaciones de humedad - masa unitaria seca en los suelos (ensayo modificado de compactación - Proctor Modificado) con corrección del peso unitario y contenido de agua</v>
          </cell>
          <cell r="C30" t="str">
            <v>unidad</v>
          </cell>
          <cell r="D30">
            <v>160000</v>
          </cell>
        </row>
        <row r="31">
          <cell r="A31" t="str">
            <v>GE024</v>
          </cell>
          <cell r="B31" t="str">
            <v>Relación de Soporte del Suelo en el laboratorio (CBR en el laboratorio) remodelado y sumergido. Suelos granulares (3 puntos)</v>
          </cell>
          <cell r="C31" t="str">
            <v>unidad</v>
          </cell>
          <cell r="D31">
            <v>380000</v>
          </cell>
        </row>
        <row r="32">
          <cell r="A32" t="str">
            <v>GE025</v>
          </cell>
          <cell r="B32" t="str">
            <v>Ensayos de corte directo modalidad CD</v>
          </cell>
          <cell r="C32" t="str">
            <v>unidad</v>
          </cell>
          <cell r="D32">
            <v>850000</v>
          </cell>
        </row>
        <row r="33">
          <cell r="A33" t="str">
            <v>GE026</v>
          </cell>
          <cell r="B33"/>
          <cell r="C33"/>
          <cell r="D33"/>
        </row>
        <row r="34">
          <cell r="A34" t="str">
            <v>GE027</v>
          </cell>
          <cell r="B34"/>
          <cell r="C34"/>
          <cell r="D34"/>
        </row>
        <row r="35">
          <cell r="A35" t="str">
            <v>GE028</v>
          </cell>
          <cell r="B35"/>
          <cell r="C35"/>
          <cell r="D35"/>
        </row>
        <row r="36">
          <cell r="A36" t="str">
            <v>GE029</v>
          </cell>
          <cell r="B36"/>
          <cell r="C36"/>
          <cell r="D36"/>
        </row>
        <row r="37">
          <cell r="A37" t="str">
            <v>GE030</v>
          </cell>
          <cell r="B37"/>
          <cell r="C37"/>
          <cell r="D37"/>
        </row>
        <row r="38">
          <cell r="A38" t="str">
            <v>GE031</v>
          </cell>
          <cell r="B38"/>
          <cell r="C38"/>
          <cell r="D38"/>
        </row>
        <row r="39">
          <cell r="A39" t="str">
            <v>GE032</v>
          </cell>
          <cell r="B39"/>
          <cell r="C39"/>
          <cell r="D39"/>
        </row>
        <row r="40">
          <cell r="A40" t="str">
            <v>GE033</v>
          </cell>
          <cell r="B40"/>
          <cell r="C40"/>
          <cell r="D40"/>
        </row>
        <row r="41">
          <cell r="A41" t="str">
            <v>GE034</v>
          </cell>
          <cell r="B41"/>
          <cell r="C41"/>
          <cell r="D41"/>
        </row>
        <row r="42">
          <cell r="A42" t="str">
            <v>GE035</v>
          </cell>
          <cell r="B42"/>
          <cell r="C42"/>
          <cell r="D42"/>
        </row>
        <row r="43">
          <cell r="A43" t="str">
            <v>GE036</v>
          </cell>
          <cell r="B43"/>
          <cell r="C43"/>
          <cell r="D43"/>
        </row>
        <row r="44">
          <cell r="A44" t="str">
            <v>GE037</v>
          </cell>
          <cell r="B44"/>
          <cell r="C44"/>
          <cell r="D44"/>
        </row>
        <row r="45">
          <cell r="A45" t="str">
            <v>GE038</v>
          </cell>
          <cell r="B45"/>
          <cell r="C45"/>
          <cell r="D45"/>
        </row>
        <row r="46">
          <cell r="A46" t="str">
            <v>GE039</v>
          </cell>
          <cell r="B46"/>
          <cell r="C46"/>
          <cell r="D46"/>
        </row>
        <row r="47">
          <cell r="A47" t="str">
            <v>GE040</v>
          </cell>
          <cell r="B47"/>
          <cell r="C47"/>
          <cell r="D47"/>
        </row>
        <row r="48">
          <cell r="A48" t="str">
            <v>GE041</v>
          </cell>
          <cell r="B48"/>
          <cell r="C48"/>
          <cell r="D48"/>
        </row>
        <row r="49">
          <cell r="A49" t="str">
            <v>GE042</v>
          </cell>
          <cell r="B49"/>
          <cell r="C49"/>
          <cell r="D49"/>
        </row>
        <row r="50">
          <cell r="A50" t="str">
            <v>GE043</v>
          </cell>
          <cell r="B50"/>
          <cell r="C50"/>
          <cell r="D50"/>
        </row>
        <row r="51">
          <cell r="A51" t="str">
            <v>GE044</v>
          </cell>
          <cell r="B51"/>
          <cell r="C51"/>
          <cell r="D51"/>
        </row>
        <row r="52">
          <cell r="A52" t="str">
            <v>GE045</v>
          </cell>
          <cell r="B52"/>
          <cell r="C52"/>
          <cell r="D52"/>
        </row>
        <row r="53">
          <cell r="A53" t="str">
            <v>GE046</v>
          </cell>
          <cell r="B53"/>
          <cell r="C53"/>
          <cell r="D53"/>
        </row>
        <row r="54">
          <cell r="A54" t="str">
            <v>GE047</v>
          </cell>
          <cell r="B54"/>
          <cell r="C54"/>
          <cell r="D54"/>
        </row>
        <row r="55">
          <cell r="A55" t="str">
            <v>GE048</v>
          </cell>
          <cell r="B55"/>
          <cell r="C55"/>
          <cell r="D55"/>
        </row>
        <row r="56">
          <cell r="A56" t="str">
            <v>GE049</v>
          </cell>
          <cell r="B56"/>
          <cell r="C56"/>
          <cell r="D56"/>
        </row>
        <row r="57">
          <cell r="A57" t="str">
            <v>GE050</v>
          </cell>
          <cell r="B57"/>
          <cell r="C57"/>
          <cell r="D57"/>
        </row>
        <row r="58">
          <cell r="A58" t="str">
            <v>GE051</v>
          </cell>
          <cell r="B58"/>
          <cell r="C58"/>
          <cell r="D58"/>
        </row>
        <row r="59">
          <cell r="A59" t="str">
            <v>GE052</v>
          </cell>
          <cell r="B59"/>
          <cell r="C59"/>
          <cell r="D59"/>
        </row>
        <row r="60">
          <cell r="A60" t="str">
            <v>GE053</v>
          </cell>
          <cell r="B60"/>
          <cell r="C60"/>
          <cell r="D60"/>
        </row>
        <row r="61">
          <cell r="A61" t="str">
            <v>GE054</v>
          </cell>
          <cell r="B61"/>
          <cell r="C61"/>
          <cell r="D61"/>
        </row>
        <row r="62">
          <cell r="A62" t="str">
            <v>GE055</v>
          </cell>
          <cell r="B62"/>
          <cell r="C62"/>
          <cell r="D62"/>
        </row>
        <row r="63">
          <cell r="A63" t="str">
            <v>GE056</v>
          </cell>
          <cell r="B63"/>
          <cell r="C63"/>
          <cell r="D63"/>
        </row>
        <row r="64">
          <cell r="A64" t="str">
            <v>GE057</v>
          </cell>
          <cell r="B64"/>
          <cell r="C64"/>
          <cell r="D64"/>
        </row>
        <row r="65">
          <cell r="A65" t="str">
            <v>GE058</v>
          </cell>
          <cell r="B65"/>
          <cell r="C65"/>
          <cell r="D65"/>
        </row>
        <row r="66">
          <cell r="A66" t="str">
            <v>GE059</v>
          </cell>
          <cell r="B66"/>
          <cell r="C66"/>
          <cell r="D66"/>
        </row>
        <row r="67">
          <cell r="A67" t="str">
            <v>GE060</v>
          </cell>
          <cell r="B67"/>
          <cell r="C67"/>
          <cell r="D67"/>
        </row>
        <row r="68">
          <cell r="A68" t="str">
            <v>GE061</v>
          </cell>
          <cell r="B68"/>
          <cell r="C68"/>
          <cell r="D68"/>
        </row>
        <row r="69">
          <cell r="A69" t="str">
            <v>GE062</v>
          </cell>
          <cell r="B69"/>
          <cell r="C69"/>
          <cell r="D69"/>
        </row>
        <row r="70">
          <cell r="A70" t="str">
            <v>GE063</v>
          </cell>
          <cell r="B70"/>
          <cell r="C70"/>
          <cell r="D70"/>
        </row>
        <row r="71">
          <cell r="A71" t="str">
            <v>GE064</v>
          </cell>
          <cell r="B71"/>
          <cell r="C71"/>
          <cell r="D71"/>
        </row>
        <row r="72">
          <cell r="A72" t="str">
            <v>GE065</v>
          </cell>
          <cell r="B72"/>
          <cell r="C72"/>
          <cell r="D72"/>
        </row>
        <row r="73">
          <cell r="A73" t="str">
            <v>GE066</v>
          </cell>
          <cell r="B73"/>
          <cell r="C73"/>
          <cell r="D73"/>
        </row>
        <row r="74">
          <cell r="A74" t="str">
            <v>GE067</v>
          </cell>
          <cell r="B74"/>
          <cell r="C74"/>
          <cell r="D74"/>
        </row>
        <row r="75">
          <cell r="A75" t="str">
            <v>GE068</v>
          </cell>
          <cell r="B75"/>
          <cell r="C75"/>
          <cell r="D75"/>
        </row>
        <row r="76">
          <cell r="A76" t="str">
            <v>GE069</v>
          </cell>
          <cell r="B76"/>
          <cell r="C76"/>
          <cell r="D76"/>
        </row>
        <row r="77">
          <cell r="A77" t="str">
            <v>GE070</v>
          </cell>
          <cell r="B77"/>
          <cell r="C77"/>
          <cell r="D77"/>
        </row>
        <row r="78">
          <cell r="A78" t="str">
            <v>GE071</v>
          </cell>
          <cell r="B78"/>
          <cell r="C78"/>
          <cell r="D78"/>
        </row>
        <row r="79">
          <cell r="A79" t="str">
            <v>GE072</v>
          </cell>
          <cell r="B79"/>
          <cell r="C79"/>
          <cell r="D79"/>
        </row>
        <row r="80">
          <cell r="A80" t="str">
            <v>GE073</v>
          </cell>
          <cell r="B80"/>
          <cell r="C80"/>
          <cell r="D80"/>
        </row>
        <row r="81">
          <cell r="A81" t="str">
            <v>GE074</v>
          </cell>
          <cell r="B81"/>
          <cell r="C81"/>
          <cell r="D81"/>
        </row>
        <row r="82">
          <cell r="A82" t="str">
            <v>GE075</v>
          </cell>
          <cell r="B82"/>
          <cell r="C82"/>
          <cell r="D82"/>
        </row>
        <row r="83">
          <cell r="A83" t="str">
            <v>GE076</v>
          </cell>
          <cell r="B83"/>
          <cell r="C83"/>
          <cell r="D83"/>
        </row>
        <row r="84">
          <cell r="A84" t="str">
            <v>GE077</v>
          </cell>
          <cell r="B84"/>
          <cell r="C84"/>
          <cell r="D84"/>
        </row>
        <row r="85">
          <cell r="A85" t="str">
            <v>GE078</v>
          </cell>
          <cell r="B85"/>
          <cell r="C85"/>
          <cell r="D85"/>
        </row>
        <row r="86">
          <cell r="A86" t="str">
            <v>GE079</v>
          </cell>
          <cell r="B86"/>
          <cell r="C86"/>
          <cell r="D86"/>
        </row>
        <row r="87">
          <cell r="A87" t="str">
            <v>GE080</v>
          </cell>
          <cell r="B87"/>
          <cell r="C87"/>
          <cell r="D87"/>
        </row>
        <row r="88">
          <cell r="A88" t="str">
            <v>GE081</v>
          </cell>
          <cell r="B88"/>
          <cell r="C88"/>
          <cell r="D88"/>
        </row>
        <row r="89">
          <cell r="A89" t="str">
            <v>GE082</v>
          </cell>
          <cell r="B89"/>
          <cell r="C89"/>
          <cell r="D89"/>
        </row>
        <row r="90">
          <cell r="A90" t="str">
            <v>GE083</v>
          </cell>
          <cell r="B90"/>
          <cell r="C90"/>
          <cell r="D90"/>
        </row>
        <row r="91">
          <cell r="A91" t="str">
            <v>GE084</v>
          </cell>
          <cell r="B91"/>
          <cell r="C91"/>
          <cell r="D91"/>
        </row>
        <row r="92">
          <cell r="A92" t="str">
            <v>GE085</v>
          </cell>
          <cell r="B92"/>
          <cell r="C92"/>
          <cell r="D92"/>
        </row>
        <row r="93">
          <cell r="A93" t="str">
            <v>GE086</v>
          </cell>
          <cell r="B93"/>
          <cell r="C93"/>
          <cell r="D93"/>
        </row>
        <row r="94">
          <cell r="A94" t="str">
            <v>GE087</v>
          </cell>
          <cell r="B94"/>
          <cell r="C94"/>
          <cell r="D94"/>
        </row>
        <row r="95">
          <cell r="A95" t="str">
            <v>GE088</v>
          </cell>
          <cell r="B95"/>
          <cell r="C95"/>
          <cell r="D95"/>
        </row>
        <row r="96">
          <cell r="A96" t="str">
            <v>GE089</v>
          </cell>
          <cell r="B96"/>
          <cell r="C96"/>
          <cell r="D96"/>
        </row>
        <row r="97">
          <cell r="A97" t="str">
            <v>GE090</v>
          </cell>
          <cell r="B97"/>
          <cell r="C97"/>
          <cell r="D97"/>
        </row>
        <row r="98">
          <cell r="A98" t="str">
            <v>GE091</v>
          </cell>
          <cell r="B98"/>
          <cell r="C98"/>
          <cell r="D98"/>
        </row>
        <row r="99">
          <cell r="A99" t="str">
            <v>GE092</v>
          </cell>
          <cell r="B99"/>
          <cell r="C99"/>
          <cell r="D99"/>
        </row>
        <row r="100">
          <cell r="A100" t="str">
            <v>GE093</v>
          </cell>
          <cell r="B100"/>
          <cell r="C100"/>
          <cell r="D100"/>
        </row>
        <row r="101">
          <cell r="A101" t="str">
            <v>GE094</v>
          </cell>
          <cell r="B101"/>
          <cell r="C101"/>
          <cell r="D101"/>
        </row>
        <row r="102">
          <cell r="A102" t="str">
            <v>GE095</v>
          </cell>
          <cell r="B102"/>
          <cell r="C102"/>
          <cell r="D102"/>
        </row>
        <row r="103">
          <cell r="A103" t="str">
            <v>GE096</v>
          </cell>
          <cell r="B103"/>
          <cell r="C103"/>
          <cell r="D103"/>
        </row>
        <row r="104">
          <cell r="A104" t="str">
            <v>GE097</v>
          </cell>
          <cell r="B104"/>
          <cell r="C104"/>
          <cell r="D104"/>
        </row>
        <row r="105">
          <cell r="A105" t="str">
            <v>GE098</v>
          </cell>
          <cell r="B105"/>
          <cell r="C105"/>
          <cell r="D105"/>
        </row>
        <row r="106">
          <cell r="A106" t="str">
            <v>GE099</v>
          </cell>
          <cell r="B106"/>
          <cell r="C106"/>
          <cell r="D106"/>
        </row>
        <row r="107">
          <cell r="A107" t="str">
            <v>GE100</v>
          </cell>
          <cell r="B107"/>
          <cell r="C107"/>
          <cell r="D107"/>
        </row>
        <row r="108">
          <cell r="A108"/>
          <cell r="D108"/>
        </row>
        <row r="109">
          <cell r="A109"/>
          <cell r="D109"/>
        </row>
        <row r="110">
          <cell r="A110"/>
          <cell r="B110"/>
          <cell r="D110"/>
        </row>
        <row r="111">
          <cell r="A111"/>
          <cell r="B111" t="str">
            <v xml:space="preserve">MARLON ASDRUBAL PEREZ HERRERA </v>
          </cell>
          <cell r="C111"/>
          <cell r="D111"/>
        </row>
        <row r="112">
          <cell r="A112"/>
          <cell r="B112" t="str">
            <v>INGENIERO BANCO DE PROYECTOS</v>
          </cell>
          <cell r="C112"/>
          <cell r="D112"/>
        </row>
        <row r="113">
          <cell r="A113"/>
          <cell r="B113" t="str">
            <v>BANCO DE PROYECTOS - SECRETARIA DE PLANEACIÓN</v>
          </cell>
          <cell r="C113"/>
          <cell r="D113"/>
        </row>
        <row r="114">
          <cell r="A114"/>
          <cell r="B114" t="str">
            <v>M.P. MAT No. 05202.354756ANT</v>
          </cell>
          <cell r="D114"/>
        </row>
      </sheetData>
      <sheetData sheetId="18" refreshError="1"/>
      <sheetData sheetId="19" refreshError="1"/>
      <sheetData sheetId="20" refreshError="1"/>
      <sheetData sheetId="21" refreshError="1"/>
      <sheetData sheetId="22" refreshError="1">
        <row r="1">
          <cell r="A1" t="str">
            <v>DEPARTAMENTO DE ANTIOQUIA</v>
          </cell>
        </row>
        <row r="8">
          <cell r="A8" t="str">
            <v>MO001</v>
          </cell>
          <cell r="B8" t="str">
            <v>PROFESIONAL DIRECTOR</v>
          </cell>
        </row>
        <row r="9">
          <cell r="A9" t="str">
            <v>MO002</v>
          </cell>
          <cell r="B9" t="str">
            <v xml:space="preserve">PROFESIONAL RESIDENTE
</v>
          </cell>
        </row>
        <row r="10">
          <cell r="A10" t="str">
            <v>MO003</v>
          </cell>
          <cell r="B10" t="str">
            <v>TECNOLOGO AMBIENTAL</v>
          </cell>
        </row>
        <row r="11">
          <cell r="A11" t="str">
            <v>MO004</v>
          </cell>
          <cell r="B11" t="str">
            <v>RESIDENTE SOCIAL</v>
          </cell>
        </row>
        <row r="12">
          <cell r="A12" t="str">
            <v>MO005</v>
          </cell>
          <cell r="B12" t="str">
            <v>AUXILIAR DE RESIDENCIA</v>
          </cell>
        </row>
        <row r="13">
          <cell r="A13" t="str">
            <v>MO006</v>
          </cell>
          <cell r="B13" t="str">
            <v>TECNOLOGO SST</v>
          </cell>
        </row>
        <row r="14">
          <cell r="A14" t="str">
            <v>MO007</v>
          </cell>
          <cell r="B14" t="str">
            <v>PROFESIONAL SST</v>
          </cell>
        </row>
        <row r="15">
          <cell r="A15" t="str">
            <v>MO008</v>
          </cell>
          <cell r="B15" t="str">
            <v>CONTADOR</v>
          </cell>
        </row>
        <row r="16">
          <cell r="A16" t="str">
            <v>MO009</v>
          </cell>
          <cell r="B16" t="str">
            <v>ALMACENISTA</v>
          </cell>
        </row>
        <row r="17">
          <cell r="A17" t="str">
            <v>MO010</v>
          </cell>
          <cell r="B17" t="str">
            <v>SECRETARIA</v>
          </cell>
        </row>
        <row r="18">
          <cell r="A18" t="str">
            <v>MO011</v>
          </cell>
          <cell r="B18" t="str">
            <v>MENSAJERO</v>
          </cell>
        </row>
        <row r="19">
          <cell r="A19" t="str">
            <v>MO012</v>
          </cell>
          <cell r="B19" t="str">
            <v>VIGILANTE</v>
          </cell>
        </row>
        <row r="20">
          <cell r="A20" t="str">
            <v>MO013</v>
          </cell>
          <cell r="B20" t="str">
            <v>TOPOGRAFO</v>
          </cell>
        </row>
        <row r="21">
          <cell r="A21" t="str">
            <v>MO014</v>
          </cell>
          <cell r="B21" t="str">
            <v>CADENERO 1</v>
          </cell>
        </row>
        <row r="22">
          <cell r="A22" t="str">
            <v>MO015</v>
          </cell>
          <cell r="B22" t="str">
            <v>CADENERO 2</v>
          </cell>
        </row>
        <row r="23">
          <cell r="A23" t="str">
            <v>MO016</v>
          </cell>
          <cell r="B23" t="str">
            <v>MAESTRO DE OBRA</v>
          </cell>
        </row>
        <row r="24">
          <cell r="A24" t="str">
            <v>MO017</v>
          </cell>
          <cell r="B24" t="str">
            <v>OFICIAL ELECTRICO</v>
          </cell>
        </row>
        <row r="25">
          <cell r="A25" t="str">
            <v>MO018</v>
          </cell>
          <cell r="B25" t="str">
            <v>OFICIAL DE OBRA</v>
          </cell>
        </row>
        <row r="26">
          <cell r="A26" t="str">
            <v>MO019</v>
          </cell>
          <cell r="B26" t="str">
            <v>INSPECTOR DE OBRA</v>
          </cell>
        </row>
        <row r="27">
          <cell r="A27" t="str">
            <v>MO020</v>
          </cell>
          <cell r="B27" t="str">
            <v>AYUDANTE ENTENDIDO</v>
          </cell>
        </row>
        <row r="28">
          <cell r="A28" t="str">
            <v>MO021</v>
          </cell>
          <cell r="B28" t="str">
            <v>AYUDANTE RASO</v>
          </cell>
        </row>
        <row r="29">
          <cell r="A29" t="str">
            <v>MO022</v>
          </cell>
          <cell r="B29" t="str">
            <v>OPERADOR EQUIPO LIVIANO</v>
          </cell>
        </row>
        <row r="30">
          <cell r="A30" t="str">
            <v>MO023</v>
          </cell>
          <cell r="B30" t="str">
            <v>OPERADOR DE EQUIPO MEDIANO</v>
          </cell>
        </row>
        <row r="31">
          <cell r="A31" t="str">
            <v>MO024</v>
          </cell>
          <cell r="B31" t="str">
            <v>OPERADOR DE EQUIPO PESADO</v>
          </cell>
        </row>
        <row r="32">
          <cell r="A32" t="str">
            <v>MO025</v>
          </cell>
          <cell r="B32" t="str">
            <v>PILERO</v>
          </cell>
        </row>
        <row r="33">
          <cell r="A33" t="str">
            <v>MO026</v>
          </cell>
          <cell r="B33" t="str">
            <v>AUXILIAR PARE-SIGA</v>
          </cell>
        </row>
        <row r="34">
          <cell r="A34" t="str">
            <v>MO027</v>
          </cell>
          <cell r="B34" t="str">
            <v>INGENIERO SIG</v>
          </cell>
        </row>
        <row r="35">
          <cell r="A35" t="str">
            <v>MO028</v>
          </cell>
          <cell r="B35" t="str">
            <v>TECNOLOGO SIG</v>
          </cell>
        </row>
        <row r="36">
          <cell r="A36" t="str">
            <v>MO029</v>
          </cell>
          <cell r="B36" t="str">
            <v>DIBUJANTE</v>
          </cell>
        </row>
        <row r="37">
          <cell r="A37" t="str">
            <v>MO030</v>
          </cell>
          <cell r="B37" t="str">
            <v>ARQUITECTO DISEÑADOR</v>
          </cell>
        </row>
        <row r="38">
          <cell r="A38" t="str">
            <v>MO031</v>
          </cell>
          <cell r="B38" t="str">
            <v>ARQUITECTO ESPECIALISTA</v>
          </cell>
        </row>
        <row r="39">
          <cell r="A39" t="str">
            <v>MO032</v>
          </cell>
          <cell r="B39" t="str">
            <v>INGENIERO ESPECIALISTA</v>
          </cell>
        </row>
        <row r="40">
          <cell r="A40" t="str">
            <v>MO033</v>
          </cell>
          <cell r="B40" t="str">
            <v>GEOLOGO</v>
          </cell>
        </row>
        <row r="41">
          <cell r="A41" t="str">
            <v>MO034</v>
          </cell>
          <cell r="B41" t="str">
            <v>INGENIERO ELECTRICISTA</v>
          </cell>
        </row>
        <row r="42">
          <cell r="A42" t="str">
            <v>MO035</v>
          </cell>
          <cell r="B42" t="str">
            <v>OFICIAL OBRA CIVIL</v>
          </cell>
        </row>
        <row r="43">
          <cell r="A43" t="str">
            <v/>
          </cell>
          <cell r="B43"/>
        </row>
        <row r="44">
          <cell r="A44" t="str">
            <v/>
          </cell>
          <cell r="B44"/>
        </row>
        <row r="45">
          <cell r="A45" t="str">
            <v/>
          </cell>
          <cell r="B45"/>
        </row>
        <row r="46">
          <cell r="A46" t="str">
            <v/>
          </cell>
          <cell r="B46"/>
        </row>
        <row r="47">
          <cell r="A47" t="str">
            <v/>
          </cell>
          <cell r="B47"/>
        </row>
        <row r="48">
          <cell r="A48" t="str">
            <v/>
          </cell>
          <cell r="B48"/>
        </row>
        <row r="49">
          <cell r="A49" t="str">
            <v/>
          </cell>
          <cell r="B49"/>
        </row>
        <row r="50">
          <cell r="A50" t="str">
            <v/>
          </cell>
          <cell r="B50"/>
        </row>
        <row r="51">
          <cell r="A51" t="str">
            <v/>
          </cell>
          <cell r="B51"/>
        </row>
        <row r="52">
          <cell r="A52" t="str">
            <v/>
          </cell>
          <cell r="B52"/>
        </row>
        <row r="53">
          <cell r="A53" t="str">
            <v/>
          </cell>
          <cell r="B53"/>
        </row>
        <row r="54">
          <cell r="A54" t="str">
            <v/>
          </cell>
          <cell r="B54"/>
        </row>
        <row r="55">
          <cell r="A55" t="str">
            <v/>
          </cell>
          <cell r="B55"/>
        </row>
        <row r="56">
          <cell r="A56" t="str">
            <v/>
          </cell>
          <cell r="B56"/>
        </row>
        <row r="57">
          <cell r="A57" t="str">
            <v/>
          </cell>
          <cell r="B57"/>
        </row>
        <row r="58">
          <cell r="A58" t="str">
            <v/>
          </cell>
          <cell r="B58"/>
        </row>
        <row r="59">
          <cell r="A59" t="str">
            <v/>
          </cell>
          <cell r="B59"/>
        </row>
        <row r="60">
          <cell r="A60" t="str">
            <v/>
          </cell>
          <cell r="B60"/>
        </row>
        <row r="61">
          <cell r="A61" t="str">
            <v/>
          </cell>
          <cell r="B61"/>
        </row>
        <row r="62">
          <cell r="A62" t="str">
            <v/>
          </cell>
          <cell r="B62"/>
        </row>
        <row r="63">
          <cell r="A63" t="str">
            <v/>
          </cell>
          <cell r="B63"/>
        </row>
      </sheetData>
      <sheetData sheetId="23" refreshError="1">
        <row r="12">
          <cell r="A12" t="str">
            <v>SE001</v>
          </cell>
        </row>
        <row r="13">
          <cell r="A13" t="str">
            <v>SE002</v>
          </cell>
        </row>
        <row r="14">
          <cell r="A14"/>
        </row>
        <row r="15">
          <cell r="A15"/>
        </row>
        <row r="16">
          <cell r="A16"/>
        </row>
        <row r="17">
          <cell r="A17"/>
        </row>
        <row r="18">
          <cell r="A18"/>
        </row>
        <row r="19">
          <cell r="A19"/>
        </row>
        <row r="20">
          <cell r="A20"/>
        </row>
        <row r="21">
          <cell r="A21"/>
        </row>
        <row r="22">
          <cell r="A22"/>
        </row>
        <row r="23">
          <cell r="A23"/>
        </row>
        <row r="24">
          <cell r="A24"/>
        </row>
        <row r="25">
          <cell r="A25"/>
        </row>
        <row r="26">
          <cell r="A26"/>
        </row>
        <row r="27">
          <cell r="A27"/>
        </row>
        <row r="28">
          <cell r="A28"/>
        </row>
        <row r="29">
          <cell r="A29"/>
        </row>
        <row r="30">
          <cell r="A30"/>
        </row>
        <row r="31">
          <cell r="A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  <row r="41">
          <cell r="A41"/>
        </row>
        <row r="42">
          <cell r="A42"/>
        </row>
        <row r="43">
          <cell r="A43"/>
        </row>
        <row r="44">
          <cell r="A44"/>
        </row>
        <row r="45">
          <cell r="A45"/>
        </row>
        <row r="46">
          <cell r="A46"/>
        </row>
        <row r="47">
          <cell r="A47"/>
        </row>
        <row r="48">
          <cell r="A48"/>
        </row>
        <row r="49">
          <cell r="A49"/>
        </row>
        <row r="50">
          <cell r="A50"/>
        </row>
        <row r="51">
          <cell r="A51"/>
        </row>
        <row r="52">
          <cell r="A52"/>
        </row>
        <row r="53">
          <cell r="A53"/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2876C-FA50-4BD9-B90E-1467B14AC3F8}">
  <dimension ref="A1:I33"/>
  <sheetViews>
    <sheetView tabSelected="1" topLeftCell="A28" workbookViewId="0">
      <selection activeCell="H26" sqref="H26"/>
    </sheetView>
  </sheetViews>
  <sheetFormatPr baseColWidth="10" defaultRowHeight="15" x14ac:dyDescent="0.25"/>
  <cols>
    <col min="3" max="3" width="27.85546875" bestFit="1" customWidth="1"/>
    <col min="9" max="9" width="12.140625" bestFit="1" customWidth="1"/>
  </cols>
  <sheetData>
    <row r="1" spans="1:9" ht="26.25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</row>
    <row r="2" spans="1:9" ht="21" x14ac:dyDescent="0.25">
      <c r="A2" s="3" t="str">
        <f>+IF('[1]DATOS INICIALES'!$B$7="","",'[1]DATOS INICIALES'!$B$7)</f>
        <v>MUNICIPIO DE DABEIBA</v>
      </c>
      <c r="B2" s="3"/>
      <c r="C2" s="3"/>
      <c r="D2" s="3"/>
      <c r="E2" s="3"/>
      <c r="F2" s="3"/>
      <c r="G2" s="2"/>
      <c r="H2" s="2"/>
      <c r="I2" s="2"/>
    </row>
    <row r="3" spans="1:9" ht="15.75" x14ac:dyDescent="0.25">
      <c r="A3" s="4"/>
      <c r="B3" s="4"/>
      <c r="C3" s="4"/>
      <c r="D3" s="4"/>
      <c r="E3" s="4"/>
      <c r="F3" s="4"/>
      <c r="G3" s="5" t="s">
        <v>2</v>
      </c>
      <c r="H3" s="5"/>
      <c r="I3" s="5"/>
    </row>
    <row r="4" spans="1:9" ht="21" x14ac:dyDescent="0.25">
      <c r="A4" s="6"/>
      <c r="B4" s="7"/>
      <c r="C4" s="7"/>
      <c r="D4" s="7"/>
      <c r="E4" s="7"/>
      <c r="F4" s="7"/>
      <c r="G4" s="8"/>
      <c r="H4" s="8"/>
      <c r="I4" s="9"/>
    </row>
    <row r="5" spans="1:9" x14ac:dyDescent="0.25">
      <c r="A5" s="10" t="s">
        <v>3</v>
      </c>
      <c r="B5" s="10"/>
      <c r="C5" s="10"/>
      <c r="D5" s="10"/>
      <c r="E5" s="10"/>
      <c r="F5" s="10"/>
      <c r="G5" s="10"/>
      <c r="H5" s="10"/>
      <c r="I5" s="10"/>
    </row>
    <row r="6" spans="1:9" x14ac:dyDescent="0.25">
      <c r="A6" s="6"/>
      <c r="B6" s="6"/>
      <c r="C6" s="6"/>
      <c r="D6" s="6"/>
      <c r="E6" s="6"/>
      <c r="F6" s="6"/>
      <c r="G6" s="7"/>
      <c r="H6" s="7"/>
      <c r="I6" s="11"/>
    </row>
    <row r="7" spans="1:9" ht="36" x14ac:dyDescent="0.25">
      <c r="A7" s="12" t="s">
        <v>4</v>
      </c>
      <c r="B7" s="12" t="s">
        <v>5</v>
      </c>
      <c r="C7" s="12" t="s">
        <v>6</v>
      </c>
      <c r="D7" s="12" t="s">
        <v>7</v>
      </c>
      <c r="E7" s="13" t="s">
        <v>8</v>
      </c>
      <c r="F7" s="13" t="s">
        <v>9</v>
      </c>
      <c r="G7" s="13" t="s">
        <v>10</v>
      </c>
      <c r="H7" s="12" t="s">
        <v>11</v>
      </c>
      <c r="I7" s="14" t="s">
        <v>12</v>
      </c>
    </row>
    <row r="8" spans="1:9" x14ac:dyDescent="0.25">
      <c r="A8" s="15" t="s">
        <v>13</v>
      </c>
      <c r="B8" s="16" t="s">
        <v>14</v>
      </c>
      <c r="C8" s="17"/>
      <c r="D8" s="17"/>
      <c r="E8" s="17"/>
      <c r="F8" s="17"/>
      <c r="G8" s="17"/>
      <c r="H8" s="18"/>
      <c r="I8" s="19"/>
    </row>
    <row r="9" spans="1:9" x14ac:dyDescent="0.25">
      <c r="A9" s="20">
        <v>1</v>
      </c>
      <c r="B9" s="21" t="s">
        <v>15</v>
      </c>
      <c r="C9" s="22"/>
      <c r="D9" s="22"/>
      <c r="E9" s="22"/>
      <c r="F9" s="22"/>
      <c r="G9" s="22"/>
      <c r="H9" s="23"/>
      <c r="I9" s="19"/>
    </row>
    <row r="10" spans="1:9" ht="24" x14ac:dyDescent="0.25">
      <c r="A10" s="24">
        <f t="shared" ref="A10:A12" si="0">IF(C10="","",A9+0.1)</f>
        <v>1.1000000000000001</v>
      </c>
      <c r="B10" s="25" t="str">
        <f>IF(C10="","",INDEX(CÓDIGOS_MANO_DE_OBRA,MATCH($C10,'[1]INSUMOS MANO DE OBRA'!$B$8:$B$63,0)))</f>
        <v>MO001</v>
      </c>
      <c r="C10" s="26" t="s">
        <v>16</v>
      </c>
      <c r="D10" s="27">
        <v>1</v>
      </c>
      <c r="E10" s="28"/>
      <c r="F10" s="28"/>
      <c r="G10" s="29">
        <v>0.5</v>
      </c>
      <c r="H10" s="25">
        <v>2</v>
      </c>
      <c r="I10" s="30"/>
    </row>
    <row r="11" spans="1:9" ht="36" x14ac:dyDescent="0.25">
      <c r="A11" s="24">
        <f t="shared" si="0"/>
        <v>1.2000000000000002</v>
      </c>
      <c r="B11" s="25" t="str">
        <f>IF(C11="","",INDEX(CÓDIGOS_MANO_DE_OBRA,MATCH($C11,'[1]INSUMOS MANO DE OBRA'!$B$8:$B$63,0)))</f>
        <v>MO002</v>
      </c>
      <c r="C11" s="26" t="s">
        <v>17</v>
      </c>
      <c r="D11" s="27">
        <v>1</v>
      </c>
      <c r="E11" s="28"/>
      <c r="F11" s="28"/>
      <c r="G11" s="29">
        <v>1</v>
      </c>
      <c r="H11" s="25">
        <v>2</v>
      </c>
      <c r="I11" s="30"/>
    </row>
    <row r="12" spans="1:9" ht="24" x14ac:dyDescent="0.25">
      <c r="A12" s="24">
        <f t="shared" si="0"/>
        <v>1.3000000000000003</v>
      </c>
      <c r="B12" s="25" t="str">
        <f>IF(C12="","",INDEX(CÓDIGOS_MANO_DE_OBRA,MATCH($C12,'[1]INSUMOS MANO DE OBRA'!$B$8:$B$63,0)))</f>
        <v>MO006</v>
      </c>
      <c r="C12" s="26" t="s">
        <v>18</v>
      </c>
      <c r="D12" s="27">
        <v>1</v>
      </c>
      <c r="E12" s="28"/>
      <c r="F12" s="28"/>
      <c r="G12" s="29">
        <v>1</v>
      </c>
      <c r="H12" s="25">
        <v>2</v>
      </c>
      <c r="I12" s="30"/>
    </row>
    <row r="13" spans="1:9" x14ac:dyDescent="0.25">
      <c r="A13" s="20">
        <v>2</v>
      </c>
      <c r="B13" s="21" t="s">
        <v>19</v>
      </c>
      <c r="C13" s="22"/>
      <c r="D13" s="22"/>
      <c r="E13" s="22"/>
      <c r="F13" s="22"/>
      <c r="G13" s="22"/>
      <c r="H13" s="22"/>
      <c r="I13" s="23"/>
    </row>
    <row r="14" spans="1:9" x14ac:dyDescent="0.25">
      <c r="A14" s="24">
        <f>IF(C14="","",A13+0.1)</f>
        <v>2.1</v>
      </c>
      <c r="B14" s="25"/>
      <c r="C14" s="31" t="s">
        <v>20</v>
      </c>
      <c r="D14" s="32"/>
      <c r="E14" s="32"/>
      <c r="F14" s="32"/>
      <c r="G14" s="33"/>
      <c r="H14" s="33"/>
      <c r="I14" s="34" t="str">
        <f>IF(SUM(I9)=0,"",SUM(I9))</f>
        <v/>
      </c>
    </row>
    <row r="15" spans="1:9" x14ac:dyDescent="0.25">
      <c r="A15" s="24">
        <f>IF(C15="","",A14+0.1)</f>
        <v>2.2000000000000002</v>
      </c>
      <c r="B15" s="25"/>
      <c r="C15" s="31" t="s">
        <v>21</v>
      </c>
      <c r="D15" s="32"/>
      <c r="E15" s="32"/>
      <c r="F15" s="32"/>
      <c r="G15" s="33"/>
      <c r="H15" s="33"/>
      <c r="I15" s="35"/>
    </row>
    <row r="16" spans="1:9" x14ac:dyDescent="0.25">
      <c r="A16" s="24">
        <f>IF(C16="","",A15+0.1)</f>
        <v>2.3000000000000003</v>
      </c>
      <c r="B16" s="25"/>
      <c r="C16" s="31" t="s">
        <v>22</v>
      </c>
      <c r="D16" s="32"/>
      <c r="E16" s="32"/>
      <c r="F16" s="32"/>
      <c r="G16" s="33"/>
      <c r="H16" s="33"/>
      <c r="I16" s="34"/>
    </row>
    <row r="17" spans="1:9" x14ac:dyDescent="0.25">
      <c r="A17" s="36"/>
      <c r="B17" s="37" t="s">
        <v>23</v>
      </c>
      <c r="C17" s="38"/>
      <c r="D17" s="38"/>
      <c r="E17" s="38"/>
      <c r="F17" s="38"/>
      <c r="G17" s="38"/>
      <c r="H17" s="39"/>
      <c r="I17" s="40"/>
    </row>
    <row r="18" spans="1:9" x14ac:dyDescent="0.25">
      <c r="A18" s="15" t="s">
        <v>24</v>
      </c>
      <c r="B18" s="16" t="s">
        <v>25</v>
      </c>
      <c r="C18" s="17"/>
      <c r="D18" s="17"/>
      <c r="E18" s="17"/>
      <c r="F18" s="17"/>
      <c r="G18" s="17"/>
      <c r="H18" s="18"/>
      <c r="I18" s="19"/>
    </row>
    <row r="19" spans="1:9" x14ac:dyDescent="0.25">
      <c r="A19" s="15">
        <v>5</v>
      </c>
      <c r="B19" s="41" t="s">
        <v>26</v>
      </c>
      <c r="C19" s="42"/>
      <c r="D19" s="42"/>
      <c r="E19" s="42"/>
      <c r="F19" s="42"/>
      <c r="G19" s="42"/>
      <c r="H19" s="39"/>
      <c r="I19" s="19"/>
    </row>
    <row r="20" spans="1:9" x14ac:dyDescent="0.25">
      <c r="A20" s="24" t="str">
        <f>IF(C20="","",A19+0.1)</f>
        <v/>
      </c>
      <c r="B20" s="25" t="str">
        <f>IF(C20="","",INDEX('[1]INSUMOS GENERALES'!$A$8:$A$144,MATCH($C20,'[1]INSUMOS GENERALES'!$B$8:$B$144,0)))</f>
        <v/>
      </c>
      <c r="C20" s="26"/>
      <c r="D20" s="27"/>
      <c r="E20" s="43" t="str">
        <f>+IF(C20="","",(VLOOKUP($B20,'[1]INSUMOS GENERALES'!$A$8:$D$144,4,0)))</f>
        <v/>
      </c>
      <c r="F20" s="32"/>
      <c r="G20" s="32"/>
      <c r="H20" s="27"/>
      <c r="I20" s="30" t="str">
        <f t="shared" ref="I20:I26" si="1">+IFERROR(D20*E20*H20,"")</f>
        <v/>
      </c>
    </row>
    <row r="21" spans="1:9" x14ac:dyDescent="0.25">
      <c r="A21" s="24" t="str">
        <f>IF(C21="","",A20+0.1)</f>
        <v/>
      </c>
      <c r="B21" s="25" t="str">
        <f>IF(C21="","",INDEX('[1]INSUMOS GENERALES'!$A$8:$A$144,MATCH($C21,'[1]INSUMOS GENERALES'!$B$8:$B$144,0)))</f>
        <v/>
      </c>
      <c r="C21" s="26"/>
      <c r="D21" s="27"/>
      <c r="E21" s="43" t="str">
        <f>+IF(C21="","",(VLOOKUP($B21,'[1]INSUMOS GENERALES'!$A$8:$D$144,4,0)))</f>
        <v/>
      </c>
      <c r="F21" s="32"/>
      <c r="G21" s="32"/>
      <c r="H21" s="27"/>
      <c r="I21" s="30" t="str">
        <f t="shared" si="1"/>
        <v/>
      </c>
    </row>
    <row r="22" spans="1:9" x14ac:dyDescent="0.25">
      <c r="A22" s="24">
        <v>5.0999999999999996</v>
      </c>
      <c r="B22" s="25"/>
      <c r="C22" s="31" t="s">
        <v>27</v>
      </c>
      <c r="D22" s="25">
        <v>1</v>
      </c>
      <c r="E22" s="44"/>
      <c r="F22" s="32"/>
      <c r="G22" s="32"/>
      <c r="H22" s="25">
        <v>2</v>
      </c>
      <c r="I22" s="30"/>
    </row>
    <row r="23" spans="1:9" ht="96" x14ac:dyDescent="0.25">
      <c r="A23" s="24">
        <f t="shared" ref="A23:A30" si="2">IF(C23="","",A22+0.1)</f>
        <v>5.1999999999999993</v>
      </c>
      <c r="B23" s="25" t="str">
        <f>IF(C23="","",INDEX('[1]INSUMOS GENERALES'!$A$8:$A$144,MATCH($C23,'[1]INSUMOS GENERALES'!$B$8:$B$144,0)))</f>
        <v>GE010</v>
      </c>
      <c r="C23" s="26" t="s">
        <v>28</v>
      </c>
      <c r="D23" s="27">
        <v>1</v>
      </c>
      <c r="E23" s="43"/>
      <c r="F23" s="32"/>
      <c r="G23" s="32"/>
      <c r="H23" s="25">
        <v>2</v>
      </c>
      <c r="I23" s="30"/>
    </row>
    <row r="24" spans="1:9" ht="228" x14ac:dyDescent="0.25">
      <c r="A24" s="24">
        <f t="shared" si="2"/>
        <v>5.2999999999999989</v>
      </c>
      <c r="B24" s="25" t="str">
        <f>IF(C24="","",INDEX('[1]INSUMOS GENERALES'!$A$8:$A$144,MATCH($C24,'[1]INSUMOS GENERALES'!$B$8:$B$144,0)))</f>
        <v>GE008</v>
      </c>
      <c r="C24" s="26" t="s">
        <v>29</v>
      </c>
      <c r="D24" s="27">
        <v>2</v>
      </c>
      <c r="E24" s="43"/>
      <c r="F24" s="32"/>
      <c r="G24" s="32"/>
      <c r="H24" s="25">
        <v>2</v>
      </c>
      <c r="I24" s="30"/>
    </row>
    <row r="25" spans="1:9" ht="36" x14ac:dyDescent="0.25">
      <c r="A25" s="24">
        <f t="shared" si="2"/>
        <v>5.3999999999999986</v>
      </c>
      <c r="B25" s="25" t="str">
        <f>IF(C25="","",INDEX('[1]INSUMOS GENERALES'!$A$8:$A$144,MATCH($C25,'[1]INSUMOS GENERALES'!$B$8:$B$144,0)))</f>
        <v>GE009</v>
      </c>
      <c r="C25" s="26" t="s">
        <v>30</v>
      </c>
      <c r="D25" s="27">
        <v>1</v>
      </c>
      <c r="E25" s="43"/>
      <c r="F25" s="32"/>
      <c r="G25" s="32"/>
      <c r="H25" s="25">
        <v>2</v>
      </c>
      <c r="I25" s="30"/>
    </row>
    <row r="26" spans="1:9" x14ac:dyDescent="0.25">
      <c r="A26" s="24" t="str">
        <f t="shared" si="2"/>
        <v/>
      </c>
      <c r="B26" s="25" t="str">
        <f>IF(C26="","",INDEX('[1]INSUMOS GENERALES'!$A$8:$A$144,MATCH($C26,'[1]INSUMOS GENERALES'!$B$8:$B$144,0)))</f>
        <v/>
      </c>
      <c r="C26" s="26"/>
      <c r="D26" s="27"/>
      <c r="E26" s="43"/>
      <c r="F26" s="32"/>
      <c r="G26" s="32"/>
      <c r="H26" s="27"/>
      <c r="I26" s="30">
        <f t="shared" si="1"/>
        <v>0</v>
      </c>
    </row>
    <row r="27" spans="1:9" x14ac:dyDescent="0.25">
      <c r="A27" s="15">
        <v>6</v>
      </c>
      <c r="B27" s="41" t="s">
        <v>31</v>
      </c>
      <c r="C27" s="42"/>
      <c r="D27" s="42"/>
      <c r="E27" s="42"/>
      <c r="F27" s="42"/>
      <c r="G27" s="42"/>
      <c r="H27" s="39"/>
      <c r="I27" s="19"/>
    </row>
    <row r="28" spans="1:9" ht="36" x14ac:dyDescent="0.25">
      <c r="A28" s="24">
        <f>IF(C28="","",A27+0.1)</f>
        <v>6.1</v>
      </c>
      <c r="B28" s="25"/>
      <c r="C28" s="45" t="s">
        <v>32</v>
      </c>
      <c r="D28" s="25">
        <v>1</v>
      </c>
      <c r="E28" s="44"/>
      <c r="F28" s="32"/>
      <c r="G28" s="32"/>
      <c r="H28" s="27"/>
      <c r="I28" s="30"/>
    </row>
    <row r="29" spans="1:9" ht="60" x14ac:dyDescent="0.25">
      <c r="A29" s="24">
        <f>IF(C29="","",A28+0.1)</f>
        <v>6.1999999999999993</v>
      </c>
      <c r="B29" s="25"/>
      <c r="C29" s="45" t="s">
        <v>33</v>
      </c>
      <c r="D29" s="32"/>
      <c r="E29" s="32"/>
      <c r="F29" s="32"/>
      <c r="G29" s="32"/>
      <c r="H29" s="32"/>
      <c r="I29" s="30"/>
    </row>
    <row r="30" spans="1:9" x14ac:dyDescent="0.25">
      <c r="A30" s="24" t="str">
        <f t="shared" si="2"/>
        <v/>
      </c>
      <c r="B30" s="25"/>
      <c r="C30" s="26"/>
      <c r="D30" s="27"/>
      <c r="E30" s="44"/>
      <c r="F30" s="32"/>
      <c r="G30" s="32"/>
      <c r="H30" s="27"/>
      <c r="I30" s="30"/>
    </row>
    <row r="31" spans="1:9" x14ac:dyDescent="0.25">
      <c r="A31" s="16" t="s">
        <v>34</v>
      </c>
      <c r="B31" s="17"/>
      <c r="C31" s="17"/>
      <c r="D31" s="17"/>
      <c r="E31" s="17"/>
      <c r="F31" s="17"/>
      <c r="G31" s="17"/>
      <c r="H31" s="18"/>
      <c r="I31" s="46" t="str">
        <f>IFERROR(IF(SUM(I18,I8)=0,"",ROUND(SUM(I18,I8),0)),"")</f>
        <v/>
      </c>
    </row>
    <row r="32" spans="1:9" x14ac:dyDescent="0.25">
      <c r="A32" s="16" t="s">
        <v>35</v>
      </c>
      <c r="B32" s="17"/>
      <c r="C32" s="17"/>
      <c r="D32" s="17"/>
      <c r="E32" s="17"/>
      <c r="F32" s="17"/>
      <c r="G32" s="17"/>
      <c r="H32" s="47"/>
      <c r="I32" s="46" t="str">
        <f>+IFERROR(ROUND(I31*H32,0),"")</f>
        <v/>
      </c>
    </row>
    <row r="33" spans="1:9" x14ac:dyDescent="0.25">
      <c r="A33" s="16" t="s">
        <v>36</v>
      </c>
      <c r="B33" s="17"/>
      <c r="C33" s="17"/>
      <c r="D33" s="17"/>
      <c r="E33" s="17"/>
      <c r="F33" s="17"/>
      <c r="G33" s="17"/>
      <c r="H33" s="18"/>
      <c r="I33" s="46" t="str">
        <f>IF(I31="","",SUM(I31:I32))</f>
        <v/>
      </c>
    </row>
  </sheetData>
  <protectedRanges>
    <protectedRange sqref="G10:G12 C23:D26 C10:D12 H28 C30:E30 H30 C20:D21 E22 E28 H20:H21 H26" name="Editables"/>
  </protectedRanges>
  <mergeCells count="16">
    <mergeCell ref="B27:H27"/>
    <mergeCell ref="A31:H31"/>
    <mergeCell ref="A32:G32"/>
    <mergeCell ref="A33:H33"/>
    <mergeCell ref="B8:H8"/>
    <mergeCell ref="B9:H9"/>
    <mergeCell ref="B13:I13"/>
    <mergeCell ref="B17:H17"/>
    <mergeCell ref="B18:H18"/>
    <mergeCell ref="B19:H19"/>
    <mergeCell ref="A1:F1"/>
    <mergeCell ref="G1:I2"/>
    <mergeCell ref="A2:F2"/>
    <mergeCell ref="A3:F3"/>
    <mergeCell ref="G3:I3"/>
    <mergeCell ref="A5:I5"/>
  </mergeCells>
  <dataValidations count="1">
    <dataValidation type="list" allowBlank="1" showInputMessage="1" showErrorMessage="1" sqref="B28:B30" xr:uid="{FBB4DC71-2314-46CB-A2F3-2267BE005D7C}">
      <formula1>CÓDIGOS_SERVICIOS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2025-10-20T18:41:45Z</dcterms:created>
  <dcterms:modified xsi:type="dcterms:W3CDTF">2025-10-20T18:43:05Z</dcterms:modified>
</cp:coreProperties>
</file>