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10. OCTUBRE\1. ANALISIS DEL SECTOR\17. APOYO LOGISTICO FORO CIUDADANO DTPA\"/>
    </mc:Choice>
  </mc:AlternateContent>
  <xr:revisionPtr revIDLastSave="0" documentId="13_ncr:1_{AAC2D8F6-F365-4FDA-8D91-28997FFAAD41}" xr6:coauthVersionLast="36" xr6:coauthVersionMax="47" xr10:uidLastSave="{00000000-0000-0000-0000-000000000000}"/>
  <bookViews>
    <workbookView xWindow="-120" yWindow="-120" windowWidth="20730" windowHeight="11040" xr2:uid="{2BA50576-02E3-40C1-921D-9DCCD76718CC}"/>
  </bookViews>
  <sheets>
    <sheet name="PRECIO DE REFERENC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/>
  <c r="L8" i="1" s="1"/>
  <c r="M8" i="1" s="1"/>
  <c r="I8" i="1"/>
  <c r="J8" i="1"/>
  <c r="G9" i="1"/>
  <c r="H9" i="1"/>
  <c r="L9" i="1" s="1"/>
  <c r="M9" i="1" s="1"/>
  <c r="I9" i="1"/>
  <c r="J9" i="1"/>
  <c r="K9" i="1" s="1"/>
  <c r="K8" i="1" l="1"/>
  <c r="G6" i="1"/>
  <c r="H6" i="1"/>
  <c r="L6" i="1" s="1"/>
  <c r="I6" i="1"/>
  <c r="J6" i="1"/>
  <c r="G7" i="1"/>
  <c r="H7" i="1"/>
  <c r="L7" i="1" s="1"/>
  <c r="I7" i="1"/>
  <c r="J7" i="1"/>
  <c r="K7" i="1" l="1"/>
  <c r="M7" i="1" s="1"/>
  <c r="K6" i="1"/>
  <c r="J4" i="1"/>
  <c r="M6" i="1" l="1"/>
  <c r="I4" i="1"/>
  <c r="H4" i="1"/>
  <c r="L4" i="1" s="1"/>
  <c r="G4" i="1"/>
  <c r="K4" i="1" l="1"/>
  <c r="J5" i="1"/>
  <c r="I5" i="1"/>
  <c r="H5" i="1"/>
  <c r="L5" i="1" s="1"/>
  <c r="M4" i="1" l="1"/>
  <c r="G5" i="1"/>
  <c r="K5" i="1" l="1"/>
  <c r="M5" i="1" l="1"/>
</calcChain>
</file>

<file path=xl/sharedStrings.xml><?xml version="1.0" encoding="utf-8"?>
<sst xmlns="http://schemas.openxmlformats.org/spreadsheetml/2006/main" count="34" uniqueCount="22">
  <si>
    <t>ITEM</t>
  </si>
  <si>
    <t xml:space="preserve">MEDIANA </t>
  </si>
  <si>
    <t xml:space="preserve">METRICA UTILIZADA </t>
  </si>
  <si>
    <t>UNIDAD 
DE 
MEDIDA</t>
  </si>
  <si>
    <t xml:space="preserve">COEFICIENTE 
DE 
VARIACION </t>
  </si>
  <si>
    <t xml:space="preserve">DESVIACION 
ESTANDAR </t>
  </si>
  <si>
    <t xml:space="preserve">MEDIA 
ARITMETICA </t>
  </si>
  <si>
    <t xml:space="preserve">MENOR 
VALOR </t>
  </si>
  <si>
    <t xml:space="preserve">UN </t>
  </si>
  <si>
    <t>DESCRIPCIÓN</t>
  </si>
  <si>
    <t>ANEXO - ESTUDIO DE COTIZACIÓNES (PRECIO DE REFERENCIA)</t>
  </si>
  <si>
    <t xml:space="preserve">PRECIO 
DE 
REFERENCIA UNITARIO INCLUIDO IVA </t>
  </si>
  <si>
    <t>VALOR UNITARIO INCLUIDO IVA Y DEMAS</t>
  </si>
  <si>
    <r>
      <rPr>
        <b/>
        <sz val="10"/>
        <color theme="1"/>
        <rFont val="Arial Narrow"/>
        <family val="2"/>
      </rPr>
      <t>Desayuno:</t>
    </r>
    <r>
      <rPr>
        <sz val="10"/>
        <color theme="1"/>
        <rFont val="Arial Narrow"/>
        <family val="2"/>
      </rPr>
      <t xml:space="preserve"> Entrega (2) dos opciones de menú para desayuno, el cual debe estar compuesto como mínimo así: (1) una harina o cereal, (1) proteína, (1) una bebida acompañante fría, (1) una bebida acompañante caliente y (1) una porción de fruta.</t>
    </r>
  </si>
  <si>
    <r>
      <rPr>
        <b/>
        <sz val="10"/>
        <color theme="1"/>
        <rFont val="Arial Narrow"/>
        <family val="2"/>
      </rPr>
      <t xml:space="preserve">Almuerzo: </t>
    </r>
    <r>
      <rPr>
        <sz val="10"/>
        <color theme="1"/>
        <rFont val="Arial Narrow"/>
        <family val="2"/>
      </rPr>
      <t>Entrega de (2) dos opciones de menú para almuerzos, los cuales deben estar compuestos, como mínimo: (1) una proteína (pollo, res, cerdo), (1) una harina, (1) una porción vegetal, (1) una sopa y (1) una bebida fría, un (1) postre.</t>
    </r>
  </si>
  <si>
    <r>
      <rPr>
        <b/>
        <sz val="10"/>
        <color theme="1"/>
        <rFont val="Arial Narrow"/>
        <family val="2"/>
      </rPr>
      <t xml:space="preserve">Refrigerio: </t>
    </r>
    <r>
      <rPr>
        <sz val="10"/>
        <color theme="1"/>
        <rFont val="Arial Narrow"/>
        <family val="2"/>
      </rPr>
      <t>Entrega de dos (2) opciones de menú para refrigerio (en la media mañana), el cual debe estar compuesto, como mínimo así: una (1) harina o cereal, una (1) bebida acompañante fría y/o caliente, una (1) porción de fruta.</t>
    </r>
  </si>
  <si>
    <t>Estación de café, aromática y agua.</t>
  </si>
  <si>
    <t>Mantel y sobre mantel color blanco y azul claro. Medidas: 1.20x60 cm y 1.80x60 cm</t>
  </si>
  <si>
    <t>1</t>
  </si>
  <si>
    <r>
      <rPr>
        <b/>
        <sz val="10"/>
        <color theme="1"/>
        <rFont val="Arial Narrow"/>
        <family val="2"/>
      </rPr>
      <t>Servicio de transporte terrestre:</t>
    </r>
    <r>
      <rPr>
        <sz val="10"/>
        <color theme="1"/>
        <rFont val="Arial Narrow"/>
        <family val="2"/>
      </rPr>
      <t xml:space="preserve"> bus o minivan para 20 personas urbano/rural ida y regreso: Rutas: Cali – Corregimiento de Pance cabecera - Corregimiento de Villacarmelo cabecera - Corregimiento de la Leonera cabecera - Corregimiento de Pichindé cabecera - Corregimiento Los Andes (puente río Pichindé) - Cali </t>
    </r>
  </si>
  <si>
    <t>CORPORACIÓN GEST-ART</t>
  </si>
  <si>
    <t>PRESTISERVICIOS INTEGRALES DEL PACIFICO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</si>
</sst>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3" formatCode="_-* #,##0.00_-;\-* #,##0.00_-;_-* &quot;-&quot;??_-;_-@_-"/>
    <numFmt numFmtId="164" formatCode="_(* #,##0.00_);_(* \(#,##0.00\);_(* &quot;-&quot;??_);_(@_)"/>
    <numFmt numFmtId="165" formatCode="&quot;$&quot;\ #,##0.00"/>
    <numFmt numFmtId="166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b/>
      <sz val="9"/>
      <name val="Verdana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2" fillId="0" borderId="1" xfId="1" applyFont="1" applyBorder="1" applyAlignment="1" applyProtection="1">
      <alignment horizontal="center" vertical="center"/>
    </xf>
    <xf numFmtId="0" fontId="3" fillId="8" borderId="0" xfId="0" applyFont="1" applyFill="1" applyAlignment="1">
      <alignment vertical="center" wrapText="1"/>
    </xf>
    <xf numFmtId="9" fontId="2" fillId="8" borderId="0" xfId="1" applyFont="1" applyFill="1" applyBorder="1" applyAlignment="1" applyProtection="1">
      <alignment horizontal="center" vertical="center"/>
    </xf>
    <xf numFmtId="0" fontId="2" fillId="8" borderId="0" xfId="0" applyFont="1" applyFill="1"/>
    <xf numFmtId="9" fontId="5" fillId="8" borderId="0" xfId="1" applyFont="1" applyFill="1" applyBorder="1" applyAlignment="1" applyProtection="1">
      <alignment horizontal="center" vertical="center"/>
    </xf>
    <xf numFmtId="0" fontId="5" fillId="8" borderId="0" xfId="0" applyFont="1" applyFill="1"/>
    <xf numFmtId="0" fontId="3" fillId="8" borderId="0" xfId="0" applyFont="1" applyFill="1" applyAlignment="1">
      <alignment vertical="center"/>
    </xf>
    <xf numFmtId="0" fontId="3" fillId="8" borderId="0" xfId="0" applyFont="1" applyFill="1" applyAlignment="1">
      <alignment horizontal="justify" vertical="center" wrapText="1"/>
    </xf>
    <xf numFmtId="0" fontId="2" fillId="0" borderId="1" xfId="0" applyFont="1" applyBorder="1"/>
    <xf numFmtId="166" fontId="2" fillId="0" borderId="1" xfId="2" applyNumberFormat="1" applyFont="1" applyBorder="1" applyAlignment="1" applyProtection="1">
      <alignment horizontal="center" vertical="center"/>
    </xf>
    <xf numFmtId="166" fontId="2" fillId="8" borderId="0" xfId="3" applyNumberFormat="1" applyFont="1" applyFill="1" applyBorder="1" applyAlignment="1" applyProtection="1">
      <alignment horizontal="center" vertical="center"/>
    </xf>
    <xf numFmtId="166" fontId="2" fillId="8" borderId="0" xfId="2" applyNumberFormat="1" applyFont="1" applyFill="1" applyBorder="1" applyAlignment="1" applyProtection="1">
      <alignment horizontal="center" vertical="center"/>
    </xf>
    <xf numFmtId="166" fontId="5" fillId="8" borderId="0" xfId="3" applyNumberFormat="1" applyFont="1" applyFill="1" applyBorder="1" applyAlignment="1" applyProtection="1">
      <alignment horizontal="center" vertical="center"/>
    </xf>
    <xf numFmtId="166" fontId="5" fillId="8" borderId="0" xfId="2" applyNumberFormat="1" applyFont="1" applyFill="1" applyBorder="1" applyAlignment="1" applyProtection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166" fontId="2" fillId="8" borderId="0" xfId="3" applyNumberFormat="1" applyFont="1" applyFill="1" applyBorder="1" applyAlignment="1">
      <alignment horizontal="center" vertical="center"/>
    </xf>
    <xf numFmtId="166" fontId="2" fillId="8" borderId="0" xfId="0" applyNumberFormat="1" applyFont="1" applyFill="1" applyAlignment="1">
      <alignment horizontal="center" vertical="center"/>
    </xf>
    <xf numFmtId="166" fontId="2" fillId="0" borderId="0" xfId="3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6" fontId="2" fillId="0" borderId="0" xfId="3" applyNumberFormat="1" applyFont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6" fontId="5" fillId="7" borderId="1" xfId="2" applyNumberFormat="1" applyFont="1" applyFill="1" applyBorder="1" applyAlignment="1" applyProtection="1">
      <alignment horizontal="center" vertical="center"/>
    </xf>
    <xf numFmtId="166" fontId="5" fillId="8" borderId="0" xfId="0" applyNumberFormat="1" applyFont="1" applyFill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4" fillId="6" borderId="2" xfId="3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6" fontId="4" fillId="5" borderId="2" xfId="3" applyNumberFormat="1" applyFont="1" applyFill="1" applyBorder="1" applyAlignment="1" applyProtection="1">
      <alignment horizontal="center" vertical="center" wrapText="1"/>
    </xf>
    <xf numFmtId="6" fontId="3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6" fontId="4" fillId="7" borderId="2" xfId="0" applyNumberFormat="1" applyFont="1" applyFill="1" applyBorder="1" applyAlignment="1">
      <alignment horizontal="center" vertical="center" wrapText="1"/>
    </xf>
    <xf numFmtId="166" fontId="4" fillId="7" borderId="3" xfId="0" applyNumberFormat="1" applyFont="1" applyFill="1" applyBorder="1" applyAlignment="1">
      <alignment horizontal="center" vertical="center" wrapText="1"/>
    </xf>
    <xf numFmtId="166" fontId="4" fillId="4" borderId="2" xfId="0" applyNumberFormat="1" applyFont="1" applyFill="1" applyBorder="1" applyAlignment="1">
      <alignment horizontal="center" vertical="center" wrapText="1"/>
    </xf>
    <xf numFmtId="166" fontId="4" fillId="4" borderId="3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</cellXfs>
  <cellStyles count="4">
    <cellStyle name="Millares" xfId="3" builtinId="3"/>
    <cellStyle name="Millares 2" xfId="2" xr:uid="{9F9C1794-FE5E-4C72-9C2D-59C6A477913A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BG60"/>
  <sheetViews>
    <sheetView tabSelected="1" zoomScale="90" zoomScaleNormal="90" workbookViewId="0">
      <selection activeCell="G13" sqref="G13"/>
    </sheetView>
  </sheetViews>
  <sheetFormatPr baseColWidth="10" defaultColWidth="13.85546875" defaultRowHeight="11.25" x14ac:dyDescent="0.15"/>
  <cols>
    <col min="1" max="1" width="6.140625" style="2" bestFit="1" customWidth="1"/>
    <col min="2" max="2" width="77.7109375" style="1" customWidth="1"/>
    <col min="3" max="3" width="11.7109375" style="2" bestFit="1" customWidth="1"/>
    <col min="4" max="4" width="14.28515625" style="2" customWidth="1"/>
    <col min="5" max="6" width="25.140625" style="24" customWidth="1"/>
    <col min="7" max="7" width="11.85546875" style="23" customWidth="1"/>
    <col min="8" max="8" width="13.85546875" style="23" customWidth="1"/>
    <col min="9" max="9" width="11.85546875" style="23" customWidth="1"/>
    <col min="10" max="10" width="13.85546875" style="23" customWidth="1"/>
    <col min="11" max="11" width="14.7109375" style="2" customWidth="1"/>
    <col min="12" max="12" width="13.85546875" style="32" bestFit="1" customWidth="1"/>
    <col min="13" max="13" width="22.140625" style="29" bestFit="1" customWidth="1"/>
    <col min="14" max="16384" width="13.85546875" style="1"/>
  </cols>
  <sheetData>
    <row r="1" spans="1:59" x14ac:dyDescent="0.15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59" ht="56.25" customHeight="1" x14ac:dyDescent="0.15">
      <c r="A2" s="44" t="s">
        <v>0</v>
      </c>
      <c r="B2" s="44" t="s">
        <v>9</v>
      </c>
      <c r="C2" s="44" t="s">
        <v>3</v>
      </c>
      <c r="D2" s="44" t="s">
        <v>3</v>
      </c>
      <c r="E2" s="33" t="s">
        <v>20</v>
      </c>
      <c r="F2" s="35" t="s">
        <v>21</v>
      </c>
      <c r="G2" s="40" t="s">
        <v>7</v>
      </c>
      <c r="H2" s="40" t="s">
        <v>6</v>
      </c>
      <c r="I2" s="40" t="s">
        <v>1</v>
      </c>
      <c r="J2" s="40" t="s">
        <v>5</v>
      </c>
      <c r="K2" s="42" t="s">
        <v>4</v>
      </c>
      <c r="L2" s="38" t="s">
        <v>11</v>
      </c>
      <c r="M2" s="42" t="s">
        <v>2</v>
      </c>
    </row>
    <row r="3" spans="1:59" ht="22.5" x14ac:dyDescent="0.15">
      <c r="A3" s="45"/>
      <c r="B3" s="45"/>
      <c r="C3" s="45"/>
      <c r="D3" s="45"/>
      <c r="E3" s="33" t="s">
        <v>12</v>
      </c>
      <c r="F3" s="35" t="s">
        <v>12</v>
      </c>
      <c r="G3" s="41"/>
      <c r="H3" s="41"/>
      <c r="I3" s="41"/>
      <c r="J3" s="41"/>
      <c r="K3" s="43"/>
      <c r="L3" s="39"/>
      <c r="M3" s="43"/>
    </row>
    <row r="4" spans="1:59" s="13" customFormat="1" ht="38.25" x14ac:dyDescent="0.15">
      <c r="A4" s="4">
        <v>1</v>
      </c>
      <c r="B4" s="49" t="s">
        <v>13</v>
      </c>
      <c r="C4" s="3" t="s">
        <v>8</v>
      </c>
      <c r="D4" s="34" t="s">
        <v>18</v>
      </c>
      <c r="E4" s="36">
        <v>23112</v>
      </c>
      <c r="F4" s="36">
        <v>27000</v>
      </c>
      <c r="G4" s="14">
        <f>+MIN(E4:F4)</f>
        <v>23112</v>
      </c>
      <c r="H4" s="14">
        <f>+AVERAGE(E4:F4)</f>
        <v>25056</v>
      </c>
      <c r="I4" s="14">
        <f>+MEDIAN(E4:F4)</f>
        <v>25056</v>
      </c>
      <c r="J4" s="14">
        <f>_xlfn.STDEV.P(E4:F4)</f>
        <v>1944</v>
      </c>
      <c r="K4" s="5">
        <f>J4/H4</f>
        <v>7.7586206896551727E-2</v>
      </c>
      <c r="L4" s="30">
        <f>+H4</f>
        <v>25056</v>
      </c>
      <c r="M4" s="28" t="str">
        <f>IF(L4=G4, "MENOR VALOR", IF(L4=H4,"MEDIA ARITMETICA", IF(L4=I4,"MEDIANA")))</f>
        <v>MEDIA ARITMETICA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s="13" customFormat="1" ht="38.25" x14ac:dyDescent="0.15">
      <c r="A5" s="4">
        <v>2</v>
      </c>
      <c r="B5" s="49" t="s">
        <v>14</v>
      </c>
      <c r="C5" s="3" t="s">
        <v>8</v>
      </c>
      <c r="D5" s="34" t="s">
        <v>18</v>
      </c>
      <c r="E5" s="36">
        <v>36072</v>
      </c>
      <c r="F5" s="36">
        <v>43200</v>
      </c>
      <c r="G5" s="14">
        <f>+MIN(E5:F5)</f>
        <v>36072</v>
      </c>
      <c r="H5" s="14">
        <f>+AVERAGE(E5:F5)</f>
        <v>39636</v>
      </c>
      <c r="I5" s="14">
        <f>+MEDIAN(E5:F5)</f>
        <v>39636</v>
      </c>
      <c r="J5" s="14">
        <f>_xlfn.STDEV.P(E5:F5)</f>
        <v>3564</v>
      </c>
      <c r="K5" s="5">
        <f>J5/H5</f>
        <v>8.9918256130790186E-2</v>
      </c>
      <c r="L5" s="30">
        <f t="shared" ref="L5:L7" si="0">+H5</f>
        <v>39636</v>
      </c>
      <c r="M5" s="28" t="str">
        <f>IF(L5=G5, "MENOR VALOR", IF(L5=H5,"MEDIA ARITMETICA", IF(L5=I5,"MEDIANA")))</f>
        <v>MEDIA ARITMETICA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s="13" customFormat="1" ht="38.25" x14ac:dyDescent="0.15">
      <c r="A6" s="4">
        <v>3</v>
      </c>
      <c r="B6" s="49" t="s">
        <v>15</v>
      </c>
      <c r="C6" s="3" t="s">
        <v>8</v>
      </c>
      <c r="D6" s="34" t="s">
        <v>18</v>
      </c>
      <c r="E6" s="36">
        <v>15768</v>
      </c>
      <c r="F6" s="36">
        <v>21600</v>
      </c>
      <c r="G6" s="14">
        <f>+MIN(E6:F6)</f>
        <v>15768</v>
      </c>
      <c r="H6" s="14">
        <f>+AVERAGE(E6:F6)</f>
        <v>18684</v>
      </c>
      <c r="I6" s="14">
        <f>+MEDIAN(E6:F6)</f>
        <v>18684</v>
      </c>
      <c r="J6" s="14">
        <f>_xlfn.STDEV.P(E6:F6)</f>
        <v>2916</v>
      </c>
      <c r="K6" s="5">
        <f t="shared" ref="K6:K7" si="1">J6/H6</f>
        <v>0.15606936416184972</v>
      </c>
      <c r="L6" s="30">
        <f t="shared" si="0"/>
        <v>18684</v>
      </c>
      <c r="M6" s="28" t="str">
        <f t="shared" ref="M6:M7" si="2">IF(L6=G6, "MENOR VALOR", IF(L6=H6,"MEDIA ARITMETICA", IF(L6=I6,"MEDIANA")))</f>
        <v>MEDIA ARITMETICA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s="13" customFormat="1" ht="12.75" x14ac:dyDescent="0.15">
      <c r="A7" s="4">
        <v>4</v>
      </c>
      <c r="B7" s="49" t="s">
        <v>16</v>
      </c>
      <c r="C7" s="3" t="s">
        <v>8</v>
      </c>
      <c r="D7" s="34" t="s">
        <v>18</v>
      </c>
      <c r="E7" s="36">
        <v>345600</v>
      </c>
      <c r="F7" s="36">
        <v>486000</v>
      </c>
      <c r="G7" s="14">
        <f>+MIN(E7:F7)</f>
        <v>345600</v>
      </c>
      <c r="H7" s="14">
        <f>+AVERAGE(E7:F7)</f>
        <v>415800</v>
      </c>
      <c r="I7" s="14">
        <f>+MEDIAN(E7:F7)</f>
        <v>415800</v>
      </c>
      <c r="J7" s="14">
        <f>_xlfn.STDEV.P(E7:F7)</f>
        <v>70200</v>
      </c>
      <c r="K7" s="5">
        <f t="shared" si="1"/>
        <v>0.16883116883116883</v>
      </c>
      <c r="L7" s="30">
        <f t="shared" si="0"/>
        <v>415800</v>
      </c>
      <c r="M7" s="28" t="str">
        <f t="shared" si="2"/>
        <v>MEDIA ARITMETICA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s="13" customFormat="1" ht="12.75" x14ac:dyDescent="0.15">
      <c r="A8" s="4">
        <v>5</v>
      </c>
      <c r="B8" s="49" t="s">
        <v>17</v>
      </c>
      <c r="C8" s="3" t="s">
        <v>8</v>
      </c>
      <c r="D8" s="34" t="s">
        <v>18</v>
      </c>
      <c r="E8" s="36">
        <v>237600</v>
      </c>
      <c r="F8" s="36">
        <v>238000</v>
      </c>
      <c r="G8" s="14">
        <f>+MIN(E8:F8)</f>
        <v>237600</v>
      </c>
      <c r="H8" s="14">
        <f>+AVERAGE(E8:F8)</f>
        <v>237800</v>
      </c>
      <c r="I8" s="14">
        <f>+MEDIAN(E8:F8)</f>
        <v>237800</v>
      </c>
      <c r="J8" s="14">
        <f>_xlfn.STDEV.P(E8:F8)</f>
        <v>200</v>
      </c>
      <c r="K8" s="5">
        <f t="shared" ref="K8:K9" si="3">J8/H8</f>
        <v>8.4104289318755253E-4</v>
      </c>
      <c r="L8" s="30">
        <f t="shared" ref="L8:L9" si="4">+H8</f>
        <v>237800</v>
      </c>
      <c r="M8" s="28" t="str">
        <f t="shared" ref="M8:M9" si="5">IF(L8=G8, "MENOR VALOR", IF(L8=H8,"MEDIA ARITMETICA", IF(L8=I8,"MEDIANA")))</f>
        <v>MEDIA ARITMETICA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</row>
    <row r="9" spans="1:59" s="13" customFormat="1" ht="38.25" x14ac:dyDescent="0.15">
      <c r="A9" s="4">
        <v>6</v>
      </c>
      <c r="B9" s="49" t="s">
        <v>19</v>
      </c>
      <c r="C9" s="3" t="s">
        <v>8</v>
      </c>
      <c r="D9" s="34" t="s">
        <v>18</v>
      </c>
      <c r="E9" s="36">
        <v>2916000</v>
      </c>
      <c r="F9" s="36">
        <v>3570000</v>
      </c>
      <c r="G9" s="14">
        <f>+MIN(E9:F9)</f>
        <v>2916000</v>
      </c>
      <c r="H9" s="14">
        <f>+AVERAGE(E9:F9)</f>
        <v>3243000</v>
      </c>
      <c r="I9" s="14">
        <f>+MEDIAN(E9:F9)</f>
        <v>3243000</v>
      </c>
      <c r="J9" s="14">
        <f>_xlfn.STDEV.P(E9:F9)</f>
        <v>327000</v>
      </c>
      <c r="K9" s="5">
        <f t="shared" si="3"/>
        <v>0.10083256244218317</v>
      </c>
      <c r="L9" s="30">
        <f t="shared" si="4"/>
        <v>3243000</v>
      </c>
      <c r="M9" s="28" t="str">
        <f t="shared" si="5"/>
        <v>MEDIA ARITMETICA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</row>
    <row r="10" spans="1:59" s="8" customFormat="1" x14ac:dyDescent="0.15">
      <c r="A10" s="26"/>
      <c r="B10" s="12"/>
      <c r="C10" s="27"/>
      <c r="D10" s="27"/>
      <c r="E10" s="15"/>
      <c r="F10" s="15"/>
      <c r="G10" s="16"/>
      <c r="H10" s="16"/>
      <c r="I10" s="16"/>
      <c r="J10" s="16"/>
      <c r="K10" s="7"/>
      <c r="L10" s="18"/>
      <c r="M10" s="19"/>
    </row>
    <row r="11" spans="1:59" s="10" customFormat="1" x14ac:dyDescent="0.15">
      <c r="A11" s="46"/>
      <c r="B11" s="46"/>
      <c r="C11" s="46"/>
      <c r="D11" s="46"/>
      <c r="E11" s="17"/>
      <c r="F11" s="17"/>
      <c r="G11" s="18"/>
      <c r="H11" s="18"/>
      <c r="I11" s="18"/>
      <c r="J11" s="18"/>
      <c r="K11" s="9"/>
      <c r="L11" s="18"/>
      <c r="M11" s="19"/>
    </row>
    <row r="12" spans="1:59" s="8" customFormat="1" x14ac:dyDescent="0.15">
      <c r="A12" s="26"/>
      <c r="B12" s="6"/>
      <c r="C12" s="27"/>
      <c r="D12" s="48"/>
      <c r="E12" s="15"/>
      <c r="F12" s="15"/>
      <c r="G12" s="16"/>
      <c r="H12" s="16"/>
      <c r="I12" s="16"/>
      <c r="J12" s="16"/>
      <c r="K12" s="7"/>
      <c r="L12" s="18"/>
      <c r="M12" s="19"/>
    </row>
    <row r="13" spans="1:59" s="8" customFormat="1" x14ac:dyDescent="0.15">
      <c r="A13" s="26"/>
      <c r="B13" s="6"/>
      <c r="C13" s="27"/>
      <c r="D13" s="48"/>
      <c r="E13" s="15"/>
      <c r="F13" s="15"/>
      <c r="G13" s="16"/>
      <c r="H13" s="16"/>
      <c r="I13" s="16"/>
      <c r="J13" s="16"/>
      <c r="K13" s="7"/>
      <c r="L13" s="18"/>
      <c r="M13" s="19"/>
    </row>
    <row r="14" spans="1:59" s="8" customFormat="1" x14ac:dyDescent="0.15">
      <c r="A14" s="26"/>
      <c r="B14" s="11"/>
      <c r="C14" s="27"/>
      <c r="D14" s="48"/>
      <c r="E14" s="15"/>
      <c r="F14" s="15"/>
      <c r="G14" s="16"/>
      <c r="H14" s="16"/>
      <c r="I14" s="16"/>
      <c r="J14" s="16"/>
      <c r="K14" s="7"/>
      <c r="L14" s="18"/>
      <c r="M14" s="19"/>
    </row>
    <row r="15" spans="1:59" s="8" customFormat="1" x14ac:dyDescent="0.15">
      <c r="A15" s="26"/>
      <c r="B15" s="11"/>
      <c r="C15" s="27"/>
      <c r="D15" s="48"/>
      <c r="E15" s="15"/>
      <c r="F15" s="15"/>
      <c r="G15" s="16"/>
      <c r="H15" s="16"/>
      <c r="I15" s="16"/>
      <c r="J15" s="16"/>
      <c r="K15" s="7"/>
      <c r="L15" s="18"/>
      <c r="M15" s="19"/>
    </row>
    <row r="16" spans="1:59" s="8" customFormat="1" x14ac:dyDescent="0.15">
      <c r="A16" s="26"/>
      <c r="B16" s="11"/>
      <c r="C16" s="27"/>
      <c r="D16" s="48"/>
      <c r="E16" s="15"/>
      <c r="F16" s="15"/>
      <c r="G16" s="16"/>
      <c r="H16" s="16"/>
      <c r="I16" s="16"/>
      <c r="J16" s="16"/>
      <c r="K16" s="7"/>
      <c r="L16" s="18"/>
      <c r="M16" s="19"/>
    </row>
    <row r="17" spans="1:13" s="8" customFormat="1" x14ac:dyDescent="0.15">
      <c r="A17" s="26"/>
      <c r="B17" s="11"/>
      <c r="C17" s="27"/>
      <c r="D17" s="48"/>
      <c r="E17" s="15"/>
      <c r="F17" s="15"/>
      <c r="G17" s="16"/>
      <c r="H17" s="16"/>
      <c r="I17" s="16"/>
      <c r="J17" s="16"/>
      <c r="K17" s="7"/>
      <c r="L17" s="18"/>
      <c r="M17" s="19"/>
    </row>
    <row r="18" spans="1:13" s="8" customFormat="1" x14ac:dyDescent="0.15">
      <c r="A18" s="26"/>
      <c r="B18" s="11"/>
      <c r="C18" s="27"/>
      <c r="D18" s="48"/>
      <c r="E18" s="15"/>
      <c r="F18" s="15"/>
      <c r="G18" s="16"/>
      <c r="H18" s="16"/>
      <c r="I18" s="16"/>
      <c r="J18" s="16"/>
      <c r="K18" s="7"/>
      <c r="L18" s="18"/>
      <c r="M18" s="19"/>
    </row>
    <row r="19" spans="1:13" s="8" customFormat="1" x14ac:dyDescent="0.15">
      <c r="A19" s="26"/>
      <c r="B19" s="11"/>
      <c r="C19" s="27"/>
      <c r="D19" s="48"/>
      <c r="E19" s="15"/>
      <c r="F19" s="15"/>
      <c r="G19" s="16"/>
      <c r="H19" s="16"/>
      <c r="I19" s="16"/>
      <c r="J19" s="16"/>
      <c r="K19" s="7"/>
      <c r="L19" s="18"/>
      <c r="M19" s="19"/>
    </row>
    <row r="20" spans="1:13" s="8" customFormat="1" x14ac:dyDescent="0.15">
      <c r="A20" s="26"/>
      <c r="B20" s="11"/>
      <c r="C20" s="27"/>
      <c r="D20" s="48"/>
      <c r="E20" s="15"/>
      <c r="F20" s="15"/>
      <c r="G20" s="16"/>
      <c r="H20" s="16"/>
      <c r="I20" s="16"/>
      <c r="J20" s="16"/>
      <c r="K20" s="7"/>
      <c r="L20" s="18"/>
      <c r="M20" s="19"/>
    </row>
    <row r="21" spans="1:13" s="8" customFormat="1" x14ac:dyDescent="0.15">
      <c r="A21" s="26"/>
      <c r="B21" s="11"/>
      <c r="C21" s="27"/>
      <c r="D21" s="48"/>
      <c r="E21" s="15"/>
      <c r="F21" s="15"/>
      <c r="G21" s="16"/>
      <c r="H21" s="16"/>
      <c r="I21" s="16"/>
      <c r="J21" s="16"/>
      <c r="K21" s="7"/>
      <c r="L21" s="18"/>
      <c r="M21" s="19"/>
    </row>
    <row r="22" spans="1:13" s="8" customFormat="1" x14ac:dyDescent="0.15">
      <c r="A22" s="26"/>
      <c r="B22" s="11"/>
      <c r="C22" s="27"/>
      <c r="D22" s="48"/>
      <c r="E22" s="15"/>
      <c r="F22" s="15"/>
      <c r="G22" s="16"/>
      <c r="H22" s="16"/>
      <c r="I22" s="16"/>
      <c r="J22" s="16"/>
      <c r="K22" s="7"/>
      <c r="L22" s="18"/>
      <c r="M22" s="19"/>
    </row>
    <row r="23" spans="1:13" s="8" customFormat="1" x14ac:dyDescent="0.15">
      <c r="A23" s="26"/>
      <c r="B23" s="11"/>
      <c r="C23" s="27"/>
      <c r="D23" s="48"/>
      <c r="E23" s="15"/>
      <c r="F23" s="15"/>
      <c r="G23" s="16"/>
      <c r="H23" s="16"/>
      <c r="I23" s="16"/>
      <c r="J23" s="16"/>
      <c r="K23" s="7"/>
      <c r="L23" s="18"/>
      <c r="M23" s="19"/>
    </row>
    <row r="24" spans="1:13" s="8" customFormat="1" x14ac:dyDescent="0.15">
      <c r="A24" s="26"/>
      <c r="B24" s="11"/>
      <c r="C24" s="27"/>
      <c r="D24" s="48"/>
      <c r="E24" s="15"/>
      <c r="F24" s="15"/>
      <c r="G24" s="16"/>
      <c r="H24" s="16"/>
      <c r="I24" s="16"/>
      <c r="J24" s="16"/>
      <c r="K24" s="7"/>
      <c r="L24" s="18"/>
      <c r="M24" s="19"/>
    </row>
    <row r="25" spans="1:13" s="8" customFormat="1" x14ac:dyDescent="0.15">
      <c r="A25" s="26"/>
      <c r="B25" s="12"/>
      <c r="C25" s="27"/>
      <c r="D25" s="27"/>
      <c r="E25" s="15"/>
      <c r="F25" s="15"/>
      <c r="G25" s="16"/>
      <c r="H25" s="16"/>
      <c r="I25" s="16"/>
      <c r="J25" s="16"/>
      <c r="K25" s="7"/>
      <c r="L25" s="18"/>
      <c r="M25" s="19"/>
    </row>
    <row r="26" spans="1:13" s="8" customFormat="1" x14ac:dyDescent="0.15">
      <c r="A26" s="26"/>
      <c r="B26" s="11"/>
      <c r="C26" s="26"/>
      <c r="D26" s="27"/>
      <c r="E26" s="15"/>
      <c r="F26" s="15"/>
      <c r="G26" s="16"/>
      <c r="H26" s="16"/>
      <c r="I26" s="16"/>
      <c r="J26" s="16"/>
      <c r="K26" s="7"/>
      <c r="L26" s="18"/>
      <c r="M26" s="19"/>
    </row>
    <row r="27" spans="1:13" s="8" customFormat="1" x14ac:dyDescent="0.15">
      <c r="A27" s="26"/>
      <c r="B27" s="11"/>
      <c r="C27" s="27"/>
      <c r="D27" s="27"/>
      <c r="E27" s="15"/>
      <c r="F27" s="15"/>
      <c r="G27" s="16"/>
      <c r="H27" s="16"/>
      <c r="I27" s="16"/>
      <c r="J27" s="16"/>
      <c r="K27" s="7"/>
      <c r="L27" s="18"/>
      <c r="M27" s="19"/>
    </row>
    <row r="28" spans="1:13" s="8" customFormat="1" x14ac:dyDescent="0.15">
      <c r="A28" s="26"/>
      <c r="B28" s="11"/>
      <c r="C28" s="27"/>
      <c r="D28" s="48"/>
      <c r="E28" s="15"/>
      <c r="F28" s="15"/>
      <c r="G28" s="16"/>
      <c r="H28" s="16"/>
      <c r="I28" s="16"/>
      <c r="J28" s="16"/>
      <c r="K28" s="7"/>
      <c r="L28" s="18"/>
      <c r="M28" s="19"/>
    </row>
    <row r="29" spans="1:13" s="8" customFormat="1" x14ac:dyDescent="0.15">
      <c r="A29" s="26"/>
      <c r="B29" s="11"/>
      <c r="C29" s="27"/>
      <c r="D29" s="48"/>
      <c r="E29" s="15"/>
      <c r="F29" s="15"/>
      <c r="G29" s="16"/>
      <c r="H29" s="16"/>
      <c r="I29" s="16"/>
      <c r="J29" s="16"/>
      <c r="K29" s="7"/>
      <c r="L29" s="18"/>
      <c r="M29" s="19"/>
    </row>
    <row r="30" spans="1:13" s="8" customFormat="1" x14ac:dyDescent="0.15">
      <c r="A30" s="26"/>
      <c r="B30" s="11"/>
      <c r="C30" s="27"/>
      <c r="D30" s="47"/>
      <c r="E30" s="15"/>
      <c r="F30" s="15"/>
      <c r="G30" s="16"/>
      <c r="H30" s="16"/>
      <c r="I30" s="16"/>
      <c r="J30" s="16"/>
      <c r="K30" s="7"/>
      <c r="L30" s="18"/>
      <c r="M30" s="19"/>
    </row>
    <row r="31" spans="1:13" s="8" customFormat="1" x14ac:dyDescent="0.15">
      <c r="A31" s="26"/>
      <c r="B31" s="11"/>
      <c r="C31" s="27"/>
      <c r="D31" s="47"/>
      <c r="E31" s="15"/>
      <c r="F31" s="15"/>
      <c r="G31" s="16"/>
      <c r="H31" s="16"/>
      <c r="I31" s="16"/>
      <c r="J31" s="16"/>
      <c r="K31" s="7"/>
      <c r="L31" s="18"/>
      <c r="M31" s="19"/>
    </row>
    <row r="32" spans="1:13" s="8" customFormat="1" x14ac:dyDescent="0.15">
      <c r="A32" s="26"/>
      <c r="B32" s="11"/>
      <c r="C32" s="27"/>
      <c r="D32" s="47"/>
      <c r="E32" s="15"/>
      <c r="F32" s="15"/>
      <c r="G32" s="16"/>
      <c r="H32" s="16"/>
      <c r="I32" s="16"/>
      <c r="J32" s="16"/>
      <c r="K32" s="7"/>
      <c r="L32" s="18"/>
      <c r="M32" s="19"/>
    </row>
    <row r="33" spans="1:13" s="8" customFormat="1" x14ac:dyDescent="0.15">
      <c r="A33" s="26"/>
      <c r="B33" s="11"/>
      <c r="C33" s="27"/>
      <c r="D33" s="48"/>
      <c r="E33" s="15"/>
      <c r="F33" s="15"/>
      <c r="G33" s="16"/>
      <c r="H33" s="16"/>
      <c r="I33" s="16"/>
      <c r="J33" s="16"/>
      <c r="K33" s="7"/>
      <c r="L33" s="18"/>
      <c r="M33" s="19"/>
    </row>
    <row r="34" spans="1:13" s="8" customFormat="1" x14ac:dyDescent="0.15">
      <c r="A34" s="26"/>
      <c r="B34" s="11"/>
      <c r="C34" s="27"/>
      <c r="D34" s="48"/>
      <c r="E34" s="15"/>
      <c r="F34" s="15"/>
      <c r="G34" s="16"/>
      <c r="H34" s="16"/>
      <c r="I34" s="16"/>
      <c r="J34" s="16"/>
      <c r="K34" s="7"/>
      <c r="L34" s="18"/>
      <c r="M34" s="19"/>
    </row>
    <row r="35" spans="1:13" s="8" customFormat="1" x14ac:dyDescent="0.15">
      <c r="A35" s="26"/>
      <c r="B35" s="11"/>
      <c r="C35" s="27"/>
      <c r="D35" s="48"/>
      <c r="E35" s="15"/>
      <c r="F35" s="15"/>
      <c r="G35" s="16"/>
      <c r="H35" s="16"/>
      <c r="I35" s="16"/>
      <c r="J35" s="16"/>
      <c r="K35" s="7"/>
      <c r="L35" s="18"/>
      <c r="M35" s="19"/>
    </row>
    <row r="36" spans="1:13" s="8" customFormat="1" x14ac:dyDescent="0.15">
      <c r="A36" s="26"/>
      <c r="B36" s="11"/>
      <c r="C36" s="27"/>
      <c r="D36" s="48"/>
      <c r="E36" s="15"/>
      <c r="F36" s="15"/>
      <c r="G36" s="16"/>
      <c r="H36" s="16"/>
      <c r="I36" s="16"/>
      <c r="J36" s="16"/>
      <c r="K36" s="7"/>
      <c r="L36" s="18"/>
      <c r="M36" s="19"/>
    </row>
    <row r="37" spans="1:13" s="8" customFormat="1" x14ac:dyDescent="0.15">
      <c r="A37" s="26"/>
      <c r="B37" s="11"/>
      <c r="C37" s="27"/>
      <c r="D37" s="48"/>
      <c r="E37" s="15"/>
      <c r="F37" s="15"/>
      <c r="G37" s="16"/>
      <c r="H37" s="16"/>
      <c r="I37" s="16"/>
      <c r="J37" s="16"/>
      <c r="K37" s="7"/>
      <c r="L37" s="18"/>
      <c r="M37" s="19"/>
    </row>
    <row r="38" spans="1:13" s="8" customFormat="1" x14ac:dyDescent="0.15">
      <c r="A38" s="46"/>
      <c r="B38" s="46"/>
      <c r="C38" s="46"/>
      <c r="D38" s="46"/>
      <c r="E38" s="17"/>
      <c r="F38" s="17"/>
      <c r="G38" s="18"/>
      <c r="H38" s="18"/>
      <c r="I38" s="18"/>
      <c r="J38" s="18"/>
      <c r="K38" s="9"/>
      <c r="L38" s="18"/>
      <c r="M38" s="19"/>
    </row>
    <row r="39" spans="1:13" s="8" customFormat="1" x14ac:dyDescent="0.15">
      <c r="A39" s="46"/>
      <c r="B39" s="46"/>
      <c r="C39" s="46"/>
      <c r="D39" s="46"/>
      <c r="E39" s="17"/>
      <c r="F39" s="17"/>
      <c r="G39" s="18"/>
      <c r="H39" s="18"/>
      <c r="I39" s="18"/>
      <c r="J39" s="18"/>
      <c r="K39" s="9"/>
      <c r="L39" s="18"/>
      <c r="M39" s="19"/>
    </row>
    <row r="40" spans="1:13" s="8" customFormat="1" x14ac:dyDescent="0.15">
      <c r="A40" s="26"/>
      <c r="C40" s="26"/>
      <c r="D40" s="26"/>
      <c r="E40" s="20"/>
      <c r="F40" s="20"/>
      <c r="G40" s="21"/>
      <c r="H40" s="21"/>
      <c r="I40" s="21"/>
      <c r="J40" s="21"/>
      <c r="K40" s="26"/>
      <c r="L40" s="31"/>
      <c r="M40" s="25"/>
    </row>
    <row r="41" spans="1:13" s="8" customFormat="1" x14ac:dyDescent="0.15">
      <c r="A41" s="26"/>
      <c r="C41" s="26"/>
      <c r="D41" s="26"/>
      <c r="E41" s="20"/>
      <c r="F41" s="20"/>
      <c r="G41" s="21"/>
      <c r="H41" s="21"/>
      <c r="I41" s="21"/>
      <c r="J41" s="21"/>
      <c r="K41" s="26"/>
      <c r="L41" s="31"/>
      <c r="M41" s="25"/>
    </row>
    <row r="42" spans="1:13" s="8" customFormat="1" x14ac:dyDescent="0.15">
      <c r="A42" s="26"/>
      <c r="C42" s="26"/>
      <c r="D42" s="26"/>
      <c r="E42" s="20"/>
      <c r="F42" s="20"/>
      <c r="G42" s="21"/>
      <c r="H42" s="21"/>
      <c r="I42" s="21"/>
      <c r="J42" s="21"/>
      <c r="K42" s="26"/>
      <c r="L42" s="31"/>
      <c r="M42" s="25"/>
    </row>
    <row r="43" spans="1:13" s="8" customFormat="1" x14ac:dyDescent="0.15">
      <c r="A43" s="26"/>
      <c r="C43" s="26"/>
      <c r="D43" s="26"/>
      <c r="E43" s="20"/>
      <c r="F43" s="20"/>
      <c r="G43" s="21"/>
      <c r="H43" s="21"/>
      <c r="I43" s="21"/>
      <c r="J43" s="21"/>
      <c r="K43" s="26"/>
      <c r="L43" s="31"/>
      <c r="M43" s="25"/>
    </row>
    <row r="44" spans="1:13" s="8" customFormat="1" x14ac:dyDescent="0.15">
      <c r="A44" s="26"/>
      <c r="C44" s="26"/>
      <c r="D44" s="26"/>
      <c r="E44" s="20"/>
      <c r="F44" s="20"/>
      <c r="G44" s="21"/>
      <c r="H44" s="21"/>
      <c r="I44" s="21"/>
      <c r="J44" s="21"/>
      <c r="K44" s="26"/>
      <c r="L44" s="31"/>
      <c r="M44" s="25"/>
    </row>
    <row r="45" spans="1:13" s="8" customFormat="1" x14ac:dyDescent="0.15">
      <c r="A45" s="26"/>
      <c r="C45" s="26"/>
      <c r="D45" s="26"/>
      <c r="E45" s="20"/>
      <c r="F45" s="20"/>
      <c r="G45" s="21"/>
      <c r="H45" s="21"/>
      <c r="I45" s="21"/>
      <c r="J45" s="21"/>
      <c r="K45" s="26"/>
      <c r="L45" s="31"/>
      <c r="M45" s="25"/>
    </row>
    <row r="46" spans="1:13" s="8" customFormat="1" x14ac:dyDescent="0.15">
      <c r="A46" s="26"/>
      <c r="C46" s="26"/>
      <c r="D46" s="26"/>
      <c r="E46" s="20"/>
      <c r="F46" s="20"/>
      <c r="G46" s="21"/>
      <c r="H46" s="21"/>
      <c r="I46" s="21"/>
      <c r="J46" s="21"/>
      <c r="K46" s="26"/>
      <c r="L46" s="31"/>
      <c r="M46" s="25"/>
    </row>
    <row r="47" spans="1:13" s="8" customFormat="1" x14ac:dyDescent="0.15">
      <c r="A47" s="26"/>
      <c r="C47" s="26"/>
      <c r="D47" s="26"/>
      <c r="E47" s="20"/>
      <c r="F47" s="20"/>
      <c r="G47" s="21"/>
      <c r="H47" s="21"/>
      <c r="I47" s="21"/>
      <c r="J47" s="21"/>
      <c r="K47" s="26"/>
      <c r="L47" s="31"/>
      <c r="M47" s="25"/>
    </row>
    <row r="48" spans="1:13" s="8" customFormat="1" x14ac:dyDescent="0.15">
      <c r="A48" s="26"/>
      <c r="C48" s="26"/>
      <c r="D48" s="26"/>
      <c r="E48" s="20"/>
      <c r="F48" s="20"/>
      <c r="G48" s="21"/>
      <c r="H48" s="21"/>
      <c r="I48" s="21"/>
      <c r="J48" s="21"/>
      <c r="K48" s="26"/>
      <c r="L48" s="31"/>
      <c r="M48" s="25"/>
    </row>
    <row r="49" spans="1:13" s="8" customFormat="1" x14ac:dyDescent="0.15">
      <c r="A49" s="26"/>
      <c r="C49" s="26"/>
      <c r="D49" s="26"/>
      <c r="E49" s="20"/>
      <c r="F49" s="20"/>
      <c r="G49" s="21"/>
      <c r="H49" s="21"/>
      <c r="I49" s="21"/>
      <c r="J49" s="21"/>
      <c r="K49" s="26"/>
      <c r="L49" s="31"/>
      <c r="M49" s="25"/>
    </row>
    <row r="50" spans="1:13" s="8" customFormat="1" x14ac:dyDescent="0.15">
      <c r="A50" s="26"/>
      <c r="C50" s="26"/>
      <c r="D50" s="26"/>
      <c r="E50" s="20"/>
      <c r="F50" s="20"/>
      <c r="G50" s="21"/>
      <c r="H50" s="21"/>
      <c r="I50" s="21"/>
      <c r="J50" s="21"/>
      <c r="K50" s="26"/>
      <c r="L50" s="31"/>
      <c r="M50" s="25"/>
    </row>
    <row r="51" spans="1:13" s="8" customFormat="1" x14ac:dyDescent="0.15">
      <c r="A51" s="26"/>
      <c r="C51" s="26"/>
      <c r="D51" s="26"/>
      <c r="E51" s="20"/>
      <c r="F51" s="20"/>
      <c r="G51" s="21"/>
      <c r="H51" s="21"/>
      <c r="I51" s="21"/>
      <c r="J51" s="21"/>
      <c r="K51" s="26"/>
      <c r="L51" s="31"/>
      <c r="M51" s="25"/>
    </row>
    <row r="52" spans="1:13" s="8" customFormat="1" x14ac:dyDescent="0.15">
      <c r="A52" s="26"/>
      <c r="C52" s="26"/>
      <c r="D52" s="26"/>
      <c r="E52" s="20"/>
      <c r="F52" s="20"/>
      <c r="G52" s="21"/>
      <c r="H52" s="21"/>
      <c r="I52" s="21"/>
      <c r="J52" s="21"/>
      <c r="K52" s="26"/>
      <c r="L52" s="31"/>
      <c r="M52" s="25"/>
    </row>
    <row r="53" spans="1:13" x14ac:dyDescent="0.15">
      <c r="E53" s="22"/>
      <c r="F53" s="22"/>
    </row>
    <row r="54" spans="1:13" x14ac:dyDescent="0.15">
      <c r="E54" s="22"/>
      <c r="F54" s="22"/>
    </row>
    <row r="55" spans="1:13" x14ac:dyDescent="0.15">
      <c r="E55" s="22"/>
      <c r="F55" s="22"/>
    </row>
    <row r="56" spans="1:13" x14ac:dyDescent="0.15">
      <c r="E56" s="22"/>
      <c r="F56" s="22"/>
    </row>
    <row r="57" spans="1:13" x14ac:dyDescent="0.15">
      <c r="E57" s="22"/>
      <c r="F57" s="22"/>
    </row>
    <row r="58" spans="1:13" x14ac:dyDescent="0.15">
      <c r="E58" s="22"/>
      <c r="F58" s="22"/>
    </row>
    <row r="59" spans="1:13" x14ac:dyDescent="0.15">
      <c r="E59" s="22"/>
      <c r="F59" s="22"/>
    </row>
    <row r="60" spans="1:13" x14ac:dyDescent="0.15">
      <c r="E60" s="22"/>
      <c r="F60" s="22"/>
    </row>
  </sheetData>
  <mergeCells count="22">
    <mergeCell ref="A38:D38"/>
    <mergeCell ref="A39:D39"/>
    <mergeCell ref="A11:D11"/>
    <mergeCell ref="D30:D32"/>
    <mergeCell ref="D33:D34"/>
    <mergeCell ref="D35:D37"/>
    <mergeCell ref="D14:D17"/>
    <mergeCell ref="D18:D24"/>
    <mergeCell ref="D28:D29"/>
    <mergeCell ref="D12:D13"/>
    <mergeCell ref="A1:M1"/>
    <mergeCell ref="L2:L3"/>
    <mergeCell ref="G2:G3"/>
    <mergeCell ref="H2:H3"/>
    <mergeCell ref="I2:I3"/>
    <mergeCell ref="J2:J3"/>
    <mergeCell ref="K2:K3"/>
    <mergeCell ref="M2:M3"/>
    <mergeCell ref="D2:D3"/>
    <mergeCell ref="A2:A3"/>
    <mergeCell ref="B2:B3"/>
    <mergeCell ref="C2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OSCAR EVELIO PRADA CEBALLOS</cp:lastModifiedBy>
  <dcterms:created xsi:type="dcterms:W3CDTF">2023-04-24T16:43:36Z</dcterms:created>
  <dcterms:modified xsi:type="dcterms:W3CDTF">2025-10-20T18:54:13Z</dcterms:modified>
</cp:coreProperties>
</file>