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Andrea Aristizabal\Documents\LICITACIONES 2025\ENGATIVA\"/>
    </mc:Choice>
  </mc:AlternateContent>
  <xr:revisionPtr revIDLastSave="0" documentId="8_{BA78AA60-067B-466D-8B53-E34321A3F035}" xr6:coauthVersionLast="47" xr6:coauthVersionMax="47" xr10:uidLastSave="{00000000-0000-0000-0000-000000000000}"/>
  <bookViews>
    <workbookView xWindow="-108" yWindow="-108" windowWidth="30936" windowHeight="16776" activeTab="1" xr2:uid="{C7FFBFA8-A43B-E547-B7B6-0A7CEBDD6CE7}"/>
  </bookViews>
  <sheets>
    <sheet name="INICIO" sheetId="2" r:id="rId1"/>
    <sheet name="ESPECIFICACIONES TECNICAS"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6" i="1" l="1"/>
  <c r="J36" i="1" s="1"/>
  <c r="L36" i="1" s="1"/>
  <c r="K40" i="1"/>
  <c r="K37" i="1"/>
  <c r="K38" i="1"/>
  <c r="K39" i="1"/>
  <c r="K36" i="1"/>
  <c r="K8" i="1"/>
  <c r="K9" i="1"/>
  <c r="K10" i="1"/>
  <c r="K11" i="1"/>
  <c r="K12" i="1"/>
  <c r="K13" i="1"/>
  <c r="K14" i="1"/>
  <c r="K15" i="1"/>
  <c r="K16" i="1"/>
  <c r="K17" i="1"/>
  <c r="K18" i="1"/>
  <c r="K19" i="1"/>
  <c r="K20" i="1"/>
  <c r="K21" i="1"/>
  <c r="K22" i="1"/>
  <c r="K23" i="1"/>
  <c r="K24" i="1"/>
  <c r="K25" i="1"/>
  <c r="K26" i="1"/>
  <c r="K27" i="1"/>
  <c r="K28" i="1"/>
  <c r="K29" i="1"/>
  <c r="K30" i="1"/>
  <c r="K31" i="1"/>
  <c r="K32" i="1"/>
  <c r="K33" i="1"/>
  <c r="K34" i="1"/>
  <c r="K35" i="1"/>
  <c r="I9" i="1" l="1"/>
  <c r="J9" i="1" s="1"/>
  <c r="L9" i="1" s="1"/>
  <c r="I10" i="1"/>
  <c r="J10" i="1" s="1"/>
  <c r="L10" i="1" s="1"/>
  <c r="I11" i="1"/>
  <c r="J11" i="1" s="1"/>
  <c r="L11" i="1" s="1"/>
  <c r="I12" i="1"/>
  <c r="J12" i="1" s="1"/>
  <c r="L12" i="1" s="1"/>
  <c r="I13" i="1"/>
  <c r="J13" i="1" s="1"/>
  <c r="L13" i="1" s="1"/>
  <c r="I14" i="1"/>
  <c r="J14" i="1" s="1"/>
  <c r="L14" i="1" s="1"/>
  <c r="I15" i="1"/>
  <c r="J15" i="1" s="1"/>
  <c r="L15" i="1" s="1"/>
  <c r="I16" i="1"/>
  <c r="J16" i="1" s="1"/>
  <c r="L16" i="1" s="1"/>
  <c r="I17" i="1"/>
  <c r="J17" i="1" s="1"/>
  <c r="L17" i="1" s="1"/>
  <c r="I18" i="1"/>
  <c r="J18" i="1" s="1"/>
  <c r="L18" i="1" s="1"/>
  <c r="I19" i="1"/>
  <c r="J19" i="1" s="1"/>
  <c r="L19" i="1" s="1"/>
  <c r="I20" i="1"/>
  <c r="J20" i="1" s="1"/>
  <c r="L20" i="1" s="1"/>
  <c r="I21" i="1"/>
  <c r="J21" i="1" s="1"/>
  <c r="L21" i="1" s="1"/>
  <c r="I22" i="1"/>
  <c r="J22" i="1" s="1"/>
  <c r="L22" i="1" s="1"/>
  <c r="I23" i="1"/>
  <c r="J23" i="1" s="1"/>
  <c r="L23" i="1" s="1"/>
  <c r="I24" i="1"/>
  <c r="J24" i="1" s="1"/>
  <c r="L24" i="1" s="1"/>
  <c r="I25" i="1"/>
  <c r="J25" i="1" s="1"/>
  <c r="L25" i="1" s="1"/>
  <c r="I26" i="1"/>
  <c r="J26" i="1" s="1"/>
  <c r="L26" i="1" s="1"/>
  <c r="I27" i="1"/>
  <c r="J27" i="1" s="1"/>
  <c r="L27" i="1" s="1"/>
  <c r="I28" i="1"/>
  <c r="J28" i="1" s="1"/>
  <c r="L28" i="1" s="1"/>
  <c r="I29" i="1"/>
  <c r="J29" i="1" s="1"/>
  <c r="L29" i="1" s="1"/>
  <c r="I30" i="1"/>
  <c r="J30" i="1" s="1"/>
  <c r="L30" i="1" s="1"/>
  <c r="I31" i="1"/>
  <c r="J31" i="1" s="1"/>
  <c r="L31" i="1" s="1"/>
  <c r="I32" i="1"/>
  <c r="J32" i="1" s="1"/>
  <c r="L32" i="1" s="1"/>
  <c r="I33" i="1"/>
  <c r="J33" i="1" s="1"/>
  <c r="L33" i="1" s="1"/>
  <c r="I34" i="1"/>
  <c r="J34" i="1" s="1"/>
  <c r="L34" i="1" s="1"/>
  <c r="I35" i="1"/>
  <c r="J35" i="1" s="1"/>
  <c r="L35" i="1" s="1"/>
  <c r="I37" i="1"/>
  <c r="J37" i="1" s="1"/>
  <c r="L37" i="1" s="1"/>
  <c r="I38" i="1"/>
  <c r="J38" i="1" s="1"/>
  <c r="L38" i="1" s="1"/>
  <c r="I39" i="1"/>
  <c r="J39" i="1" s="1"/>
  <c r="L39" i="1" s="1"/>
  <c r="I40" i="1"/>
  <c r="J40" i="1" s="1"/>
  <c r="L40" i="1" s="1"/>
  <c r="I8" i="1"/>
  <c r="J8" i="1" s="1"/>
  <c r="L8" i="1" s="1"/>
  <c r="L44" i="1" l="1"/>
  <c r="L46" i="1"/>
  <c r="L45" i="1" l="1"/>
</calcChain>
</file>

<file path=xl/sharedStrings.xml><?xml version="1.0" encoding="utf-8"?>
<sst xmlns="http://schemas.openxmlformats.org/spreadsheetml/2006/main" count="181" uniqueCount="145">
  <si>
    <t>ÍTEM</t>
  </si>
  <si>
    <t>MATERIALES E INSUMOS</t>
  </si>
  <si>
    <t>DESCRIPCIÓN</t>
  </si>
  <si>
    <t xml:space="preserve">CANTIDAD </t>
  </si>
  <si>
    <t>FORMATO SOLICITUD DE COTIZACIÓN</t>
  </si>
  <si>
    <t>ADVERTENCIA</t>
  </si>
  <si>
    <t>La cotización recibida servira de base para la elaboración de un estudio de mercado, y por tanto, no constituye en si misma una oferta y consecuentemente NO obliga a ninguna de las partes.</t>
  </si>
  <si>
    <t>OBJETO</t>
  </si>
  <si>
    <t>VALIDEZ DE LA CONTRATACIÓN</t>
  </si>
  <si>
    <t>Se solicita que la cotización tenga validez minimo 3 Meses a partir de su expedición.</t>
  </si>
  <si>
    <t>ESPECIFICACIONES TECNICAS</t>
  </si>
  <si>
    <t>Para visualizar las especificaciones tecnicas dirijase a la pestaña Especificaciones Tecnicas</t>
  </si>
  <si>
    <t>CONDICIONES DE CONTRATACIÓN</t>
  </si>
  <si>
    <t>PLAZO</t>
  </si>
  <si>
    <t>Solicita y elabora:</t>
  </si>
  <si>
    <t>Revisó:</t>
  </si>
  <si>
    <t>PROVEEDOR</t>
  </si>
  <si>
    <t>TELEFONO CONTACTO</t>
  </si>
  <si>
    <t>Logo Proveedor (Opcional)</t>
  </si>
  <si>
    <t>NIT</t>
  </si>
  <si>
    <t>CORREO CONTACTO</t>
  </si>
  <si>
    <t>DIRECCIÓN</t>
  </si>
  <si>
    <t>PAGINA WEB</t>
  </si>
  <si>
    <t>Unidad de medida</t>
  </si>
  <si>
    <t>Tiempo</t>
  </si>
  <si>
    <t>Valor univario sin IVA</t>
  </si>
  <si>
    <t>Valor IVA</t>
  </si>
  <si>
    <t>Valor unitario con IVA</t>
  </si>
  <si>
    <t>Valor total Sin IVA</t>
  </si>
  <si>
    <t>Valor total con IVA</t>
  </si>
  <si>
    <t>CODIGOS UNSPSC</t>
  </si>
  <si>
    <t xml:space="preserve">SEGMENTO </t>
  </si>
  <si>
    <t>FAMILIA</t>
  </si>
  <si>
    <t>CLASE</t>
  </si>
  <si>
    <t xml:space="preserve">NOMBRE </t>
  </si>
  <si>
    <t>SUBTOTAL</t>
  </si>
  <si>
    <t>IMPUESTOS</t>
  </si>
  <si>
    <t>TOTAL</t>
  </si>
  <si>
    <t>DIRIGIDA A ALCALDÍA LOCAL DE ENGATIVA - NIT 8999999061</t>
  </si>
  <si>
    <t>ESPECIFICACIONES TECNICAS PARA COTIZACIÓN -PROCESO DE COTIZACIÓN FDLE</t>
  </si>
  <si>
    <t>ALCALDÍA LOCAL DE ENGATIVA</t>
  </si>
  <si>
    <t>COJIN ANTIESCARAS MULTICELDAS PERFIL ALTO, MEDIO, BAJO</t>
  </si>
  <si>
    <t>* Celdas de aire de 5 cm, 7 cm, 10 cm.
* Tecnología de bloqueo de la transferencia de aire entre cada celda del cojín, brindando máxima inmersión y posicionamiento.
* Las celdas de aire individuales dejan espacio para que el aire circule entre ellas, obteniendo de éste modo una adecuada ventilación.
* Debe incluir 2 fundas antifluido lavable transpirable con sistema de sujeción por medio de cremallera, bomba de inflado, kit de reparación y manual de instrucciones.
* Se debe tener disponibilidad en todas las medidas.
* Garantía: un (1) año.</t>
  </si>
  <si>
    <t>UND</t>
  </si>
  <si>
    <t>COJIN ANTIESCARAS DE AIRE Y ESPUMA</t>
  </si>
  <si>
    <t>* Celdas de aire y espuma contorneado interno   de 5 cm, 7 cm, 10 cm, celda del cojín, para mejorar el posicionamiento y/o la estabilidad 
* Tecnología de bloqueo de la transferencia de aire entre cada celda del cojín, para mejorar el posicionamiento y/o la estabilidad.
* Las celdas de aire individuales dejan espacio para que el aire circule entre ellas, obteniendo de éste modo una adecuada ventilación.
* Debe incluir funda, bomba de inflado, kit de reparación y manual de instrucciones.
* Se debe tener disponibilidad en todas las medidas.
Garantía: un (1) año.</t>
  </si>
  <si>
    <t>COJIN ANTIESCARAS EN GEL</t>
  </si>
  <si>
    <t>* Elaborado en combinación de dos (2) tipos de gel: gel fluido de última generación de menor densidad que favorezca la distribución en zonas de presión como isquion y sacro y gel fluido de mayor densidad que garantice estabilidad y máximo confort, éstos distribuidos en la capa superior) y espuma de memoria de alta densidad en la capa inferior moldeada para proporcionar una posición adecuada de las piernas.
* Doble forro en lycra antifluido lavable con correa y/o velcros para fijar silla de ruedas.
*Medidas de acuerdo a la necesidad de cada usuario.
*Se debe tener disponibilidad en todas las medidas.
Garantía: un (1) año.</t>
  </si>
  <si>
    <t>COJIN ANTIESCARAS EN DOBLE ESPUMA INYECTADO DE DOBLE DENSIDAD</t>
  </si>
  <si>
    <t>* Elaborado en espuma inyectado de 40 y 60% de densidad.
* Perfil anatómico y ergonómico con propiedades de memoria en puntos de mayor presión isquiotibiales.
* 2 forros antifluido traspirable con sistema de sujeción por medio de velcros a la medida requerida por el usuario.
* Altura de 5 cm.
* Medidas de acuerdo a la necesidad de cada usuario.
* Se debe tener disponibilidad en todas las medidas.
Garantía: un (1) año</t>
  </si>
  <si>
    <t>COJIN DE COXIS</t>
  </si>
  <si>
    <t>* Elaborado en poliuretano y/o similares.
* Forma anatómica.
* Espuma de alta densidad (anti deformable).
* Forro lavable, respirable y fresco con cremallera.
Garantía: un (1) año.</t>
  </si>
  <si>
    <t>COLCHON SOBRE MEDIDAS ANTIESCARAS EN ESPUMA</t>
  </si>
  <si>
    <t>* Base fabricada en espuma de alta densidad 30 gramos por centimetro cubico (naranja) espesor 10cm con capas superior e inferior en espuma troquelada o en forma de cubeta de huevo, altura total del cochón de 20cm monobloque.
* 2 Forros en material antifluido de alta resistencia terminados de alta calidad con ribete en costuras reforzadas.
* Agarraderas de sujeción.
* Adicional debe incluir (1) protector de colchón en poliuretano y algodón de alta calidad desenfundable, traspirable e impermeable y lavable.
Garantía: un (1) año.</t>
  </si>
  <si>
    <t>PLANTILLAS DE REALCE</t>
  </si>
  <si>
    <t>* Plantillas según prescripción médica sobre medidas.
* elaboración en material blando y realce de acuerdo a prescripción.
Garantía: Seis (6) meses.</t>
  </si>
  <si>
    <t>PLANTILLAS EN SILICONA/GEL</t>
  </si>
  <si>
    <t>* plantillas para fascitis planta o espolón calcáneo.
* Plantillas según prescripción médica sobre medidas.
Garantía: Seis (6) meses.</t>
  </si>
  <si>
    <t>CALZADO ORTOPÉDICO</t>
  </si>
  <si>
    <t xml:space="preserve">* Elaborado sobre medidas y según prescripción médica.
* Color a gusto del usuario, elaborados sobre medidas.
* Cuero con suela en caucho antideslizante.
* Con tipo de amarre o cierre, color y modelo, según requerimiento del usuario. 
* Con estribo según prescripción del especialista. 
Garantía: Seis (6) meses. </t>
  </si>
  <si>
    <t>SILLA PARA DUCHA SIN ESPALDAR</t>
  </si>
  <si>
    <t>1.     Fabricado en aluminio de alta calidad liviano o acero inoxidable. 
2.     Asiento de plástico cóncavo antideslizante (blanco).
3.     Con agarraderas tipo asas incorporadas.
4.     Orificios de desagüe.
5.     Resistente al peso hasta 110 kg.
6.     Regatones de succión.
7. Las patas son graduables en altura de 14’ a 20´por medio de pines antioxidables.</t>
  </si>
  <si>
    <t>SILLA PARA BAÑO CONVENCIONAL (junior, pediátrica y adulto)</t>
  </si>
  <si>
    <t>1- Sobre medidas y de acuerdo a prescripción de la terapeuta.
2- Espaldar desmontable
3- Marco en tubo de aluminio, reforzado, pintura electroestática
4- Marco fijo
5- Apoya brazos abatibles y removibles
6- Con tela suave tipo rejilla para facilitar el paso del agua
7- Apoya pies impermeables, removibles y/o plataforma plegable
8- Soporte de traslado
9- Tapa Asiento soft, acolchado en material de fácil limpieza
10- Soporte pato plástico y agujero en reborde siliconado
11- Recolector de desechos extraíble
12- Ruedas delanteras y traseras giratorias, con freno de bloqueo en las cuatro llantas plásticas para evitar oxidación de las mismas
13- Cinturón pélvico y/o pechera a necesidad del usuario
14- Ajustable en altura</t>
  </si>
  <si>
    <t>SILLA SANITARIA PLEGABLE ALUMINIO</t>
  </si>
  <si>
    <t>1- Altura ajustable y marco plegable.
2- Estructura en Aluminio Anodizado.
3- Ruedas 3" con freno.
4- Sus accesorios son removibles y fáciles de lavar.
5- Dimensiones: Altura del Asiento al Piso 42,5 cm - 57,7 cm, Altura Máxima de los Brazos al Piso 64 cm, Ancho del Asiento 44 cm, Ancho Total del Producto 56 cm.
6- Capacidad de Peso 90 kg
7- Accesorios de seguridad y Cinturón pélvico y/o pechera a necesidad del usuario</t>
  </si>
  <si>
    <t>SILLA BAÑO ESPECIAL TIPO PLAYERA</t>
  </si>
  <si>
    <t>1- Talla s, m, l, a necesidad
2- Fabricado en aluminio 7/8 estructura pared gruesa
3- Tres planos que permita el posicionamiento del paciente (fowler, semi fowler y acostado)
4- Malla antifluido plástica
5- Arnés o Cinturones de seguridad, deben ser liviana, lavable
6- Control cefálico
7- 4 ruedas antibacterial con frenos y/o 2 ruedas delanteras con freno
8- Recatón antideslizante.</t>
  </si>
  <si>
    <t>SILLA BAÑO/SANITARIA PLEGABLE</t>
  </si>
  <si>
    <t>Estructura fabricada en aluminio con acabado anodizado (anticorrosivo) resistente al agua; marco plegable resistente, sanitario en polipropileno, con vasenilla. - Apoya brazos en aluminio con soporte ergonómico y material resistente al a contacto con agua, jabones y detergentes, con pines en los soportes inferiores para graduación de altura resistentes a la corrosión, ruedas delanteras y traseras giratorias de 3" antideslizantes con freno de bloqueo en ruedas traseras o regatones de succión en las cuatro patas según prescripción dada por la subred, Capacidad máximo 80 kilos del usuario. Tamaño adulto, tornillos, soldaduras y acabados de alta calidad.
Placa en aluminio adherida al tubo con remaches de difícil remoción, con numeración y logotipos entregados por la subred. Requiere certificado técnico de condiciones sanitario de INVIMA.</t>
  </si>
  <si>
    <t>SILLA BAÑO/SANITARIA BASCULABLE</t>
  </si>
  <si>
    <t>Fabricada según medidas antropométricas otorgadas por el equipo profesional del proyectoen tamaños (pediátrico, junior o adulto) que soporten hasta 100Kg de peso corporal. Estructura marco rígido en aluminio con acabado en pintura electrostática de alta resistencia, con sistema de basculamiento de 0 a 40 grados, – soporte en el respaldo inferior para que el cuidador pueda apoyar el pie para la basculación de la silla, apoyo cefálico. - Espaldar y asiento plástico, vasenilla tipo pato, con arnés de sujeción según necesidad del usuario, con apoya brazos con soporte ergonómico. - cinturón pélvico de 45” o 90” con apoya pies de plataforma o unipodal abatibles, graduable en altura en polipropileno de alta resistencia con superficie antideslizante
con malla protectora de pantorrilla, ruedas delanteras y traseras giratorias de 3" con freno de bloqueo en ruedas traseras. Este Dispositivo tanto su estructura como los accesorios deben ser resistentes a contacto con agua, jabones y detergentes.
Placa en aluminio adherida al tubo con remaches de difícil remoción (remaches pop), con numeración y logotipos entregados por la subred. Requiere certificado técnico de condiciones sanitario de INVIMA.</t>
  </si>
  <si>
    <t>SILLA BAÑO/SANITARIA INDEPENDIENTE</t>
  </si>
  <si>
    <t>Fabricada según medidas antropométricas otorgadas por el equipo profesional del proyecto, resistente hasta 100Kg de peso de usuario. Estructura marco rígido en aluminio, con acabado en pintura electrostática de alta resistencia. -Espaldar anatómico fijo a la estructura, asiento anatómico en poliuretano, vasenilla tipo pato extraíble, apoya brazos abatibles, con apoya pies de plataforma o unificados. - Ruedas traseras de 20 a 24” rin plástico con aro impulsor con rodamientos en nylon, con frenos Aluminio Manilar Corto. - Ruedas delanteras de 3” alta calidad en la pintura, tornillos, soldaduras y acabados.
Placa en aluminio adherida al tubo con remaches de difícil remoción y con numeración.</t>
  </si>
  <si>
    <t>ELEVADOR SANITARIO</t>
  </si>
  <si>
    <t>Elaborado  en polipropileno  de  alta  resistencia  al peso  hasta  110  kg., ajustable al Inodoro con tornillo de seguridad y agarre que garantice estabilidad,  resistente  al  agua,  anticorrosivo, con tapa plastica,   con   apoyabrazos   en   aluminio,   tubería   redonda, abatible.    Alta  calidad  en  pintura,  tornillos,  soldaduras  y acabados.    Incluye  instalación  en  domicilio  del  usuario. Liviano y fácil de limpiar</t>
  </si>
  <si>
    <t>BARRAS DE SUJECIÓN</t>
  </si>
  <si>
    <t>* Barras de sujeción para baño, ducha, escaleras u otros espacios
* Fabricadas en acero inoxidable.
adheridas por medio de soldadura a soportes en platina de hierro de una pulgada para fijar a superficie por medio de tornillos
* debe incluir la instalación.
* cotización por centímetros.
* Las medidas estarán de acuerdo a la prescripción y condiciones del espacio. (lineales o en L.)
Garantía: Un (1) año.</t>
  </si>
  <si>
    <t>CAMA HOSPITALARIA SEMIELECTRICA</t>
  </si>
  <si>
    <t xml:space="preserve">* cama semieléctrica de 4 planos 3 movibles y uno fijo
* plegable en malla de acero. 
* medidas aprox. de 1.90 a 2.10 m de largo, 90 cm de ancho y 65 cm de altura del tendido.
* capacidad de peso de 200 kg.
* con barandas.
* manejo por control accesibles para el usuario para graduación de la altura  de la cama.
* cuatro (4) ruedas de fácil desplazamiento.
* frenos de dos ruedas.
* incluye entrega y adaptación en domicilio del usuario.
*placa de marcación con logo del FDL Y E.S.E.
Garantía:Dos (2) años. </t>
  </si>
  <si>
    <t>CEPILLO Y/O ESPONJA DE ASEO CORPORAL CON MANGO LARGO</t>
  </si>
  <si>
    <t xml:space="preserve">fabricado en  material de plástico, cepillo y/o esponja  de mango largo recto, fácil de agarrar y conveniente para limpiar diferentes partes del cuerpo.
Garantía: Seis (6) meses. </t>
  </si>
  <si>
    <t>COLOCADOR DE MEDIAS</t>
  </si>
  <si>
    <t>Estructura ligera y compacta.
Manijas ergonómicas con almohadillas para un agarre seguro.
Manijas retráctiles para facilitar el almacenamiento.
Fabricado en acero con recubrimiento plástico, lo que permite que las medias se deslicen fácilmente.</t>
  </si>
  <si>
    <t>PINZA ALCANZA OBJETOS</t>
  </si>
  <si>
    <t xml:space="preserve">* pinza metálica de 90 cm de largo, alcanza objetos  para levantarlos del piso o para alcanzar objetos altos, con punta suave, antideslizante, gatillo de acción sencilla.
Garantía: Seis (6) meses. </t>
  </si>
  <si>
    <t>CALZADOR DE MANGO LARGO</t>
  </si>
  <si>
    <t xml:space="preserve">Diseño de mango largo, * accesorio con función para calzar, quitar zapatos y también para quitar prendas de vestir.
* con una punta función de calzador y en la otra de gancho
* largo aproximado de 80 cm
Garantía: Seis (6) meses. </t>
  </si>
  <si>
    <t>VASO ANTIDERRAME ADULTO</t>
  </si>
  <si>
    <t>Vaso con 2 asas de fácil agarre
Tapa con boquilla para bebidas frías y calientes, resistente, 
Antiderrames y de fácil limpieza.
Capacidad minima 12 oz</t>
  </si>
  <si>
    <t>Asientos elevados para sanitarios (con accesorios removibles)</t>
  </si>
  <si>
    <t>Asientos elevados para sanitarios (accesorios fijos)</t>
  </si>
  <si>
    <t>Grúa Mecánica</t>
  </si>
  <si>
    <t>Kits de aprendizaje
Sistemas de comunicación aumentativa alternativa Señalética o sistema de señalización
Juguetes adaptados Comunicador portátil Adaptación de Teclado Despertador Luminoso
Sistema de aviso de ruido, entre otros</t>
  </si>
  <si>
    <t xml:space="preserve">Coordinador Administrativo </t>
  </si>
  <si>
    <t xml:space="preserve">Perfil profesional del área de la salud, administrativa o área social, con especialización en áreas administrativas y/o en salud. Con experiencia mínima de dos (2) años en Coordinación de proyectos de salud (para realizar actividades de Gestión Técnica, administrativa y financiera). La dedicación de tiempo dependerá de la dinámica y concertación con el FDL, de acuerdo con las dinámicas de la localidad. </t>
  </si>
  <si>
    <t>Mes</t>
  </si>
  <si>
    <t xml:space="preserve">Coordinador Operativo </t>
  </si>
  <si>
    <t xml:space="preserve">Tendrá el siguiente perfil: profesional Terapia Física, Terapeuta Ocupacional o Terapeuta del Lenguaje, con especialización en áreas de la salud con experiencia mínima de un (1) año en proyectos relacionados con acciones comunitarias, salud pública, con población con discapacidad y/o en procesos de diseño, elaboración/adaptación de dispositivos de asistencia personal, o sin especialización con la convalidación de la experiencia de acuerdo con la Ley de Equivalencia (Decreto 785 de 2005). </t>
  </si>
  <si>
    <t>Profesionales de Apoyo</t>
  </si>
  <si>
    <t xml:space="preserve">Profesionales en Rehabilitación, Terapia Física, Terapia Ocupacional o Fonoaudiología, con experiencia profesional mínima de un (1) año. Se debe certificar también experiencia mínima de seis (6) meses en salud pública y experiencia de trabajo comunitario y/o conocimiento certificado por una Institución de Educación Formal, en la prescripción y elaboración de dispositivos de asistencia personal. </t>
  </si>
  <si>
    <t xml:space="preserve">
Gestor Comunitario </t>
  </si>
  <si>
    <t xml:space="preserve">Persona con discapacidad o Cuidadora de persona con discapacidad: Que viva en la localidad donde se ejecuta el proyecto. Este perfil obedece a un perfil técnico, que podrá ser avalado por experiencia mínima de tres (3) meses en actividades técnico- administrativas en participación social, ofimática, salud pública, logística u otras actividades relacionadas con los componentes técnicos y/o administrativos del proyecto de otorgamiento de dispositivos de asistencia personal. 
El gestor comunitario será un Líder que dinamice el enfoque de la Convención de Derechos de Personas con Discapacidad y la Política Pública Distrital de Discapacidad. </t>
  </si>
  <si>
    <t>vehiculo (furgon)</t>
  </si>
  <si>
    <t>8 meses</t>
  </si>
  <si>
    <t>Básculas de plataforma para sillas de ruedas</t>
  </si>
  <si>
    <t>Accesorios para sillas de ruedas</t>
  </si>
  <si>
    <t>Rampas para sillas de ruedas</t>
  </si>
  <si>
    <t>Sillas de ruedas</t>
  </si>
  <si>
    <t>Elevador de sillas de ruedas</t>
  </si>
  <si>
    <t>Materiales o dispositivos de agarre para los discapacitados físicamente</t>
  </si>
  <si>
    <t>Asientos acolchados o accesorios terapéuticos</t>
  </si>
  <si>
    <t>Camas de paciente y accesorios</t>
  </si>
  <si>
    <t>Productos para transporte de paciente</t>
  </si>
  <si>
    <t>Elevadores de paciente</t>
  </si>
  <si>
    <t>Ayuda de ambulación y traslado y posicionar para personas físicamente discapacitadas</t>
  </si>
  <si>
    <t>Baño y ayudas de baño para personas físicamente discapacitadas</t>
  </si>
  <si>
    <t>Ayudas de comunicación para personas físicamente discapacitadas</t>
  </si>
  <si>
    <t>Ayuda para vestirse y asearse para personas físicamente discapacitadas</t>
  </si>
  <si>
    <t>Ayuda para preparación de comida bebida y alimentos para personas físicamente discapacitadas</t>
  </si>
  <si>
    <t>Cuidado de la casa y ayuda para el cuidado de la casa para personas físicamente discapacitadas</t>
  </si>
  <si>
    <t>Auxilio de manejo de medicamentos para personas físicamente discapacitadas</t>
  </si>
  <si>
    <t>Productos de terapia de frio y de calor</t>
  </si>
  <si>
    <t>Suministro de vaciado de escayola y tablillas</t>
  </si>
  <si>
    <t>Productos blandos para la extremidad inferior</t>
  </si>
  <si>
    <t>Suministros y accesorios de tracción ortopédica</t>
  </si>
  <si>
    <t>Servicios de rehabilitación para personas con discapacidades</t>
  </si>
  <si>
    <t>Servicios médicos de doctores especialistas</t>
  </si>
  <si>
    <t>Servicios de prestadores especializas de servicios de salud</t>
  </si>
  <si>
    <t>Servicios de rehabilitación en salud</t>
  </si>
  <si>
    <t>Personas de soporte de prestación de servicios de salud</t>
  </si>
  <si>
    <t>Servicios de administración de salud</t>
  </si>
  <si>
    <t>Servicios de evaluación y valoración de salud individual</t>
  </si>
  <si>
    <t>“prestar el servicio para la identificación de necesidades (funcionales, de vulnerabilidad y prescripción), Adquisición y Entrega de dispositivos de asistencia personales - DAP - ayudas técnicas para personas con discapacidad (no incluidas en el plan de beneficios en salud (PBS)) teniendo en cuenta las características y las necesidades individuales de las personas con discapacidad, su familia, cuidador y cuidadora, incluyendo la provisión de servicios de capacitación, soporte técnico y seguimiento, con el fin de mejorar la calidad de vida y promover la inclusión social de las personas con discapacidad en la Localidad de Engativá”</t>
  </si>
  <si>
    <t>Acarreo dentro de la ciudad de Bogotá ( traslados Internos en la Localidad de Engativá) para la entrega de dispositivos de asistencia personal para las personas que no pueden desplazarce al lugar de la entrega grupal. (VALOR POR HORA)</t>
  </si>
  <si>
    <t xml:space="preserve">ANDREA DEL PILAR ARISTIZABAL RODRIGUEZ </t>
  </si>
  <si>
    <t xml:space="preserve">CC. 1.012.358.605 DE BOGOTA </t>
  </si>
  <si>
    <t xml:space="preserve">REPRESENTANTE LEGAL </t>
  </si>
  <si>
    <t>Unión Temporal La 10 en Salud.</t>
  </si>
  <si>
    <t>DIRECCION CALLE 11 F 72 A 25</t>
  </si>
  <si>
    <t>TEL 3202369449</t>
  </si>
  <si>
    <t>Correo: fundacionsocialvivecolombia@yahoo.com</t>
  </si>
  <si>
    <t>UNION TEMPORAL LA 10 EN SALUD</t>
  </si>
  <si>
    <t>fundacionsocialvivecolombia@yahoo.com</t>
  </si>
  <si>
    <t>calle 11 f 72 a 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</si>
</sst>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5" formatCode="_-&quot;$&quot;\ * #,##0.00_-;\-&quot;$&quot;\ * #,##0.00_-;_-&quot;$&quot;\ * &quot;-&quot;_-;_-@_-"/>
  </numFmts>
  <fonts count="18" x14ac:knownFonts="1">
    <font>
      <sz val="12"/>
      <color theme="1"/>
      <name val="Calibri"/>
      <family val="2"/>
      <scheme val="minor"/>
    </font>
    <font>
      <sz val="11"/>
      <color theme="1"/>
      <name val="Calibri"/>
      <family val="2"/>
    </font>
    <font>
      <sz val="12"/>
      <color theme="1"/>
      <name val="Calibri"/>
      <family val="2"/>
      <scheme val="minor"/>
    </font>
    <font>
      <b/>
      <sz val="11"/>
      <color theme="1"/>
      <name val="Calibri"/>
      <family val="2"/>
      <scheme val="minor"/>
    </font>
    <font>
      <u/>
      <sz val="12"/>
      <color theme="10"/>
      <name val="Calibri"/>
      <family val="2"/>
      <scheme val="minor"/>
    </font>
    <font>
      <b/>
      <sz val="12"/>
      <color theme="1"/>
      <name val="Calibri"/>
      <family val="2"/>
      <scheme val="minor"/>
    </font>
    <font>
      <b/>
      <sz val="16"/>
      <color theme="1"/>
      <name val="Calibri"/>
      <family val="2"/>
      <scheme val="minor"/>
    </font>
    <font>
      <b/>
      <sz val="22"/>
      <color theme="1"/>
      <name val="Calibri"/>
      <family val="2"/>
      <scheme val="minor"/>
    </font>
    <font>
      <b/>
      <sz val="14"/>
      <color theme="1"/>
      <name val="Calibri"/>
      <family val="2"/>
      <scheme val="minor"/>
    </font>
    <font>
      <sz val="14"/>
      <color theme="1"/>
      <name val="Calibri"/>
      <family val="2"/>
      <scheme val="minor"/>
    </font>
    <font>
      <b/>
      <sz val="16"/>
      <color theme="0"/>
      <name val="Calibri"/>
      <family val="2"/>
      <scheme val="minor"/>
    </font>
    <font>
      <sz val="10"/>
      <name val="Arial"/>
      <family val="2"/>
    </font>
    <font>
      <sz val="12"/>
      <color rgb="FF000000"/>
      <name val="Calibri"/>
      <family val="2"/>
      <scheme val="minor"/>
    </font>
    <font>
      <b/>
      <sz val="12"/>
      <color rgb="FF000000"/>
      <name val="Calibri"/>
      <family val="2"/>
      <scheme val="minor"/>
    </font>
    <font>
      <sz val="12"/>
      <color theme="1"/>
      <name val="Arial Narrow"/>
      <family val="2"/>
    </font>
    <font>
      <sz val="12"/>
      <color rgb="FF000000"/>
      <name val="Arial Narrow"/>
      <family val="2"/>
    </font>
    <font>
      <b/>
      <sz val="10"/>
      <color theme="1"/>
      <name val="Arial"/>
      <family val="2"/>
    </font>
    <font>
      <sz val="10"/>
      <color theme="1"/>
      <name val="Arial"/>
      <family val="2"/>
    </font>
  </fonts>
  <fills count="7">
    <fill>
      <patternFill patternType="none"/>
    </fill>
    <fill>
      <patternFill patternType="gray125"/>
    </fill>
    <fill>
      <patternFill patternType="solid">
        <fgColor theme="4" tint="-0.249977111117893"/>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0"/>
        <bgColor indexed="64"/>
      </patternFill>
    </fill>
    <fill>
      <patternFill patternType="solid">
        <fgColor rgb="FFFFFFFF"/>
        <bgColor indexed="64"/>
      </patternFill>
    </fill>
  </fills>
  <borders count="32">
    <border>
      <left/>
      <right/>
      <top/>
      <bottom/>
      <diagonal/>
    </border>
    <border>
      <left style="thin">
        <color rgb="FF000000"/>
      </left>
      <right style="thin">
        <color rgb="FF000000"/>
      </right>
      <top style="thin">
        <color rgb="FF000000"/>
      </top>
      <bottom style="thin">
        <color rgb="FF000000"/>
      </bottom>
      <diagonal/>
    </border>
    <border>
      <left/>
      <right/>
      <top/>
      <bottom style="medium">
        <color indexed="64"/>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42" fontId="2" fillId="0" borderId="0" applyFont="0" applyFill="0" applyBorder="0" applyAlignment="0" applyProtection="0"/>
    <xf numFmtId="0" fontId="4" fillId="0" borderId="0" applyNumberFormat="0" applyFill="0" applyBorder="0" applyAlignment="0" applyProtection="0"/>
    <xf numFmtId="0" fontId="11" fillId="0" borderId="0"/>
  </cellStyleXfs>
  <cellXfs count="101">
    <xf numFmtId="0" fontId="0" fillId="0" borderId="0" xfId="0"/>
    <xf numFmtId="0" fontId="0" fillId="0" borderId="0" xfId="0" applyAlignment="1">
      <alignment horizontal="center" vertical="center"/>
    </xf>
    <xf numFmtId="0" fontId="1" fillId="0" borderId="1" xfId="0" applyFont="1" applyBorder="1" applyAlignment="1">
      <alignment horizontal="left" vertical="center" wrapText="1"/>
    </xf>
    <xf numFmtId="0" fontId="0" fillId="0" borderId="0" xfId="0" applyAlignment="1">
      <alignment horizontal="center"/>
    </xf>
    <xf numFmtId="0" fontId="3" fillId="2" borderId="0" xfId="0" applyFont="1" applyFill="1" applyAlignment="1">
      <alignment horizontal="center"/>
    </xf>
    <xf numFmtId="0" fontId="3" fillId="3" borderId="0" xfId="0" applyFont="1" applyFill="1" applyAlignment="1">
      <alignment horizontal="center" vertical="center"/>
    </xf>
    <xf numFmtId="0" fontId="3" fillId="3" borderId="0" xfId="0" applyFont="1" applyFill="1" applyAlignment="1">
      <alignment horizontal="center" vertical="center" wrapText="1"/>
    </xf>
    <xf numFmtId="42" fontId="3" fillId="3" borderId="0" xfId="1" applyFont="1" applyFill="1" applyBorder="1" applyAlignment="1">
      <alignment horizontal="center" vertical="center" wrapText="1"/>
    </xf>
    <xf numFmtId="0" fontId="5" fillId="0" borderId="9" xfId="0" applyFont="1" applyBorder="1" applyAlignment="1">
      <alignment vertical="center"/>
    </xf>
    <xf numFmtId="0" fontId="5" fillId="0" borderId="12" xfId="0" applyFont="1" applyBorder="1" applyAlignment="1">
      <alignment horizontal="center" vertical="center"/>
    </xf>
    <xf numFmtId="0" fontId="5" fillId="0" borderId="15" xfId="0" applyFont="1" applyBorder="1" applyAlignment="1">
      <alignment horizontal="center" vertical="center"/>
    </xf>
    <xf numFmtId="0" fontId="3" fillId="4" borderId="17" xfId="0" applyFont="1" applyFill="1" applyBorder="1" applyAlignment="1">
      <alignment horizontal="left" vertical="center"/>
    </xf>
    <xf numFmtId="0" fontId="3" fillId="4" borderId="20" xfId="0" applyFont="1" applyFill="1" applyBorder="1" applyAlignment="1">
      <alignment horizontal="left" vertical="center" wrapText="1"/>
    </xf>
    <xf numFmtId="0" fontId="3" fillId="4" borderId="4" xfId="0" applyFont="1" applyFill="1" applyBorder="1"/>
    <xf numFmtId="0" fontId="3" fillId="4" borderId="24" xfId="0" applyFont="1" applyFill="1" applyBorder="1"/>
    <xf numFmtId="0" fontId="3" fillId="4" borderId="5" xfId="0" applyFont="1" applyFill="1" applyBorder="1"/>
    <xf numFmtId="0" fontId="0" fillId="0" borderId="0" xfId="0" applyAlignment="1">
      <alignment vertical="center" wrapText="1"/>
    </xf>
    <xf numFmtId="42" fontId="0" fillId="0" borderId="0" xfId="1" applyFont="1" applyBorder="1"/>
    <xf numFmtId="42" fontId="1" fillId="0" borderId="1" xfId="1" applyFont="1" applyBorder="1" applyAlignment="1">
      <alignment horizontal="left" vertical="center" wrapText="1"/>
    </xf>
    <xf numFmtId="0" fontId="2" fillId="0" borderId="31" xfId="3" applyFont="1" applyBorder="1" applyAlignment="1">
      <alignment horizontal="center" vertical="center" wrapText="1"/>
    </xf>
    <xf numFmtId="0" fontId="2" fillId="0" borderId="31" xfId="3" applyFont="1" applyBorder="1" applyAlignment="1">
      <alignment horizontal="left" vertical="center" wrapText="1"/>
    </xf>
    <xf numFmtId="0" fontId="12" fillId="0" borderId="31" xfId="0" applyFont="1" applyBorder="1" applyAlignment="1">
      <alignment vertical="center" wrapText="1"/>
    </xf>
    <xf numFmtId="0" fontId="2" fillId="0" borderId="31" xfId="3" applyFont="1" applyBorder="1" applyAlignment="1">
      <alignment vertical="center"/>
    </xf>
    <xf numFmtId="0" fontId="2" fillId="0" borderId="31" xfId="0" applyFont="1" applyBorder="1" applyAlignment="1">
      <alignment horizontal="left" vertical="center" wrapText="1"/>
    </xf>
    <xf numFmtId="0" fontId="2" fillId="0" borderId="31" xfId="3" applyFont="1" applyBorder="1" applyAlignment="1">
      <alignment vertical="center" wrapText="1"/>
    </xf>
    <xf numFmtId="0" fontId="5" fillId="0" borderId="31" xfId="0" applyFont="1" applyBorder="1" applyAlignment="1">
      <alignment horizontal="center" vertical="center" wrapText="1"/>
    </xf>
    <xf numFmtId="0" fontId="13" fillId="0" borderId="31" xfId="0" applyFont="1" applyBorder="1" applyAlignment="1">
      <alignment vertical="center" wrapText="1"/>
    </xf>
    <xf numFmtId="0" fontId="14" fillId="6" borderId="17" xfId="0" applyFont="1" applyFill="1" applyBorder="1" applyAlignment="1">
      <alignment horizontal="center" vertical="center" wrapText="1"/>
    </xf>
    <xf numFmtId="0" fontId="15" fillId="6" borderId="19" xfId="0" applyFont="1" applyFill="1" applyBorder="1" applyAlignment="1">
      <alignment horizontal="center" vertical="center" wrapText="1"/>
    </xf>
    <xf numFmtId="0" fontId="15" fillId="6" borderId="19" xfId="0" applyFont="1" applyFill="1" applyBorder="1" applyAlignment="1">
      <alignment horizontal="justify" vertical="center" wrapText="1"/>
    </xf>
    <xf numFmtId="0" fontId="15" fillId="6" borderId="23" xfId="0" applyFont="1" applyFill="1" applyBorder="1" applyAlignment="1">
      <alignment horizontal="center" vertical="center" wrapText="1"/>
    </xf>
    <xf numFmtId="0" fontId="15" fillId="6" borderId="8" xfId="0" applyFont="1" applyFill="1" applyBorder="1" applyAlignment="1">
      <alignment horizontal="center" vertical="center" wrapText="1"/>
    </xf>
    <xf numFmtId="0" fontId="15" fillId="6" borderId="8" xfId="0" applyFont="1" applyFill="1" applyBorder="1" applyAlignment="1">
      <alignment horizontal="justify" vertical="center" wrapText="1"/>
    </xf>
    <xf numFmtId="0" fontId="15" fillId="0" borderId="23"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8" xfId="0" applyFont="1" applyBorder="1" applyAlignment="1">
      <alignment horizontal="justify" vertical="center" wrapText="1"/>
    </xf>
    <xf numFmtId="0" fontId="14" fillId="0" borderId="23"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8" xfId="0" applyFont="1" applyBorder="1" applyAlignment="1">
      <alignment horizontal="justify" vertical="center" wrapText="1"/>
    </xf>
    <xf numFmtId="0" fontId="0" fillId="4" borderId="22" xfId="0" applyFill="1" applyBorder="1" applyAlignment="1">
      <alignment horizontal="center" vertical="center"/>
    </xf>
    <xf numFmtId="0" fontId="0" fillId="4" borderId="23" xfId="0" applyFill="1" applyBorder="1" applyAlignment="1">
      <alignment horizontal="center" vertical="center"/>
    </xf>
    <xf numFmtId="0" fontId="4" fillId="0" borderId="18" xfId="2" applyBorder="1" applyAlignment="1">
      <alignment horizontal="left" vertical="center"/>
    </xf>
    <xf numFmtId="0" fontId="4" fillId="0" borderId="19" xfId="2" applyBorder="1" applyAlignment="1">
      <alignment horizontal="left" vertical="center"/>
    </xf>
    <xf numFmtId="0" fontId="0" fillId="0" borderId="21" xfId="0" applyBorder="1" applyAlignment="1">
      <alignment horizontal="center" vertical="center"/>
    </xf>
    <xf numFmtId="0" fontId="0" fillId="0" borderId="19" xfId="0" applyBorder="1" applyAlignment="1">
      <alignment horizontal="center" vertical="center"/>
    </xf>
    <xf numFmtId="0" fontId="3" fillId="4" borderId="22" xfId="0" applyFont="1" applyFill="1" applyBorder="1" applyAlignment="1">
      <alignment horizontal="center" vertical="center"/>
    </xf>
    <xf numFmtId="0" fontId="3" fillId="4" borderId="20" xfId="0" applyFont="1" applyFill="1" applyBorder="1" applyAlignment="1">
      <alignment horizontal="center" vertical="center"/>
    </xf>
    <xf numFmtId="0" fontId="3" fillId="4" borderId="23" xfId="0" applyFont="1" applyFill="1" applyBorder="1" applyAlignment="1">
      <alignment horizontal="center" vertical="center"/>
    </xf>
    <xf numFmtId="0" fontId="0" fillId="0" borderId="18" xfId="0" applyBorder="1" applyAlignment="1">
      <alignment horizontal="left" vertical="center"/>
    </xf>
    <xf numFmtId="0" fontId="0" fillId="0" borderId="19" xfId="0" applyBorder="1" applyAlignment="1">
      <alignment horizontal="left" vertical="center"/>
    </xf>
    <xf numFmtId="0" fontId="3" fillId="4" borderId="21" xfId="0" applyFont="1" applyFill="1" applyBorder="1" applyAlignment="1">
      <alignment horizontal="left"/>
    </xf>
    <xf numFmtId="0" fontId="3" fillId="4" borderId="19" xfId="0" applyFont="1" applyFill="1" applyBorder="1" applyAlignment="1">
      <alignment horizontal="left"/>
    </xf>
    <xf numFmtId="0" fontId="7" fillId="0" borderId="0" xfId="0" applyFont="1" applyAlignment="1">
      <alignment horizontal="center"/>
    </xf>
    <xf numFmtId="0" fontId="6" fillId="0" borderId="0" xfId="0" applyFont="1" applyAlignment="1">
      <alignment horizontal="center"/>
    </xf>
    <xf numFmtId="0" fontId="0" fillId="0" borderId="0" xfId="0" applyAlignment="1">
      <alignment horizontal="center" vertical="center"/>
    </xf>
    <xf numFmtId="0" fontId="0" fillId="0" borderId="2" xfId="0" applyBorder="1" applyAlignment="1">
      <alignment horizontal="center" vertical="center"/>
    </xf>
    <xf numFmtId="0" fontId="0" fillId="0" borderId="21"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18" xfId="0" applyBorder="1" applyAlignment="1">
      <alignment horizontal="left" vertical="center" wrapText="1"/>
    </xf>
    <xf numFmtId="0" fontId="0" fillId="0" borderId="19" xfId="0" applyBorder="1" applyAlignment="1">
      <alignment horizontal="left" vertical="center" wrapText="1"/>
    </xf>
    <xf numFmtId="0" fontId="10" fillId="2" borderId="0" xfId="0" applyFont="1" applyFill="1" applyAlignment="1">
      <alignment horizontal="center" vertical="center"/>
    </xf>
    <xf numFmtId="0" fontId="3" fillId="3" borderId="0" xfId="0" applyFont="1" applyFill="1" applyAlignment="1">
      <alignment horizontal="center" vertical="center" wrapText="1"/>
    </xf>
    <xf numFmtId="0" fontId="5" fillId="0" borderId="6" xfId="0" applyFont="1" applyBorder="1" applyAlignment="1">
      <alignment horizontal="center" vertical="center"/>
    </xf>
    <xf numFmtId="0" fontId="5" fillId="0" borderId="15" xfId="0" applyFont="1" applyBorder="1" applyAlignment="1">
      <alignment horizontal="center" vertical="center"/>
    </xf>
    <xf numFmtId="0" fontId="5" fillId="0" borderId="7" xfId="0" applyFont="1" applyBorder="1" applyAlignment="1">
      <alignment horizontal="center" vertical="center"/>
    </xf>
    <xf numFmtId="0" fontId="5" fillId="0" borderId="2" xfId="0" applyFont="1" applyBorder="1" applyAlignment="1">
      <alignment horizontal="center" vertical="center"/>
    </xf>
    <xf numFmtId="0" fontId="5" fillId="0" borderId="8" xfId="0" applyFont="1" applyBorder="1" applyAlignment="1">
      <alignment horizontal="center" vertical="center"/>
    </xf>
    <xf numFmtId="0" fontId="5" fillId="0" borderId="3" xfId="0" applyFont="1" applyBorder="1" applyAlignment="1">
      <alignment horizontal="left" vertical="center"/>
    </xf>
    <xf numFmtId="0" fontId="5" fillId="0" borderId="10" xfId="0" applyFont="1" applyBorder="1" applyAlignment="1">
      <alignment horizontal="left" vertical="center"/>
    </xf>
    <xf numFmtId="0" fontId="5" fillId="0" borderId="11" xfId="0" applyFont="1" applyBorder="1" applyAlignment="1">
      <alignment horizontal="left" vertical="center"/>
    </xf>
    <xf numFmtId="0" fontId="5" fillId="0" borderId="13" xfId="0" applyFont="1" applyBorder="1" applyAlignment="1">
      <alignment horizontal="left" vertical="center"/>
    </xf>
    <xf numFmtId="0" fontId="5" fillId="0" borderId="6" xfId="0" applyFont="1" applyBorder="1" applyAlignment="1">
      <alignment horizontal="left" vertical="center"/>
    </xf>
    <xf numFmtId="0" fontId="5" fillId="0" borderId="16" xfId="0" applyFont="1" applyBorder="1" applyAlignment="1">
      <alignment horizontal="left" vertical="center"/>
    </xf>
    <xf numFmtId="0" fontId="5" fillId="0" borderId="3" xfId="0" applyFont="1" applyBorder="1" applyAlignment="1">
      <alignment horizontal="center" vertical="center"/>
    </xf>
    <xf numFmtId="0" fontId="5" fillId="0" borderId="9"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xf>
    <xf numFmtId="0" fontId="6" fillId="0" borderId="9"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5" fillId="0" borderId="13" xfId="0" applyFont="1" applyBorder="1" applyAlignment="1">
      <alignment horizontal="center" vertical="center"/>
    </xf>
    <xf numFmtId="165" fontId="6" fillId="0" borderId="14" xfId="0" applyNumberFormat="1" applyFont="1" applyBorder="1" applyAlignment="1">
      <alignment horizontal="center" vertical="center" wrapText="1"/>
    </xf>
    <xf numFmtId="165" fontId="6" fillId="0" borderId="0" xfId="0" applyNumberFormat="1" applyFont="1" applyAlignment="1">
      <alignment horizontal="center" vertical="center" wrapText="1"/>
    </xf>
    <xf numFmtId="165" fontId="3" fillId="2" borderId="0" xfId="0" applyNumberFormat="1" applyFont="1" applyFill="1" applyAlignment="1">
      <alignment horizontal="center"/>
    </xf>
    <xf numFmtId="165" fontId="3" fillId="3" borderId="0" xfId="1" applyNumberFormat="1" applyFont="1" applyFill="1" applyBorder="1" applyAlignment="1">
      <alignment horizontal="center" vertical="center"/>
    </xf>
    <xf numFmtId="165" fontId="3" fillId="3" borderId="0" xfId="1" applyNumberFormat="1" applyFont="1" applyFill="1" applyBorder="1" applyAlignment="1">
      <alignment horizontal="center" vertical="center" wrapText="1"/>
    </xf>
    <xf numFmtId="165" fontId="1" fillId="0" borderId="1" xfId="1" applyNumberFormat="1" applyFont="1" applyBorder="1" applyAlignment="1">
      <alignment horizontal="left" vertical="center" wrapText="1"/>
    </xf>
    <xf numFmtId="165" fontId="0" fillId="0" borderId="0" xfId="0" applyNumberFormat="1"/>
    <xf numFmtId="165" fontId="0" fillId="0" borderId="0" xfId="1" applyNumberFormat="1" applyFont="1" applyBorder="1"/>
    <xf numFmtId="165" fontId="8" fillId="0" borderId="25" xfId="0" applyNumberFormat="1" applyFont="1" applyBorder="1"/>
    <xf numFmtId="165" fontId="9" fillId="5" borderId="26" xfId="0" applyNumberFormat="1" applyFont="1" applyFill="1" applyBorder="1"/>
    <xf numFmtId="165" fontId="8" fillId="0" borderId="27" xfId="0" applyNumberFormat="1" applyFont="1" applyBorder="1"/>
    <xf numFmtId="165" fontId="9" fillId="5" borderId="28" xfId="0" applyNumberFormat="1" applyFont="1" applyFill="1" applyBorder="1"/>
    <xf numFmtId="165" fontId="8" fillId="0" borderId="29" xfId="0" applyNumberFormat="1" applyFont="1" applyBorder="1"/>
    <xf numFmtId="165" fontId="9" fillId="5" borderId="30" xfId="0" applyNumberFormat="1" applyFont="1" applyFill="1" applyBorder="1"/>
    <xf numFmtId="0" fontId="16" fillId="0" borderId="0" xfId="0" applyFont="1" applyAlignment="1">
      <alignment vertical="center"/>
    </xf>
    <xf numFmtId="0" fontId="4" fillId="0" borderId="0" xfId="2" applyAlignment="1">
      <alignment vertical="center"/>
    </xf>
    <xf numFmtId="0" fontId="17" fillId="0" borderId="0" xfId="0" applyFont="1" applyAlignment="1">
      <alignment horizontal="justify" vertical="center"/>
    </xf>
    <xf numFmtId="0" fontId="17" fillId="0" borderId="0" xfId="0" applyFont="1" applyAlignment="1">
      <alignment vertical="center"/>
    </xf>
    <xf numFmtId="0" fontId="4" fillId="0" borderId="11" xfId="2" applyBorder="1" applyAlignment="1">
      <alignment horizontal="center" vertical="center"/>
    </xf>
  </cellXfs>
  <cellStyles count="4">
    <cellStyle name="Hipervínculo" xfId="2" builtinId="8"/>
    <cellStyle name="Moneda [0]" xfId="1" builtinId="7"/>
    <cellStyle name="Normal" xfId="0" builtinId="0"/>
    <cellStyle name="Normal 3" xfId="3" xr:uid="{9BACF7B7-95D3-4067-AFDA-493D0394ED0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5</xdr:col>
      <xdr:colOff>2652736</xdr:colOff>
      <xdr:row>0</xdr:row>
      <xdr:rowOff>129541</xdr:rowOff>
    </xdr:from>
    <xdr:to>
      <xdr:col>5</xdr:col>
      <xdr:colOff>3542660</xdr:colOff>
      <xdr:row>2</xdr:row>
      <xdr:rowOff>114301</xdr:rowOff>
    </xdr:to>
    <xdr:pic>
      <xdr:nvPicPr>
        <xdr:cNvPr id="3" name="gráficos1">
          <a:extLst>
            <a:ext uri="{FF2B5EF4-FFF2-40B4-BE49-F238E27FC236}">
              <a16:creationId xmlns:a16="http://schemas.microsoft.com/office/drawing/2014/main" id="{9C609169-E954-46B3-97E9-C6832AF5F73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45716" y="129541"/>
          <a:ext cx="889924" cy="617220"/>
        </a:xfrm>
        <a:prstGeom prst="rect">
          <a:avLst/>
        </a:prstGeom>
        <a:solidFill>
          <a:srgbClr val="FFFFFF"/>
        </a:solid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277091</xdr:colOff>
      <xdr:row>41</xdr:row>
      <xdr:rowOff>138545</xdr:rowOff>
    </xdr:from>
    <xdr:to>
      <xdr:col>1</xdr:col>
      <xdr:colOff>2213209</xdr:colOff>
      <xdr:row>45</xdr:row>
      <xdr:rowOff>207819</xdr:rowOff>
    </xdr:to>
    <xdr:pic>
      <xdr:nvPicPr>
        <xdr:cNvPr id="2" name="Imagen 1">
          <a:extLst>
            <a:ext uri="{FF2B5EF4-FFF2-40B4-BE49-F238E27FC236}">
              <a16:creationId xmlns:a16="http://schemas.microsoft.com/office/drawing/2014/main" id="{F8824D02-0E72-A8C8-2467-AEE78C7E03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69577527"/>
          <a:ext cx="1936118" cy="9421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hyperlink" Target="mailto:fundacionsocialvivecolombia@yahoo.com" TargetMode="External"/><Relationship Id="rId1" Type="http://schemas.openxmlformats.org/officeDocument/2006/relationships/hyperlink" Target="mailto:fundacionsocialvivecolombia@yahoo.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48D412-6C48-42AC-9906-498F63303065}">
  <dimension ref="A1:F42"/>
  <sheetViews>
    <sheetView workbookViewId="0">
      <selection activeCell="C6" sqref="C6:F6"/>
    </sheetView>
  </sheetViews>
  <sheetFormatPr baseColWidth="10" defaultRowHeight="15.6" x14ac:dyDescent="0.3"/>
  <cols>
    <col min="1" max="1" width="11.19921875" style="3"/>
    <col min="2" max="2" width="25.5" customWidth="1"/>
    <col min="6" max="6" width="49.5" customWidth="1"/>
  </cols>
  <sheetData>
    <row r="1" spans="1:6" ht="28.8" x14ac:dyDescent="0.55000000000000004">
      <c r="A1"/>
      <c r="B1" s="52" t="s">
        <v>4</v>
      </c>
      <c r="C1" s="52"/>
      <c r="D1" s="52"/>
      <c r="E1" s="52"/>
      <c r="F1" s="52"/>
    </row>
    <row r="2" spans="1:6" ht="21" x14ac:dyDescent="0.4">
      <c r="A2"/>
      <c r="B2" s="53" t="s">
        <v>40</v>
      </c>
      <c r="C2" s="53"/>
      <c r="D2" s="53"/>
      <c r="E2" s="53"/>
      <c r="F2" s="53"/>
    </row>
    <row r="3" spans="1:6" x14ac:dyDescent="0.3">
      <c r="A3"/>
      <c r="B3" s="54"/>
      <c r="C3" s="54"/>
      <c r="D3" s="54"/>
      <c r="E3" s="54"/>
      <c r="F3" s="54"/>
    </row>
    <row r="4" spans="1:6" ht="16.2" thickBot="1" x14ac:dyDescent="0.35">
      <c r="A4"/>
      <c r="B4" s="55"/>
      <c r="C4" s="55"/>
      <c r="D4" s="55"/>
      <c r="E4" s="55"/>
      <c r="F4" s="55"/>
    </row>
    <row r="5" spans="1:6" ht="44.4" customHeight="1" thickBot="1" x14ac:dyDescent="0.35">
      <c r="A5"/>
      <c r="B5" s="11" t="s">
        <v>5</v>
      </c>
      <c r="C5" s="56" t="s">
        <v>6</v>
      </c>
      <c r="D5" s="57"/>
      <c r="E5" s="57"/>
      <c r="F5" s="58"/>
    </row>
    <row r="6" spans="1:6" ht="126.6" customHeight="1" thickBot="1" x14ac:dyDescent="0.35">
      <c r="A6"/>
      <c r="B6" s="11" t="s">
        <v>7</v>
      </c>
      <c r="C6" s="59" t="s">
        <v>133</v>
      </c>
      <c r="D6" s="59"/>
      <c r="E6" s="59"/>
      <c r="F6" s="60"/>
    </row>
    <row r="7" spans="1:6" ht="16.2" thickBot="1" x14ac:dyDescent="0.35">
      <c r="A7"/>
      <c r="B7" s="11" t="s">
        <v>8</v>
      </c>
      <c r="C7" s="48" t="s">
        <v>9</v>
      </c>
      <c r="D7" s="48"/>
      <c r="E7" s="48"/>
      <c r="F7" s="49"/>
    </row>
    <row r="8" spans="1:6" ht="16.2" thickBot="1" x14ac:dyDescent="0.35">
      <c r="A8"/>
      <c r="B8" s="11" t="s">
        <v>10</v>
      </c>
      <c r="C8" s="41" t="s">
        <v>11</v>
      </c>
      <c r="D8" s="41"/>
      <c r="E8" s="41"/>
      <c r="F8" s="42"/>
    </row>
    <row r="9" spans="1:6" ht="35.4" customHeight="1" thickBot="1" x14ac:dyDescent="0.35">
      <c r="A9"/>
      <c r="B9" s="12" t="s">
        <v>12</v>
      </c>
      <c r="C9" s="50" t="s">
        <v>13</v>
      </c>
      <c r="D9" s="51"/>
      <c r="E9" s="43" t="s">
        <v>104</v>
      </c>
      <c r="F9" s="44"/>
    </row>
    <row r="10" spans="1:6" ht="16.2" thickBot="1" x14ac:dyDescent="0.35">
      <c r="A10"/>
      <c r="B10" s="45" t="s">
        <v>30</v>
      </c>
      <c r="C10" s="13" t="s">
        <v>31</v>
      </c>
      <c r="D10" s="14" t="s">
        <v>32</v>
      </c>
      <c r="E10" s="14" t="s">
        <v>33</v>
      </c>
      <c r="F10" s="15" t="s">
        <v>34</v>
      </c>
    </row>
    <row r="11" spans="1:6" ht="16.2" thickBot="1" x14ac:dyDescent="0.35">
      <c r="A11"/>
      <c r="B11" s="46"/>
      <c r="C11" s="27">
        <v>42000000</v>
      </c>
      <c r="D11" s="28">
        <v>42180000</v>
      </c>
      <c r="E11" s="28">
        <v>42182800</v>
      </c>
      <c r="F11" s="29" t="s">
        <v>105</v>
      </c>
    </row>
    <row r="12" spans="1:6" ht="16.2" thickBot="1" x14ac:dyDescent="0.35">
      <c r="A12"/>
      <c r="B12" s="46"/>
      <c r="C12" s="30">
        <v>42000000</v>
      </c>
      <c r="D12" s="31">
        <v>42190000</v>
      </c>
      <c r="E12" s="31">
        <v>42192200</v>
      </c>
      <c r="F12" s="32" t="s">
        <v>106</v>
      </c>
    </row>
    <row r="13" spans="1:6" ht="16.2" thickBot="1" x14ac:dyDescent="0.35">
      <c r="A13"/>
      <c r="B13" s="46"/>
      <c r="C13" s="30">
        <v>42000000</v>
      </c>
      <c r="D13" s="31">
        <v>42190000</v>
      </c>
      <c r="E13" s="31">
        <v>42192200</v>
      </c>
      <c r="F13" s="32" t="s">
        <v>107</v>
      </c>
    </row>
    <row r="14" spans="1:6" ht="16.2" thickBot="1" x14ac:dyDescent="0.35">
      <c r="A14"/>
      <c r="B14" s="46"/>
      <c r="C14" s="30">
        <v>42000000</v>
      </c>
      <c r="D14" s="31">
        <v>42190000</v>
      </c>
      <c r="E14" s="31">
        <v>42192200</v>
      </c>
      <c r="F14" s="32" t="s">
        <v>108</v>
      </c>
    </row>
    <row r="15" spans="1:6" ht="16.2" thickBot="1" x14ac:dyDescent="0.35">
      <c r="A15"/>
      <c r="B15" s="46"/>
      <c r="C15" s="30">
        <v>42000000</v>
      </c>
      <c r="D15" s="31">
        <v>42190000</v>
      </c>
      <c r="E15" s="31">
        <v>42192200</v>
      </c>
      <c r="F15" s="32" t="s">
        <v>109</v>
      </c>
    </row>
    <row r="16" spans="1:6" ht="31.8" thickBot="1" x14ac:dyDescent="0.35">
      <c r="A16"/>
      <c r="B16" s="46"/>
      <c r="C16" s="30">
        <v>42000000</v>
      </c>
      <c r="D16" s="31">
        <v>42210000</v>
      </c>
      <c r="E16" s="31">
        <v>42212300</v>
      </c>
      <c r="F16" s="32" t="s">
        <v>110</v>
      </c>
    </row>
    <row r="17" spans="1:6" ht="16.2" thickBot="1" x14ac:dyDescent="0.35">
      <c r="A17"/>
      <c r="B17" s="46"/>
      <c r="C17" s="30">
        <v>42000000</v>
      </c>
      <c r="D17" s="31">
        <v>42250000</v>
      </c>
      <c r="E17" s="31">
        <v>42251600</v>
      </c>
      <c r="F17" s="32" t="s">
        <v>111</v>
      </c>
    </row>
    <row r="18" spans="1:6" ht="16.2" thickBot="1" x14ac:dyDescent="0.35">
      <c r="A18"/>
      <c r="B18" s="46"/>
      <c r="C18" s="33">
        <v>42191800</v>
      </c>
      <c r="D18" s="34">
        <v>42000000</v>
      </c>
      <c r="E18" s="34">
        <v>42190000</v>
      </c>
      <c r="F18" s="35" t="s">
        <v>112</v>
      </c>
    </row>
    <row r="19" spans="1:6" ht="16.2" thickBot="1" x14ac:dyDescent="0.35">
      <c r="A19"/>
      <c r="B19" s="46"/>
      <c r="C19" s="33">
        <v>42192200</v>
      </c>
      <c r="D19" s="34">
        <v>42000000</v>
      </c>
      <c r="E19" s="34">
        <v>42190000</v>
      </c>
      <c r="F19" s="35" t="s">
        <v>113</v>
      </c>
    </row>
    <row r="20" spans="1:6" ht="16.2" thickBot="1" x14ac:dyDescent="0.35">
      <c r="A20"/>
      <c r="B20" s="46"/>
      <c r="C20" s="33">
        <v>42192300</v>
      </c>
      <c r="D20" s="34">
        <v>42000000</v>
      </c>
      <c r="E20" s="34">
        <v>42190000</v>
      </c>
      <c r="F20" s="35" t="s">
        <v>114</v>
      </c>
    </row>
    <row r="21" spans="1:6" ht="31.8" thickBot="1" x14ac:dyDescent="0.35">
      <c r="A21"/>
      <c r="B21" s="46"/>
      <c r="C21" s="33">
        <v>42211500</v>
      </c>
      <c r="D21" s="34">
        <v>42000000</v>
      </c>
      <c r="E21" s="34">
        <v>42210000</v>
      </c>
      <c r="F21" s="35" t="s">
        <v>115</v>
      </c>
    </row>
    <row r="22" spans="1:6" ht="31.8" thickBot="1" x14ac:dyDescent="0.35">
      <c r="A22"/>
      <c r="B22" s="46"/>
      <c r="C22" s="33">
        <v>42211600</v>
      </c>
      <c r="D22" s="34">
        <v>42000000</v>
      </c>
      <c r="E22" s="34">
        <v>42210000</v>
      </c>
      <c r="F22" s="35" t="s">
        <v>116</v>
      </c>
    </row>
    <row r="23" spans="1:6" ht="31.8" thickBot="1" x14ac:dyDescent="0.35">
      <c r="A23"/>
      <c r="B23" s="46"/>
      <c r="C23" s="33">
        <v>42211700</v>
      </c>
      <c r="D23" s="34">
        <v>42000000</v>
      </c>
      <c r="E23" s="34">
        <v>42210000</v>
      </c>
      <c r="F23" s="35" t="s">
        <v>117</v>
      </c>
    </row>
    <row r="24" spans="1:6" ht="31.8" thickBot="1" x14ac:dyDescent="0.35">
      <c r="A24"/>
      <c r="B24" s="46"/>
      <c r="C24" s="33">
        <v>42211800</v>
      </c>
      <c r="D24" s="34">
        <v>42000000</v>
      </c>
      <c r="E24" s="34">
        <v>42210000</v>
      </c>
      <c r="F24" s="35" t="s">
        <v>118</v>
      </c>
    </row>
    <row r="25" spans="1:6" ht="31.8" thickBot="1" x14ac:dyDescent="0.35">
      <c r="A25"/>
      <c r="B25" s="46"/>
      <c r="C25" s="33">
        <v>42211900</v>
      </c>
      <c r="D25" s="34">
        <v>42000000</v>
      </c>
      <c r="E25" s="34">
        <v>42210000</v>
      </c>
      <c r="F25" s="35" t="s">
        <v>119</v>
      </c>
    </row>
    <row r="26" spans="1:6" ht="31.8" thickBot="1" x14ac:dyDescent="0.35">
      <c r="B26" s="46"/>
      <c r="C26" s="33">
        <v>42212000</v>
      </c>
      <c r="D26" s="34">
        <v>42000000</v>
      </c>
      <c r="E26" s="34">
        <v>42210000</v>
      </c>
      <c r="F26" s="35" t="s">
        <v>120</v>
      </c>
    </row>
    <row r="27" spans="1:6" ht="31.8" thickBot="1" x14ac:dyDescent="0.35">
      <c r="B27" s="46"/>
      <c r="C27" s="33">
        <v>42212200</v>
      </c>
      <c r="D27" s="34">
        <v>42000000</v>
      </c>
      <c r="E27" s="34">
        <v>42210000</v>
      </c>
      <c r="F27" s="35" t="s">
        <v>121</v>
      </c>
    </row>
    <row r="28" spans="1:6" ht="16.2" thickBot="1" x14ac:dyDescent="0.35">
      <c r="B28" s="46"/>
      <c r="C28" s="33">
        <v>42142100</v>
      </c>
      <c r="D28" s="34">
        <v>42000000</v>
      </c>
      <c r="E28" s="34">
        <v>42140000</v>
      </c>
      <c r="F28" s="35" t="s">
        <v>122</v>
      </c>
    </row>
    <row r="29" spans="1:6" ht="16.2" thickBot="1" x14ac:dyDescent="0.35">
      <c r="B29" s="46"/>
      <c r="C29" s="33">
        <v>42241500</v>
      </c>
      <c r="D29" s="34">
        <v>42000000</v>
      </c>
      <c r="E29" s="34">
        <v>42240000</v>
      </c>
      <c r="F29" s="35" t="s">
        <v>123</v>
      </c>
    </row>
    <row r="30" spans="1:6" ht="16.2" thickBot="1" x14ac:dyDescent="0.35">
      <c r="B30" s="46"/>
      <c r="C30" s="33">
        <v>42241800</v>
      </c>
      <c r="D30" s="34">
        <v>42000000</v>
      </c>
      <c r="E30" s="34">
        <v>42240000</v>
      </c>
      <c r="F30" s="35" t="s">
        <v>124</v>
      </c>
    </row>
    <row r="31" spans="1:6" ht="16.2" thickBot="1" x14ac:dyDescent="0.35">
      <c r="B31" s="46"/>
      <c r="C31" s="33">
        <v>42242100</v>
      </c>
      <c r="D31" s="34">
        <v>42000000</v>
      </c>
      <c r="E31" s="34">
        <v>42240000</v>
      </c>
      <c r="F31" s="35" t="s">
        <v>125</v>
      </c>
    </row>
    <row r="32" spans="1:6" ht="16.2" thickBot="1" x14ac:dyDescent="0.35">
      <c r="B32" s="46"/>
      <c r="C32" s="36">
        <v>85000000</v>
      </c>
      <c r="D32" s="37">
        <v>85120000</v>
      </c>
      <c r="E32" s="37">
        <v>85122100</v>
      </c>
      <c r="F32" s="38" t="s">
        <v>126</v>
      </c>
    </row>
    <row r="33" spans="2:6" ht="16.2" thickBot="1" x14ac:dyDescent="0.35">
      <c r="B33" s="46"/>
      <c r="C33" s="33">
        <v>85121600</v>
      </c>
      <c r="D33" s="34">
        <v>85000000</v>
      </c>
      <c r="E33" s="34">
        <v>85120000</v>
      </c>
      <c r="F33" s="35" t="s">
        <v>127</v>
      </c>
    </row>
    <row r="34" spans="2:6" ht="16.2" thickBot="1" x14ac:dyDescent="0.35">
      <c r="B34" s="46"/>
      <c r="C34" s="33">
        <v>85121700</v>
      </c>
      <c r="D34" s="34">
        <v>85000000</v>
      </c>
      <c r="E34" s="34">
        <v>85120000</v>
      </c>
      <c r="F34" s="35" t="s">
        <v>128</v>
      </c>
    </row>
    <row r="35" spans="2:6" ht="16.2" thickBot="1" x14ac:dyDescent="0.35">
      <c r="B35" s="46"/>
      <c r="C35" s="33">
        <v>85122100</v>
      </c>
      <c r="D35" s="34">
        <v>85000000</v>
      </c>
      <c r="E35" s="34">
        <v>85120000</v>
      </c>
      <c r="F35" s="35" t="s">
        <v>129</v>
      </c>
    </row>
    <row r="36" spans="2:6" ht="16.2" thickBot="1" x14ac:dyDescent="0.35">
      <c r="B36" s="46"/>
      <c r="C36" s="33">
        <v>85101600</v>
      </c>
      <c r="D36" s="34">
        <v>85000000</v>
      </c>
      <c r="E36" s="34">
        <v>85100000</v>
      </c>
      <c r="F36" s="35" t="s">
        <v>130</v>
      </c>
    </row>
    <row r="37" spans="2:6" ht="16.2" thickBot="1" x14ac:dyDescent="0.35">
      <c r="B37" s="46"/>
      <c r="C37" s="33">
        <v>85101700</v>
      </c>
      <c r="D37" s="34">
        <v>85000000</v>
      </c>
      <c r="E37" s="34">
        <v>85100000</v>
      </c>
      <c r="F37" s="35" t="s">
        <v>131</v>
      </c>
    </row>
    <row r="38" spans="2:6" ht="16.2" thickBot="1" x14ac:dyDescent="0.35">
      <c r="B38" s="47"/>
      <c r="C38" s="33">
        <v>85122200</v>
      </c>
      <c r="D38" s="34">
        <v>85000000</v>
      </c>
      <c r="E38" s="34">
        <v>85120000</v>
      </c>
      <c r="F38" s="35" t="s">
        <v>132</v>
      </c>
    </row>
    <row r="39" spans="2:6" x14ac:dyDescent="0.3">
      <c r="B39" s="39" t="s">
        <v>14</v>
      </c>
    </row>
    <row r="40" spans="2:6" ht="16.2" thickBot="1" x14ac:dyDescent="0.35">
      <c r="B40" s="40"/>
    </row>
    <row r="41" spans="2:6" x14ac:dyDescent="0.3">
      <c r="B41" s="39" t="s">
        <v>15</v>
      </c>
    </row>
    <row r="42" spans="2:6" ht="16.2" thickBot="1" x14ac:dyDescent="0.35">
      <c r="B42" s="40"/>
    </row>
  </sheetData>
  <mergeCells count="12">
    <mergeCell ref="C7:F7"/>
    <mergeCell ref="C9:D9"/>
    <mergeCell ref="B1:F1"/>
    <mergeCell ref="B2:F2"/>
    <mergeCell ref="B3:F4"/>
    <mergeCell ref="C5:F5"/>
    <mergeCell ref="C6:F6"/>
    <mergeCell ref="B41:B42"/>
    <mergeCell ref="C8:F8"/>
    <mergeCell ref="E9:F9"/>
    <mergeCell ref="B39:B40"/>
    <mergeCell ref="B10:B38"/>
  </mergeCells>
  <hyperlinks>
    <hyperlink ref="C8:E8" location="'Especificaciones Tecnicas'!A1" display="Para visualizar las especificaciones tecnicas dirijase a la pestaña Especificaciones Tecnicas" xr:uid="{59AE199B-6BD0-4CBC-A4CA-10F7DCA0D9C4}"/>
  </hyperlink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9021DD-73E5-0442-8A00-ABC07F1B8633}">
  <dimension ref="A1:L56"/>
  <sheetViews>
    <sheetView tabSelected="1" topLeftCell="A37" zoomScale="55" zoomScaleNormal="55" workbookViewId="0">
      <selection activeCell="K52" sqref="K52"/>
    </sheetView>
  </sheetViews>
  <sheetFormatPr baseColWidth="10" defaultRowHeight="15.6" x14ac:dyDescent="0.3"/>
  <cols>
    <col min="1" max="1" width="6.3984375" customWidth="1"/>
    <col min="2" max="2" width="38.296875" customWidth="1"/>
    <col min="3" max="3" width="82.69921875" customWidth="1"/>
    <col min="4" max="4" width="10.8984375" style="1"/>
    <col min="5" max="5" width="18.3984375" customWidth="1"/>
    <col min="8" max="8" width="22.796875" customWidth="1"/>
    <col min="9" max="12" width="20" style="88" customWidth="1"/>
  </cols>
  <sheetData>
    <row r="1" spans="1:12" ht="42.6" customHeight="1" x14ac:dyDescent="0.3">
      <c r="A1" s="61" t="s">
        <v>39</v>
      </c>
      <c r="B1" s="61"/>
      <c r="C1" s="61"/>
      <c r="D1" s="61"/>
      <c r="E1" s="61"/>
      <c r="F1" s="61"/>
      <c r="G1" s="61"/>
      <c r="H1" s="61"/>
      <c r="I1" s="61"/>
      <c r="J1" s="61"/>
      <c r="K1" s="61"/>
      <c r="L1" s="61"/>
    </row>
    <row r="2" spans="1:12" ht="54" customHeight="1" thickBot="1" x14ac:dyDescent="0.35">
      <c r="A2" s="62" t="s">
        <v>38</v>
      </c>
      <c r="B2" s="62"/>
      <c r="C2" s="62"/>
      <c r="D2" s="62"/>
      <c r="E2" s="62"/>
      <c r="F2" s="62"/>
      <c r="G2" s="62"/>
      <c r="H2" s="62"/>
      <c r="I2" s="62"/>
      <c r="J2" s="62"/>
      <c r="K2" s="62"/>
      <c r="L2" s="62"/>
    </row>
    <row r="3" spans="1:12" ht="21" customHeight="1" x14ac:dyDescent="0.3">
      <c r="A3" s="68" t="s">
        <v>16</v>
      </c>
      <c r="B3" s="69"/>
      <c r="C3" s="8" t="s">
        <v>142</v>
      </c>
      <c r="D3" s="74" t="s">
        <v>17</v>
      </c>
      <c r="E3" s="75"/>
      <c r="F3" s="76">
        <v>3202369449</v>
      </c>
      <c r="G3" s="77"/>
      <c r="H3" s="77"/>
      <c r="I3" s="78"/>
      <c r="J3" s="82" t="s">
        <v>18</v>
      </c>
      <c r="K3" s="83"/>
      <c r="L3" s="83"/>
    </row>
    <row r="4" spans="1:12" ht="15.6" customHeight="1" x14ac:dyDescent="0.3">
      <c r="A4" s="70" t="s">
        <v>19</v>
      </c>
      <c r="B4" s="71"/>
      <c r="C4" s="9"/>
      <c r="D4" s="79" t="s">
        <v>20</v>
      </c>
      <c r="E4" s="80"/>
      <c r="F4" s="100" t="s">
        <v>143</v>
      </c>
      <c r="G4" s="81"/>
      <c r="H4" s="81"/>
      <c r="I4" s="80"/>
      <c r="J4" s="82"/>
      <c r="K4" s="83"/>
      <c r="L4" s="83"/>
    </row>
    <row r="5" spans="1:12" ht="16.350000000000001" customHeight="1" thickBot="1" x14ac:dyDescent="0.35">
      <c r="A5" s="72" t="s">
        <v>21</v>
      </c>
      <c r="B5" s="73"/>
      <c r="C5" s="10" t="s">
        <v>144</v>
      </c>
      <c r="D5" s="63" t="s">
        <v>22</v>
      </c>
      <c r="E5" s="64"/>
      <c r="F5" s="65"/>
      <c r="G5" s="66"/>
      <c r="H5" s="66"/>
      <c r="I5" s="67"/>
      <c r="J5" s="82"/>
      <c r="K5" s="83"/>
      <c r="L5" s="83"/>
    </row>
    <row r="6" spans="1:12" x14ac:dyDescent="0.3">
      <c r="A6" s="4"/>
      <c r="B6" s="4"/>
      <c r="C6" s="4"/>
      <c r="D6" s="4"/>
      <c r="E6" s="4"/>
      <c r="F6" s="4"/>
      <c r="G6" s="4"/>
      <c r="H6" s="4"/>
      <c r="I6" s="84"/>
      <c r="J6" s="84"/>
      <c r="K6" s="84"/>
      <c r="L6" s="84"/>
    </row>
    <row r="7" spans="1:12" ht="28.8" x14ac:dyDescent="0.3">
      <c r="A7" s="6" t="s">
        <v>0</v>
      </c>
      <c r="B7" s="6" t="s">
        <v>1</v>
      </c>
      <c r="C7" s="6" t="s">
        <v>2</v>
      </c>
      <c r="D7" s="6" t="s">
        <v>3</v>
      </c>
      <c r="E7" s="6" t="s">
        <v>23</v>
      </c>
      <c r="F7" s="5" t="s">
        <v>24</v>
      </c>
      <c r="G7" s="6" t="s">
        <v>23</v>
      </c>
      <c r="H7" s="7" t="s">
        <v>25</v>
      </c>
      <c r="I7" s="85" t="s">
        <v>26</v>
      </c>
      <c r="J7" s="86" t="s">
        <v>27</v>
      </c>
      <c r="K7" s="86" t="s">
        <v>28</v>
      </c>
      <c r="L7" s="86" t="s">
        <v>29</v>
      </c>
    </row>
    <row r="8" spans="1:12" ht="196.5" customHeight="1" x14ac:dyDescent="0.3">
      <c r="A8" s="19">
        <v>1</v>
      </c>
      <c r="B8" s="20" t="s">
        <v>41</v>
      </c>
      <c r="C8" s="21" t="s">
        <v>42</v>
      </c>
      <c r="D8" s="19">
        <v>1</v>
      </c>
      <c r="E8" s="19" t="s">
        <v>43</v>
      </c>
      <c r="F8" s="19"/>
      <c r="G8" s="22"/>
      <c r="H8" s="18">
        <v>1592529</v>
      </c>
      <c r="I8" s="87">
        <f>H8*19%</f>
        <v>302580.51</v>
      </c>
      <c r="J8" s="87">
        <f>H8+I8</f>
        <v>1895109.51</v>
      </c>
      <c r="K8" s="87">
        <f>+H8*D8</f>
        <v>1592529</v>
      </c>
      <c r="L8" s="87">
        <f>+J8*D8</f>
        <v>1895109.51</v>
      </c>
    </row>
    <row r="9" spans="1:12" ht="168.75" customHeight="1" x14ac:dyDescent="0.3">
      <c r="A9" s="19">
        <v>2</v>
      </c>
      <c r="B9" s="20" t="s">
        <v>44</v>
      </c>
      <c r="C9" s="21" t="s">
        <v>45</v>
      </c>
      <c r="D9" s="19">
        <v>1</v>
      </c>
      <c r="E9" s="19" t="s">
        <v>43</v>
      </c>
      <c r="F9" s="19"/>
      <c r="G9" s="22"/>
      <c r="H9" s="2">
        <v>1653667</v>
      </c>
      <c r="I9" s="87">
        <f t="shared" ref="I9:I40" si="0">H9*19%</f>
        <v>314196.73</v>
      </c>
      <c r="J9" s="87">
        <f t="shared" ref="J9:J40" si="1">H9+I9</f>
        <v>1967863.73</v>
      </c>
      <c r="K9" s="87">
        <f t="shared" ref="K9:K35" si="2">+H9*D9</f>
        <v>1653667</v>
      </c>
      <c r="L9" s="87">
        <f t="shared" ref="L9:L35" si="3">+J9*D9</f>
        <v>1967863.73</v>
      </c>
    </row>
    <row r="10" spans="1:12" ht="192" customHeight="1" x14ac:dyDescent="0.3">
      <c r="A10" s="19">
        <v>3</v>
      </c>
      <c r="B10" s="20" t="s">
        <v>46</v>
      </c>
      <c r="C10" s="21" t="s">
        <v>47</v>
      </c>
      <c r="D10" s="19">
        <v>1</v>
      </c>
      <c r="E10" s="19" t="s">
        <v>43</v>
      </c>
      <c r="F10" s="19"/>
      <c r="G10" s="22"/>
      <c r="H10" s="2">
        <v>338938</v>
      </c>
      <c r="I10" s="87">
        <f t="shared" si="0"/>
        <v>64398.22</v>
      </c>
      <c r="J10" s="87">
        <f t="shared" si="1"/>
        <v>403336.22</v>
      </c>
      <c r="K10" s="87">
        <f t="shared" si="2"/>
        <v>338938</v>
      </c>
      <c r="L10" s="87">
        <f t="shared" si="3"/>
        <v>403336.22</v>
      </c>
    </row>
    <row r="11" spans="1:12" ht="183" customHeight="1" x14ac:dyDescent="0.3">
      <c r="A11" s="19">
        <v>4</v>
      </c>
      <c r="B11" s="20" t="s">
        <v>48</v>
      </c>
      <c r="C11" s="21" t="s">
        <v>49</v>
      </c>
      <c r="D11" s="19">
        <v>1</v>
      </c>
      <c r="E11" s="19" t="s">
        <v>43</v>
      </c>
      <c r="F11" s="19"/>
      <c r="G11" s="22"/>
      <c r="H11" s="2">
        <v>619108</v>
      </c>
      <c r="I11" s="87">
        <f t="shared" si="0"/>
        <v>117630.52</v>
      </c>
      <c r="J11" s="87">
        <f t="shared" si="1"/>
        <v>736738.52</v>
      </c>
      <c r="K11" s="87">
        <f t="shared" si="2"/>
        <v>619108</v>
      </c>
      <c r="L11" s="87">
        <f t="shared" si="3"/>
        <v>736738.52</v>
      </c>
    </row>
    <row r="12" spans="1:12" ht="106.5" customHeight="1" x14ac:dyDescent="0.3">
      <c r="A12" s="19">
        <v>5</v>
      </c>
      <c r="B12" s="20" t="s">
        <v>50</v>
      </c>
      <c r="C12" s="21" t="s">
        <v>51</v>
      </c>
      <c r="D12" s="19">
        <v>1</v>
      </c>
      <c r="E12" s="19" t="s">
        <v>43</v>
      </c>
      <c r="F12" s="19"/>
      <c r="G12" s="22"/>
      <c r="H12" s="2">
        <v>41009</v>
      </c>
      <c r="I12" s="87">
        <f t="shared" si="0"/>
        <v>7791.71</v>
      </c>
      <c r="J12" s="87">
        <f t="shared" si="1"/>
        <v>48800.71</v>
      </c>
      <c r="K12" s="87">
        <f t="shared" si="2"/>
        <v>41009</v>
      </c>
      <c r="L12" s="87">
        <f t="shared" si="3"/>
        <v>48800.71</v>
      </c>
    </row>
    <row r="13" spans="1:12" ht="223.5" customHeight="1" x14ac:dyDescent="0.3">
      <c r="A13" s="19">
        <v>6</v>
      </c>
      <c r="B13" s="20" t="s">
        <v>52</v>
      </c>
      <c r="C13" s="21" t="s">
        <v>53</v>
      </c>
      <c r="D13" s="19">
        <v>1</v>
      </c>
      <c r="E13" s="19" t="s">
        <v>43</v>
      </c>
      <c r="F13" s="19"/>
      <c r="G13" s="22"/>
      <c r="H13" s="2">
        <v>503742</v>
      </c>
      <c r="I13" s="87">
        <f t="shared" si="0"/>
        <v>95710.98</v>
      </c>
      <c r="J13" s="87">
        <f t="shared" si="1"/>
        <v>599452.98</v>
      </c>
      <c r="K13" s="87">
        <f t="shared" si="2"/>
        <v>503742</v>
      </c>
      <c r="L13" s="87">
        <f t="shared" si="3"/>
        <v>599452.98</v>
      </c>
    </row>
    <row r="14" spans="1:12" ht="96" customHeight="1" x14ac:dyDescent="0.3">
      <c r="A14" s="19">
        <v>7</v>
      </c>
      <c r="B14" s="20" t="s">
        <v>54</v>
      </c>
      <c r="C14" s="21" t="s">
        <v>55</v>
      </c>
      <c r="D14" s="19">
        <v>1</v>
      </c>
      <c r="E14" s="19" t="s">
        <v>43</v>
      </c>
      <c r="F14" s="19"/>
      <c r="G14" s="22"/>
      <c r="H14" s="2">
        <v>91667</v>
      </c>
      <c r="I14" s="87">
        <f t="shared" si="0"/>
        <v>17416.73</v>
      </c>
      <c r="J14" s="87">
        <f t="shared" si="1"/>
        <v>109083.73</v>
      </c>
      <c r="K14" s="87">
        <f t="shared" si="2"/>
        <v>91667</v>
      </c>
      <c r="L14" s="87">
        <f t="shared" si="3"/>
        <v>109083.73</v>
      </c>
    </row>
    <row r="15" spans="1:12" ht="105.75" customHeight="1" x14ac:dyDescent="0.3">
      <c r="A15" s="19">
        <v>8</v>
      </c>
      <c r="B15" s="20" t="s">
        <v>56</v>
      </c>
      <c r="C15" s="21" t="s">
        <v>57</v>
      </c>
      <c r="D15" s="19">
        <v>1</v>
      </c>
      <c r="E15" s="19" t="s">
        <v>43</v>
      </c>
      <c r="F15" s="19"/>
      <c r="G15" s="22"/>
      <c r="H15" s="2">
        <v>59541</v>
      </c>
      <c r="I15" s="87">
        <f t="shared" si="0"/>
        <v>11312.79</v>
      </c>
      <c r="J15" s="87">
        <f t="shared" si="1"/>
        <v>70853.790000000008</v>
      </c>
      <c r="K15" s="87">
        <f t="shared" si="2"/>
        <v>59541</v>
      </c>
      <c r="L15" s="87">
        <f t="shared" si="3"/>
        <v>70853.790000000008</v>
      </c>
    </row>
    <row r="16" spans="1:12" ht="144.75" customHeight="1" x14ac:dyDescent="0.3">
      <c r="A16" s="19">
        <v>11</v>
      </c>
      <c r="B16" s="20" t="s">
        <v>58</v>
      </c>
      <c r="C16" s="21" t="s">
        <v>59</v>
      </c>
      <c r="D16" s="19">
        <v>1</v>
      </c>
      <c r="E16" s="19" t="s">
        <v>43</v>
      </c>
      <c r="F16" s="19"/>
      <c r="G16" s="22"/>
      <c r="H16" s="2">
        <v>799351</v>
      </c>
      <c r="I16" s="87">
        <f t="shared" si="0"/>
        <v>151876.69</v>
      </c>
      <c r="J16" s="87">
        <f t="shared" si="1"/>
        <v>951227.69</v>
      </c>
      <c r="K16" s="87">
        <f t="shared" si="2"/>
        <v>799351</v>
      </c>
      <c r="L16" s="87">
        <f t="shared" si="3"/>
        <v>951227.69</v>
      </c>
    </row>
    <row r="17" spans="1:12" ht="138.75" customHeight="1" x14ac:dyDescent="0.3">
      <c r="A17" s="19">
        <v>13</v>
      </c>
      <c r="B17" s="20" t="s">
        <v>60</v>
      </c>
      <c r="C17" s="21" t="s">
        <v>61</v>
      </c>
      <c r="D17" s="19">
        <v>1</v>
      </c>
      <c r="E17" s="19" t="s">
        <v>43</v>
      </c>
      <c r="F17" s="19"/>
      <c r="G17" s="22"/>
      <c r="H17" s="2">
        <v>200294</v>
      </c>
      <c r="I17" s="87">
        <f t="shared" si="0"/>
        <v>38055.86</v>
      </c>
      <c r="J17" s="87">
        <f t="shared" si="1"/>
        <v>238349.86</v>
      </c>
      <c r="K17" s="87">
        <f t="shared" si="2"/>
        <v>200294</v>
      </c>
      <c r="L17" s="87">
        <f t="shared" si="3"/>
        <v>238349.86</v>
      </c>
    </row>
    <row r="18" spans="1:12" ht="295.5" customHeight="1" x14ac:dyDescent="0.3">
      <c r="A18" s="19">
        <v>15</v>
      </c>
      <c r="B18" s="20" t="s">
        <v>62</v>
      </c>
      <c r="C18" s="21" t="s">
        <v>63</v>
      </c>
      <c r="D18" s="19">
        <v>1</v>
      </c>
      <c r="E18" s="19" t="s">
        <v>43</v>
      </c>
      <c r="F18" s="19"/>
      <c r="G18" s="22"/>
      <c r="H18" s="2">
        <v>311569</v>
      </c>
      <c r="I18" s="87">
        <f t="shared" si="0"/>
        <v>59198.11</v>
      </c>
      <c r="J18" s="87">
        <f t="shared" si="1"/>
        <v>370767.11</v>
      </c>
      <c r="K18" s="87">
        <f t="shared" si="2"/>
        <v>311569</v>
      </c>
      <c r="L18" s="87">
        <f t="shared" si="3"/>
        <v>370767.11</v>
      </c>
    </row>
    <row r="19" spans="1:12" ht="197.25" customHeight="1" x14ac:dyDescent="0.3">
      <c r="A19" s="19">
        <v>17</v>
      </c>
      <c r="B19" s="23" t="s">
        <v>64</v>
      </c>
      <c r="C19" s="21" t="s">
        <v>65</v>
      </c>
      <c r="D19" s="19">
        <v>1</v>
      </c>
      <c r="E19" s="19" t="s">
        <v>43</v>
      </c>
      <c r="F19" s="19"/>
      <c r="G19" s="24"/>
      <c r="H19" s="2">
        <v>1354777</v>
      </c>
      <c r="I19" s="87">
        <f t="shared" si="0"/>
        <v>257407.63</v>
      </c>
      <c r="J19" s="87">
        <f t="shared" si="1"/>
        <v>1612184.63</v>
      </c>
      <c r="K19" s="87">
        <f t="shared" si="2"/>
        <v>1354777</v>
      </c>
      <c r="L19" s="87">
        <f t="shared" si="3"/>
        <v>1612184.63</v>
      </c>
    </row>
    <row r="20" spans="1:12" ht="189.75" customHeight="1" x14ac:dyDescent="0.3">
      <c r="A20" s="19">
        <v>20</v>
      </c>
      <c r="B20" s="23" t="s">
        <v>66</v>
      </c>
      <c r="C20" s="21" t="s">
        <v>67</v>
      </c>
      <c r="D20" s="19">
        <v>1</v>
      </c>
      <c r="E20" s="19" t="s">
        <v>43</v>
      </c>
      <c r="F20" s="19"/>
      <c r="G20" s="24"/>
      <c r="H20" s="2">
        <v>4780131</v>
      </c>
      <c r="I20" s="87">
        <f t="shared" si="0"/>
        <v>908224.89</v>
      </c>
      <c r="J20" s="87">
        <f t="shared" si="1"/>
        <v>5688355.8899999997</v>
      </c>
      <c r="K20" s="87">
        <f t="shared" si="2"/>
        <v>4780131</v>
      </c>
      <c r="L20" s="87">
        <f t="shared" si="3"/>
        <v>5688355.8899999997</v>
      </c>
    </row>
    <row r="21" spans="1:12" ht="228.75" customHeight="1" x14ac:dyDescent="0.3">
      <c r="A21" s="19">
        <v>21</v>
      </c>
      <c r="B21" s="23" t="s">
        <v>68</v>
      </c>
      <c r="C21" s="21" t="s">
        <v>69</v>
      </c>
      <c r="D21" s="19">
        <v>1</v>
      </c>
      <c r="E21" s="19" t="s">
        <v>43</v>
      </c>
      <c r="F21" s="19"/>
      <c r="G21" s="24"/>
      <c r="H21" s="2">
        <v>1523957</v>
      </c>
      <c r="I21" s="87">
        <f t="shared" si="0"/>
        <v>289551.83</v>
      </c>
      <c r="J21" s="87">
        <f t="shared" si="1"/>
        <v>1813508.83</v>
      </c>
      <c r="K21" s="87">
        <f t="shared" si="2"/>
        <v>1523957</v>
      </c>
      <c r="L21" s="87">
        <f t="shared" si="3"/>
        <v>1813508.83</v>
      </c>
    </row>
    <row r="22" spans="1:12" ht="295.5" customHeight="1" x14ac:dyDescent="0.3">
      <c r="A22" s="19">
        <v>22</v>
      </c>
      <c r="B22" s="23" t="s">
        <v>70</v>
      </c>
      <c r="C22" s="21" t="s">
        <v>71</v>
      </c>
      <c r="D22" s="19">
        <v>1</v>
      </c>
      <c r="E22" s="19" t="s">
        <v>43</v>
      </c>
      <c r="F22" s="19"/>
      <c r="G22" s="24"/>
      <c r="H22" s="2">
        <v>1549154</v>
      </c>
      <c r="I22" s="87">
        <f t="shared" si="0"/>
        <v>294339.26</v>
      </c>
      <c r="J22" s="87">
        <f t="shared" si="1"/>
        <v>1843493.26</v>
      </c>
      <c r="K22" s="87">
        <f t="shared" si="2"/>
        <v>1549154</v>
      </c>
      <c r="L22" s="87">
        <f t="shared" si="3"/>
        <v>1843493.26</v>
      </c>
    </row>
    <row r="23" spans="1:12" ht="182.25" customHeight="1" x14ac:dyDescent="0.3">
      <c r="A23" s="19">
        <v>23</v>
      </c>
      <c r="B23" s="23" t="s">
        <v>72</v>
      </c>
      <c r="C23" s="21" t="s">
        <v>73</v>
      </c>
      <c r="D23" s="19">
        <v>1</v>
      </c>
      <c r="E23" s="19" t="s">
        <v>43</v>
      </c>
      <c r="F23" s="19"/>
      <c r="G23" s="24"/>
      <c r="H23" s="2">
        <v>1887812</v>
      </c>
      <c r="I23" s="87">
        <f t="shared" si="0"/>
        <v>358684.28</v>
      </c>
      <c r="J23" s="87">
        <f t="shared" si="1"/>
        <v>2246496.2800000003</v>
      </c>
      <c r="K23" s="87">
        <f t="shared" si="2"/>
        <v>1887812</v>
      </c>
      <c r="L23" s="87">
        <f t="shared" si="3"/>
        <v>2246496.2800000003</v>
      </c>
    </row>
    <row r="24" spans="1:12" ht="148.5" customHeight="1" x14ac:dyDescent="0.3">
      <c r="A24" s="19">
        <v>27</v>
      </c>
      <c r="B24" s="23" t="s">
        <v>74</v>
      </c>
      <c r="C24" s="21" t="s">
        <v>75</v>
      </c>
      <c r="D24" s="19">
        <v>1</v>
      </c>
      <c r="E24" s="19" t="s">
        <v>43</v>
      </c>
      <c r="F24" s="19"/>
      <c r="G24" s="24"/>
      <c r="H24" s="2">
        <v>316499</v>
      </c>
      <c r="I24" s="87">
        <f t="shared" si="0"/>
        <v>60134.81</v>
      </c>
      <c r="J24" s="87">
        <f t="shared" si="1"/>
        <v>376633.81</v>
      </c>
      <c r="K24" s="87">
        <f t="shared" si="2"/>
        <v>316499</v>
      </c>
      <c r="L24" s="87">
        <f t="shared" si="3"/>
        <v>376633.81</v>
      </c>
    </row>
    <row r="25" spans="1:12" ht="161.25" customHeight="1" x14ac:dyDescent="0.3">
      <c r="A25" s="19">
        <v>30</v>
      </c>
      <c r="B25" s="23" t="s">
        <v>76</v>
      </c>
      <c r="C25" s="21" t="s">
        <v>77</v>
      </c>
      <c r="D25" s="19">
        <v>1</v>
      </c>
      <c r="E25" s="19" t="s">
        <v>43</v>
      </c>
      <c r="F25" s="19"/>
      <c r="G25" s="24"/>
      <c r="H25" s="2">
        <v>93966</v>
      </c>
      <c r="I25" s="87">
        <f t="shared" si="0"/>
        <v>17853.54</v>
      </c>
      <c r="J25" s="87">
        <f t="shared" si="1"/>
        <v>111819.54000000001</v>
      </c>
      <c r="K25" s="87">
        <f t="shared" si="2"/>
        <v>93966</v>
      </c>
      <c r="L25" s="87">
        <f t="shared" si="3"/>
        <v>111819.54000000001</v>
      </c>
    </row>
    <row r="26" spans="1:12" ht="219.75" customHeight="1" x14ac:dyDescent="0.3">
      <c r="A26" s="19">
        <v>31</v>
      </c>
      <c r="B26" s="23" t="s">
        <v>78</v>
      </c>
      <c r="C26" s="21" t="s">
        <v>79</v>
      </c>
      <c r="D26" s="19">
        <v>1</v>
      </c>
      <c r="E26" s="19" t="s">
        <v>43</v>
      </c>
      <c r="F26" s="19"/>
      <c r="G26" s="24"/>
      <c r="H26" s="2">
        <v>4697874</v>
      </c>
      <c r="I26" s="87">
        <f t="shared" si="0"/>
        <v>892596.06</v>
      </c>
      <c r="J26" s="87">
        <f t="shared" si="1"/>
        <v>5590470.0600000005</v>
      </c>
      <c r="K26" s="87">
        <f t="shared" si="2"/>
        <v>4697874</v>
      </c>
      <c r="L26" s="87">
        <f t="shared" si="3"/>
        <v>5590470.0600000005</v>
      </c>
    </row>
    <row r="27" spans="1:12" ht="129" customHeight="1" x14ac:dyDescent="0.3">
      <c r="A27" s="19">
        <v>32</v>
      </c>
      <c r="B27" s="23" t="s">
        <v>80</v>
      </c>
      <c r="C27" s="21" t="s">
        <v>81</v>
      </c>
      <c r="D27" s="19">
        <v>1</v>
      </c>
      <c r="E27" s="19" t="s">
        <v>43</v>
      </c>
      <c r="F27" s="19"/>
      <c r="G27" s="24"/>
      <c r="H27" s="2">
        <v>152523</v>
      </c>
      <c r="I27" s="87">
        <f t="shared" si="0"/>
        <v>28979.37</v>
      </c>
      <c r="J27" s="87">
        <f t="shared" si="1"/>
        <v>181502.37</v>
      </c>
      <c r="K27" s="87">
        <f t="shared" si="2"/>
        <v>152523</v>
      </c>
      <c r="L27" s="87">
        <f t="shared" si="3"/>
        <v>181502.37</v>
      </c>
    </row>
    <row r="28" spans="1:12" ht="153.75" customHeight="1" x14ac:dyDescent="0.3">
      <c r="A28" s="19">
        <v>33</v>
      </c>
      <c r="B28" s="23" t="s">
        <v>82</v>
      </c>
      <c r="C28" s="21" t="s">
        <v>83</v>
      </c>
      <c r="D28" s="19">
        <v>1</v>
      </c>
      <c r="E28" s="19" t="s">
        <v>43</v>
      </c>
      <c r="F28" s="19"/>
      <c r="G28" s="24"/>
      <c r="H28" s="2">
        <v>139333</v>
      </c>
      <c r="I28" s="87">
        <f t="shared" si="0"/>
        <v>26473.27</v>
      </c>
      <c r="J28" s="87">
        <f t="shared" si="1"/>
        <v>165806.26999999999</v>
      </c>
      <c r="K28" s="87">
        <f t="shared" si="2"/>
        <v>139333</v>
      </c>
      <c r="L28" s="87">
        <f t="shared" si="3"/>
        <v>165806.26999999999</v>
      </c>
    </row>
    <row r="29" spans="1:12" ht="127.5" customHeight="1" x14ac:dyDescent="0.3">
      <c r="A29" s="19">
        <v>39</v>
      </c>
      <c r="B29" s="23" t="s">
        <v>84</v>
      </c>
      <c r="C29" s="21" t="s">
        <v>85</v>
      </c>
      <c r="D29" s="19">
        <v>1</v>
      </c>
      <c r="E29" s="19" t="s">
        <v>43</v>
      </c>
      <c r="F29" s="19"/>
      <c r="G29" s="24"/>
      <c r="H29" s="2">
        <v>101977</v>
      </c>
      <c r="I29" s="87">
        <f t="shared" si="0"/>
        <v>19375.63</v>
      </c>
      <c r="J29" s="87">
        <f t="shared" si="1"/>
        <v>121352.63</v>
      </c>
      <c r="K29" s="87">
        <f t="shared" si="2"/>
        <v>101977</v>
      </c>
      <c r="L29" s="87">
        <f t="shared" si="3"/>
        <v>121352.63</v>
      </c>
    </row>
    <row r="30" spans="1:12" ht="137.25" customHeight="1" x14ac:dyDescent="0.3">
      <c r="A30" s="19">
        <v>41</v>
      </c>
      <c r="B30" s="23" t="s">
        <v>86</v>
      </c>
      <c r="C30" s="21" t="s">
        <v>87</v>
      </c>
      <c r="D30" s="19">
        <v>1</v>
      </c>
      <c r="E30" s="19" t="s">
        <v>43</v>
      </c>
      <c r="F30" s="19"/>
      <c r="G30" s="24"/>
      <c r="H30" s="2">
        <v>167513</v>
      </c>
      <c r="I30" s="87">
        <f t="shared" si="0"/>
        <v>31827.47</v>
      </c>
      <c r="J30" s="87">
        <f t="shared" si="1"/>
        <v>199340.47</v>
      </c>
      <c r="K30" s="87">
        <f t="shared" si="2"/>
        <v>167513</v>
      </c>
      <c r="L30" s="87">
        <f t="shared" si="3"/>
        <v>199340.47</v>
      </c>
    </row>
    <row r="31" spans="1:12" ht="108" customHeight="1" x14ac:dyDescent="0.3">
      <c r="A31" s="19">
        <v>43</v>
      </c>
      <c r="B31" s="23" t="s">
        <v>88</v>
      </c>
      <c r="C31" s="21" t="s">
        <v>89</v>
      </c>
      <c r="D31" s="19">
        <v>1</v>
      </c>
      <c r="E31" s="19" t="s">
        <v>43</v>
      </c>
      <c r="F31" s="19"/>
      <c r="G31" s="24"/>
      <c r="H31" s="2">
        <v>325095</v>
      </c>
      <c r="I31" s="87">
        <f t="shared" si="0"/>
        <v>61768.05</v>
      </c>
      <c r="J31" s="87">
        <f t="shared" si="1"/>
        <v>386863.05</v>
      </c>
      <c r="K31" s="87">
        <f t="shared" si="2"/>
        <v>325095</v>
      </c>
      <c r="L31" s="87">
        <f t="shared" si="3"/>
        <v>386863.05</v>
      </c>
    </row>
    <row r="32" spans="1:12" ht="31.2" x14ac:dyDescent="0.3">
      <c r="A32" s="19">
        <v>45</v>
      </c>
      <c r="B32" s="23" t="s">
        <v>90</v>
      </c>
      <c r="C32" s="25"/>
      <c r="D32" s="19">
        <v>1</v>
      </c>
      <c r="E32" s="19" t="s">
        <v>43</v>
      </c>
      <c r="F32" s="19"/>
      <c r="G32" s="24"/>
      <c r="H32" s="2">
        <v>959158</v>
      </c>
      <c r="I32" s="87">
        <f t="shared" si="0"/>
        <v>182240.02</v>
      </c>
      <c r="J32" s="87">
        <f t="shared" si="1"/>
        <v>1141398.02</v>
      </c>
      <c r="K32" s="87">
        <f t="shared" si="2"/>
        <v>959158</v>
      </c>
      <c r="L32" s="87">
        <f t="shared" si="3"/>
        <v>1141398.02</v>
      </c>
    </row>
    <row r="33" spans="1:12" ht="31.2" x14ac:dyDescent="0.3">
      <c r="A33" s="19">
        <v>46</v>
      </c>
      <c r="B33" s="23" t="s">
        <v>91</v>
      </c>
      <c r="C33" s="25"/>
      <c r="D33" s="19">
        <v>1</v>
      </c>
      <c r="E33" s="19" t="s">
        <v>43</v>
      </c>
      <c r="F33" s="19"/>
      <c r="G33" s="24"/>
      <c r="H33" s="2">
        <v>2766044</v>
      </c>
      <c r="I33" s="87">
        <f t="shared" si="0"/>
        <v>525548.36</v>
      </c>
      <c r="J33" s="87">
        <f t="shared" si="1"/>
        <v>3291592.36</v>
      </c>
      <c r="K33" s="87">
        <f t="shared" si="2"/>
        <v>2766044</v>
      </c>
      <c r="L33" s="87">
        <f t="shared" si="3"/>
        <v>3291592.36</v>
      </c>
    </row>
    <row r="34" spans="1:12" ht="54.6" customHeight="1" x14ac:dyDescent="0.3">
      <c r="A34" s="19">
        <v>49</v>
      </c>
      <c r="B34" s="23" t="s">
        <v>92</v>
      </c>
      <c r="C34" s="26"/>
      <c r="D34" s="19">
        <v>1</v>
      </c>
      <c r="E34" s="19" t="s">
        <v>43</v>
      </c>
      <c r="F34" s="19"/>
      <c r="G34" s="24"/>
      <c r="H34" s="2">
        <v>3469947</v>
      </c>
      <c r="I34" s="87">
        <f t="shared" si="0"/>
        <v>659289.93000000005</v>
      </c>
      <c r="J34" s="87">
        <f t="shared" si="1"/>
        <v>4129236.93</v>
      </c>
      <c r="K34" s="87">
        <f t="shared" si="2"/>
        <v>3469947</v>
      </c>
      <c r="L34" s="87">
        <f t="shared" si="3"/>
        <v>4129236.93</v>
      </c>
    </row>
    <row r="35" spans="1:12" ht="307.2" customHeight="1" x14ac:dyDescent="0.3">
      <c r="A35" s="19">
        <v>50</v>
      </c>
      <c r="B35" s="23" t="s">
        <v>93</v>
      </c>
      <c r="C35" s="25"/>
      <c r="D35" s="19">
        <v>1</v>
      </c>
      <c r="E35" s="19" t="s">
        <v>43</v>
      </c>
      <c r="F35" s="19"/>
      <c r="G35" s="24"/>
      <c r="H35" s="2">
        <v>794270</v>
      </c>
      <c r="I35" s="87">
        <f t="shared" si="0"/>
        <v>150911.29999999999</v>
      </c>
      <c r="J35" s="87">
        <f t="shared" si="1"/>
        <v>945181.3</v>
      </c>
      <c r="K35" s="87">
        <f t="shared" si="2"/>
        <v>794270</v>
      </c>
      <c r="L35" s="87">
        <f t="shared" si="3"/>
        <v>945181.3</v>
      </c>
    </row>
    <row r="36" spans="1:12" ht="142.5" customHeight="1" x14ac:dyDescent="0.3">
      <c r="A36" s="19">
        <v>52</v>
      </c>
      <c r="B36" s="23" t="s">
        <v>94</v>
      </c>
      <c r="C36" s="21" t="s">
        <v>95</v>
      </c>
      <c r="D36" s="19">
        <v>1</v>
      </c>
      <c r="E36" s="19" t="s">
        <v>43</v>
      </c>
      <c r="F36" s="19">
        <v>8</v>
      </c>
      <c r="G36" s="19" t="s">
        <v>96</v>
      </c>
      <c r="H36" s="2">
        <v>6200000</v>
      </c>
      <c r="I36" s="87">
        <f>H36*19%</f>
        <v>1178000</v>
      </c>
      <c r="J36" s="87">
        <f>H36+I36</f>
        <v>7378000</v>
      </c>
      <c r="K36" s="87">
        <f>+H36*D36*F36</f>
        <v>49600000</v>
      </c>
      <c r="L36" s="87">
        <f>+J36*D36*F36</f>
        <v>59024000</v>
      </c>
    </row>
    <row r="37" spans="1:12" ht="156" customHeight="1" x14ac:dyDescent="0.3">
      <c r="A37" s="19">
        <v>53</v>
      </c>
      <c r="B37" s="23" t="s">
        <v>97</v>
      </c>
      <c r="C37" s="21" t="s">
        <v>98</v>
      </c>
      <c r="D37" s="19">
        <v>1</v>
      </c>
      <c r="E37" s="19" t="s">
        <v>43</v>
      </c>
      <c r="F37" s="19">
        <v>8</v>
      </c>
      <c r="G37" s="19" t="s">
        <v>96</v>
      </c>
      <c r="H37" s="2">
        <v>6000000</v>
      </c>
      <c r="I37" s="87">
        <f t="shared" si="0"/>
        <v>1140000</v>
      </c>
      <c r="J37" s="87">
        <f t="shared" si="1"/>
        <v>7140000</v>
      </c>
      <c r="K37" s="87">
        <f t="shared" ref="K37:K39" si="4">+H37*D37*F37</f>
        <v>48000000</v>
      </c>
      <c r="L37" s="87">
        <f t="shared" ref="L37:L39" si="5">+J37*D37*F37</f>
        <v>57120000</v>
      </c>
    </row>
    <row r="38" spans="1:12" ht="138.75" customHeight="1" x14ac:dyDescent="0.3">
      <c r="A38" s="19">
        <v>54</v>
      </c>
      <c r="B38" s="23" t="s">
        <v>99</v>
      </c>
      <c r="C38" s="21" t="s">
        <v>100</v>
      </c>
      <c r="D38" s="19">
        <v>3</v>
      </c>
      <c r="E38" s="19" t="s">
        <v>43</v>
      </c>
      <c r="F38" s="19">
        <v>8</v>
      </c>
      <c r="G38" s="19" t="s">
        <v>96</v>
      </c>
      <c r="H38" s="2">
        <v>4201680.6722689075</v>
      </c>
      <c r="I38" s="87">
        <f t="shared" si="0"/>
        <v>798319.32773109246</v>
      </c>
      <c r="J38" s="87">
        <f t="shared" si="1"/>
        <v>5000000</v>
      </c>
      <c r="K38" s="87">
        <f t="shared" si="4"/>
        <v>100840336.13445377</v>
      </c>
      <c r="L38" s="87">
        <f t="shared" si="5"/>
        <v>120000000</v>
      </c>
    </row>
    <row r="39" spans="1:12" ht="160.5" customHeight="1" x14ac:dyDescent="0.3">
      <c r="A39" s="19">
        <v>55</v>
      </c>
      <c r="B39" s="23" t="s">
        <v>101</v>
      </c>
      <c r="C39" s="21" t="s">
        <v>102</v>
      </c>
      <c r="D39" s="19">
        <v>1</v>
      </c>
      <c r="E39" s="19" t="s">
        <v>43</v>
      </c>
      <c r="F39" s="19">
        <v>8</v>
      </c>
      <c r="G39" s="19" t="s">
        <v>96</v>
      </c>
      <c r="H39" s="2">
        <v>2605042.8571428573</v>
      </c>
      <c r="I39" s="87">
        <f t="shared" si="0"/>
        <v>494958.1428571429</v>
      </c>
      <c r="J39" s="87">
        <f t="shared" si="1"/>
        <v>3100001</v>
      </c>
      <c r="K39" s="87">
        <f t="shared" si="4"/>
        <v>20840342.857142858</v>
      </c>
      <c r="L39" s="87">
        <f t="shared" si="5"/>
        <v>24800008</v>
      </c>
    </row>
    <row r="40" spans="1:12" ht="110.25" customHeight="1" x14ac:dyDescent="0.3">
      <c r="A40" s="19">
        <v>56</v>
      </c>
      <c r="B40" s="23" t="s">
        <v>103</v>
      </c>
      <c r="C40" s="21" t="s">
        <v>134</v>
      </c>
      <c r="D40" s="19">
        <v>1</v>
      </c>
      <c r="E40" s="19" t="s">
        <v>43</v>
      </c>
      <c r="F40" s="19"/>
      <c r="G40" s="24"/>
      <c r="H40" s="2">
        <v>68638</v>
      </c>
      <c r="I40" s="87">
        <f t="shared" si="0"/>
        <v>13041.22</v>
      </c>
      <c r="J40" s="87">
        <f t="shared" si="1"/>
        <v>81679.22</v>
      </c>
      <c r="K40" s="87">
        <f>+H40*D40</f>
        <v>68638</v>
      </c>
      <c r="L40" s="87">
        <f>+J40*D40</f>
        <v>81679.22</v>
      </c>
    </row>
    <row r="43" spans="1:12" ht="16.2" thickBot="1" x14ac:dyDescent="0.35"/>
    <row r="44" spans="1:12" ht="18" x14ac:dyDescent="0.35">
      <c r="B44" s="1"/>
      <c r="C44" s="16"/>
      <c r="D44"/>
      <c r="F44" s="1"/>
      <c r="G44" s="1"/>
      <c r="H44" s="17"/>
      <c r="I44" s="89"/>
      <c r="J44" s="89"/>
      <c r="K44" s="90" t="s">
        <v>35</v>
      </c>
      <c r="L44" s="91">
        <f>SUM(K8:K40)</f>
        <v>250640761.99159664</v>
      </c>
    </row>
    <row r="45" spans="1:12" ht="18" x14ac:dyDescent="0.35">
      <c r="B45" s="1"/>
      <c r="C45" s="16"/>
      <c r="D45"/>
      <c r="F45" s="1"/>
      <c r="G45" s="1"/>
      <c r="H45" s="17"/>
      <c r="I45" s="89"/>
      <c r="J45" s="89"/>
      <c r="K45" s="92" t="s">
        <v>36</v>
      </c>
      <c r="L45" s="93">
        <f>L46-L44</f>
        <v>47621744.778403401</v>
      </c>
    </row>
    <row r="46" spans="1:12" ht="18.600000000000001" thickBot="1" x14ac:dyDescent="0.4">
      <c r="B46" s="96"/>
      <c r="C46" s="16"/>
      <c r="D46"/>
      <c r="F46" s="1"/>
      <c r="G46" s="1"/>
      <c r="H46" s="17"/>
      <c r="I46" s="89"/>
      <c r="J46" s="89"/>
      <c r="K46" s="94" t="s">
        <v>37</v>
      </c>
      <c r="L46" s="95">
        <f>SUM(L8:L40)</f>
        <v>298262506.77000004</v>
      </c>
    </row>
    <row r="47" spans="1:12" x14ac:dyDescent="0.3">
      <c r="C47" s="16"/>
      <c r="D47"/>
      <c r="F47" s="1"/>
      <c r="G47" s="1"/>
      <c r="H47" s="17"/>
      <c r="I47" s="89"/>
      <c r="J47" s="89"/>
      <c r="K47" s="89"/>
      <c r="L47" s="89"/>
    </row>
    <row r="48" spans="1:12" x14ac:dyDescent="0.3">
      <c r="B48" s="96" t="s">
        <v>135</v>
      </c>
    </row>
    <row r="49" spans="2:2" x14ac:dyDescent="0.3">
      <c r="B49" s="96" t="s">
        <v>136</v>
      </c>
    </row>
    <row r="50" spans="2:2" x14ac:dyDescent="0.3">
      <c r="B50" s="96" t="s">
        <v>137</v>
      </c>
    </row>
    <row r="51" spans="2:2" x14ac:dyDescent="0.3">
      <c r="B51" s="96" t="s">
        <v>138</v>
      </c>
    </row>
    <row r="52" spans="2:2" x14ac:dyDescent="0.3">
      <c r="B52" s="96" t="s">
        <v>139</v>
      </c>
    </row>
    <row r="53" spans="2:2" x14ac:dyDescent="0.3">
      <c r="B53" s="96" t="s">
        <v>140</v>
      </c>
    </row>
    <row r="54" spans="2:2" x14ac:dyDescent="0.3">
      <c r="B54" s="97" t="s">
        <v>141</v>
      </c>
    </row>
    <row r="55" spans="2:2" x14ac:dyDescent="0.3">
      <c r="B55" s="98"/>
    </row>
    <row r="56" spans="2:2" x14ac:dyDescent="0.3">
      <c r="B56" s="99"/>
    </row>
  </sheetData>
  <mergeCells count="12">
    <mergeCell ref="J3:L5"/>
    <mergeCell ref="A1:L1"/>
    <mergeCell ref="A2:L2"/>
    <mergeCell ref="D5:E5"/>
    <mergeCell ref="F5:I5"/>
    <mergeCell ref="A3:B3"/>
    <mergeCell ref="A4:B4"/>
    <mergeCell ref="A5:B5"/>
    <mergeCell ref="D3:E3"/>
    <mergeCell ref="F3:I3"/>
    <mergeCell ref="D4:E4"/>
    <mergeCell ref="F4:I4"/>
  </mergeCells>
  <hyperlinks>
    <hyperlink ref="B54" r:id="rId1" display="mailto:fundacionsocialvivecolombia@yahoo.com" xr:uid="{4480C567-2FFF-4B96-B600-5C9AA7D5CFFC}"/>
    <hyperlink ref="F4" r:id="rId2" xr:uid="{B32C384A-1F9D-495A-ABFF-23E765343728}"/>
  </hyperlinks>
  <pageMargins left="0.7" right="0.7" top="0.75" bottom="0.75" header="0.3" footer="0.3"/>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INICIO</vt:lpstr>
      <vt:lpstr>ESPECIFICACIONES TECNICAS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Andrea Aristizabal R.</cp:lastModifiedBy>
  <dcterms:created xsi:type="dcterms:W3CDTF">2022-06-01T16:02:37Z</dcterms:created>
  <dcterms:modified xsi:type="dcterms:W3CDTF">2025-09-24T00:06:32Z</dcterms:modified>
</cp:coreProperties>
</file>