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codeName="ThisWorkbook"/>
  <mc:AlternateContent xmlns:mc="http://schemas.openxmlformats.org/markup-compatibility/2006">
    <mc:Choice Requires="x15">
      <x15ac:absPath xmlns:x15ac="http://schemas.microsoft.com/office/spreadsheetml/2010/11/ac" url="C:\Users\Administrador\OneDrive - Secretaria Distrital de Gobierno\Escritorio\SOFIA\FORMULACIÓN PARQUES 2025\LICITACION PUBLICA PARQUES\OBSERVACIONES PLIEGOS\"/>
    </mc:Choice>
  </mc:AlternateContent>
  <xr:revisionPtr revIDLastSave="0" documentId="13_ncr:1_{8E38479C-28F5-48A8-B5C0-764E81CD7C88}" xr6:coauthVersionLast="47" xr6:coauthVersionMax="47" xr10:uidLastSave="{00000000-0000-0000-0000-000000000000}"/>
  <bookViews>
    <workbookView xWindow="-120" yWindow="-120" windowWidth="29040" windowHeight="15720" tabRatio="906" xr2:uid="{00000000-000D-0000-FFFF-FFFF00000000}"/>
  </bookViews>
  <sheets>
    <sheet name="PRESUPUESTO OFICIAL (Entidad)" sheetId="271" r:id="rId1"/>
    <sheet name="PRESUPUESTO OFICIAL(Proponente)" sheetId="28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1">[9]!_xlbgnm.ane7</definedName>
    <definedName name="_____ane7">[9]!_xlbgnm.ane7</definedName>
    <definedName name="_____ane8" localSheetId="0">[9]!_xlbgnm.ane8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1">[13]!_xlbgnm.ane7</definedName>
    <definedName name="____ane7">[13]!_xlbgnm.ane7</definedName>
    <definedName name="____ane8" localSheetId="0">[13]!_xlbgnm.ane8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1">[15]!_xlbgnm.ane7</definedName>
    <definedName name="___ane7">[15]!_xlbgnm.ane7</definedName>
    <definedName name="___ane8" localSheetId="0">[15]!_xlbgnm.ane8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1">[13]!_xlbgnm.ane7</definedName>
    <definedName name="__ane7">[13]!_xlbgnm.ane7</definedName>
    <definedName name="__ane8" localSheetId="0">[13]!_xlbgnm.ane8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 localSheetId="1">[13]!_xlbgnm.ane7</definedName>
    <definedName name="_ane7">[13]!_xlbgnm.ane7</definedName>
    <definedName name="_ane8" localSheetId="0">[13]!_xlbgnm.ane8</definedName>
    <definedName name="_ane8" localSheetId="1">[13]!_xlbgnm.ane8</definedName>
    <definedName name="_ane8">[13]!_xlbgnm.ane8</definedName>
    <definedName name="_APU221" localSheetId="2">#REF!</definedName>
    <definedName name="_APU221">#REF!</definedName>
    <definedName name="_APU465" localSheetId="0">[21]!absc</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TR13">#REF!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(Entidad)'!$C$1:$M$67</definedName>
    <definedName name="_xlnm._FilterDatabase" localSheetId="1" hidden="1">'PRESUPUESTO OFICIAL(Proponente)'!$C$1:$M$72</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MT5671">[23]MEMORIAS!#REF!</definedName>
    <definedName name="_PMT5805">[23]MEMORIAS!#REF!</definedName>
    <definedName name="_PMT5806">[23]MEMORIAS!#REF!</definedName>
    <definedName name="_PMT5815">[23]MEMORIAS!#REF!</definedName>
    <definedName name="_PMT5820">[23]MEMORIAS!#REF!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gression_Int" hidden="1">1</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'[24]DUB-823'!#REF!</definedName>
    <definedName name="a">'[24]DUB-823'!#REF!</definedName>
    <definedName name="A_1">#REF!</definedName>
    <definedName name="A_impresión_IM" localSheetId="2">#REF!</definedName>
    <definedName name="A_impresión_IM">#REF!</definedName>
    <definedName name="A18A200">[25]ESPEC!#REF!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[26]otros!$C$5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0">[27]!absc</definedName>
    <definedName name="absc1" localSheetId="1">[27]!absc</definedName>
    <definedName name="absc1">[27]!absc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'[28]Reservas de Petróleo'!$A$2,'[28]Reservas de Petróleo'!$A$1,'[28]Reservas de Petróleo'!$D$4,'[28]Reservas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[26]otros!$C$2</definedName>
    <definedName name="administrador">[29]Informacion!$B$15</definedName>
    <definedName name="ADMON">#REF!</definedName>
    <definedName name="ADMON1">#REF!</definedName>
    <definedName name="adoc1" localSheetId="0">[27]!absc</definedName>
    <definedName name="adoc1" localSheetId="1">[27]!absc</definedName>
    <definedName name="adoc1">[27]!absc</definedName>
    <definedName name="ADOC125" localSheetId="0">[30]!absc</definedName>
    <definedName name="ADOC125" localSheetId="1">[30]!absc</definedName>
    <definedName name="ADOC125">[30]!absc</definedName>
    <definedName name="adoq" localSheetId="0">[31]!absc</definedName>
    <definedName name="adoq" localSheetId="1">[31]!absc</definedName>
    <definedName name="adoq">[31]!absc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0">[32]!absc</definedName>
    <definedName name="alc" localSheetId="1">[32]!absc</definedName>
    <definedName name="alc">[32]!absc</definedName>
    <definedName name="AlcanceProyecto">#REF!</definedName>
    <definedName name="ALM">#REF!</definedName>
    <definedName name="ALTO">[33]Tabla!$A$1:$A$5</definedName>
    <definedName name="Amount">#REF!</definedName>
    <definedName name="ANCLAJE" localSheetId="2">'[34]MC SF GAVIONES'!#REF!</definedName>
    <definedName name="ANCLAJE">'[34]MC SF GAVIONES'!#REF!</definedName>
    <definedName name="AND">#REF!</definedName>
    <definedName name="Andenes" hidden="1">#REF!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[35]COMPARATIVO!#REF!</definedName>
    <definedName name="anexo8">#REF!</definedName>
    <definedName name="anexo9">#REF!</definedName>
    <definedName name="anexů7">#REF!</definedName>
    <definedName name="Antic">[36]BASES!$B$33</definedName>
    <definedName name="ANTICIPO">[37]BASES!$B$33</definedName>
    <definedName name="AÑO">[26]PRESUPUESTO!$D$13</definedName>
    <definedName name="AÑOWUIE">'[38]Res-Accide-10'!$R$2:$R$7</definedName>
    <definedName name="apaiy">#REF!</definedName>
    <definedName name="APELLIDOS">#REF!</definedName>
    <definedName name="API">#REF!</definedName>
    <definedName name="APU" localSheetId="0">[39]!absc</definedName>
    <definedName name="APU" localSheetId="1">[39]!absc</definedName>
    <definedName name="APU">[39]!absc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(Entidad)'!$A$1:$O$68</definedName>
    <definedName name="_xlnm.Print_Area" localSheetId="1">'PRESUPUESTO OFICIAL(Proponente)'!$A$1:$O$73</definedName>
    <definedName name="_xlnm.Print_Area">#REF!</definedName>
    <definedName name="Areadimp">#REF!</definedName>
    <definedName name="AreaLimpiar">'[40]Info-Portaf'!$N$4,'[40]Info-Portaf'!$C$10:$AE$24,'[40]Info-Portaf'!$C$26:$AE$28,'[40]Info-Portaf'!$C$31:$AE$40,'[40]Info-Portaf'!$C$41:$H$41,'[40]Info-Portaf'!$C$42:$AE$51,'[40]Info-Portaf'!$C$53:$AE$54,'[40]Info-Portaf'!$C$57:$AE$57,'[40]Info-Portaf'!$C$59:$AE$59,'[40]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[41]CONTRATO!$E$18</definedName>
    <definedName name="AuxCom">'[10]DATOS CONTRATO'!$I$16</definedName>
    <definedName name="auxcomisariato">[41]CONTRATO!$I$16</definedName>
    <definedName name="AuxDot">'[10]DATOS CONTRATO'!$I$17</definedName>
    <definedName name="auxdotacion">[41]CONTRATO!$I$17</definedName>
    <definedName name="AuxHab">'[10]DATOS CONTRATO'!$E$17</definedName>
    <definedName name="auxhabi">[42]CONTRATO!$E$17</definedName>
    <definedName name="auxhabitacion">[41]CONTRATO!$E$17</definedName>
    <definedName name="auxtransporte">[41]CONTRATO!$E$16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[33]Tabla!$A$1:$A$5</definedName>
    <definedName name="bASE" localSheetId="2">#REF!</definedName>
    <definedName name="Base">#REF!</definedName>
    <definedName name="Base_datos_IM">#REF!</definedName>
    <definedName name="base1">#REF!</definedName>
    <definedName name="base2">#REF!</definedName>
    <definedName name="basedatos">[43]Hoja1!$A$4:$BZ$55</definedName>
    <definedName name="_xlnm.Database" localSheetId="2">#REF!</definedName>
    <definedName name="_xlnm.Database">#REF!</definedName>
    <definedName name="BaseDeDatos1">#REF!</definedName>
    <definedName name="basep">[44]PRESUPUESTAL!$A$4:$P$190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'[45]Ejecutado%'!#REF!</definedName>
    <definedName name="blEjecutadoPorcen">'[45]Ejecutado$'!$D$1:$CE$45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'[45]Programado$'!$I$1:$CK$45</definedName>
    <definedName name="blReferenciaInforme">#REF!</definedName>
    <definedName name="bn" localSheetId="2">#REF!</definedName>
    <definedName name="bn">#REF!</definedName>
    <definedName name="Bombas">#REF!</definedName>
    <definedName name="BONO">#REF!</definedName>
    <definedName name="BORDER1">[46]steel!#REF!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[47]medelo!$D$37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'[48]Form5 _Pág_ 1'!#REF!</definedName>
    <definedName name="BuiltIn_Print_Area___0">'[48]Form5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'[49]TRAMO 03'!$F:$F,'[49]TRAMO 03'!$I:$I,'[49]TRAMO 03'!$K:$K,'[49]TRAMO 03'!#REF!,'[49]TRAMO 03'!#REF!,'[49]TRAMO 03'!#REF!,'[49]TRAMO 03'!#REF!,'[49]TRAMO 03'!#REF!,'[49]TRAMO 03'!#REF!,'[49]TRAMO 03'!#REF!,'[49]TRAMO 03'!#REF!,'[49]TRAMO 03'!#REF!,'[49]TRAMO 03'!#REF!,'[49]TRAMO 03'!#REF!,'[49]TRAMO 03'!#REF!,'[49]TRAMO 03'!#REF!</definedName>
    <definedName name="cap" localSheetId="2">#REF!</definedName>
    <definedName name="CAP">#REF!</definedName>
    <definedName name="CAPAC._HSE">#REF!</definedName>
    <definedName name="CARGA">#REF!</definedName>
    <definedName name="CARGOS">#REF!</definedName>
    <definedName name="carlos" localSheetId="0">MODULO10.auto_abrir</definedName>
    <definedName name="carlos" localSheetId="1">MODULO10.auto_abrir</definedName>
    <definedName name="carlos">MODULO10.auto_abrir</definedName>
    <definedName name="CBLES">#REF!</definedName>
    <definedName name="CBLES1">#REF!</definedName>
    <definedName name="CBRDISEÑO">[50]SECTORIZACIÓN!$A$12:$G$20</definedName>
    <definedName name="CBWorkbookPriority" hidden="1">-1602700874</definedName>
    <definedName name="CC">[51]Personalizar!$G$22:$G$25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'[52]A. P. U.'!#REF!</definedName>
    <definedName name="CCCCCC">'[52]A. P. U.'!#REF!</definedName>
    <definedName name="CCT">#REF!</definedName>
    <definedName name="ccto210" localSheetId="2">#REF!</definedName>
    <definedName name="ccto210">#REF!</definedName>
    <definedName name="cd">[53]Hoja1!$C$81</definedName>
    <definedName name="cdcdc" localSheetId="2" hidden="1">{"via1",#N/A,TRUE,"general";"via2",#N/A,TRUE,"general";"via3",#N/A,TRUE,"general"}</definedName>
    <definedName name="cdcdc" hidden="1">{"via1",#N/A,TRUE,"general";"via2",#N/A,TRUE,"general";"via3",#N/A,TRUE,"general"}</definedName>
    <definedName name="CDctrl">[36]CDItem!$G$8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[54]Insum!$A$3:$H$63</definedName>
    <definedName name="CEMENTO">[55]Insum!$A$3:$H$63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RCUITOS">[56]Circuitos!$C$2:$C$891</definedName>
    <definedName name="CISNEROS">#REF!</definedName>
    <definedName name="CIUDAD">#REF!</definedName>
    <definedName name="civ" hidden="1">{#N/A,#N/A,TRUE,"1842CWN0"}</definedName>
    <definedName name="cjsa" hidden="1">#REF!</definedName>
    <definedName name="CL">#REF!</definedName>
    <definedName name="cmf">[57]Hoja1!$C$27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[35]COMPARATIVO!#REF!</definedName>
    <definedName name="COLON">#REF!</definedName>
    <definedName name="ColTap">'[20]Coloc. e Interc. Tapones'!$E$1:$E$65536</definedName>
    <definedName name="Com">'[41]LIQUIDA-NOMINA'!$AL$4</definedName>
    <definedName name="COMIDA">#REF!</definedName>
    <definedName name="Compresores">#REF!</definedName>
    <definedName name="ConseqCat">0</definedName>
    <definedName name="ConseqForMitRisk">3</definedName>
    <definedName name="CONT">'[58]DATOS CONTRATO'!$G$13</definedName>
    <definedName name="Contratante">'[10]DATOS CONTRATO'!$E$6</definedName>
    <definedName name="CONTRATO">[41]CONTRATO!$E$8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[59]BITACORA!$E$1:$E$65536</definedName>
    <definedName name="costo2" hidden="1">#REF!</definedName>
    <definedName name="COSTODIRECTO" localSheetId="2">#REF!</definedName>
    <definedName name="COSTODIRECTO">#REF!</definedName>
    <definedName name="COSTOS">[60]TARIFAS!$A$1:$F$52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[61]civ_roma!$C$803:$G$804</definedName>
    <definedName name="Criterios_IM">'[3]7422CW00'!#REF!</definedName>
    <definedName name="Criticidad">[62]Tabla!$A$1:$A$5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0">[51]!Customize</definedName>
    <definedName name="Customize" localSheetId="1">[51]!Customize</definedName>
    <definedName name="Customize">[51]!Customize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'[24]GPI 526'!#REF!</definedName>
    <definedName name="dario">'[24]GPI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[61]civ_roma!$C$9:$G$799</definedName>
    <definedName name="DATO1">'[63]46'!$D$3:$CK$429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'[64]Pta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 hidden="1">{#N/A,#N/A,TRUE,"1842CWN0"}</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cision">#REF!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'[65]BASE-LISTAS'!$B$24:$B$29</definedName>
    <definedName name="DEP_VPR_GRM">#REF!</definedName>
    <definedName name="DEP_VPR_GRN">#REF!</definedName>
    <definedName name="DEP_VPR_GRS">#REF!</definedName>
    <definedName name="DEP_VPR_GTP">#REF!</definedName>
    <definedName name="DEP_VPR_NA">#REF!</definedName>
    <definedName name="DEPEND">[62]Tabla!$B$1:$B$397</definedName>
    <definedName name="DEPENDENCIA">[62]Tabla!$B$1:$B$397</definedName>
    <definedName name="DEPENDENCIAS">[62]Tabla!$B$1:$B$397</definedName>
    <definedName name="DERFE">#REF!</definedName>
    <definedName name="desarrolladas">'[28]Reservas de Petróleo'!$A$2,'[28]Reservas de Petróleo'!$A$1,'[28]Reservas de Petróleo'!$D$4,'[28]Reservas de Petróleo'!$F$1:$F$65536</definedName>
    <definedName name="DESCUNMI">#REF!</definedName>
    <definedName name="DEST_ART">[46]steel!#REF!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[66]Cronograma!#REF!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E" hidden="1">{#N/A,#N/A,TRUE,"1842CWN0"}</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EET" hidden="1">{#N/A,#N/A,TRUE,"INGENIERIA";#N/A,#N/A,TRUE,"COMPRAS";#N/A,#N/A,TRUE,"DIRECCION";#N/A,#N/A,TRUE,"RESUMEN"}</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EE" hidden="1">{#N/A,#N/A,TRUE,"1842CWN0"}</definedName>
    <definedName name="DGFG" localSheetId="2" hidden="1">{"via1",#N/A,TRUE,"general";"via2",#N/A,TRUE,"general";"via3",#N/A,TRUE,"general"}</definedName>
    <definedName name="DGFG" hidden="1">{"via1",#N/A,TRUE,"general";"via2",#N/A,TRUE,"general";"via3",#N/A,TRUE,"general"}</definedName>
    <definedName name="DGFGGHF" hidden="1">{#N/A,#N/A,TRUE,"INGENIERIA";#N/A,#N/A,TRUE,"COMPRAS";#N/A,#N/A,TRUE,"DIRECCION";#N/A,#N/A,TRUE,"RESUMEN"}</definedName>
    <definedName name="DGFR" hidden="1">{#N/A,#N/A,TRUE,"1842CWN0"}</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GGHHJT" hidden="1">{#N/A,#N/A,TRUE,"INGENIERIA";#N/A,#N/A,TRUE,"COMPRAS";#N/A,#N/A,TRUE,"DIRECCION";#N/A,#N/A,TRUE,"RESUMEN"}</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GRR" hidden="1">{#N/A,#N/A,TRUE,"INGENIERIA";#N/A,#N/A,TRUE,"COMPRAS";#N/A,#N/A,TRUE,"DIRECCION";#N/A,#N/A,TRUE,"RESUMEN"}</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[26]PRESUPUESTO!$B$13</definedName>
    <definedName name="Diámetro">#REF!</definedName>
    <definedName name="diámetroft">#REF!</definedName>
    <definedName name="diametros">#REF!</definedName>
    <definedName name="diferencia">'[67]MEDIA GEOMETRICA'!$J$8,'[67]MEDIA GEOMETRICA'!$N$8,'[67]MEDIA GEOMETRICA'!$R$8,'[67]MEDIA GEOMETRICA'!$V$8,'[67]MEDIA GEOMETRICA'!$Z$8,'[67]MEDIA GEOMETRICA'!$AD$8,'[67]MEDIA GEOMETRICA'!$AH$8,'[67]MEDIA GEOMETRICA'!$AL$8,'[67]MEDIA GEOMETRICA'!#REF!,'[67]MEDIA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[41]EMPRESA!$F$14</definedName>
    <definedName name="DIRECTO1">[68]APU!$U$132</definedName>
    <definedName name="DIRECTO10">[68]APU!$U$681</definedName>
    <definedName name="DIRECTO100">[68]APU!$U$6171</definedName>
    <definedName name="DIRECTO101">[68]APU!$U$6232</definedName>
    <definedName name="DIRECTO102">[68]APU!$U$6293</definedName>
    <definedName name="DIRECTO103">[68]APU!$U$6354</definedName>
    <definedName name="DIRECTO104">[68]APU!$U$6415</definedName>
    <definedName name="DIRECTO105">[68]APU!$U$6476</definedName>
    <definedName name="DIRECTO11">[68]APU!$U$742</definedName>
    <definedName name="DIRECTO12">[68]APU!$U$803</definedName>
    <definedName name="DIRECTO124">[68]APU!$U$7635</definedName>
    <definedName name="DIRECTO125">[68]APU!$U$7696</definedName>
    <definedName name="DIRECTO126">[68]APU!$U$7757</definedName>
    <definedName name="DIRECTO127">[68]APU!$U$7818</definedName>
    <definedName name="DIRECTO128">[68]APU!$U$7879</definedName>
    <definedName name="DIRECTO129">[68]APU!$U$7940</definedName>
    <definedName name="DIRECTO13">[68]APU!$U$864</definedName>
    <definedName name="DIRECTO130">[68]APU!$U$8001</definedName>
    <definedName name="DIRECTO131">[68]APU!$U$8062</definedName>
    <definedName name="DIRECTO132">[68]APU!$U$8123</definedName>
    <definedName name="DIRECTO133">[68]APU!$U$8184</definedName>
    <definedName name="DIRECTO134">[68]APU!$U$8245</definedName>
    <definedName name="DIRECTO14">[68]APU!$U$925</definedName>
    <definedName name="DIRECTO15">[68]APU!$U$986</definedName>
    <definedName name="DIRECTO16">[68]APU!$U$1047</definedName>
    <definedName name="DIRECTO17">[68]APU!$U$1108</definedName>
    <definedName name="DIRECTO18">[68]APU!$U$1169</definedName>
    <definedName name="DIRECTO2">[68]APU!$U$193</definedName>
    <definedName name="DIRECTO2.10">[68]APU!$U$14889</definedName>
    <definedName name="DIRECTO2.11">[68]APU!$U$14950</definedName>
    <definedName name="DIRECTO2.12">[68]APU!$U$15011</definedName>
    <definedName name="DIRECTO2.9">[68]APU!$U$11839</definedName>
    <definedName name="DIRECTO21">[68]APU!$U$1352</definedName>
    <definedName name="DIRECTO22">[68]APU!$U$1413</definedName>
    <definedName name="DIRECTO23">[68]APU!$U$1474</definedName>
    <definedName name="DIRECTO24">[68]APU!$U$1535</definedName>
    <definedName name="DIRECTO25">[68]APU!$U$1596</definedName>
    <definedName name="DIRECTO26">[68]APU!$U$1657</definedName>
    <definedName name="DIRECTO27">[68]APU!$U$1718</definedName>
    <definedName name="DIRECTO28">[68]APU!$U$1779</definedName>
    <definedName name="DIRECTO29">[68]APU!$U$1840</definedName>
    <definedName name="DIRECTO3">[68]APU!$U$254</definedName>
    <definedName name="DIRECTO3.15">[68]APU!$U$8667</definedName>
    <definedName name="DIRECTO3.16">[68]APU!$U$8728</definedName>
    <definedName name="DIRECTO3.17">[68]APU!$U$8789</definedName>
    <definedName name="DIRECTO3.18">[68]APU!$U$8850</definedName>
    <definedName name="DIRECTO3.19">[68]APU!$U$8911</definedName>
    <definedName name="DIRECTO3.20">[68]APU!$U$8972</definedName>
    <definedName name="DIRECTO3.21">[68]APU!$U$11961</definedName>
    <definedName name="DIRECTO3.22">[68]APU!$U$14523</definedName>
    <definedName name="DIRECTO3.23">[68]APU!$U$15133</definedName>
    <definedName name="DIRECTO3.24">[68]APU!$U$16292</definedName>
    <definedName name="DIRECTO3.25">[68]APU!$U$16353</definedName>
    <definedName name="DIRECTO3.26">[68]APU!$U$16414</definedName>
    <definedName name="DIRECTO3.27">[68]APU!$U$16475</definedName>
    <definedName name="DIRECTO3.28">[68]APU!$U$16536</definedName>
    <definedName name="DIRECTO30">[68]APU!$U$1901</definedName>
    <definedName name="DIRECTO31">[68]APU!$U$1962</definedName>
    <definedName name="DIRECTO32">[68]APU!$U$2023</definedName>
    <definedName name="DIRECTO33">[68]APU!$U$2084</definedName>
    <definedName name="DIRECTO34">[68]APU!$U$2145</definedName>
    <definedName name="DIRECTO35">[68]APU!$U$2206</definedName>
    <definedName name="DIRECTO36">[68]APU!$U$2267</definedName>
    <definedName name="DIRECTO37">[68]APU!$U$2328</definedName>
    <definedName name="DIRECTO38">[68]APU!$U$2389</definedName>
    <definedName name="DIRECTO39">[68]APU!$U$2450</definedName>
    <definedName name="DIRECTO4">[68]APU!$U$315</definedName>
    <definedName name="DIRECTO4.20">[68]APU!$U$9216</definedName>
    <definedName name="DIRECTO4.21">[68]APU!$U$9277</definedName>
    <definedName name="DIRECTO4.22">[68]APU!$U$9338</definedName>
    <definedName name="DIRECTO4.23">[68]APU!$U$9399</definedName>
    <definedName name="DIRECTO4.24">[68]APU!$U$9460</definedName>
    <definedName name="DIRECTO4.25">[68]APU!$U$9521</definedName>
    <definedName name="DIRECTO4.26">[68]APU!$U$9582</definedName>
    <definedName name="DIRECTO4.27">[68]APU!$U$9643</definedName>
    <definedName name="DIRECTO4.28">[68]APU!$U$9704</definedName>
    <definedName name="DIRECTO4.29">[68]APU!$U$9765</definedName>
    <definedName name="DIRECTO4.30">[68]APU!$U$9826</definedName>
    <definedName name="DIRECTO4.31">[68]APU!$U$9887</definedName>
    <definedName name="DIRECTO4.32">[68]APU!$U$9948</definedName>
    <definedName name="DIRECTO4.33">[68]APU!$U$10009</definedName>
    <definedName name="DIRECTO4.34">[68]APU!$U$10070</definedName>
    <definedName name="DIRECTO4.35">[68]APU!$U$11595</definedName>
    <definedName name="DIRECTO4.36">[68]APU!$U$11656</definedName>
    <definedName name="DIRECTO4.37">[68]APU!$U$15987</definedName>
    <definedName name="DIRECTO4.38">[68]APU!$U$15194</definedName>
    <definedName name="DIRECTO4.39">[68]APU!$U$14279</definedName>
    <definedName name="DIRECTO4.40">[68]APU!$U$14340</definedName>
    <definedName name="DIRECTO4.41">[68]APU!$U$14401</definedName>
    <definedName name="DIRECTO4.42">[68]APU!$U$14462</definedName>
    <definedName name="DIRECTO4.43">[68]APU!$U$14584</definedName>
    <definedName name="DIRECTO4.44">[68]APU!$U$16048</definedName>
    <definedName name="DIRECTO4.45">[68]APU!$U$16109</definedName>
    <definedName name="DIRECTO4.46">[68]APU!$U$14706</definedName>
    <definedName name="DIRECTO4.47">[68]APU!$U$15926</definedName>
    <definedName name="DIRECTO4.48">[68]APU!$U$16170</definedName>
    <definedName name="DIRECTO4.49">[68]APU!$U$16231</definedName>
    <definedName name="DIRECTO4.50">[68]APU!$U$16902</definedName>
    <definedName name="DIRECTO4.51">[68]APU!$U$17634</definedName>
    <definedName name="DIRECTO4.52">[68]APU!$U$17695</definedName>
    <definedName name="DIRECTO40">[68]APU!$U$2511</definedName>
    <definedName name="DIRECTO41">[68]APU!$U$2572</definedName>
    <definedName name="DIRECTO42">[68]APU!$U$2633</definedName>
    <definedName name="DIRECTO43">[68]APU!$U$2694</definedName>
    <definedName name="DIRECTO44">[68]APU!$U$2755</definedName>
    <definedName name="DIRECTO45">[68]APU!$U$2816</definedName>
    <definedName name="DIRECTO46">[68]APU!$U$2877</definedName>
    <definedName name="DIRECTO47">[68]APU!$U$2938</definedName>
    <definedName name="DIRECTO48">[68]APU!$U$2999</definedName>
    <definedName name="DIRECTO49">[68]APU!$U$3060</definedName>
    <definedName name="DIRECTO5">[68]APU!$U$376</definedName>
    <definedName name="DIRECTO5.100">[68]APU!$U$12449</definedName>
    <definedName name="DIRECTO5.101">[68]APU!$U$12510</definedName>
    <definedName name="DIRECTO5.104">[68]APU!$U$12571</definedName>
    <definedName name="DIRECTO5.105">[68]APU!$U$12632</definedName>
    <definedName name="DIRECTO5.106">[68]APU!$U$12693</definedName>
    <definedName name="DIRECTO5.107">[68]APU!$U$12754</definedName>
    <definedName name="DIRECTO5.108">[68]APU!$U$12815</definedName>
    <definedName name="DIRECTO5.109">[68]APU!$U$12876</definedName>
    <definedName name="DIRECTO5.111">[68]APU!$U$12937</definedName>
    <definedName name="DIRECTO5.112">[68]APU!$U$12998</definedName>
    <definedName name="DIRECTO5.113">[68]APU!$U$14767</definedName>
    <definedName name="DIRECTO5.114">[68]APU!$U$14828</definedName>
    <definedName name="DIRECTO5.115">[68]APU!$U$15072</definedName>
    <definedName name="DIRECTO5.53">[68]APU!$U$10131</definedName>
    <definedName name="DIRECTO5.54">[68]APU!$U$10192</definedName>
    <definedName name="DIRECTO5.55">[68]APU!$U$10253</definedName>
    <definedName name="DIRECTO5.56">[68]APU!$U$10314</definedName>
    <definedName name="DIRECTO5.57">[68]APU!$U$10375</definedName>
    <definedName name="DIRECTO5.58">[68]APU!$U$10436</definedName>
    <definedName name="DIRECTO5.59">[68]APU!$U$10497</definedName>
    <definedName name="DIRECTO5.60">[68]APU!$U$10558</definedName>
    <definedName name="DIRECTO5.61">[68]APU!$U$10619</definedName>
    <definedName name="DIRECTO5.62">[68]APU!$U$10680</definedName>
    <definedName name="DIRECTO5.63">[68]APU!$U$10741</definedName>
    <definedName name="DIRECTO5.64">[68]APU!$U$10802</definedName>
    <definedName name="DIRECTO5.65">[68]APU!$U$10863</definedName>
    <definedName name="DIRECTO5.66">[68]APU!$U$10924</definedName>
    <definedName name="DIRECTO5.67">[68]APU!$U$10985</definedName>
    <definedName name="DIRECTO5.68">[68]APU!$U$11046</definedName>
    <definedName name="DIRECTO5.69">[68]APU!$U$11107</definedName>
    <definedName name="DIRECTO5.70">[68]APU!$U$11168</definedName>
    <definedName name="DIRECTO5.71">[68]APU!$U$11229</definedName>
    <definedName name="DIRECTO5.72">[68]APU!$U$12022</definedName>
    <definedName name="DIRECTO5.73">[68]APU!$U$12083</definedName>
    <definedName name="DIRECTO5.74">[68]APU!$U$12144</definedName>
    <definedName name="DIRECTO5.77">[68]APU!$U$12205</definedName>
    <definedName name="DIRECTO5.78">[68]APU!$U$12327</definedName>
    <definedName name="DIRECTO5.79">[68]APU!$U$12388</definedName>
    <definedName name="DIRECTO5.80">[68]APU!$U$12266</definedName>
    <definedName name="DIRECTO5.82">[68]APU!$U$14035</definedName>
    <definedName name="DIRECTO5.83">[68]APU!$U$14096</definedName>
    <definedName name="DIRECTO5.84">[68]APU!$U$13364</definedName>
    <definedName name="DIRECTO5.85">[68]APU!$U$13425</definedName>
    <definedName name="DIRECTO5.86">[68]APU!$U$13486</definedName>
    <definedName name="DIRECTO5.87">[68]APU!$U$13547</definedName>
    <definedName name="DIRECTO5.88">[68]APU!$U$13608</definedName>
    <definedName name="DIRECTO5.89">[68]APU!$U$13669</definedName>
    <definedName name="DIRECTO5.90">[68]APU!$U$13730</definedName>
    <definedName name="DIRECTO5.91">[68]APU!$U$13791</definedName>
    <definedName name="DIRECTO5.92">[68]APU!$U$13852</definedName>
    <definedName name="DIRECTO5.93">[68]APU!$U$13913</definedName>
    <definedName name="DIRECTO5.94">[68]APU!$U$13974</definedName>
    <definedName name="DIRECTO5.95">[68]APU!$U$13059</definedName>
    <definedName name="DIRECTO5.96">[68]APU!$U$13120</definedName>
    <definedName name="DIRECTO5.97">[68]APU!$U$13181</definedName>
    <definedName name="DIRECTO5.98">[68]APU!$U$13242</definedName>
    <definedName name="DIRECTO5.99">[68]APU!$U$13303</definedName>
    <definedName name="DIRECTO50">[68]APU!$U$3121</definedName>
    <definedName name="DIRECTO51">[68]APU!$U$3182</definedName>
    <definedName name="DIRECTO52">[68]APU!$U$3243</definedName>
    <definedName name="DIRECTO53">[68]APU!$U$3304</definedName>
    <definedName name="DIRECTO54">[68]APU!$U$3365</definedName>
    <definedName name="DIRECTO55">[68]APU!$U$3426</definedName>
    <definedName name="DIRECTO56">[68]APU!$U$3487</definedName>
    <definedName name="DIRECTO57">[68]APU!$U$3548</definedName>
    <definedName name="DIRECTO58">[68]APU!$U$3609</definedName>
    <definedName name="DIRECTO59">[68]APU!$U$3670</definedName>
    <definedName name="DIRECTO6">[68]APU!$U$437</definedName>
    <definedName name="DIRECTO60">[68]APU!$U$3731</definedName>
    <definedName name="DIRECTO61">[68]APU!$U$3792</definedName>
    <definedName name="DIRECTO62">[68]APU!$U$3853</definedName>
    <definedName name="DIRECTO63">[68]APU!$U$3914</definedName>
    <definedName name="DIRECTO64">[68]APU!$U$3975</definedName>
    <definedName name="DIRECTO65">[68]APU!$U$4036</definedName>
    <definedName name="DIRECTO66">[68]APU!$U$4097</definedName>
    <definedName name="DIRECTO67">[68]APU!$U$4158</definedName>
    <definedName name="DIRECTO68">[68]APU!$U$4219</definedName>
    <definedName name="DIRECTO69">[68]APU!$U$4280</definedName>
    <definedName name="DIRECTO7">[68]APU!$U$498</definedName>
    <definedName name="DIRECTO7.12">[68]APU!$U$8305</definedName>
    <definedName name="DIRECTO7.13">[68]APU!$U$8366</definedName>
    <definedName name="DIRECTO7.14">[68]APU!$U$8427</definedName>
    <definedName name="DIRECTO7.15">[68]APU!$U$8488</definedName>
    <definedName name="DIRECTO7.16">[68]APU!$U$8606</definedName>
    <definedName name="DIRECTO7.17">[68]APU!$U$11290</definedName>
    <definedName name="DIRECTO7.18">[68]APU!$U$11351</definedName>
    <definedName name="DIRECTO7.19">[68]APU!$U$11412</definedName>
    <definedName name="DIRECTO7.20">[68]APU!$U$11473</definedName>
    <definedName name="DIRECTO7.21">[68]APU!$U$11534</definedName>
    <definedName name="DIRECTO7.22">[68]APU!$U$11717</definedName>
    <definedName name="DIRECTO7.23">[68]APU!$U$11778</definedName>
    <definedName name="DIRECTO7.24">[68]APU!$U$14645</definedName>
    <definedName name="DIRECTO7.25">[68]APU!$U$15255</definedName>
    <definedName name="DIRECTO7.26">[68]APU!$U$15316</definedName>
    <definedName name="DIRECTO7.27">[68]APU!$U$15377</definedName>
    <definedName name="DIRECTO7.28">[68]APU!$U$15438</definedName>
    <definedName name="DIRECTO7.29">[68]APU!$U$15499</definedName>
    <definedName name="DIRECTO7.30">[68]APU!$U$15560</definedName>
    <definedName name="DIRECTO7.31">[68]APU!$U$15621</definedName>
    <definedName name="DIRECTO7.32">[68]APU!$U$15682</definedName>
    <definedName name="DIRECTO7.33">[68]APU!$U$15743</definedName>
    <definedName name="DIRECTO7.34">[68]APU!$U$15804</definedName>
    <definedName name="DIRECTO7.35">[68]APU!$U$15865</definedName>
    <definedName name="DIRECTO7.36">[68]APU!$U$17085</definedName>
    <definedName name="DIRECTO7.37">[68]APU!$U$17268</definedName>
    <definedName name="DIRECTO7.38">[68]APU!$U$17207</definedName>
    <definedName name="DIRECTO7.39">[68]APU!$U$17390</definedName>
    <definedName name="DIRECTO7.40">[68]APU!$U$17451</definedName>
    <definedName name="DIRECTO7.41">[68]APU!$U$17512</definedName>
    <definedName name="DIRECTO7.42">[68]APU!$U$17146</definedName>
    <definedName name="DIRECTO7.43">[68]APU!$U$17573</definedName>
    <definedName name="DIRECTO7.44">[68]APU!$U$17329</definedName>
    <definedName name="DIRECTO70">[68]APU!$U$4341</definedName>
    <definedName name="DIRECTO71">[68]APU!$U$4402</definedName>
    <definedName name="DIRECTO72">[68]APU!$U$4463</definedName>
    <definedName name="DIRECTO73">[68]APU!$U$4524</definedName>
    <definedName name="DIRECTO74">[68]APU!$U$4585</definedName>
    <definedName name="DIRECTO75">[68]APU!$U$4646</definedName>
    <definedName name="DIRECTO76">[68]APU!$U$4707</definedName>
    <definedName name="DIRECTO77">[68]APU!$U$4768</definedName>
    <definedName name="DIRECTO78">[68]APU!$U$4829</definedName>
    <definedName name="DIRECTO79">[68]APU!$U$4890</definedName>
    <definedName name="DIRECTO8">[68]APU!$U$559</definedName>
    <definedName name="DIRECTO80">[68]APU!$U$4951</definedName>
    <definedName name="DIRECTO81">[68]APU!$U$5012</definedName>
    <definedName name="DIRECTO82">[68]APU!$U$5073</definedName>
    <definedName name="DIRECTO83">[68]APU!$U$5134</definedName>
    <definedName name="DIRECTO84">[68]APU!$U$5195</definedName>
    <definedName name="DIRECTO85">[68]APU!$U$5256</definedName>
    <definedName name="DIRECTO86">[68]APU!$U$5317</definedName>
    <definedName name="DIRECTO87">[68]APU!$U$5378</definedName>
    <definedName name="DIRECTO88">[68]APU!$U$5439</definedName>
    <definedName name="DIRECTO89">[68]APU!$U$5500</definedName>
    <definedName name="DIRECTO9">[68]APU!$U$620</definedName>
    <definedName name="DIRECTO9.1">[68]APU!$U$16597</definedName>
    <definedName name="DIRECTO9.2">[68]APU!$U$16658</definedName>
    <definedName name="DIRECTO9.3">[68]APU!$U$16719</definedName>
    <definedName name="DIRECTO9.4">[68]APU!$U$16780</definedName>
    <definedName name="DIRECTO9.5">[68]APU!$U$16841</definedName>
    <definedName name="DIRECTO90">[68]APU!$U$5561</definedName>
    <definedName name="DIRECTO91">[68]APU!$U$5622</definedName>
    <definedName name="DIRECTO92">[68]APU!$U$5683</definedName>
    <definedName name="DIRECTO93">[68]APU!$U$5744</definedName>
    <definedName name="DIRECTO94">[68]APU!$U$5805</definedName>
    <definedName name="DIRECTO95">[68]APU!$U$5866</definedName>
    <definedName name="DIRECTO96">[68]APU!$U$5927</definedName>
    <definedName name="DIRECTO97">[68]APU!$U$5988</definedName>
    <definedName name="DIRECTO98">[68]APU!$U$6049</definedName>
    <definedName name="DIRECTO99">[68]APU!$U$6110</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[69]CÁLCULOS!$H$34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[66]Cronograma!#REF!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[70]EMPRESA!$I$25</definedName>
    <definedName name="DsctoPension">[70]EMPRESA!$I$23</definedName>
    <definedName name="DsctoSalud">[70]EMPRESA!$I$24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ADSFDZ" localSheetId="1">[30]!absc</definedName>
    <definedName name="DSFADSFDZ">[30]!absc</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WPRICE" hidden="1">#REF!</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jecutivo">'[71]Info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[41]EMPRESA!$F$6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[72]Equipo!$A$7:$A$65536</definedName>
    <definedName name="EQUIPO1">#REF!</definedName>
    <definedName name="EQUIPOS" localSheetId="2">'[73]TABLA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[46]steel!$B$8:$B$47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[74]INSTRUCTIVO!$I$51:$I$62</definedName>
    <definedName name="estado2">[74]INSTRUCTIVO!$P$44:$P$48</definedName>
    <definedName name="Estados">#REF!</definedName>
    <definedName name="Estimate_Factor">1</definedName>
    <definedName name="ESTRAE">'[3]7422CW00'!#REF!</definedName>
    <definedName name="ESTRU">[75]Estructura!$C$7:$E$2570</definedName>
    <definedName name="ESTRUCTURA" hidden="1">{#N/A,#N/A,TRUE,"INGENIERIA";#N/A,#N/A,TRUE,"COMPRAS";#N/A,#N/A,TRUE,"DIRECCION";#N/A,#N/A,TRUE,"RESUMEN"}</definedName>
    <definedName name="ESTRUCTURAS">[76]Hoja3!$B$7:$B$15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[24]SKJ452!#REF!</definedName>
    <definedName name="Excel_BuiltIn_Print_Titles_10">[24]SKJ452!#REF!</definedName>
    <definedName name="Excel_BuiltIn_Print_Titles_11" localSheetId="2">[24]ITA878!#REF!</definedName>
    <definedName name="Excel_BuiltIn_Print_Titles_11">[24]ITA878!#REF!</definedName>
    <definedName name="Excel_BuiltIn_Print_Titles_12" localSheetId="2">'[24]AEA-944'!#REF!</definedName>
    <definedName name="Excel_BuiltIn_Print_Titles_12">'[24]AEA-944'!#REF!</definedName>
    <definedName name="Excel_BuiltIn_Print_Titles_13" localSheetId="2">'[24]DUB-823'!#REF!</definedName>
    <definedName name="Excel_BuiltIn_Print_Titles_13">'[24]DUB-823'!#REF!</definedName>
    <definedName name="Excel_BuiltIn_Print_Titles_14" localSheetId="2">'[24]GPI 526'!#REF!</definedName>
    <definedName name="Excel_BuiltIn_Print_Titles_14">'[24]GPI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[24]XXJ617!#REF!</definedName>
    <definedName name="Excel_BuiltIn_Print_Titles_19">[24]XXJ617!#REF!</definedName>
    <definedName name="Excel_BuiltIn_Print_Titles_20" localSheetId="2">#REF!</definedName>
    <definedName name="Excel_BuiltIn_Print_Titles_20">#REF!</definedName>
    <definedName name="Excel_BuiltIn_Print_Titles_21" localSheetId="2">[24]SNG_855!#REF!</definedName>
    <definedName name="Excel_BuiltIn_Print_Titles_21">[24]SNG_855!#REF!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'[24]VEA 374'!#REF!</definedName>
    <definedName name="Excel_BuiltIn_Print_Titles_5">'[24]VEA 374'!#REF!</definedName>
    <definedName name="Excel_BuiltIn_Print_Titles_5_XX" localSheetId="2">'[24]VEA 374'!#REF!</definedName>
    <definedName name="Excel_BuiltIn_Print_Titles_5_XX">'[24]VEA 374'!#REF!</definedName>
    <definedName name="Excel_BuiltIn_Print_Titles_6" localSheetId="2">#REF!</definedName>
    <definedName name="Excel_BuiltIn_Print_Titles_6">#REF!</definedName>
    <definedName name="Excel_BuiltIn_Print_Titles_7" localSheetId="2">[24]HFB024!#REF!</definedName>
    <definedName name="Excel_BuiltIn_Print_Titles_7">[24]HFB024!#REF!</definedName>
    <definedName name="Excel_BuiltIn_Print_Titles_8" localSheetId="2">#REF!</definedName>
    <definedName name="Excel_BuiltIn_Print_Titles_8">#REF!</definedName>
    <definedName name="Excel_BuiltIn_Print_Titles_9" localSheetId="2">[24]PAJ825!#REF!</definedName>
    <definedName name="Excel_BuiltIn_Print_Titles_9">[24]PAJ825!#REF!</definedName>
    <definedName name="EXCROC">'[77]Análisis de precios'!$H$52</definedName>
    <definedName name="ExtensionCoordinador">#REF!</definedName>
    <definedName name="Extra_Pay">#REF!</definedName>
    <definedName name="Extracción_IM">#REF!</definedName>
    <definedName name="Extras">'[41]LIQUIDA-NOMINA'!$AH$4</definedName>
    <definedName name="F._INGRESO">#REF!</definedName>
    <definedName name="F._RETIRO">#REF!</definedName>
    <definedName name="F.L">#REF!</definedName>
    <definedName name="Facilidades">#REF!</definedName>
    <definedName name="factor">#REF!</definedName>
    <definedName name="FACTURADO">'[78]Itemes Renovación'!#REF!</definedName>
    <definedName name="FareWellStmnt" localSheetId="0">[51]!FareWellStmnt</definedName>
    <definedName name="FareWellStmnt" localSheetId="1">[51]!FareWellStmnt</definedName>
    <definedName name="FareWellStmnt">[51]!FareWellStmnt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[79]Tablas!$B$1:$B$65536</definedName>
    <definedName name="FechaInicio">[41]CONTRATO!$E$10</definedName>
    <definedName name="FechaTermina">[41]CONTRATO!$E$11</definedName>
    <definedName name="FechaTerminacion">#REF!</definedName>
    <definedName name="fer" localSheetId="2">'[38]Res-Accide-10'!#REF!</definedName>
    <definedName name="fer">'[38]Res-Accide-10'!#REF!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'[80]7422CW00'!#REF!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0">[51]!FinePrint</definedName>
    <definedName name="FinePrint" localSheetId="1">[51]!FinePrint</definedName>
    <definedName name="FinePrint">[51]!FinePrint</definedName>
    <definedName name="FM">1.18</definedName>
    <definedName name="fnic">[57]Hoja1!$C$13</definedName>
    <definedName name="FO">1.32</definedName>
    <definedName name="FORDESCR">'[3]7422CW00'!#REF!</definedName>
    <definedName name="FORM_C3">[81]Hoja1!$A$33:$N$51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[41]EMPRESA!$F$12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AFTW" localSheetId="1">[32]!absc</definedName>
    <definedName name="GFAFTW">[32]!absc</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'[80]7422CW00'!#REF!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[57]Hoja1!$F$6</definedName>
    <definedName name="grupo4">[57]Hoja1!$F$7</definedName>
    <definedName name="grupo5">[57]Hoja1!$F$10</definedName>
    <definedName name="grupo6">[57]Hoja1!$F$11</definedName>
    <definedName name="grupo7">[57]Hoja1!$F$12</definedName>
    <definedName name="grupo8">[57]Hoja1!$F$13</definedName>
    <definedName name="grupo9">[57]Hoja1!$F$14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[82]BASE!$C$4:$H$255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427.">#REF!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[57]Datos!$D$8</definedName>
    <definedName name="hen">[57]Datos!$D$9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[46]steel!$F$7:$J$7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[57]Datos!$D$7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[57]Hoja1!$C$17</definedName>
    <definedName name="icbf">[57]Hoja1!$C$15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'[52]A. P. U.'!#REF!</definedName>
    <definedName name="IF">'[52]A.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'[83]1'!$N$41</definedName>
    <definedName name="IMP">[26]otros!$C$3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[84]TABLAS!$A$1:$A$65536</definedName>
    <definedName name="Informe_semanal">#REF!</definedName>
    <definedName name="INGENIERIA1" hidden="1">#REF!</definedName>
    <definedName name="INGENIERIA11" hidden="1">#REF!</definedName>
    <definedName name="iniciales">'[28]Reservas de Petróleo'!$A$2,'[28]Reservas de Petróleo'!$A$1,'[28]Reservas de Petróleo'!$D$4,'[28]Reservas de Petróleo'!$D$1:$D$65536</definedName>
    <definedName name="Inicio">[36]BASES!$E$26</definedName>
    <definedName name="INPU">#REF!</definedName>
    <definedName name="INPUT">'[3]7422CW00'!#REF!</definedName>
    <definedName name="INSU">[85]INSUMOS!$A$1:$E$65536</definedName>
    <definedName name="Insumos_auxiliares" localSheetId="2">[86]Insumos!#REF!</definedName>
    <definedName name="Insumos_auxiliares">[86]Insumos!#REF!</definedName>
    <definedName name="Insumos_basicos" localSheetId="2">#REF!</definedName>
    <definedName name="Insumos_basicos">#REF!</definedName>
    <definedName name="Int">#REF!</definedName>
    <definedName name="InTap">[20]Interc.tapones!$E$1:$E$65536</definedName>
    <definedName name="INTER">[76]Hoja3!$F$7:$F$9</definedName>
    <definedName name="Intercambiadores">#REF!</definedName>
    <definedName name="Interest_Rate">#REF!</definedName>
    <definedName name="INTERMEDIA_I">#REF!</definedName>
    <definedName name="Interventor">[41]CONTRATO!$E$12</definedName>
    <definedName name="IntVal">'[20]Interc.válv.'!$E$1:$E$65536</definedName>
    <definedName name="INV_11">'[87]PR 1'!$A$2:$N$655</definedName>
    <definedName name="INV_Payments" localSheetId="0">[51]!INV_Payments</definedName>
    <definedName name="INV_Payments" localSheetId="1">[51]!INV_Payments</definedName>
    <definedName name="INV_Payments">[51]!INV_Payments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'[41]LIQUIDA-NOMINA'!$AT$4</definedName>
    <definedName name="issafp">[57]Hoja1!$C$19</definedName>
    <definedName name="isscs">[57]Hoja1!$C$21</definedName>
    <definedName name="isseps">[57]Hoja1!$C$20</definedName>
    <definedName name="ITEM">[82]BASE!$C$4:$H$255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[68]APU!$E$14843</definedName>
    <definedName name="ITEM2.11">[68]APU!$E$14904</definedName>
    <definedName name="ITEM2.12">[68]APU!$E$14965</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5">[68]APU!$E$8621</definedName>
    <definedName name="ITEM3.16">[68]APU!$E$8682</definedName>
    <definedName name="ITEM3.17">[68]APU!$E$8743</definedName>
    <definedName name="ITEM3.18">[68]APU!$E$8804</definedName>
    <definedName name="ITEM3.19">[68]APU!$E$8865</definedName>
    <definedName name="ITEM3.20">[68]APU!$E$8926</definedName>
    <definedName name="ITEM3.21">[68]APU!$E$11915</definedName>
    <definedName name="ITEM3.22">[68]APU!$E$14477</definedName>
    <definedName name="ITEM3.23">[68]APU!$E$15087</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[68]APU!$E$9170</definedName>
    <definedName name="ITEM4.21">[68]APU!$E$9231</definedName>
    <definedName name="ITEM4.22">[68]APU!$E$9292</definedName>
    <definedName name="ITEM4.23">[68]APU!$E$9353</definedName>
    <definedName name="ITEM4.24">[68]APU!$E$9414</definedName>
    <definedName name="ITEM4.25">[68]APU!$E$9475</definedName>
    <definedName name="ITEM4.26">[68]APU!$E$9536</definedName>
    <definedName name="ITEM4.27">[68]APU!$E$9597</definedName>
    <definedName name="ITEM4.28">[68]APU!$E$9658</definedName>
    <definedName name="ITEM4.29">[68]APU!$E$9719</definedName>
    <definedName name="ITEM4.30">[68]APU!$E$9780</definedName>
    <definedName name="ITEM4.31">[68]APU!$E$9841</definedName>
    <definedName name="ITEM4.32">[68]APU!$E$9902</definedName>
    <definedName name="ITEM4.33">[68]APU!$E$9963</definedName>
    <definedName name="ITEM4.34">[68]APU!$E$10024</definedName>
    <definedName name="ITEM4.35">[68]APU!$E$11549</definedName>
    <definedName name="ITEM4.36">[68]APU!$E$11610</definedName>
    <definedName name="ITEM4.37">[68]APU!$E$15941</definedName>
    <definedName name="ITEM4.38">[68]APU!$E$15148</definedName>
    <definedName name="ITEM4.39">[68]APU!$E$14233</definedName>
    <definedName name="ITEM4.40">[68]APU!$E$14294</definedName>
    <definedName name="ITEM4.41">[68]APU!$E$14355</definedName>
    <definedName name="ITEM4.42">[68]APU!$E$14416</definedName>
    <definedName name="ITEM4.43">[68]APU!$E$14538</definedName>
    <definedName name="ITEM4.44">[68]APU!$E$16002</definedName>
    <definedName name="ITEM4.45">[68]APU!$E$16063</definedName>
    <definedName name="ITEM4.46">[68]APU!$E$14660</definedName>
    <definedName name="item420" localSheetId="2">#REF!</definedName>
    <definedName name="item420">#REF!</definedName>
    <definedName name="item450.2P" localSheetId="2">#REF!</definedName>
    <definedName name="item450.2P">#REF!</definedName>
    <definedName name="ITEM5.100">[68]APU!$E$12403</definedName>
    <definedName name="ITEM5.101">[68]APU!$E$12464</definedName>
    <definedName name="ITEM5.104">[68]APU!$E$12525</definedName>
    <definedName name="ITEM5.105">[68]APU!$E$12586</definedName>
    <definedName name="ITEM5.106">[68]APU!$E$12647</definedName>
    <definedName name="ITEM5.107">[68]APU!$E$12708</definedName>
    <definedName name="ITEM5.108">[68]APU!$E$12769</definedName>
    <definedName name="ITEM5.109">[68]APU!$E$12830</definedName>
    <definedName name="ITEM5.111">[68]APU!$E$12891</definedName>
    <definedName name="ITEM5.112">[68]APU!$E$12952</definedName>
    <definedName name="ITEM5.113">[68]APU!$E$14721</definedName>
    <definedName name="ITEM5.114">[68]APU!$E$14782</definedName>
    <definedName name="ITEM5.115">[68]APU!$E$15026</definedName>
    <definedName name="ITEM5.53">[68]APU!$E$10085</definedName>
    <definedName name="ITEM5.54">[68]APU!$E$10146</definedName>
    <definedName name="ITEM5.55">[68]APU!$E$10207</definedName>
    <definedName name="ITEM5.56">[68]APU!$E$10268</definedName>
    <definedName name="ITEM5.57">[68]APU!$E$10329</definedName>
    <definedName name="ITEM5.58">[68]APU!$E$10390</definedName>
    <definedName name="ITEM5.59">[68]APU!$E$10451</definedName>
    <definedName name="ITEM5.60">[68]APU!$E$10512</definedName>
    <definedName name="ITEM5.61">[68]APU!$E$10573</definedName>
    <definedName name="ITEM5.62">[68]APU!$E$10634</definedName>
    <definedName name="ITEM5.63">[68]APU!$E$10695</definedName>
    <definedName name="ITEM5.64">[68]APU!$E$10756</definedName>
    <definedName name="ITEM5.65">[68]APU!$E$10817</definedName>
    <definedName name="ITEM5.66">[68]APU!$E$10878</definedName>
    <definedName name="ITEM5.67">[68]APU!$E$10939</definedName>
    <definedName name="ITEM5.68">[68]APU!$E$11000</definedName>
    <definedName name="ITEM5.69">[68]APU!$E$11061</definedName>
    <definedName name="ITEM5.70">[68]APU!$E$11122</definedName>
    <definedName name="ITEM5.71">[68]APU!$E$11183</definedName>
    <definedName name="ITEM5.72">[68]APU!$E$11976</definedName>
    <definedName name="ITEM5.73">[68]APU!$E$12037</definedName>
    <definedName name="ITEM5.74">[68]APU!$E$12098</definedName>
    <definedName name="ITEM5.77">[68]APU!$E$12159</definedName>
    <definedName name="ITEM5.78">[68]APU!$E$12281</definedName>
    <definedName name="ITEM5.79">[68]APU!$E$12342</definedName>
    <definedName name="ITEM5.80">[68]APU!$E$12220</definedName>
    <definedName name="ITEM5.82">[68]APU!$E$13989</definedName>
    <definedName name="ITEM5.83">[68]APU!$E$14050</definedName>
    <definedName name="ITEM5.84">[68]APU!$E$13318</definedName>
    <definedName name="ITEM5.85">[68]APU!$E$13379</definedName>
    <definedName name="ITEM5.86">[68]APU!$E$13440</definedName>
    <definedName name="ITEM5.87">[68]APU!$E$13501</definedName>
    <definedName name="ITEM5.88">[68]APU!$E$13562</definedName>
    <definedName name="ITEM5.89">[68]APU!$E$13623</definedName>
    <definedName name="ITEM5.90">[68]APU!$E$13684</definedName>
    <definedName name="ITEM5.91">[68]APU!$E$13745</definedName>
    <definedName name="ITEM5.92">[68]APU!$E$13806</definedName>
    <definedName name="ITEM5.93">[68]APU!$E$13867</definedName>
    <definedName name="ITEM5.94">[68]APU!$E$13928</definedName>
    <definedName name="ITEM5.95">[68]APU!$E$13013</definedName>
    <definedName name="ITEM5.96">[68]APU!$E$13074</definedName>
    <definedName name="ITEM5.97">[68]APU!$E$13135</definedName>
    <definedName name="ITEM5.98">[68]APU!$E$13196</definedName>
    <definedName name="ITEM5.99">[68]APU!$E$13257</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1">[68]APU!$E$7589</definedName>
    <definedName name="ITEM7.10">[68]APU!$E$8138</definedName>
    <definedName name="ITEM7.11">[68]APU!$E$8199</definedName>
    <definedName name="ITEM7.12">[68]APU!$E$8259</definedName>
    <definedName name="ITEM7.13">[68]APU!$E$8320</definedName>
    <definedName name="ITEM7.14">[68]APU!$E$8381</definedName>
    <definedName name="ITEM7.15">[68]APU!$E$8442</definedName>
    <definedName name="ITEM7.16">[68]APU!$E$8560</definedName>
    <definedName name="ITEM7.17">[68]APU!$E$11244</definedName>
    <definedName name="ITEM7.18">[68]APU!$E$11305</definedName>
    <definedName name="ITEM7.19">[68]APU!$E$11366</definedName>
    <definedName name="ITEM7.2">[68]APU!$E$7650</definedName>
    <definedName name="ITEM7.20">[68]APU!$E$11427</definedName>
    <definedName name="ITEM7.21">[68]APU!$E$11488</definedName>
    <definedName name="ITEM7.22">[68]APU!$E$11671</definedName>
    <definedName name="ITEM7.23">[68]APU!$E$11732</definedName>
    <definedName name="ITEM7.24">[68]APU!$E$14599</definedName>
    <definedName name="ITEM7.25">[68]APU!$E$15209</definedName>
    <definedName name="ITEM7.26">[68]APU!$E$15270</definedName>
    <definedName name="ITEM7.27">[68]APU!$E$15331</definedName>
    <definedName name="ITEM7.28">[68]APU!$E$15392</definedName>
    <definedName name="ITEM7.29">[68]APU!$E$15453</definedName>
    <definedName name="ITEM7.3">[68]APU!$E$7711</definedName>
    <definedName name="ITEM7.30">[68]APU!$E$15514</definedName>
    <definedName name="ITEM7.31">[68]APU!$E$15575</definedName>
    <definedName name="ITEM7.32">[68]APU!$E$15636</definedName>
    <definedName name="ITEM7.33">[68]APU!$E$15697</definedName>
    <definedName name="ITEM7.34">[68]APU!$E$15758</definedName>
    <definedName name="ITEM7.35">[68]APU!$E$15819</definedName>
    <definedName name="ITEM7.4">[68]APU!$E$7772</definedName>
    <definedName name="ITEM7.5">[68]APU!$E$7833</definedName>
    <definedName name="ITEM7.6">[68]APU!$E$7894</definedName>
    <definedName name="ITEM7.7">[68]APU!$E$7955</definedName>
    <definedName name="ITEM7.8">[68]APU!$E$8016</definedName>
    <definedName name="ITEM7.9">[68]APU!$E$8077</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L" hidden="1">{#N/A,#N/A,TRUE,"1842CWN0"}</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[88]LISTADO!#REF!</definedName>
    <definedName name="LICITACION" localSheetId="2">#REF!</definedName>
    <definedName name="LICITACION">#REF!</definedName>
    <definedName name="LILO" localSheetId="1">[21]!absc</definedName>
    <definedName name="LILO">[21]!absc</definedName>
    <definedName name="LINEA" localSheetId="2">[89]CONT_ADI!#REF!</definedName>
    <definedName name="LINEA">[89]CONT_ADI!#REF!</definedName>
    <definedName name="ListaCantidad">#REF!</definedName>
    <definedName name="Listado">#REF!</definedName>
    <definedName name="Listado1">#REF!</definedName>
    <definedName name="ListaItem">#REF!</definedName>
    <definedName name="ListaUni">[90]TOTALES!$D$7:$D$654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[91]tub!$C$1:$J$39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[27]!absc</definedName>
    <definedName name="LOCA" localSheetId="1">[27]!absc</definedName>
    <definedName name="LOCA">[27]!absc</definedName>
    <definedName name="LOCA1" localSheetId="0">[39]!absc</definedName>
    <definedName name="LOCA1" localSheetId="1">[39]!absc</definedName>
    <definedName name="LOCA1">[39]!absc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'[38]Res-Accide-10'!#REF!</definedName>
    <definedName name="lun">'[38]Res-Accide-10'!#REF!</definedName>
    <definedName name="LUPI" localSheetId="1">[13]!_xlbgnm.ane7</definedName>
    <definedName name="LUPI">[13]!_xlbgnm.ane7</definedName>
    <definedName name="lv">#REF!</definedName>
    <definedName name="m">#REF!</definedName>
    <definedName name="MA" localSheetId="2">'[38]Res-Accide-10'!#REF!</definedName>
    <definedName name="MA">'[38]Res-Accide-10'!#REF!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[54]Insum!$A$68:$H$98</definedName>
    <definedName name="MAQUINAR">[55]Insum!$A$68:$H$98</definedName>
    <definedName name="mar" localSheetId="2">'[38]Res-Accide-10'!#REF!</definedName>
    <definedName name="mar">'[38]Res-Accide-10'!#REF!</definedName>
    <definedName name="MARCO_H">#REF!</definedName>
    <definedName name="marina">'[92]Informe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'[73]TABLA MATERIALES'!$A$3:$D$654</definedName>
    <definedName name="materiales">[72]materiales!$A$7:$A$1317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'[93]CCP,LEYES,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[26]PRESUPUESTO!$C$13</definedName>
    <definedName name="MesCotiz">'[10]LIQ-NOM'!$H$3</definedName>
    <definedName name="MesCotizacion">'[41]LIQUIDA-NOMINA'!$H$3</definedName>
    <definedName name="MESES" localSheetId="2">#REF!</definedName>
    <definedName name="MESES">#REF!</definedName>
    <definedName name="MesesMora">'[10]LIQ-NOM'!$I$3</definedName>
    <definedName name="met" hidden="1">{#N/A,#N/A,TRUE,"1842CWN0"}</definedName>
    <definedName name="Meta1">#REF!</definedName>
    <definedName name="Meta2">#REF!</definedName>
    <definedName name="Meta3">#REF!</definedName>
    <definedName name="metal" hidden="1">{#N/A,#N/A,TRUE,"1842CWN0"}</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 localSheetId="1">[9]!Módulo3.anexo1</definedName>
    <definedName name="Módulo3.anexo1">[9]!Módulo3.anexo1</definedName>
    <definedName name="Módulo3.anexo10" localSheetId="0">[9]!Módulo3.anexo10</definedName>
    <definedName name="Módulo3.anexo10" localSheetId="1">[9]!Módulo3.anexo10</definedName>
    <definedName name="Módulo3.anexo10">[9]!Módulo3.anexo10</definedName>
    <definedName name="Módulo3.anexo11" localSheetId="0">[9]!Módulo3.anexo11</definedName>
    <definedName name="Módulo3.anexo11" localSheetId="1">[9]!Módulo3.anexo11</definedName>
    <definedName name="Módulo3.anexo11">[9]!Módulo3.anexo11</definedName>
    <definedName name="Módulo3.anexo12" localSheetId="0">[9]!Módulo3.anexo12</definedName>
    <definedName name="Módulo3.anexo12" localSheetId="1">[9]!Módulo3.anexo12</definedName>
    <definedName name="Módulo3.anexo12">[9]!Módulo3.anexo12</definedName>
    <definedName name="Módulo3.anexo3" localSheetId="0">[9]!Módulo3.anexo3</definedName>
    <definedName name="Módulo3.anexo3" localSheetId="1">[9]!Módulo3.anexo3</definedName>
    <definedName name="Módulo3.anexo3">[9]!Módulo3.anexo3</definedName>
    <definedName name="Módulo3.anexo4" localSheetId="0">[9]!Módulo3.anexo4</definedName>
    <definedName name="Módulo3.anexo4" localSheetId="1">[9]!Módulo3.anexo4</definedName>
    <definedName name="Módulo3.anexo4">[9]!Módulo3.anexo4</definedName>
    <definedName name="Módulo3.anexo5" localSheetId="0">[9]!Módulo3.anexo5</definedName>
    <definedName name="Módulo3.anexo5" localSheetId="1">[9]!Módulo3.anexo5</definedName>
    <definedName name="Módulo3.anexo5">[9]!Módulo3.anexo5</definedName>
    <definedName name="Módulo3.anexo6" localSheetId="0">[9]!Módulo3.anexo6</definedName>
    <definedName name="Módulo3.anexo6" localSheetId="1">[9]!Módulo3.anexo6</definedName>
    <definedName name="Módulo3.anexo6">[9]!Módulo3.anexo6</definedName>
    <definedName name="Módulo8.anexo16" localSheetId="0">[9]!Módulo8.anexo16</definedName>
    <definedName name="Módulo8.anexo16" localSheetId="1">[9]!Módulo8.anexo16</definedName>
    <definedName name="Módulo8.anexo16">[9]!Módulo8.anexo16</definedName>
    <definedName name="MOE" hidden="1">{#N/A,#N/A,FALSE,"Hoja1";#N/A,#N/A,FALSE,"Hoja2"}</definedName>
    <definedName name="MONEDA">[94]Tablas!$AO$6:$AO$7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[46]steel!#REF!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0">[51]!Nada</definedName>
    <definedName name="Nada" localSheetId="1">[51]!Nada</definedName>
    <definedName name="Nada">[51]!Nada</definedName>
    <definedName name="Nafta_2">'[95] ASR+Nafta'!$K$19:$AS$19</definedName>
    <definedName name="Nafta2">'[95] ASR+Nafta'!$K$19:$AS$19</definedName>
    <definedName name="Nafta3">'[95]Todos+Nafta'!$K$19:$AS$19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[41]EMPRESA!$F$8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'[28]Reservas de Petróleo'!$A$2,'[28]Reservas de Petróleo'!$A$1,'[28]Reservas de Petróleo'!$D$4,'[28]Reservas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[26]PRESUPUESTO!$C$10</definedName>
    <definedName name="ObjetivoProyecto">#REF!</definedName>
    <definedName name="Obra" localSheetId="2">#REF!</definedName>
    <definedName name="Obra">#REF!</definedName>
    <definedName name="obras" hidden="1">#REF!</definedName>
    <definedName name="obras1" localSheetId="0">DATE(YEAR([96]!Loan_Start),MONTH([96]!Loan_Start)+Payment_Number,DAY([96]!Loan_Start))</definedName>
    <definedName name="obras1" localSheetId="1">DATE(YEAR([96]!Loan_Start),MONTH([96]!Loan_Start)+Payment_Number,DAY([96]!Loan_Start))</definedName>
    <definedName name="obras1">DATE(YEAR([96]!Loan_Start),MONTH([96]!Loan_Start)+Payment_Number,DAY([96]!Loan_Start))</definedName>
    <definedName name="obras11" hidden="1">#REF!</definedName>
    <definedName name="obras111" localSheetId="0">DATE(YEAR([97]!Loan_Start),MONTH([97]!Loan_Start)+Payment_Number,DAY([97]!Loan_Start))</definedName>
    <definedName name="obras111" localSheetId="1">DATE(YEAR([97]!Loan_Start),MONTH([97]!Loan_Start)+Payment_Number,DAY([97]!Loan_Start))</definedName>
    <definedName name="obras111">DATE(YEAR([97]!Loan_Start),MONTH([97]!Loan_Start)+Payment_Number,DAY([97]!Loan_Start))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[72]otros!$A$6:$A$1235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[59]Tablas!$A$1:$A$65536</definedName>
    <definedName name="Pay_Date">#REF!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0">DATE(YEAR([97]!Loan_Start),MONTH([97]!Loan_Start)+Payment_Number,DAY([97]!Loan_Start))</definedName>
    <definedName name="Payment_Date1" localSheetId="1">DATE(YEAR([97]!Loan_Start),MONTH([97]!Loan_Start)+Payment_Number,DAY([97]!Loan_Start))</definedName>
    <definedName name="Payment_Date1">DATE(YEAR([97]!Loan_Start),MONTH([97]!Loan_Start)+Payment_Number,DAY([97]!Loan_Start))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[43]Hoja1!$C$1</definedName>
    <definedName name="PeriodoPago">'[41]LIQUIDA-NOMINA'!$C$4</definedName>
    <definedName name="PeriodoRepago">#REF!</definedName>
    <definedName name="PeriodoRepagoCCP">#REF!</definedName>
    <definedName name="phed">[57]Hoja1!$C$4</definedName>
    <definedName name="phen">[57]Hoja1!$C$5</definedName>
    <definedName name="Pindis">#REF!</definedName>
    <definedName name="pint">'[80]7422CW00'!#REF!</definedName>
    <definedName name="pintura">'[80]7422CW00'!#REF!</definedName>
    <definedName name="pintyura">[98]STRSUMM0!#REF!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[36]BASES!$E$27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[37]BASES!$E$26</definedName>
    <definedName name="Porcentaje">#REF!</definedName>
    <definedName name="PORCENTAJE1">#REF!</definedName>
    <definedName name="PORTADA2">'[99]Hoja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[59]Tablas!$C$1:$C$65536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[47]medelo!$D$46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ESUPUESTOOFICIALPROPONENTE" localSheetId="1">[13]!_xlbgnm.ane7</definedName>
    <definedName name="PRESUPUESTOOFICIALPROPONENTE">[13]!_xlbgnm.ane7</definedName>
    <definedName name="PRIMER" localSheetId="2" hidden="1">{"via1",#N/A,TRUE,"general";"via2",#N/A,TRUE,"general";"via3",#N/A,TRUE,"general"}</definedName>
    <definedName name="PRIMER" hidden="1">{"via1",#N/A,TRUE,"general";"via2",#N/A,TRUE,"general";"via3",#N/A,TRUE,"general"}</definedName>
    <definedName name="PRIMERO">'[92]Informe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[57]Hoja1!$C$3</definedName>
    <definedName name="prnf">[57]Hoja1!$C$6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OVISIONALES" hidden="1">#REF!</definedName>
    <definedName name="PRUEBA" localSheetId="0">[100]!absc</definedName>
    <definedName name="PRUEBA" localSheetId="1">[100]!absc</definedName>
    <definedName name="PRUEBA">[100]!absc</definedName>
    <definedName name="prueba1" localSheetId="0">[100]!absc</definedName>
    <definedName name="prueba1" localSheetId="1">[100]!absc</definedName>
    <definedName name="prueba1">[100]!absc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'[101]ORITO 02 '!$A$12</definedName>
    <definedName name="Pwf_actual">'[101]ORITO 02 '!$E$6</definedName>
    <definedName name="Pwf_i">[47]medelo!$A$66:$A$83</definedName>
    <definedName name="Pwf_min">'[101]ORITO 02 '!$E$8</definedName>
    <definedName name="Pwfd">#REF!</definedName>
    <definedName name="Q" localSheetId="2">#REF!</definedName>
    <definedName name="Q">#REF!</definedName>
    <definedName name="Q_actual">'[101]ORITO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[47]medelo!$B$63</definedName>
    <definedName name="qqqqqw" localSheetId="2" hidden="1">{"via1",#N/A,TRUE,"general";"via2",#N/A,TRUE,"general";"via3",#N/A,TRUE,"general"}</definedName>
    <definedName name="qqqqqw" hidden="1">{"via1",#N/A,TRUE,"general";"via2",#N/A,TRUE,"general";"via3",#N/A,TRUE,"general"}</definedName>
    <definedName name="QS">#REF!</definedName>
    <definedName name="Qt">'[101]ORITO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'[95] ASR+Nafta'!$E$9:$E$21</definedName>
    <definedName name="Recall_3">'[95]Todos+Nafta'!$E$9:$E$21</definedName>
    <definedName name="Recorder">#REF!</definedName>
    <definedName name="recursos">[102]RECURSOS!$A$8:$A$204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[94]Tablas!$M$6:$M$8</definedName>
    <definedName name="REGIONAL">[94]Tablas!$I$6:$I$10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'[28]Reservas de Petróleo'!$A$2,'[28]Reservas de Petróleo'!$A$1,'[28]Reservas de Petróleo'!$D$4,'[28]Reservas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[103]original_sist!$B$1:$L$167</definedName>
    <definedName name="RESU">#REF!</definedName>
    <definedName name="resu8" localSheetId="0">[9]!resu8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[104]Ingenieria!#REF!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[57]Datos!$D$12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'[105]Form5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[36]BASES!$E$41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[57]Hoja1!$C$14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[57]Hoja1!$C$12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[46]steel!#REF!</definedName>
    <definedName name="SHEET">'[3]7422CW00'!#REF!</definedName>
    <definedName name="SHEET_KP">[46]steel!$C$7:$L$47</definedName>
    <definedName name="SHEET_MR">[46]steel!$C$7:$J$47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[41]CONTRATO!$I$9</definedName>
    <definedName name="smlv2001">[41]CONTRATO!$H$9</definedName>
    <definedName name="SMML">'[67]ASPECTOS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'PRESUPUESTO OFICIAL(Proponente)'!#REF!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(Entidad)'!$M$62</definedName>
    <definedName name="solver_lhs1" localSheetId="1" hidden="1">'PRESUPUESTO OFICIAL(Proponente)'!$M$62</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(Entidad)'!$M$62</definedName>
    <definedName name="solver_opt" localSheetId="1" hidden="1">'PRESUPUESTO OFICIAL(Proponente)'!$M$62</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(Entidad)'!$M$63</definedName>
    <definedName name="solver_rhs1" localSheetId="1" hidden="1">'PRESUPUESTO OFICIAL(Proponente)'!$M$63</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[57]Hoja1!$C$25</definedName>
    <definedName name="ssh">[57]Hoja1!$C$24</definedName>
    <definedName name="sss" localSheetId="0">MODULO10.auto_abrir</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'[106]PxQ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[53]Hoja1!$F$60</definedName>
    <definedName name="Summary" localSheetId="2">#REF!</definedName>
    <definedName name="Summary">#REF!</definedName>
    <definedName name="SUP_ART">[46]steel!#REF!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[59]Tablas!$H$1:$H$65536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1">[21]!absc</definedName>
    <definedName name="t">[21]!absc</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[59]Tablas!$B$1:$B$65536</definedName>
    <definedName name="TABLA" localSheetId="2">#REF!</definedName>
    <definedName name="TABLA">#REF!</definedName>
    <definedName name="tabla1">[107]Hoja3!$B$4:$F$28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[41]EMPRESA!$F$24</definedName>
    <definedName name="TARIFAS">[108]TARIFAS!$A$1:$F$52</definedName>
    <definedName name="TarifaSalud">[41]EMPRESA!$F$26</definedName>
    <definedName name="Tasa">#REF!</definedName>
    <definedName name="TASA_DE_CAMBIO">#REF!</definedName>
    <definedName name="Tasa1">'[109]Bases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[41]EMPRESA!$F$16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[26]PRESUPUESTO!$I$7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[37]BASES!$E$27</definedName>
    <definedName name="TIPO">#REF!</definedName>
    <definedName name="TIPO_GRUPO">#REF!</definedName>
    <definedName name="TipoGC">[94]Tablas!$U$6:$U$15</definedName>
    <definedName name="TipoNeces">[94]Tablas!$Q$6:$Q$8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[57]Datos!$D$14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#REF!</definedName>
    <definedName name="TotalCesantias">'[41]NOMINA 1'!$N$38</definedName>
    <definedName name="TOTALHH">#REF!</definedName>
    <definedName name="TOTALHH1">#REF!</definedName>
    <definedName name="TotalVacaciones">'[41]NOMINA 1'!$N$37</definedName>
    <definedName name="TotAuxAlim">'[10]NOMINA-1'!$E$37</definedName>
    <definedName name="TotAuxAlimentacion">'[41]NOMINA 1'!$E$38</definedName>
    <definedName name="TotAuxCom">'[10]NOMINA-1'!$E$39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'[10]NOMINA-1'!$E$41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'[10]NOMINA-1'!$N$39</definedName>
    <definedName name="TotPrimConvencional">'[41]NOMINA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[110]desmonte!$E$48</definedName>
    <definedName name="TRAT">[111]desmonte!$E$48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[112]Tablas!$B$2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'[93]CCP,LEYES,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'[113]Lista APU'!$A$3:$D$479</definedName>
    <definedName name="UNITARIO">[114]Unitarios!$A$3:$D$13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'[83]1'!$N$42</definedName>
    <definedName name="UTL">[26]otros!$C$4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acion">#REF!</definedName>
    <definedName name="VALORACIÓN">#REF!</definedName>
    <definedName name="ValorCto">[115]CONTRATO!$E$9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'[80]7422CW00'!#REF!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[94]Tablas!$A$6:$A$26</definedName>
    <definedName name="VigenciaDolares">#REF!</definedName>
    <definedName name="VigenciaPesos">#REF!</definedName>
    <definedName name="VIGFUTURA">[94]Tablas!$J$6:$J$8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[51]Personalizar!$E$15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'[116]2004'!#REF!</definedName>
    <definedName name="Wcut">#REF!</definedName>
    <definedName name="WD">#REF!</definedName>
    <definedName name="WDD" hidden="1">{#N/A,#N/A,FALSE,"orthoflow";#N/A,#N/A,FALSE,"Miscelaneos";#N/A,#N/A,FALSE,"Instrumentacio";#N/A,#N/A,FALSE,"Electrico";#N/A,#N/A,FALSE,"Valv. Seguridad"}</definedName>
    <definedName name="WDFSDF" localSheetId="2">'[38]Res-Accide-10'!#REF!</definedName>
    <definedName name="WDFSDF">'[38]Res-Accide-10'!#REF!</definedName>
    <definedName name="wedw">#REF!</definedName>
    <definedName name="WEFWE" localSheetId="2">'[38]Res-Accide-10'!#REF!</definedName>
    <definedName name="WEFWE">'[38]Res-Accide-10'!#REF!</definedName>
    <definedName name="WER">'[38]Res-Accide-10'!$S$2:$S$7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'[38]Res-Accide-10'!#REF!</definedName>
    <definedName name="WILSON">'[38]Res-Accide-10'!#REF!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0">[117]!absc</definedName>
    <definedName name="xxxxx" localSheetId="1">[117]!absc</definedName>
    <definedName name="xxxxx">[117]!absc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0">[27]!absc</definedName>
    <definedName name="Y" localSheetId="1">[27]!absc</definedName>
    <definedName name="Y">[27]!absc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'[118]AISLAMIENTO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'[52]A. P. U.'!#REF!</definedName>
    <definedName name="ZZZZZZZZZZZ">'[52]A.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64" i="280" l="1"/>
  <c r="K44" i="280" s="1"/>
  <c r="L47" i="280"/>
  <c r="L46" i="280"/>
  <c r="I44" i="280"/>
  <c r="L44" i="280" s="1"/>
  <c r="I43" i="280"/>
  <c r="L43" i="280" s="1"/>
  <c r="L42" i="280"/>
  <c r="I40" i="280"/>
  <c r="L40" i="280" s="1"/>
  <c r="I39" i="280"/>
  <c r="L39" i="280" s="1"/>
  <c r="I38" i="280"/>
  <c r="L38" i="280" s="1"/>
  <c r="L37" i="280"/>
  <c r="I36" i="280"/>
  <c r="L36" i="280" s="1"/>
  <c r="I33" i="280"/>
  <c r="L33" i="280" s="1"/>
  <c r="L32" i="280"/>
  <c r="I31" i="280"/>
  <c r="L31" i="280" s="1"/>
  <c r="I30" i="280"/>
  <c r="L30" i="280" s="1"/>
  <c r="I29" i="280"/>
  <c r="L29" i="280" s="1"/>
  <c r="I28" i="280"/>
  <c r="L28" i="280" s="1"/>
  <c r="L25" i="280"/>
  <c r="I22" i="280"/>
  <c r="L22" i="280" s="1"/>
  <c r="I20" i="280"/>
  <c r="L20" i="280" s="1"/>
  <c r="L17" i="280"/>
  <c r="I15" i="280"/>
  <c r="L15" i="280" s="1"/>
  <c r="M47" i="271"/>
  <c r="M46" i="271"/>
  <c r="M44" i="271"/>
  <c r="M43" i="271"/>
  <c r="M42" i="271"/>
  <c r="M40" i="271"/>
  <c r="M39" i="271"/>
  <c r="M38" i="271"/>
  <c r="M37" i="271"/>
  <c r="M36" i="271"/>
  <c r="M33" i="271"/>
  <c r="M32" i="271"/>
  <c r="M31" i="271"/>
  <c r="M30" i="271"/>
  <c r="M29" i="271"/>
  <c r="M28" i="271"/>
  <c r="M25" i="271"/>
  <c r="M22" i="271"/>
  <c r="M20" i="271"/>
  <c r="M17" i="271"/>
  <c r="K47" i="271"/>
  <c r="K46" i="271"/>
  <c r="K44" i="271"/>
  <c r="K43" i="271"/>
  <c r="K42" i="271"/>
  <c r="K40" i="271"/>
  <c r="K39" i="271"/>
  <c r="K38" i="271"/>
  <c r="K37" i="271"/>
  <c r="K36" i="271"/>
  <c r="K33" i="271"/>
  <c r="K32" i="271"/>
  <c r="K31" i="271"/>
  <c r="K30" i="271"/>
  <c r="K29" i="271"/>
  <c r="K28" i="271"/>
  <c r="K25" i="271"/>
  <c r="K22" i="271"/>
  <c r="K20" i="271"/>
  <c r="K17" i="271"/>
  <c r="M15" i="271"/>
  <c r="K15" i="271"/>
  <c r="L47" i="271"/>
  <c r="L46" i="271"/>
  <c r="L42" i="271"/>
  <c r="L37" i="271"/>
  <c r="L32" i="271"/>
  <c r="L25" i="271"/>
  <c r="L17" i="271"/>
  <c r="M30" i="280" l="1"/>
  <c r="K39" i="280"/>
  <c r="M17" i="280"/>
  <c r="K30" i="280"/>
  <c r="M38" i="280"/>
  <c r="M29" i="280"/>
  <c r="K20" i="280"/>
  <c r="K40" i="280"/>
  <c r="K32" i="280"/>
  <c r="K42" i="280"/>
  <c r="M42" i="280"/>
  <c r="K22" i="280"/>
  <c r="M46" i="280"/>
  <c r="M47" i="280"/>
  <c r="M22" i="280"/>
  <c r="M31" i="280"/>
  <c r="M40" i="280"/>
  <c r="M32" i="280"/>
  <c r="M33" i="280"/>
  <c r="M43" i="280"/>
  <c r="K25" i="280"/>
  <c r="M25" i="280"/>
  <c r="M28" i="280"/>
  <c r="M36" i="280"/>
  <c r="K37" i="280"/>
  <c r="M44" i="280"/>
  <c r="K15" i="280"/>
  <c r="K29" i="280"/>
  <c r="M37" i="280"/>
  <c r="K46" i="280"/>
  <c r="M20" i="280"/>
  <c r="M39" i="280"/>
  <c r="M15" i="280"/>
  <c r="M49" i="280" s="1"/>
  <c r="M48" i="280"/>
  <c r="K38" i="280"/>
  <c r="K33" i="280"/>
  <c r="K47" i="280"/>
  <c r="K17" i="280"/>
  <c r="K43" i="280"/>
  <c r="K36" i="280"/>
  <c r="K28" i="280"/>
  <c r="K31" i="280"/>
  <c r="M49" i="271"/>
  <c r="M54" i="271" s="1"/>
  <c r="M48" i="271"/>
  <c r="I36" i="271"/>
  <c r="L36" i="271" s="1"/>
  <c r="I15" i="271"/>
  <c r="L15" i="271" s="1"/>
  <c r="I20" i="271"/>
  <c r="L20" i="271" s="1"/>
  <c r="I22" i="271"/>
  <c r="L22" i="271" s="1"/>
  <c r="I40" i="271"/>
  <c r="L40" i="271" s="1"/>
  <c r="I39" i="271"/>
  <c r="L39" i="271" s="1"/>
  <c r="I44" i="271"/>
  <c r="L44" i="271" s="1"/>
  <c r="I33" i="271"/>
  <c r="L33" i="271" s="1"/>
  <c r="I31" i="271"/>
  <c r="L31" i="271" s="1"/>
  <c r="I30" i="271"/>
  <c r="L30" i="271" s="1"/>
  <c r="I29" i="271"/>
  <c r="L29" i="271" s="1"/>
  <c r="I28" i="271"/>
  <c r="L28" i="271" s="1"/>
  <c r="I43" i="271"/>
  <c r="L43" i="271" s="1"/>
  <c r="M54" i="280" l="1"/>
  <c r="M53" i="280"/>
  <c r="M52" i="280"/>
  <c r="M51" i="280"/>
  <c r="M56" i="280" s="1"/>
  <c r="M51" i="271"/>
  <c r="M52" i="271"/>
  <c r="M53" i="271"/>
  <c r="I38" i="271"/>
  <c r="L38" i="271" s="1"/>
  <c r="M56" i="271" l="1"/>
  <c r="M64" i="271"/>
</calcChain>
</file>

<file path=xl/sharedStrings.xml><?xml version="1.0" encoding="utf-8"?>
<sst xmlns="http://schemas.openxmlformats.org/spreadsheetml/2006/main" count="395" uniqueCount="163">
  <si>
    <t>Formulario 1 - Propuesta económica - Licitación de obra pública de infraestructura social</t>
  </si>
  <si>
    <t>Código</t>
  </si>
  <si>
    <t>CCE-EICP-FM-116</t>
  </si>
  <si>
    <t>Versión</t>
  </si>
  <si>
    <t>PRESUPUESTO OFICIAL</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</si>
  <si>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</si>
  <si>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</si>
  <si>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</si>
  <si>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</si>
  <si>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</si>
  <si>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</si>
  <si>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</si>
  <si>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</si>
  <si>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GENERAL</t>
  </si>
  <si>
    <t>IDRD</t>
  </si>
  <si>
    <t>PRELIMINARES</t>
  </si>
  <si>
    <t xml:space="preserve">PRELIMINARES                                                                                                  </t>
  </si>
  <si>
    <t>1,1,1</t>
  </si>
  <si>
    <t>Análisis de precios unitarios - Junio 2025</t>
  </si>
  <si>
    <t>Demol pav asfaltico e=0.10m (corte disco+cargue+retiro)</t>
  </si>
  <si>
    <t>M2</t>
  </si>
  <si>
    <t xml:space="preserve">DESMONTES Y REINSTALACIONES                                                                                   </t>
  </si>
  <si>
    <t xml:space="preserve">     </t>
  </si>
  <si>
    <t>1,2,1</t>
  </si>
  <si>
    <t>Desmonte estruc. de cancha multiple + retiro</t>
  </si>
  <si>
    <t xml:space="preserve">JGO  </t>
  </si>
  <si>
    <t>REDES HIDRAULICAS</t>
  </si>
  <si>
    <t xml:space="preserve">CAÑUELAS Y CANALES                                                                                            </t>
  </si>
  <si>
    <t>2,1,1</t>
  </si>
  <si>
    <t>Anden Cuneta 2500 psi e=0.10 4.2-2 medio+Geotextil</t>
  </si>
  <si>
    <t xml:space="preserve">FILTROS                                                                                             </t>
  </si>
  <si>
    <t>2,2,1</t>
  </si>
  <si>
    <t>Filtro frances40*40 Excav+geoNT-1600+tubo 100mm</t>
  </si>
  <si>
    <t>ML</t>
  </si>
  <si>
    <t>PISOS Y ENCHAPES</t>
  </si>
  <si>
    <t xml:space="preserve">PISOS                                                                                                         </t>
  </si>
  <si>
    <t>3,1,1</t>
  </si>
  <si>
    <t>Piso Caucho recicl 4cm (EPDM 1cm+SBR 3cm sum+inst</t>
  </si>
  <si>
    <t>PINTURA</t>
  </si>
  <si>
    <t xml:space="preserve">PINTURA EXTERIORES                                                                                            </t>
  </si>
  <si>
    <t>4,1,1</t>
  </si>
  <si>
    <t>Pintura Baranda M-80 (2 MANOS)</t>
  </si>
  <si>
    <t>4,1,2</t>
  </si>
  <si>
    <t>Pintura Baranda cerramientos M-83 (Sum+inst)</t>
  </si>
  <si>
    <t>4,1,3</t>
  </si>
  <si>
    <t>Pintura Exterior Gris Basalto (3 Manos)</t>
  </si>
  <si>
    <t>4,1,4</t>
  </si>
  <si>
    <t>Arreglo de Graderias para Parque***</t>
  </si>
  <si>
    <t>4,1,5</t>
  </si>
  <si>
    <t>PUNTO DE SOLDADURA 6013</t>
  </si>
  <si>
    <t>UN</t>
  </si>
  <si>
    <t>4,1,6</t>
  </si>
  <si>
    <t xml:space="preserve">Pintura cerramiento malla eslabonada                </t>
  </si>
  <si>
    <t>MOBILIARIO</t>
  </si>
  <si>
    <t>CANCHAS</t>
  </si>
  <si>
    <t>5,1,1</t>
  </si>
  <si>
    <t>12019</t>
  </si>
  <si>
    <t>CanchaAsfalto e=0.05 R-IDRD 4.3-B medio+Geotextil</t>
  </si>
  <si>
    <t>5,1,2</t>
  </si>
  <si>
    <t>Estruc.Mult +Balonc.Tabl. Antiband (Sum+Inst)</t>
  </si>
  <si>
    <t>5,1,3</t>
  </si>
  <si>
    <t>Demolic.PisoBaldosaGranoMarmo33x33yConst.de nuevo</t>
  </si>
  <si>
    <t>5,1,4</t>
  </si>
  <si>
    <t>Análisis de precios unitarios - Junio 2026</t>
  </si>
  <si>
    <t>PULIDA Y BRILLADO PISO EN TABLETA DE GRANITO</t>
  </si>
  <si>
    <t>5,1,5</t>
  </si>
  <si>
    <t>Recubrimiento sintetico Acrilico campos deportivos</t>
  </si>
  <si>
    <t>MOBILIARIO URBANO</t>
  </si>
  <si>
    <t>5,2,1</t>
  </si>
  <si>
    <t>Banca prefab M-31 sinEspald sumin+instala Z.dura**</t>
  </si>
  <si>
    <t>5,2,2</t>
  </si>
  <si>
    <t>Baranda cerramiento  M-83   (sum + inst)</t>
  </si>
  <si>
    <t>5,2,3</t>
  </si>
  <si>
    <t>Baranda juegos infant M-80 sin viga + Anclaje (Sum+Inst)</t>
  </si>
  <si>
    <t xml:space="preserve">MÓDULOS Y JUEGOS  ULTIMA GENERACIÓN                                                                                    </t>
  </si>
  <si>
    <t>5,3,1</t>
  </si>
  <si>
    <t>Resortado juego balancin (sum + inst)</t>
  </si>
  <si>
    <t>5,3,2</t>
  </si>
  <si>
    <t>Modulo Espalda Brazos Altos (Sum+Inst)</t>
  </si>
  <si>
    <t>COSTO DIRECTO OBRAS INICIALES:</t>
  </si>
  <si>
    <t>(A) SUBTOTAL OBRAS (INCLUYE AIU)</t>
  </si>
  <si>
    <t>(B) OBRAS COMPLEMENTARIAS</t>
  </si>
  <si>
    <t>(C) SISTEMA DE GESTIÓN AMBIENTAL, SEGURIDAD Y SALUD EN EL TRABAJO (SST)</t>
  </si>
  <si>
    <t xml:space="preserve"> (D) SISTEMA DE GESTION SOCIAL (PGS)</t>
  </si>
  <si>
    <t>( E )  CONTROL DE INVERSION PLAN DE MANEJO DE TRANSITO (PMT)</t>
  </si>
  <si>
    <t>TOTAL PRESUPUESTO OFICIAL (A+B+C+D+E)</t>
  </si>
  <si>
    <t>DESCRIPCION</t>
  </si>
  <si>
    <t>PORCENTAJE</t>
  </si>
  <si>
    <t>ADMINISTRACIÓN</t>
  </si>
  <si>
    <t>A=</t>
  </si>
  <si>
    <t>IMPREVISTO</t>
  </si>
  <si>
    <t>I=</t>
  </si>
  <si>
    <t xml:space="preserve">UTILIDAD
</t>
  </si>
  <si>
    <t>U=</t>
  </si>
  <si>
    <t>TOTAL A.I.U</t>
  </si>
  <si>
    <t>A.I.U.=</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</si>
  <si>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</si>
  <si>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</si>
  <si>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</si>
  <si>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</si>
  <si>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</si>
  <si>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</si>
  <si>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</si>
  <si>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</si>
  <si>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</si>
  <si>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</si>
  <si>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</si>
  <si>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</si>
  <si>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</si>
  <si>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</si>
  <si>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</si>
  <si>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</si>
  <si>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</si>
  <si>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</si>
  <si>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</si>
  <si>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</si>
  <si>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</si>
  <si>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</si>
  <si>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</si>
  <si>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</si>
  <si>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</si>
  <si>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</si>
  <si>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</si>
  <si>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</si>
  <si>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</si>
  <si>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</si>
  <si>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</si>
  <si>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</si>
  <si>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</si>
  <si>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</si>
  <si>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</si>
  <si>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</si>
  <si>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VALOR UNITARIO APROXIMADO AL PESO $</t>
  </si>
  <si>
    <t>V. COSTOS INDIRECTOS</t>
  </si>
  <si>
    <t>Descripción</t>
  </si>
  <si>
    <t>Porcentaje</t>
  </si>
  <si>
    <t>Valor Total</t>
  </si>
  <si>
    <t>ADMINISTRACION</t>
  </si>
  <si>
    <t xml:space="preserve">IMPREVISTOS </t>
  </si>
  <si>
    <t>UTILIDAD</t>
  </si>
  <si>
    <t>VALOR UNITARIO MÁS AIU APROXIMADO A DOS DECIMALES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</si>
  <si>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</si>
  <si>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</si>
  <si>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</si>
  <si>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</si>
  <si>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</si>
  <si>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</si>
  <si>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</si>
  <si>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</si>
  <si>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</si>
  <si>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</si>
  <si>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rPr>
        <b/>
        <sz val="10"/>
        <rFont val="Arial"/>
        <family val="2"/>
      </rPr>
      <t xml:space="preserve">NOTA 1: </t>
    </r>
    <r>
      <rPr>
        <sz val="10"/>
        <rFont val="Arial"/>
        <family val="2"/>
      </rPr>
      <t xml:space="preserve"> Se debe tener en cuenta que el PRECIO UNITARIO incluye el valor de A.I.U. </t>
    </r>
  </si>
  <si>
    <r>
      <rPr>
        <b/>
        <sz val="10"/>
        <rFont val="Arial"/>
        <family val="2"/>
      </rPr>
      <t>NOTA 2</t>
    </r>
    <r>
      <rPr>
        <sz val="10"/>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</si>
  <si>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0"/>
        <rFont val="Arial"/>
        <family val="2"/>
      </rPr>
      <t>NOTA 3:</t>
    </r>
    <r>
      <rPr>
        <sz val="10"/>
        <rFont val="Arial"/>
        <family val="2"/>
      </rPr>
      <t xml:space="preserve"> El A.I.U y su discriminación deben estar en porcentaje (%). </t>
    </r>
  </si>
  <si>
    <t>VALOR UNITARIO
SIN AIU</t>
  </si>
  <si>
    <t>VALOR UNITARIO
CON AIU</t>
  </si>
  <si>
    <t>VALOR TOTAL 
CON AIU</t>
  </si>
  <si>
    <t>VALOR TOTAL
SIN AIU</t>
  </si>
  <si>
    <t>[Diligenciar]</t>
  </si>
  <si>
    <t>Adicionalmente, cuando el Proceso de Contratación es estructurado por Precios Unitarios, la Entidad debe aplicar las notas 1, 2 y 3 del presente Formulario y las casillas de "Descripción", "Porcentaje" de la Administración, Imprevisto, Utilidad  y total  A.I.U. Tratándose de otras modalidades de precio, la Entidad puede o no configurar los mismos aspectos.</t>
  </si>
  <si>
    <t>FIRMAS:</t>
  </si>
  <si>
    <t>Nombre y firma del representante legal del Proponente</t>
  </si>
  <si>
    <t>Nombre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</si>
</sst>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2" formatCode="_-&quot;$&quot;\ * #,##0_-;\-&quot;$&quot;\ * #,##0_-;_-&quot;$&quot;\ * &quot;-&quot;_-;_-@_-"/>
    <numFmt numFmtId="44" formatCode="_-&quot;$&quot;\ * #,##0.00_-;\-&quot;$&quot;\ * #,##0.00_-;_-&quot;$&quot;\ * &quot;-&quot;??_-;_-@_-"/>
    <numFmt numFmtId="43" formatCode="_-* #,##0.00_-;\-* #,##0.00_-;_-* &quot;-&quot;??_-;_-@_-"/>
    <numFmt numFmtId="164" formatCode="_-* #,##0.00\ &quot;€&quot;_-;\-* #,##0.00\ &quot;€&quot;_-;_-* &quot;-&quot;??\ &quot;€&quot;_-;_-@_-"/>
    <numFmt numFmtId="165" formatCode="_-* #,##0.00\ _€_-;\-* #,##0.00\ _€_-;_-* &quot;-&quot;??\ _€_-;_-@_-"/>
    <numFmt numFmtId="166" formatCode="_-&quot;$&quot;* #,##0_-;\-&quot;$&quot;* #,##0_-;_-&quot;$&quot;* &quot;-&quot;_-;_-@_-"/>
    <numFmt numFmtId="167" formatCode="_-&quot;$&quot;* #,##0.00_-;\-&quot;$&quot;* #,##0.00_-;_-&quot;$&quot;* &quot;-&quot;??_-;_-@_-"/>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_-* #,##0.00\ &quot;Pts&quot;_-;\-* #,##0.00\ &quot;Pts&quot;_-;_-* &quot;-&quot;??\ &quot;Pts&quot;_-;_-@_-"/>
    <numFmt numFmtId="177" formatCode="#,##0.0000"/>
    <numFmt numFmtId="178" formatCode="_([$$-240A]\ * #,##0_);_([$$-240A]\ * \(#,##0\);_([$$-240A]\ * &quot;-&quot;??_);_(@_)"/>
    <numFmt numFmtId="179" formatCode="_-* #,##0.00\ [$€]_-;\-* #,##0.00\ [$€]_-;_-* &quot;-&quot;??\ [$€]_-;_-@_-"/>
    <numFmt numFmtId="180" formatCode="_ [$$-240A]\ * #,##0.00_ ;_ [$$-240A]\ * \-#,##0.00_ ;_ [$$-240A]\ * &quot;-&quot;??_ ;_ @_ "/>
    <numFmt numFmtId="181" formatCode="_ * #,##0_ ;_ * \-#,##0_ ;_ * &quot;-&quot;??_ ;_ @_ "/>
    <numFmt numFmtId="182" formatCode="##0"/>
    <numFmt numFmtId="183" formatCode="0.000"/>
    <numFmt numFmtId="184" formatCode="0.0000"/>
    <numFmt numFmtId="185" formatCode="_-* #,##0\ _P_t_s_-;\-* #,##0\ _P_t_s_-;_-* &quot;-&quot;??\ _P_t_s_-;_-@_-"/>
    <numFmt numFmtId="186" formatCode="0.00%;\-0.00%;&quot;&quot;"/>
    <numFmt numFmtId="187" formatCode="&quot;$&quot;#,##0\ ;\(&quot;$&quot;#,##0\)"/>
    <numFmt numFmtId="188" formatCode="\(0%\)"/>
    <numFmt numFmtId="189" formatCode=";;"/>
    <numFmt numFmtId="190" formatCode="d\ \d\e\ mmmm\ \d\e\ yyyy"/>
    <numFmt numFmtId="191" formatCode="0%;\-0%;&quot;&quot;"/>
    <numFmt numFmtId="192" formatCode="#0&quot;.&quot;000&quot;´&quot;000&quot;.&quot;000"/>
    <numFmt numFmtId="193" formatCode="##0&quot;.&quot;000"/>
    <numFmt numFmtId="194" formatCode="##0&quot;´&quot;000&quot;.&quot;000"/>
    <numFmt numFmtId="195" formatCode="_(&quot;$&quot;\ * #,##0_);_(&quot;$&quot;\ * \(#,##0\);_(&quot;$&quot;\ * &quot;-&quot;??_);_(@_)"/>
    <numFmt numFmtId="196" formatCode="#0&quot;.&quot;"/>
    <numFmt numFmtId="197" formatCode="0.0%;\-0.0%;&quot;&quot;"/>
    <numFmt numFmtId="198" formatCode="&quot;$&quot;\ #,##0_);\(&quot;$&quot;\ #,##0\)"/>
    <numFmt numFmtId="199" formatCode="0.0"/>
    <numFmt numFmtId="200" formatCode="_ [$€]\ * #,##0.00_ ;_ [$€]\ * \-#,##0.00_ ;_ [$€]\ * &quot;-&quot;??_ ;_ @_ "/>
    <numFmt numFmtId="201" formatCode="_-[$$-240A]\ * #,##0_-;\-[$$-240A]\ * #,##0_-;_-[$$-240A]\ * &quot;-&quot;??_-;_-@_-"/>
    <numFmt numFmtId="202" formatCode="_-&quot;$&quot;\ * #,##0_-;\-&quot;$&quot;\ * #,##0_-;_-&quot;$&quot;\ * &quot;-&quot;??_-;_-@_-"/>
  </numFmts>
  <fonts count="6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sz val="10"/>
      <name val="Arial"/>
      <family val="2"/>
    </font>
    <font>
      <b/>
      <sz val="12"/>
      <name val="Arial Narrow"/>
      <family val="2"/>
    </font>
    <font>
      <sz val="12"/>
      <color theme="1"/>
      <name val="Arial Narrow"/>
      <family val="2"/>
    </font>
    <font>
      <sz val="11"/>
      <color theme="1"/>
      <name val="Arial Narrow"/>
      <family val="2"/>
    </font>
    <font>
      <b/>
      <sz val="12"/>
      <color theme="1"/>
      <name val="Arial Narrow"/>
      <family val="2"/>
    </font>
    <font>
      <sz val="12"/>
      <color theme="0"/>
      <name val="Arial Narrow"/>
      <family val="2"/>
    </font>
    <font>
      <sz val="8.0500000000000007"/>
      <color indexed="8"/>
      <name val="Arial"/>
      <family val="2"/>
    </font>
    <font>
      <sz val="11"/>
      <color rgb="FF000000"/>
      <name val="Calibri"/>
      <family val="2"/>
      <charset val="204"/>
    </font>
    <font>
      <sz val="12"/>
      <color indexed="8"/>
      <name val="Verdana"/>
      <family val="2"/>
    </font>
    <font>
      <sz val="12"/>
      <name val="Arial"/>
      <family val="2"/>
    </font>
    <font>
      <sz val="11"/>
      <color indexed="8"/>
      <name val="Arial"/>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0.34998626667073579"/>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top style="medium">
        <color indexed="64"/>
      </top>
      <bottom style="medium">
        <color indexed="64"/>
      </bottom>
      <diagonal/>
    </border>
  </borders>
  <cellStyleXfs count="294">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14" fillId="17" borderId="2" applyNumberFormat="0" applyAlignment="0" applyProtection="0"/>
    <xf numFmtId="0" fontId="15" fillId="0" borderId="3" applyNumberFormat="0" applyFill="0" applyAlignment="0" applyProtection="0"/>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0" fontId="27" fillId="0" borderId="0">
      <alignment vertical="top"/>
    </xf>
    <xf numFmtId="179" fontId="7" fillId="0" borderId="0" applyFont="0" applyFill="0" applyBorder="0" applyAlignment="0" applyProtection="0"/>
    <xf numFmtId="0" fontId="18" fillId="3" borderId="0" applyNumberFormat="0" applyBorder="0" applyAlignment="0" applyProtection="0"/>
    <xf numFmtId="173" fontId="6" fillId="0" borderId="0" applyFont="0" applyFill="0" applyBorder="0" applyAlignment="0" applyProtection="0"/>
    <xf numFmtId="2" fontId="8" fillId="0" borderId="4" applyFont="0" applyBorder="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3" fontId="7" fillId="0" borderId="0" applyFont="0" applyFill="0" applyBorder="0" applyAlignment="0" applyProtection="0"/>
    <xf numFmtId="169" fontId="7" fillId="0" borderId="0" applyFont="0" applyFill="0" applyBorder="0" applyAlignment="0" applyProtection="0"/>
    <xf numFmtId="177"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7" fontId="7" fillId="0" borderId="0" applyFont="0" applyFill="0" applyBorder="0" applyAlignment="0" applyProtection="0"/>
    <xf numFmtId="174" fontId="7" fillId="0" borderId="0" applyFont="0" applyFill="0" applyBorder="0" applyAlignment="0" applyProtection="0"/>
    <xf numFmtId="169" fontId="10" fillId="0" borderId="0" applyFont="0" applyFill="0" applyBorder="0" applyAlignment="0" applyProtection="0"/>
    <xf numFmtId="174" fontId="7" fillId="0" borderId="0" applyFont="0" applyFill="0" applyBorder="0" applyAlignment="0" applyProtection="0"/>
    <xf numFmtId="169" fontId="7" fillId="0" borderId="0" applyFont="0" applyFill="0" applyBorder="0" applyAlignment="0" applyProtection="0"/>
    <xf numFmtId="169" fontId="28" fillId="0" borderId="0" applyFont="0" applyFill="0" applyBorder="0" applyAlignment="0" applyProtection="0"/>
    <xf numFmtId="173" fontId="7" fillId="0" borderId="0" applyFont="0" applyFill="0" applyBorder="0" applyAlignment="0" applyProtection="0"/>
    <xf numFmtId="0" fontId="7" fillId="0" borderId="0" applyFont="0" applyFill="0" applyBorder="0" applyAlignment="0" applyProtection="0"/>
    <xf numFmtId="0" fontId="28"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68" fontId="10" fillId="0" borderId="0" applyFont="0" applyFill="0" applyBorder="0" applyAlignment="0" applyProtection="0"/>
    <xf numFmtId="170" fontId="7" fillId="0" borderId="0" applyFont="0" applyFill="0" applyBorder="0" applyAlignment="0" applyProtection="0"/>
    <xf numFmtId="176" fontId="7" fillId="0" borderId="0" applyFont="0" applyFill="0" applyBorder="0" applyAlignment="0" applyProtection="0"/>
    <xf numFmtId="164" fontId="7" fillId="0" borderId="0" applyFont="0" applyFill="0" applyBorder="0" applyAlignment="0" applyProtection="0"/>
    <xf numFmtId="176"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70"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0" fontId="19" fillId="22" borderId="0" applyNumberFormat="0" applyBorder="0" applyAlignment="0" applyProtection="0"/>
    <xf numFmtId="0" fontId="19" fillId="22" borderId="0" applyNumberFormat="0" applyBorder="0" applyAlignment="0" applyProtection="0"/>
    <xf numFmtId="0" fontId="7" fillId="0" borderId="0"/>
    <xf numFmtId="0" fontId="7" fillId="0" borderId="0"/>
    <xf numFmtId="0" fontId="28" fillId="0" borderId="0"/>
    <xf numFmtId="0" fontId="7" fillId="0" borderId="0"/>
    <xf numFmtId="0" fontId="7"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29" fillId="0" borderId="0"/>
    <xf numFmtId="0" fontId="29" fillId="0" borderId="0"/>
    <xf numFmtId="0" fontId="7" fillId="0" borderId="0"/>
    <xf numFmtId="0" fontId="7" fillId="0" borderId="0"/>
    <xf numFmtId="0" fontId="7" fillId="0" borderId="0"/>
    <xf numFmtId="0" fontId="7" fillId="23" borderId="5" applyNumberFormat="0" applyFont="0" applyAlignment="0" applyProtection="0"/>
    <xf numFmtId="9" fontId="10" fillId="0" borderId="0" applyFont="0" applyFill="0" applyBorder="0" applyAlignment="0" applyProtection="0"/>
    <xf numFmtId="9" fontId="6" fillId="0" borderId="0" applyFont="0" applyFill="0" applyBorder="0" applyAlignment="0" applyProtection="0"/>
    <xf numFmtId="9" fontId="29"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0" fontId="26" fillId="0" borderId="10" applyNumberFormat="0" applyFill="0" applyAlignment="0" applyProtection="0"/>
    <xf numFmtId="0" fontId="26" fillId="0" borderId="10" applyNumberFormat="0" applyFill="0" applyAlignment="0" applyProtection="0"/>
    <xf numFmtId="173" fontId="30" fillId="0" borderId="0" applyFont="0" applyFill="0" applyBorder="0" applyAlignment="0" applyProtection="0"/>
    <xf numFmtId="0" fontId="6" fillId="0" borderId="0"/>
    <xf numFmtId="9" fontId="30" fillId="0" borderId="0" applyFont="0" applyFill="0" applyBorder="0" applyAlignment="0" applyProtection="0"/>
    <xf numFmtId="0" fontId="6" fillId="0" borderId="0"/>
    <xf numFmtId="176" fontId="6" fillId="0" borderId="0" applyFont="0" applyFill="0" applyBorder="0" applyAlignment="0" applyProtection="0"/>
    <xf numFmtId="0" fontId="5" fillId="0" borderId="0"/>
    <xf numFmtId="0" fontId="6" fillId="0" borderId="0"/>
    <xf numFmtId="0" fontId="6" fillId="0" borderId="0"/>
    <xf numFmtId="0" fontId="4" fillId="0" borderId="0"/>
    <xf numFmtId="43" fontId="4" fillId="0" borderId="0" applyFont="0" applyFill="0" applyBorder="0" applyAlignment="0" applyProtection="0"/>
    <xf numFmtId="0" fontId="6"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6" fillId="0" borderId="0"/>
    <xf numFmtId="0" fontId="14" fillId="17" borderId="2" applyNumberFormat="0" applyAlignment="0" applyProtection="0"/>
    <xf numFmtId="0" fontId="15" fillId="0" borderId="3" applyNumberFormat="0" applyFill="0" applyAlignment="0" applyProtection="0"/>
    <xf numFmtId="182" fontId="8" fillId="0" borderId="47">
      <alignment horizontal="right"/>
    </xf>
    <xf numFmtId="182" fontId="8" fillId="0" borderId="47">
      <alignment horizontal="right"/>
    </xf>
    <xf numFmtId="2" fontId="8" fillId="0" borderId="0"/>
    <xf numFmtId="2" fontId="8" fillId="0" borderId="0"/>
    <xf numFmtId="2" fontId="8" fillId="0" borderId="0"/>
    <xf numFmtId="183" fontId="8" fillId="0" borderId="0"/>
    <xf numFmtId="183" fontId="8" fillId="0" borderId="0"/>
    <xf numFmtId="183" fontId="8" fillId="0" borderId="0"/>
    <xf numFmtId="184" fontId="9" fillId="0" borderId="0"/>
    <xf numFmtId="184" fontId="9" fillId="0" borderId="0"/>
    <xf numFmtId="184" fontId="9" fillId="0" borderId="0"/>
    <xf numFmtId="182" fontId="8" fillId="0" borderId="47">
      <alignment horizontal="right"/>
    </xf>
    <xf numFmtId="185" fontId="6" fillId="0" borderId="0">
      <protection locked="0"/>
    </xf>
    <xf numFmtId="3" fontId="35" fillId="0" borderId="0" applyFont="0" applyFill="0" applyBorder="0" applyAlignment="0" applyProtection="0"/>
    <xf numFmtId="186" fontId="6" fillId="0" borderId="0">
      <protection locked="0"/>
    </xf>
    <xf numFmtId="187" fontId="35" fillId="0" borderId="0" applyFont="0" applyFill="0" applyBorder="0" applyAlignment="0" applyProtection="0"/>
    <xf numFmtId="188" fontId="6" fillId="0" borderId="0">
      <protection locked="0"/>
    </xf>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189" fontId="36" fillId="0" borderId="0">
      <protection locked="0"/>
    </xf>
    <xf numFmtId="189" fontId="36" fillId="0" borderId="0">
      <protection locked="0"/>
    </xf>
    <xf numFmtId="189" fontId="36" fillId="0" borderId="0">
      <protection locked="0"/>
    </xf>
    <xf numFmtId="189" fontId="36" fillId="0" borderId="0">
      <protection locked="0"/>
    </xf>
    <xf numFmtId="189" fontId="36" fillId="0" borderId="0">
      <protection locked="0"/>
    </xf>
    <xf numFmtId="189" fontId="36" fillId="0" borderId="0">
      <protection locked="0"/>
    </xf>
    <xf numFmtId="189" fontId="36" fillId="0" borderId="0">
      <protection locked="0"/>
    </xf>
    <xf numFmtId="190" fontId="6"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1" fontId="6" fillId="0" borderId="0">
      <protection locked="0"/>
    </xf>
    <xf numFmtId="191" fontId="6" fillId="0" borderId="0">
      <protection locked="0"/>
    </xf>
    <xf numFmtId="0" fontId="18" fillId="3" borderId="0" applyNumberFormat="0" applyBorder="0" applyAlignment="0" applyProtection="0"/>
    <xf numFmtId="192" fontId="8" fillId="0" borderId="0">
      <alignment horizontal="right"/>
    </xf>
    <xf numFmtId="192" fontId="8" fillId="0" borderId="0">
      <alignment horizontal="right"/>
    </xf>
    <xf numFmtId="192" fontId="8" fillId="0" borderId="0">
      <alignment horizontal="right"/>
    </xf>
    <xf numFmtId="193" fontId="8" fillId="0" borderId="0" applyFont="0" applyFill="0" applyBorder="0" applyAlignment="0">
      <alignment horizontal="center"/>
    </xf>
    <xf numFmtId="193" fontId="8" fillId="0" borderId="0" applyFont="0" applyFill="0" applyBorder="0" applyAlignment="0">
      <alignment horizontal="center"/>
    </xf>
    <xf numFmtId="2" fontId="8" fillId="0" borderId="4" applyFont="0" applyBorder="0"/>
    <xf numFmtId="169" fontId="10"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94" fontId="8" fillId="0" borderId="0">
      <alignment horizontal="right"/>
    </xf>
    <xf numFmtId="194" fontId="8" fillId="0" borderId="0">
      <alignment horizontal="right"/>
    </xf>
    <xf numFmtId="194" fontId="8" fillId="0" borderId="0">
      <alignment horizontal="right"/>
    </xf>
    <xf numFmtId="195" fontId="6" fillId="0" borderId="0" applyFont="0" applyFill="0" applyBorder="0" applyAlignment="0" applyProtection="0"/>
    <xf numFmtId="195" fontId="6" fillId="0" borderId="0" applyFont="0" applyFill="0" applyBorder="0" applyAlignment="0" applyProtection="0"/>
    <xf numFmtId="167" fontId="6" fillId="0" borderId="0" applyFont="0" applyFill="0" applyBorder="0" applyAlignment="0" applyProtection="0"/>
    <xf numFmtId="168" fontId="6" fillId="0" borderId="0" applyFont="0" applyFill="0" applyBorder="0" applyAlignment="0" applyProtection="0"/>
    <xf numFmtId="195" fontId="6" fillId="0" borderId="0" applyFont="0" applyFill="0" applyBorder="0" applyAlignment="0" applyProtection="0"/>
    <xf numFmtId="195" fontId="6" fillId="0" borderId="0" applyFont="0" applyFill="0" applyBorder="0" applyAlignment="0" applyProtection="0"/>
    <xf numFmtId="195" fontId="6" fillId="0" borderId="0" applyFont="0" applyFill="0" applyBorder="0" applyAlignment="0" applyProtection="0"/>
    <xf numFmtId="195" fontId="6" fillId="0" borderId="0" applyFont="0" applyFill="0" applyBorder="0" applyAlignment="0" applyProtection="0"/>
    <xf numFmtId="195" fontId="6" fillId="0" borderId="0" applyFont="0" applyFill="0" applyBorder="0" applyAlignment="0" applyProtection="0"/>
    <xf numFmtId="195" fontId="6" fillId="0" borderId="0" applyFont="0" applyFill="0" applyBorder="0" applyAlignment="0" applyProtection="0"/>
    <xf numFmtId="167" fontId="6" fillId="0" borderId="0" applyFont="0" applyFill="0" applyBorder="0" applyAlignment="0" applyProtection="0"/>
    <xf numFmtId="168" fontId="10" fillId="0" borderId="0" applyFont="0" applyFill="0" applyBorder="0" applyAlignment="0" applyProtection="0"/>
    <xf numFmtId="187" fontId="40" fillId="0" borderId="0" applyFont="0" applyFill="0" applyBorder="0" applyAlignment="0" applyProtection="0"/>
    <xf numFmtId="0" fontId="19" fillId="22" borderId="0" applyNumberFormat="0" applyBorder="0" applyAlignment="0" applyProtection="0"/>
    <xf numFmtId="196" fontId="8" fillId="0" borderId="0" applyFont="0" applyFill="0" applyBorder="0" applyAlignment="0">
      <alignment horizontal="center"/>
    </xf>
    <xf numFmtId="196" fontId="8" fillId="0" borderId="0" applyFont="0" applyFill="0" applyBorder="0" applyAlignment="0">
      <alignment horizontal="center"/>
    </xf>
    <xf numFmtId="0" fontId="6" fillId="0" borderId="0"/>
    <xf numFmtId="0" fontId="6" fillId="0" borderId="0"/>
    <xf numFmtId="0" fontId="39" fillId="0" borderId="0"/>
    <xf numFmtId="0" fontId="3" fillId="0" borderId="0"/>
    <xf numFmtId="0" fontId="39" fillId="0" borderId="0"/>
    <xf numFmtId="0" fontId="6" fillId="0" borderId="0"/>
    <xf numFmtId="0" fontId="6" fillId="0" borderId="0"/>
    <xf numFmtId="0" fontId="6" fillId="0" borderId="0"/>
    <xf numFmtId="0" fontId="6" fillId="0" borderId="0"/>
    <xf numFmtId="0" fontId="41" fillId="0" borderId="0"/>
    <xf numFmtId="0" fontId="6" fillId="0" borderId="0"/>
    <xf numFmtId="0" fontId="6" fillId="23" borderId="5" applyNumberFormat="0" applyFont="0" applyAlignment="0" applyProtection="0"/>
    <xf numFmtId="197" fontId="6" fillId="0" borderId="0">
      <protection locked="0"/>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39" fillId="0" borderId="0" applyFont="0" applyFill="0" applyBorder="0" applyAlignment="0" applyProtection="0"/>
    <xf numFmtId="0" fontId="42" fillId="0" borderId="0">
      <alignment vertical="top"/>
    </xf>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191" fontId="6" fillId="0" borderId="51">
      <protection locked="0"/>
    </xf>
    <xf numFmtId="0" fontId="46" fillId="0" borderId="0"/>
    <xf numFmtId="0" fontId="47" fillId="0" borderId="0" applyNumberFormat="0" applyFill="0" applyBorder="0" applyAlignment="0" applyProtection="0">
      <alignment vertical="top"/>
      <protection locked="0"/>
    </xf>
    <xf numFmtId="44" fontId="57" fillId="0" borderId="0" applyFont="0" applyFill="0" applyBorder="0" applyAlignment="0" applyProtection="0"/>
    <xf numFmtId="0" fontId="6" fillId="0" borderId="0"/>
    <xf numFmtId="43" fontId="6" fillId="0" borderId="0" applyFont="0" applyFill="0" applyBorder="0" applyAlignment="0" applyProtection="0"/>
    <xf numFmtId="9" fontId="6" fillId="0" borderId="0" applyFill="0" applyBorder="0" applyAlignment="0" applyProtection="0"/>
    <xf numFmtId="167" fontId="6" fillId="0" borderId="0" applyFont="0" applyFill="0" applyBorder="0" applyAlignment="0" applyProtection="0"/>
    <xf numFmtId="0" fontId="6" fillId="0" borderId="0"/>
    <xf numFmtId="9" fontId="6" fillId="0" borderId="0" applyFont="0" applyFill="0" applyBorder="0" applyAlignment="0" applyProtection="0"/>
    <xf numFmtId="43" fontId="6" fillId="0" borderId="0" applyFont="0" applyFill="0" applyBorder="0" applyAlignment="0" applyProtection="0"/>
    <xf numFmtId="169" fontId="2" fillId="0" borderId="0" applyFont="0" applyFill="0" applyBorder="0" applyAlignment="0" applyProtection="0"/>
    <xf numFmtId="200" fontId="6" fillId="0" borderId="0"/>
    <xf numFmtId="9" fontId="2" fillId="0" borderId="0" applyFont="0" applyFill="0" applyBorder="0" applyAlignment="0" applyProtection="0"/>
    <xf numFmtId="0" fontId="6" fillId="0" borderId="0"/>
    <xf numFmtId="43" fontId="6" fillId="0" borderId="0" applyFont="0" applyFill="0" applyBorder="0" applyAlignment="0" applyProtection="0"/>
    <xf numFmtId="167" fontId="6" fillId="0" borderId="0" applyFont="0" applyFill="0" applyBorder="0" applyAlignment="0" applyProtection="0"/>
    <xf numFmtId="9" fontId="6" fillId="0" borderId="0" applyFont="0" applyFill="0" applyBorder="0" applyAlignment="0" applyProtection="0"/>
    <xf numFmtId="166" fontId="6" fillId="0" borderId="0" applyFont="0" applyFill="0" applyBorder="0" applyAlignment="0" applyProtection="0"/>
    <xf numFmtId="9" fontId="2" fillId="0" borderId="0" applyFont="0" applyFill="0" applyBorder="0" applyAlignment="0" applyProtection="0"/>
    <xf numFmtId="166" fontId="2" fillId="0" borderId="0" applyFont="0" applyFill="0" applyBorder="0" applyAlignment="0" applyProtection="0"/>
    <xf numFmtId="0" fontId="1" fillId="0" borderId="0"/>
    <xf numFmtId="0" fontId="41" fillId="0" borderId="0"/>
    <xf numFmtId="173" fontId="63" fillId="0" borderId="0" applyFont="0" applyFill="0" applyBorder="0" applyAlignment="0" applyProtection="0"/>
    <xf numFmtId="0" fontId="6" fillId="0" borderId="0"/>
    <xf numFmtId="167" fontId="6"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6" fillId="0" borderId="0"/>
    <xf numFmtId="168"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64" fillId="0" borderId="0"/>
    <xf numFmtId="9" fontId="64" fillId="0" borderId="0" applyFont="0" applyFill="0" applyBorder="0" applyAlignment="0" applyProtection="0"/>
    <xf numFmtId="0" fontId="6" fillId="0" borderId="0"/>
    <xf numFmtId="42"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65" fillId="0" borderId="0" applyNumberFormat="0" applyFill="0" applyBorder="0" applyProtection="0">
      <alignment vertical="top"/>
    </xf>
    <xf numFmtId="0" fontId="10" fillId="0" borderId="0"/>
  </cellStyleXfs>
  <cellXfs count="478">
    <xf numFmtId="0" fontId="0" fillId="0" borderId="0" xfId="0"/>
    <xf numFmtId="0" fontId="31" fillId="0" borderId="0" xfId="88" applyFont="1"/>
    <xf numFmtId="0" fontId="33" fillId="0" borderId="0" xfId="89" applyFont="1"/>
    <xf numFmtId="0" fontId="32" fillId="0" borderId="0" xfId="89" applyFont="1"/>
    <xf numFmtId="0" fontId="34" fillId="0" borderId="0" xfId="88" applyFont="1"/>
    <xf numFmtId="0" fontId="34" fillId="0" borderId="37" xfId="88" applyFont="1" applyBorder="1"/>
    <xf numFmtId="0" fontId="34" fillId="0" borderId="38" xfId="88" applyFont="1" applyBorder="1"/>
    <xf numFmtId="0" fontId="34" fillId="0" borderId="35" xfId="88" applyFont="1" applyBorder="1"/>
    <xf numFmtId="0" fontId="34" fillId="0" borderId="36" xfId="88" applyFont="1" applyBorder="1"/>
    <xf numFmtId="0" fontId="34" fillId="0" borderId="0" xfId="89" applyFont="1"/>
    <xf numFmtId="0" fontId="34" fillId="0" borderId="35" xfId="89" applyFont="1" applyBorder="1"/>
    <xf numFmtId="0" fontId="34" fillId="0" borderId="36" xfId="89" applyFont="1" applyBorder="1"/>
    <xf numFmtId="178" fontId="34" fillId="0" borderId="36" xfId="89" applyNumberFormat="1" applyFont="1" applyBorder="1"/>
    <xf numFmtId="180" fontId="34" fillId="0" borderId="36" xfId="89" applyNumberFormat="1" applyFont="1" applyBorder="1"/>
    <xf numFmtId="0" fontId="32" fillId="0" borderId="0" xfId="0" applyFont="1"/>
    <xf numFmtId="0" fontId="34" fillId="25" borderId="0" xfId="88" applyFont="1" applyFill="1"/>
    <xf numFmtId="0" fontId="31" fillId="25" borderId="0" xfId="88" applyFont="1" applyFill="1"/>
    <xf numFmtId="0" fontId="34" fillId="25" borderId="36" xfId="88" applyFont="1" applyFill="1" applyBorder="1"/>
    <xf numFmtId="0" fontId="48" fillId="0" borderId="0" xfId="88" applyFont="1"/>
    <xf numFmtId="0" fontId="32" fillId="0" borderId="37" xfId="0" applyFont="1" applyBorder="1"/>
    <xf numFmtId="0" fontId="32" fillId="0" borderId="78" xfId="0" applyFont="1" applyBorder="1"/>
    <xf numFmtId="0" fontId="32" fillId="0" borderId="35" xfId="0" applyFont="1" applyBorder="1"/>
    <xf numFmtId="0" fontId="32" fillId="0" borderId="36" xfId="0" applyFont="1" applyBorder="1"/>
    <xf numFmtId="0" fontId="34" fillId="0" borderId="36" xfId="0" applyFont="1" applyBorder="1" applyAlignment="1">
      <alignment horizontal="center" wrapText="1"/>
    </xf>
    <xf numFmtId="0" fontId="45" fillId="0" borderId="36" xfId="254" applyFont="1" applyBorder="1" applyAlignment="1">
      <alignment horizontal="center" vertical="center"/>
    </xf>
    <xf numFmtId="0" fontId="45" fillId="0" borderId="36" xfId="0" applyFont="1" applyBorder="1" applyAlignment="1">
      <alignment horizontal="center" vertical="center"/>
    </xf>
    <xf numFmtId="0" fontId="45" fillId="0" borderId="36" xfId="0" applyFont="1" applyBorder="1" applyAlignment="1">
      <alignment vertical="center"/>
    </xf>
    <xf numFmtId="1" fontId="45" fillId="0" borderId="36" xfId="0" applyNumberFormat="1" applyFont="1" applyBorder="1" applyAlignment="1">
      <alignment horizontal="center" vertical="center"/>
    </xf>
    <xf numFmtId="0" fontId="45" fillId="0" borderId="36" xfId="0" applyFont="1" applyBorder="1" applyAlignment="1">
      <alignment horizontal="center"/>
    </xf>
    <xf numFmtId="0" fontId="44" fillId="0" borderId="36" xfId="0" applyFont="1" applyBorder="1" applyAlignment="1" applyProtection="1">
      <alignment horizontal="center"/>
      <protection locked="0"/>
    </xf>
    <xf numFmtId="0" fontId="44" fillId="0" borderId="36" xfId="0" applyFont="1" applyBorder="1" applyAlignment="1">
      <alignment horizontal="center" vertical="center"/>
    </xf>
    <xf numFmtId="4" fontId="32" fillId="0" borderId="36" xfId="0" applyNumberFormat="1" applyFont="1" applyBorder="1" applyAlignment="1">
      <alignment horizontal="center" vertical="center"/>
    </xf>
    <xf numFmtId="0" fontId="44" fillId="0" borderId="36" xfId="0" applyFont="1" applyBorder="1" applyAlignment="1">
      <alignment horizontal="left" vertical="center"/>
    </xf>
    <xf numFmtId="0" fontId="44" fillId="0" borderId="36" xfId="0" applyFont="1" applyBorder="1" applyAlignment="1">
      <alignment horizontal="center"/>
    </xf>
    <xf numFmtId="173" fontId="32" fillId="0" borderId="36" xfId="34" applyFont="1" applyFill="1" applyBorder="1"/>
    <xf numFmtId="173" fontId="32" fillId="0" borderId="36" xfId="0" applyNumberFormat="1" applyFont="1" applyBorder="1"/>
    <xf numFmtId="0" fontId="44" fillId="0" borderId="36" xfId="0" applyFont="1" applyBorder="1" applyAlignment="1">
      <alignment horizontal="center" wrapText="1"/>
    </xf>
    <xf numFmtId="173" fontId="32" fillId="0" borderId="36" xfId="34" applyFont="1" applyFill="1" applyBorder="1" applyAlignment="1">
      <alignment horizontal="center" wrapText="1"/>
    </xf>
    <xf numFmtId="165" fontId="32" fillId="0" borderId="36" xfId="0" applyNumberFormat="1" applyFont="1" applyBorder="1"/>
    <xf numFmtId="43" fontId="32" fillId="0" borderId="36" xfId="34" applyNumberFormat="1" applyFont="1" applyFill="1" applyBorder="1"/>
    <xf numFmtId="43" fontId="32" fillId="0" borderId="36" xfId="0" applyNumberFormat="1" applyFont="1" applyBorder="1"/>
    <xf numFmtId="0" fontId="33" fillId="0" borderId="36" xfId="0" applyFont="1" applyBorder="1"/>
    <xf numFmtId="0" fontId="32" fillId="0" borderId="36" xfId="0" applyFont="1" applyBorder="1" applyAlignment="1">
      <alignment horizontal="center"/>
    </xf>
    <xf numFmtId="0" fontId="43" fillId="0" borderId="36" xfId="0" applyFont="1" applyBorder="1" applyAlignment="1">
      <alignment wrapText="1"/>
    </xf>
    <xf numFmtId="0" fontId="34" fillId="0" borderId="36" xfId="0" applyFont="1" applyBorder="1" applyAlignment="1">
      <alignment horizontal="right"/>
    </xf>
    <xf numFmtId="0" fontId="32" fillId="0" borderId="79" xfId="0" applyFont="1" applyBorder="1"/>
    <xf numFmtId="0" fontId="32" fillId="0" borderId="80" xfId="0" applyFont="1" applyBorder="1"/>
    <xf numFmtId="0" fontId="32" fillId="0" borderId="81" xfId="0" applyFont="1" applyBorder="1"/>
    <xf numFmtId="0" fontId="51" fillId="0" borderId="0" xfId="0" applyFont="1"/>
    <xf numFmtId="0" fontId="51" fillId="0" borderId="60" xfId="0" applyFont="1" applyBorder="1" applyAlignment="1">
      <alignment horizontal="center"/>
    </xf>
    <xf numFmtId="0" fontId="53" fillId="0" borderId="52" xfId="0" applyFont="1" applyBorder="1" applyAlignment="1">
      <alignment horizontal="center"/>
    </xf>
    <xf numFmtId="0" fontId="51" fillId="0" borderId="52" xfId="0" applyFont="1" applyBorder="1" applyAlignment="1">
      <alignment vertical="center"/>
    </xf>
    <xf numFmtId="0" fontId="51" fillId="0" borderId="71" xfId="0" applyFont="1" applyBorder="1" applyAlignment="1">
      <alignment vertical="center"/>
    </xf>
    <xf numFmtId="0" fontId="51" fillId="0" borderId="57" xfId="0" applyFont="1" applyBorder="1" applyAlignment="1">
      <alignment horizontal="center"/>
    </xf>
    <xf numFmtId="0" fontId="53" fillId="0" borderId="56" xfId="0" applyFont="1" applyBorder="1" applyAlignment="1">
      <alignment horizontal="center"/>
    </xf>
    <xf numFmtId="0" fontId="51" fillId="0" borderId="56" xfId="0" applyFont="1" applyBorder="1" applyAlignment="1">
      <alignment horizontal="right" vertical="center"/>
    </xf>
    <xf numFmtId="0" fontId="51" fillId="0" borderId="28" xfId="0" applyFont="1" applyBorder="1" applyAlignment="1">
      <alignment horizontal="center" vertical="center"/>
    </xf>
    <xf numFmtId="0" fontId="51" fillId="0" borderId="34" xfId="0" applyFont="1" applyBorder="1" applyAlignment="1">
      <alignment horizontal="center" vertical="center"/>
    </xf>
    <xf numFmtId="0" fontId="51" fillId="0" borderId="11" xfId="0" applyFont="1" applyBorder="1" applyAlignment="1">
      <alignment horizontal="center"/>
    </xf>
    <xf numFmtId="0" fontId="53" fillId="0" borderId="0" xfId="0" applyFont="1" applyAlignment="1">
      <alignment horizontal="center"/>
    </xf>
    <xf numFmtId="0" fontId="51" fillId="0" borderId="0" xfId="0" applyFont="1" applyAlignment="1">
      <alignment horizontal="right" vertical="center"/>
    </xf>
    <xf numFmtId="1" fontId="51" fillId="0" borderId="18" xfId="0" applyNumberFormat="1" applyFont="1" applyBorder="1" applyAlignment="1">
      <alignment horizontal="center" vertical="center"/>
    </xf>
    <xf numFmtId="1" fontId="51" fillId="0" borderId="29" xfId="0" applyNumberFormat="1" applyFont="1" applyBorder="1" applyAlignment="1">
      <alignment horizontal="center" vertical="center"/>
    </xf>
    <xf numFmtId="1" fontId="51" fillId="0" borderId="12" xfId="0" applyNumberFormat="1" applyFont="1" applyBorder="1" applyAlignment="1">
      <alignment horizontal="center" vertical="center"/>
    </xf>
    <xf numFmtId="0" fontId="51" fillId="0" borderId="70" xfId="0" applyFont="1" applyBorder="1" applyAlignment="1">
      <alignment horizontal="left"/>
    </xf>
    <xf numFmtId="0" fontId="51" fillId="0" borderId="53" xfId="0" applyFont="1" applyBorder="1" applyAlignment="1">
      <alignment horizontal="center"/>
    </xf>
    <xf numFmtId="0" fontId="51" fillId="0" borderId="69" xfId="0" applyFont="1" applyBorder="1" applyAlignment="1">
      <alignment horizontal="center"/>
    </xf>
    <xf numFmtId="0" fontId="51" fillId="0" borderId="26" xfId="0" applyFont="1" applyBorder="1"/>
    <xf numFmtId="0" fontId="51" fillId="0" borderId="30" xfId="0" applyFont="1" applyBorder="1"/>
    <xf numFmtId="0" fontId="51" fillId="0" borderId="67" xfId="0" applyFont="1" applyBorder="1"/>
    <xf numFmtId="0" fontId="51" fillId="0" borderId="57" xfId="0" applyFont="1" applyBorder="1"/>
    <xf numFmtId="0" fontId="51" fillId="0" borderId="56" xfId="0" applyFont="1" applyBorder="1"/>
    <xf numFmtId="0" fontId="51" fillId="0" borderId="55" xfId="0" applyFont="1" applyBorder="1"/>
    <xf numFmtId="0" fontId="51" fillId="0" borderId="11" xfId="0" applyFont="1" applyBorder="1"/>
    <xf numFmtId="0" fontId="51" fillId="0" borderId="12" xfId="0" applyFont="1" applyBorder="1"/>
    <xf numFmtId="0" fontId="53" fillId="24" borderId="68" xfId="0" applyFont="1" applyFill="1" applyBorder="1" applyAlignment="1">
      <alignment horizontal="center" vertical="center"/>
    </xf>
    <xf numFmtId="0" fontId="51" fillId="24" borderId="66" xfId="0" applyFont="1" applyFill="1" applyBorder="1" applyAlignment="1">
      <alignment horizontal="center" vertical="center"/>
    </xf>
    <xf numFmtId="4" fontId="51" fillId="24" borderId="66" xfId="0" applyNumberFormat="1" applyFont="1" applyFill="1" applyBorder="1" applyAlignment="1">
      <alignment horizontal="center" vertical="center"/>
    </xf>
    <xf numFmtId="0" fontId="53" fillId="24" borderId="28" xfId="0" applyFont="1" applyFill="1" applyBorder="1" applyAlignment="1">
      <alignment horizontal="center"/>
    </xf>
    <xf numFmtId="0" fontId="53" fillId="24" borderId="34" xfId="0" applyFont="1" applyFill="1" applyBorder="1" applyAlignment="1">
      <alignment horizontal="center"/>
    </xf>
    <xf numFmtId="173" fontId="51" fillId="0" borderId="18" xfId="34" applyFont="1" applyBorder="1"/>
    <xf numFmtId="173" fontId="51" fillId="0" borderId="29" xfId="34" applyFont="1" applyBorder="1"/>
    <xf numFmtId="0" fontId="51" fillId="0" borderId="60" xfId="0" applyFont="1" applyBorder="1"/>
    <xf numFmtId="0" fontId="51" fillId="0" borderId="52" xfId="0" applyFont="1" applyBorder="1"/>
    <xf numFmtId="0" fontId="51" fillId="0" borderId="62" xfId="0" applyFont="1" applyBorder="1"/>
    <xf numFmtId="0" fontId="51" fillId="0" borderId="63" xfId="0" applyFont="1" applyBorder="1"/>
    <xf numFmtId="173" fontId="51" fillId="0" borderId="61" xfId="34" applyFont="1" applyBorder="1"/>
    <xf numFmtId="173" fontId="51" fillId="0" borderId="58" xfId="0" applyNumberFormat="1" applyFont="1" applyBorder="1"/>
    <xf numFmtId="0" fontId="53" fillId="24" borderId="45" xfId="0" applyFont="1" applyFill="1" applyBorder="1" applyAlignment="1">
      <alignment horizontal="center"/>
    </xf>
    <xf numFmtId="0" fontId="51" fillId="0" borderId="22" xfId="0" applyFont="1" applyBorder="1" applyAlignment="1">
      <alignment horizontal="center"/>
    </xf>
    <xf numFmtId="2" fontId="51" fillId="0" borderId="18" xfId="0" applyNumberFormat="1" applyFont="1" applyBorder="1"/>
    <xf numFmtId="0" fontId="51" fillId="0" borderId="20" xfId="0" applyFont="1" applyBorder="1"/>
    <xf numFmtId="173" fontId="51" fillId="0" borderId="41" xfId="34" applyFont="1" applyBorder="1"/>
    <xf numFmtId="173" fontId="51" fillId="0" borderId="58" xfId="34" applyFont="1" applyBorder="1"/>
    <xf numFmtId="0" fontId="53" fillId="24" borderId="16" xfId="0" applyFont="1" applyFill="1" applyBorder="1" applyAlignment="1">
      <alignment horizontal="center"/>
    </xf>
    <xf numFmtId="0" fontId="53" fillId="24" borderId="28" xfId="0" applyFont="1" applyFill="1" applyBorder="1"/>
    <xf numFmtId="2" fontId="51" fillId="0" borderId="18" xfId="0" applyNumberFormat="1" applyFont="1" applyBorder="1" applyAlignment="1">
      <alignment horizontal="center"/>
    </xf>
    <xf numFmtId="2" fontId="51" fillId="0" borderId="22" xfId="0" applyNumberFormat="1" applyFont="1" applyBorder="1" applyAlignment="1">
      <alignment horizontal="center"/>
    </xf>
    <xf numFmtId="0" fontId="51" fillId="0" borderId="61" xfId="0" applyFont="1" applyBorder="1"/>
    <xf numFmtId="0" fontId="51" fillId="0" borderId="14" xfId="0" applyFont="1" applyBorder="1"/>
    <xf numFmtId="173" fontId="51" fillId="0" borderId="39" xfId="34" applyFont="1" applyBorder="1"/>
    <xf numFmtId="0" fontId="53" fillId="24" borderId="16" xfId="0" applyFont="1" applyFill="1" applyBorder="1" applyAlignment="1">
      <alignment horizontal="center" wrapText="1"/>
    </xf>
    <xf numFmtId="0" fontId="53" fillId="24" borderId="28" xfId="0" applyFont="1" applyFill="1" applyBorder="1" applyAlignment="1">
      <alignment horizontal="center" wrapText="1"/>
    </xf>
    <xf numFmtId="0" fontId="53" fillId="24" borderId="34" xfId="0" applyFont="1" applyFill="1" applyBorder="1" applyAlignment="1">
      <alignment horizontal="center" wrapText="1"/>
    </xf>
    <xf numFmtId="0" fontId="51" fillId="0" borderId="21" xfId="0" applyFont="1" applyBorder="1" applyAlignment="1">
      <alignment horizontal="left"/>
    </xf>
    <xf numFmtId="0" fontId="51" fillId="0" borderId="22" xfId="0" applyFont="1" applyBorder="1" applyAlignment="1">
      <alignment horizontal="left"/>
    </xf>
    <xf numFmtId="173" fontId="51" fillId="0" borderId="18" xfId="34" applyFont="1" applyBorder="1" applyAlignment="1">
      <alignment horizontal="center"/>
    </xf>
    <xf numFmtId="0" fontId="51" fillId="0" borderId="22" xfId="94" applyNumberFormat="1" applyFont="1" applyBorder="1" applyAlignment="1">
      <alignment horizontal="center"/>
    </xf>
    <xf numFmtId="165" fontId="51" fillId="0" borderId="24" xfId="0" applyNumberFormat="1" applyFont="1" applyBorder="1" applyAlignment="1">
      <alignment horizontal="center" wrapText="1"/>
    </xf>
    <xf numFmtId="173" fontId="51" fillId="0" borderId="46" xfId="34" applyFont="1" applyBorder="1" applyAlignment="1">
      <alignment horizontal="center" wrapText="1"/>
    </xf>
    <xf numFmtId="165" fontId="51" fillId="24" borderId="58" xfId="0" applyNumberFormat="1" applyFont="1" applyFill="1" applyBorder="1"/>
    <xf numFmtId="0" fontId="53" fillId="24" borderId="17" xfId="0" applyFont="1" applyFill="1" applyBorder="1" applyAlignment="1">
      <alignment horizontal="center" wrapText="1"/>
    </xf>
    <xf numFmtId="43" fontId="51" fillId="0" borderId="22" xfId="34" applyNumberFormat="1" applyFont="1" applyBorder="1"/>
    <xf numFmtId="9" fontId="51" fillId="0" borderId="23" xfId="94" applyFont="1" applyBorder="1"/>
    <xf numFmtId="9" fontId="51" fillId="0" borderId="18" xfId="94" applyFont="1" applyBorder="1" applyAlignment="1">
      <alignment horizontal="center"/>
    </xf>
    <xf numFmtId="43" fontId="51" fillId="0" borderId="29" xfId="34" applyNumberFormat="1" applyFont="1" applyBorder="1"/>
    <xf numFmtId="43" fontId="51" fillId="0" borderId="30" xfId="34" applyNumberFormat="1" applyFont="1" applyBorder="1"/>
    <xf numFmtId="9" fontId="51" fillId="0" borderId="27" xfId="94" applyFont="1" applyBorder="1"/>
    <xf numFmtId="43" fontId="51" fillId="0" borderId="58" xfId="0" applyNumberFormat="1" applyFont="1" applyBorder="1"/>
    <xf numFmtId="43" fontId="51" fillId="24" borderId="58" xfId="0" applyNumberFormat="1" applyFont="1" applyFill="1" applyBorder="1"/>
    <xf numFmtId="0" fontId="51" fillId="0" borderId="53" xfId="0" applyFont="1" applyBorder="1"/>
    <xf numFmtId="0" fontId="51" fillId="0" borderId="0" xfId="0" applyFont="1" applyAlignment="1">
      <alignment horizontal="center"/>
    </xf>
    <xf numFmtId="0" fontId="51" fillId="0" borderId="12" xfId="0" applyFont="1" applyBorder="1" applyAlignment="1">
      <alignment horizontal="center"/>
    </xf>
    <xf numFmtId="0" fontId="53" fillId="0" borderId="21" xfId="0" applyFont="1" applyBorder="1"/>
    <xf numFmtId="0" fontId="51" fillId="0" borderId="22" xfId="0" applyFont="1" applyBorder="1"/>
    <xf numFmtId="0" fontId="51" fillId="0" borderId="54" xfId="0" applyFont="1" applyBorder="1"/>
    <xf numFmtId="0" fontId="53" fillId="0" borderId="11" xfId="0" applyFont="1" applyBorder="1" applyAlignment="1">
      <alignment horizontal="left"/>
    </xf>
    <xf numFmtId="0" fontId="51" fillId="0" borderId="0" xfId="0" applyFont="1" applyAlignment="1">
      <alignment horizontal="left"/>
    </xf>
    <xf numFmtId="0" fontId="51" fillId="0" borderId="11" xfId="0" applyFont="1" applyBorder="1" applyAlignment="1">
      <alignment horizontal="left"/>
    </xf>
    <xf numFmtId="0" fontId="49" fillId="0" borderId="0" xfId="0" applyFont="1"/>
    <xf numFmtId="0" fontId="50" fillId="0" borderId="0" xfId="0" applyFont="1"/>
    <xf numFmtId="49" fontId="53" fillId="0" borderId="0" xfId="130" applyNumberFormat="1" applyFont="1" applyAlignment="1">
      <alignment horizontal="right" vertical="center"/>
    </xf>
    <xf numFmtId="0" fontId="55" fillId="0" borderId="83" xfId="0" applyFont="1" applyBorder="1" applyAlignment="1">
      <alignment horizontal="left" vertical="center"/>
    </xf>
    <xf numFmtId="0" fontId="56" fillId="0" borderId="83" xfId="0" applyFont="1" applyBorder="1" applyAlignment="1">
      <alignment horizontal="left" vertical="center"/>
    </xf>
    <xf numFmtId="0" fontId="55" fillId="0" borderId="82" xfId="0" applyFont="1" applyBorder="1" applyAlignment="1">
      <alignment horizontal="left" vertical="center"/>
    </xf>
    <xf numFmtId="0" fontId="56" fillId="0" borderId="82" xfId="0" applyFont="1" applyBorder="1" applyAlignment="1">
      <alignment horizontal="left" vertical="center"/>
    </xf>
    <xf numFmtId="0" fontId="34" fillId="25" borderId="84" xfId="88" applyFont="1" applyFill="1" applyBorder="1"/>
    <xf numFmtId="0" fontId="34" fillId="0" borderId="84" xfId="88" applyFont="1" applyBorder="1"/>
    <xf numFmtId="49" fontId="53" fillId="0" borderId="0" xfId="130" applyNumberFormat="1" applyFont="1" applyAlignment="1">
      <alignment horizontal="right" vertical="center" wrapText="1"/>
    </xf>
    <xf numFmtId="0" fontId="58" fillId="0" borderId="0" xfId="88" applyFont="1"/>
    <xf numFmtId="0" fontId="58" fillId="0" borderId="35" xfId="88" applyFont="1" applyBorder="1"/>
    <xf numFmtId="0" fontId="58" fillId="0" borderId="36" xfId="88" applyFont="1" applyBorder="1"/>
    <xf numFmtId="0" fontId="34" fillId="0" borderId="79" xfId="89" applyFont="1" applyBorder="1"/>
    <xf numFmtId="0" fontId="34" fillId="0" borderId="81" xfId="88" applyFont="1" applyBorder="1"/>
    <xf numFmtId="0" fontId="32" fillId="0" borderId="38" xfId="0" applyFont="1" applyBorder="1"/>
    <xf numFmtId="44" fontId="53" fillId="25" borderId="0" xfId="256" applyFont="1" applyFill="1" applyAlignment="1">
      <alignment horizontal="right" vertical="center"/>
    </xf>
    <xf numFmtId="0" fontId="59" fillId="0" borderId="0" xfId="88" applyFont="1"/>
    <xf numFmtId="0" fontId="60" fillId="0" borderId="0" xfId="88" applyFont="1"/>
    <xf numFmtId="0" fontId="59" fillId="25" borderId="0" xfId="88" applyFont="1" applyFill="1"/>
    <xf numFmtId="0" fontId="61" fillId="0" borderId="0" xfId="88" applyFont="1"/>
    <xf numFmtId="0" fontId="59" fillId="0" borderId="0" xfId="89" applyFont="1"/>
    <xf numFmtId="173" fontId="53" fillId="0" borderId="0" xfId="34" applyFont="1" applyAlignment="1">
      <alignment vertical="center"/>
    </xf>
    <xf numFmtId="0" fontId="53" fillId="27" borderId="18" xfId="134" applyFont="1" applyFill="1" applyBorder="1" applyAlignment="1">
      <alignment horizontal="center" vertical="center"/>
    </xf>
    <xf numFmtId="44" fontId="53" fillId="27" borderId="18" xfId="256" applyFont="1" applyFill="1" applyBorder="1" applyAlignment="1">
      <alignment horizontal="center" vertical="center"/>
    </xf>
    <xf numFmtId="0" fontId="51" fillId="27" borderId="18" xfId="73" applyFont="1" applyFill="1" applyBorder="1" applyAlignment="1">
      <alignment horizontal="center" vertical="center" wrapText="1"/>
    </xf>
    <xf numFmtId="4" fontId="51" fillId="27" borderId="18" xfId="61" applyNumberFormat="1" applyFont="1" applyFill="1" applyBorder="1" applyAlignment="1">
      <alignment horizontal="center" vertical="center" wrapText="1"/>
    </xf>
    <xf numFmtId="4" fontId="51" fillId="0" borderId="18" xfId="61" applyNumberFormat="1" applyFont="1" applyFill="1" applyBorder="1" applyAlignment="1">
      <alignment horizontal="center" vertical="center" wrapText="1"/>
    </xf>
    <xf numFmtId="0" fontId="55" fillId="0" borderId="83" xfId="0" applyFont="1" applyBorder="1" applyAlignment="1">
      <alignment horizontal="center" vertical="center"/>
    </xf>
    <xf numFmtId="49" fontId="53" fillId="0" borderId="0" xfId="130" applyNumberFormat="1" applyFont="1" applyAlignment="1">
      <alignment horizontal="center" vertical="center"/>
    </xf>
    <xf numFmtId="0" fontId="53" fillId="0" borderId="33" xfId="78" applyFont="1" applyBorder="1" applyAlignment="1">
      <alignment horizontal="center" vertical="center"/>
    </xf>
    <xf numFmtId="0" fontId="34" fillId="0" borderId="0" xfId="88" applyFont="1" applyAlignment="1">
      <alignment horizontal="center" vertical="center"/>
    </xf>
    <xf numFmtId="0" fontId="34" fillId="0" borderId="0" xfId="88" applyFont="1" applyAlignment="1">
      <alignment vertical="center"/>
    </xf>
    <xf numFmtId="0" fontId="34" fillId="0" borderId="0" xfId="88" applyFont="1" applyAlignment="1">
      <alignment vertical="center" wrapText="1"/>
    </xf>
    <xf numFmtId="44" fontId="34" fillId="25" borderId="0" xfId="256" applyFont="1" applyFill="1" applyAlignment="1">
      <alignment vertical="center"/>
    </xf>
    <xf numFmtId="173" fontId="34" fillId="0" borderId="0" xfId="34" applyFont="1" applyAlignment="1">
      <alignment vertical="center"/>
    </xf>
    <xf numFmtId="0" fontId="34" fillId="0" borderId="78" xfId="88" applyFont="1" applyBorder="1" applyAlignment="1">
      <alignment horizontal="center" vertical="center"/>
    </xf>
    <xf numFmtId="0" fontId="34" fillId="0" borderId="78" xfId="88" applyFont="1" applyBorder="1" applyAlignment="1">
      <alignment vertical="center"/>
    </xf>
    <xf numFmtId="0" fontId="34" fillId="0" borderId="78" xfId="88" applyFont="1" applyBorder="1" applyAlignment="1">
      <alignment vertical="center" wrapText="1"/>
    </xf>
    <xf numFmtId="44" fontId="34" fillId="25" borderId="78" xfId="256" applyFont="1" applyFill="1" applyBorder="1" applyAlignment="1">
      <alignment vertical="center"/>
    </xf>
    <xf numFmtId="173" fontId="34" fillId="0" borderId="78" xfId="34" applyFont="1" applyBorder="1" applyAlignment="1">
      <alignment vertical="center"/>
    </xf>
    <xf numFmtId="44" fontId="34" fillId="25" borderId="0" xfId="256" applyFont="1" applyFill="1" applyBorder="1" applyAlignment="1">
      <alignment vertical="center"/>
    </xf>
    <xf numFmtId="0" fontId="53" fillId="27" borderId="18" xfId="134" applyFont="1" applyFill="1" applyBorder="1" applyAlignment="1">
      <alignment horizontal="left" vertical="center"/>
    </xf>
    <xf numFmtId="0" fontId="51" fillId="0" borderId="18" xfId="88" applyFont="1" applyBorder="1" applyAlignment="1">
      <alignment vertical="center"/>
    </xf>
    <xf numFmtId="0" fontId="51" fillId="27" borderId="18" xfId="88" applyFont="1" applyFill="1" applyBorder="1" applyAlignment="1">
      <alignment vertical="center"/>
    </xf>
    <xf numFmtId="0" fontId="51" fillId="0" borderId="0" xfId="127" applyFont="1" applyAlignment="1">
      <alignment horizontal="center" vertical="center"/>
    </xf>
    <xf numFmtId="0" fontId="51" fillId="0" borderId="0" xfId="127" applyFont="1" applyAlignment="1">
      <alignment vertical="center" wrapText="1"/>
    </xf>
    <xf numFmtId="0" fontId="51" fillId="0" borderId="0" xfId="127" applyFont="1" applyAlignment="1">
      <alignment vertical="center"/>
    </xf>
    <xf numFmtId="2" fontId="51" fillId="0" borderId="0" xfId="127" applyNumberFormat="1" applyFont="1" applyAlignment="1">
      <alignment vertical="center"/>
    </xf>
    <xf numFmtId="44" fontId="51" fillId="25" borderId="0" xfId="256" applyFont="1" applyFill="1" applyAlignment="1">
      <alignment vertical="center"/>
    </xf>
    <xf numFmtId="0" fontId="34" fillId="0" borderId="80" xfId="88" applyFont="1" applyBorder="1" applyAlignment="1">
      <alignment horizontal="center" vertical="center"/>
    </xf>
    <xf numFmtId="0" fontId="34" fillId="0" borderId="80" xfId="88" applyFont="1" applyBorder="1" applyAlignment="1">
      <alignment vertical="center"/>
    </xf>
    <xf numFmtId="181" fontId="34" fillId="0" borderId="80" xfId="34" applyNumberFormat="1" applyFont="1" applyBorder="1" applyAlignment="1">
      <alignment vertical="center" wrapText="1"/>
    </xf>
    <xf numFmtId="44" fontId="34" fillId="25" borderId="80" xfId="256" applyFont="1" applyFill="1" applyBorder="1" applyAlignment="1">
      <alignment vertical="center"/>
    </xf>
    <xf numFmtId="173" fontId="34" fillId="0" borderId="80" xfId="34" applyFont="1" applyBorder="1" applyAlignment="1">
      <alignment vertical="center"/>
    </xf>
    <xf numFmtId="0" fontId="31" fillId="0" borderId="0" xfId="88" applyFont="1" applyAlignment="1">
      <alignment horizontal="center" vertical="center"/>
    </xf>
    <xf numFmtId="0" fontId="31" fillId="0" borderId="0" xfId="88" applyFont="1" applyAlignment="1">
      <alignment vertical="center"/>
    </xf>
    <xf numFmtId="0" fontId="31" fillId="0" borderId="0" xfId="88" applyFont="1" applyAlignment="1">
      <alignment vertical="center" wrapText="1"/>
    </xf>
    <xf numFmtId="44" fontId="31" fillId="25" borderId="0" xfId="256" applyFont="1" applyFill="1" applyAlignment="1">
      <alignment vertical="center"/>
    </xf>
    <xf numFmtId="173" fontId="31" fillId="0" borderId="0" xfId="34" applyFont="1" applyAlignment="1">
      <alignment vertical="center"/>
    </xf>
    <xf numFmtId="0" fontId="56" fillId="0" borderId="83" xfId="0" applyFont="1" applyBorder="1" applyAlignment="1">
      <alignment horizontal="center" vertical="center"/>
    </xf>
    <xf numFmtId="0" fontId="51" fillId="27" borderId="18" xfId="88" applyFont="1" applyFill="1" applyBorder="1" applyAlignment="1">
      <alignment horizontal="center" vertical="center"/>
    </xf>
    <xf numFmtId="0" fontId="53" fillId="0" borderId="74" xfId="125" applyFont="1" applyBorder="1" applyAlignment="1">
      <alignment horizontal="center" vertical="center" wrapText="1"/>
    </xf>
    <xf numFmtId="0" fontId="53" fillId="24" borderId="87" xfId="72" applyFont="1" applyFill="1" applyBorder="1" applyAlignment="1">
      <alignment horizontal="center" vertical="center"/>
    </xf>
    <xf numFmtId="0" fontId="53" fillId="24" borderId="88" xfId="72" applyFont="1" applyFill="1" applyBorder="1" applyAlignment="1">
      <alignment vertical="center"/>
    </xf>
    <xf numFmtId="0" fontId="53" fillId="24" borderId="88" xfId="72" applyFont="1" applyFill="1" applyBorder="1" applyAlignment="1">
      <alignment horizontal="center" vertical="center"/>
    </xf>
    <xf numFmtId="0" fontId="53" fillId="24" borderId="88" xfId="72" applyFont="1" applyFill="1" applyBorder="1" applyAlignment="1">
      <alignment vertical="center" wrapText="1"/>
    </xf>
    <xf numFmtId="173" fontId="53" fillId="24" borderId="89" xfId="34" applyFont="1" applyFill="1" applyBorder="1" applyAlignment="1">
      <alignment vertical="center"/>
    </xf>
    <xf numFmtId="198" fontId="53" fillId="24" borderId="88" xfId="72" applyNumberFormat="1" applyFont="1" applyFill="1" applyBorder="1" applyAlignment="1">
      <alignment vertical="center"/>
    </xf>
    <xf numFmtId="0" fontId="53" fillId="27" borderId="31" xfId="72" applyFont="1" applyFill="1" applyBorder="1" applyAlignment="1">
      <alignment horizontal="center" vertical="center"/>
    </xf>
    <xf numFmtId="0" fontId="53" fillId="27" borderId="28" xfId="72" applyFont="1" applyFill="1" applyBorder="1" applyAlignment="1">
      <alignment vertical="center"/>
    </xf>
    <xf numFmtId="0" fontId="53" fillId="27" borderId="28" xfId="72" applyFont="1" applyFill="1" applyBorder="1" applyAlignment="1">
      <alignment horizontal="center" vertical="center"/>
    </xf>
    <xf numFmtId="0" fontId="53" fillId="27" borderId="28" xfId="134" applyFont="1" applyFill="1" applyBorder="1" applyAlignment="1">
      <alignment horizontal="left" vertical="center"/>
    </xf>
    <xf numFmtId="0" fontId="53" fillId="27" borderId="28" xfId="134" applyFont="1" applyFill="1" applyBorder="1" applyAlignment="1">
      <alignment horizontal="center" vertical="center"/>
    </xf>
    <xf numFmtId="44" fontId="53" fillId="27" borderId="28" xfId="256" applyFont="1" applyFill="1" applyBorder="1" applyAlignment="1">
      <alignment horizontal="center" vertical="center"/>
    </xf>
    <xf numFmtId="0" fontId="51" fillId="0" borderId="32" xfId="72" applyFont="1" applyBorder="1" applyAlignment="1">
      <alignment horizontal="center" vertical="center"/>
    </xf>
    <xf numFmtId="0" fontId="53" fillId="27" borderId="32" xfId="72" applyFont="1" applyFill="1" applyBorder="1" applyAlignment="1">
      <alignment horizontal="center" vertical="center"/>
    </xf>
    <xf numFmtId="199" fontId="53" fillId="27" borderId="32" xfId="72" applyNumberFormat="1" applyFont="1" applyFill="1" applyBorder="1" applyAlignment="1">
      <alignment horizontal="center" vertical="center"/>
    </xf>
    <xf numFmtId="0" fontId="51" fillId="27" borderId="28" xfId="88" applyFont="1" applyFill="1" applyBorder="1" applyAlignment="1">
      <alignment vertical="center"/>
    </xf>
    <xf numFmtId="0" fontId="51" fillId="27" borderId="28" xfId="73" applyFont="1" applyFill="1" applyBorder="1" applyAlignment="1">
      <alignment horizontal="center" vertical="center" wrapText="1"/>
    </xf>
    <xf numFmtId="0" fontId="51" fillId="27" borderId="28" xfId="88" applyFont="1" applyFill="1" applyBorder="1" applyAlignment="1">
      <alignment horizontal="center" vertical="center"/>
    </xf>
    <xf numFmtId="173" fontId="53" fillId="27" borderId="34" xfId="34" applyFont="1" applyFill="1" applyBorder="1" applyAlignment="1">
      <alignment vertical="center"/>
    </xf>
    <xf numFmtId="0" fontId="53" fillId="24" borderId="77" xfId="72" applyFont="1" applyFill="1" applyBorder="1" applyAlignment="1">
      <alignment horizontal="center" vertical="center"/>
    </xf>
    <xf numFmtId="0" fontId="53" fillId="24" borderId="85" xfId="72" applyFont="1" applyFill="1" applyBorder="1" applyAlignment="1">
      <alignment vertical="center"/>
    </xf>
    <xf numFmtId="0" fontId="53" fillId="24" borderId="85" xfId="72" applyFont="1" applyFill="1" applyBorder="1" applyAlignment="1">
      <alignment vertical="center" wrapText="1"/>
    </xf>
    <xf numFmtId="198" fontId="53" fillId="24" borderId="85" xfId="72" applyNumberFormat="1" applyFont="1" applyFill="1" applyBorder="1" applyAlignment="1">
      <alignment vertical="center"/>
    </xf>
    <xf numFmtId="0" fontId="53" fillId="27" borderId="50" xfId="72" applyFont="1" applyFill="1" applyBorder="1" applyAlignment="1">
      <alignment horizontal="center" vertical="center"/>
    </xf>
    <xf numFmtId="0" fontId="53" fillId="27" borderId="24" xfId="72" applyFont="1" applyFill="1" applyBorder="1" applyAlignment="1">
      <alignment vertical="center"/>
    </xf>
    <xf numFmtId="0" fontId="53" fillId="27" borderId="24" xfId="134" applyFont="1" applyFill="1" applyBorder="1" applyAlignment="1">
      <alignment horizontal="left" vertical="center"/>
    </xf>
    <xf numFmtId="0" fontId="53" fillId="27" borderId="24" xfId="134" applyFont="1" applyFill="1" applyBorder="1" applyAlignment="1">
      <alignment horizontal="center" vertical="center"/>
    </xf>
    <xf numFmtId="44" fontId="53" fillId="27" borderId="24" xfId="256" applyFont="1" applyFill="1" applyBorder="1" applyAlignment="1">
      <alignment horizontal="center" vertical="center"/>
    </xf>
    <xf numFmtId="4" fontId="31" fillId="0" borderId="0" xfId="88" applyNumberFormat="1" applyFont="1"/>
    <xf numFmtId="165" fontId="48" fillId="0" borderId="0" xfId="88" applyNumberFormat="1" applyFont="1"/>
    <xf numFmtId="173" fontId="53" fillId="0" borderId="46" xfId="34" applyFont="1" applyFill="1" applyBorder="1" applyAlignment="1">
      <alignment horizontal="center" vertical="center"/>
    </xf>
    <xf numFmtId="10" fontId="53" fillId="0" borderId="29" xfId="94" applyNumberFormat="1" applyFont="1" applyFill="1" applyBorder="1" applyAlignment="1">
      <alignment horizontal="center" vertical="center"/>
    </xf>
    <xf numFmtId="0" fontId="51" fillId="0" borderId="18" xfId="73" applyFont="1" applyBorder="1" applyAlignment="1">
      <alignment horizontal="center" vertical="center" wrapText="1"/>
    </xf>
    <xf numFmtId="0" fontId="51" fillId="0" borderId="18" xfId="134" applyFont="1" applyBorder="1" applyAlignment="1">
      <alignment horizontal="center" vertical="center"/>
    </xf>
    <xf numFmtId="0" fontId="51" fillId="0" borderId="18" xfId="134" applyFont="1" applyBorder="1" applyAlignment="1">
      <alignment horizontal="left" vertical="center"/>
    </xf>
    <xf numFmtId="0" fontId="51" fillId="0" borderId="18" xfId="88" applyFont="1" applyBorder="1" applyAlignment="1">
      <alignment horizontal="center" vertical="center"/>
    </xf>
    <xf numFmtId="0" fontId="51" fillId="0" borderId="18" xfId="134" applyFont="1" applyBorder="1" applyAlignment="1">
      <alignment horizontal="left" vertical="center" wrapText="1"/>
    </xf>
    <xf numFmtId="0" fontId="62" fillId="0" borderId="0" xfId="88" applyFont="1"/>
    <xf numFmtId="165" fontId="48" fillId="0" borderId="0" xfId="88" applyNumberFormat="1" applyFont="1" applyAlignment="1">
      <alignment horizontal="center" vertical="center"/>
    </xf>
    <xf numFmtId="165" fontId="48" fillId="0" borderId="0" xfId="88" applyNumberFormat="1" applyFont="1" applyAlignment="1">
      <alignment wrapText="1"/>
    </xf>
    <xf numFmtId="0" fontId="53" fillId="0" borderId="21" xfId="72" applyFont="1" applyBorder="1" applyAlignment="1">
      <alignment vertical="center"/>
    </xf>
    <xf numFmtId="0" fontId="53" fillId="0" borderId="22" xfId="72" applyFont="1" applyBorder="1" applyAlignment="1">
      <alignment vertical="center"/>
    </xf>
    <xf numFmtId="0" fontId="53" fillId="0" borderId="54" xfId="72" applyFont="1" applyBorder="1" applyAlignment="1">
      <alignment vertical="center"/>
    </xf>
    <xf numFmtId="0" fontId="51" fillId="24" borderId="88" xfId="72" applyFont="1" applyFill="1" applyBorder="1" applyAlignment="1">
      <alignment horizontal="center" vertical="center"/>
    </xf>
    <xf numFmtId="0" fontId="51" fillId="24" borderId="85" xfId="72" applyFont="1" applyFill="1" applyBorder="1" applyAlignment="1">
      <alignment horizontal="center" vertical="center"/>
    </xf>
    <xf numFmtId="0" fontId="51" fillId="27" borderId="28" xfId="72" applyFont="1" applyFill="1" applyBorder="1" applyAlignment="1">
      <alignment horizontal="center" vertical="center"/>
    </xf>
    <xf numFmtId="0" fontId="51" fillId="27" borderId="24" xfId="72" applyFont="1" applyFill="1" applyBorder="1" applyAlignment="1">
      <alignment horizontal="center" vertical="center"/>
    </xf>
    <xf numFmtId="0" fontId="53" fillId="29" borderId="30" xfId="72" applyFont="1" applyFill="1" applyBorder="1" applyAlignment="1">
      <alignment horizontal="center" vertical="center"/>
    </xf>
    <xf numFmtId="201" fontId="53" fillId="29" borderId="41" xfId="34" applyNumberFormat="1" applyFont="1" applyFill="1" applyBorder="1" applyAlignment="1">
      <alignment horizontal="right" vertical="center" wrapText="1"/>
    </xf>
    <xf numFmtId="201" fontId="53" fillId="28" borderId="25" xfId="34" applyNumberFormat="1" applyFont="1" applyFill="1" applyBorder="1" applyAlignment="1">
      <alignment horizontal="right" vertical="center" wrapText="1"/>
    </xf>
    <xf numFmtId="202" fontId="51" fillId="0" borderId="18" xfId="256" applyNumberFormat="1" applyFont="1" applyFill="1" applyBorder="1" applyAlignment="1">
      <alignment horizontal="center" vertical="center"/>
    </xf>
    <xf numFmtId="202" fontId="51" fillId="0" borderId="29" xfId="34" applyNumberFormat="1" applyFont="1" applyFill="1" applyBorder="1" applyAlignment="1">
      <alignment horizontal="right" vertical="center" wrapText="1"/>
    </xf>
    <xf numFmtId="202" fontId="53" fillId="27" borderId="18" xfId="256" applyNumberFormat="1" applyFont="1" applyFill="1" applyBorder="1" applyAlignment="1">
      <alignment horizontal="center" vertical="center"/>
    </xf>
    <xf numFmtId="202" fontId="51" fillId="27" borderId="29" xfId="34" applyNumberFormat="1" applyFont="1" applyFill="1" applyBorder="1" applyAlignment="1">
      <alignment horizontal="right" vertical="center" wrapText="1"/>
    </xf>
    <xf numFmtId="202" fontId="53" fillId="24" borderId="88" xfId="72" applyNumberFormat="1" applyFont="1" applyFill="1" applyBorder="1" applyAlignment="1">
      <alignment vertical="center"/>
    </xf>
    <xf numFmtId="202" fontId="53" fillId="24" borderId="89" xfId="34" applyNumberFormat="1" applyFont="1" applyFill="1" applyBorder="1" applyAlignment="1">
      <alignment vertical="center"/>
    </xf>
    <xf numFmtId="202" fontId="53" fillId="27" borderId="28" xfId="256" applyNumberFormat="1" applyFont="1" applyFill="1" applyBorder="1" applyAlignment="1">
      <alignment horizontal="center" vertical="center"/>
    </xf>
    <xf numFmtId="202" fontId="51" fillId="27" borderId="34" xfId="34" applyNumberFormat="1" applyFont="1" applyFill="1" applyBorder="1" applyAlignment="1">
      <alignment horizontal="right" vertical="center" wrapText="1"/>
    </xf>
    <xf numFmtId="202" fontId="51" fillId="0" borderId="29" xfId="34" applyNumberFormat="1" applyFont="1" applyBorder="1" applyAlignment="1">
      <alignment horizontal="right" vertical="center" wrapText="1"/>
    </xf>
    <xf numFmtId="202" fontId="53" fillId="24" borderId="85" xfId="72" applyNumberFormat="1" applyFont="1" applyFill="1" applyBorder="1" applyAlignment="1">
      <alignment vertical="center"/>
    </xf>
    <xf numFmtId="202" fontId="53" fillId="24" borderId="90" xfId="34" applyNumberFormat="1" applyFont="1" applyFill="1" applyBorder="1" applyAlignment="1">
      <alignment vertical="center"/>
    </xf>
    <xf numFmtId="202" fontId="53" fillId="27" borderId="34" xfId="34" applyNumberFormat="1" applyFont="1" applyFill="1" applyBorder="1" applyAlignment="1">
      <alignment horizontal="right" vertical="center" wrapText="1"/>
    </xf>
    <xf numFmtId="202" fontId="53" fillId="27" borderId="24" xfId="256" applyNumberFormat="1" applyFont="1" applyFill="1" applyBorder="1" applyAlignment="1">
      <alignment horizontal="center" vertical="center"/>
    </xf>
    <xf numFmtId="202" fontId="53" fillId="27" borderId="46" xfId="34" applyNumberFormat="1" applyFont="1" applyFill="1" applyBorder="1" applyAlignment="1">
      <alignment horizontal="right" vertical="center" wrapText="1"/>
    </xf>
    <xf numFmtId="0" fontId="53" fillId="24" borderId="91" xfId="72" applyFont="1" applyFill="1" applyBorder="1" applyAlignment="1">
      <alignment vertical="center"/>
    </xf>
    <xf numFmtId="0" fontId="53" fillId="27" borderId="45" xfId="72" applyFont="1" applyFill="1" applyBorder="1" applyAlignment="1">
      <alignment vertical="center"/>
    </xf>
    <xf numFmtId="202" fontId="51" fillId="0" borderId="19" xfId="256" applyNumberFormat="1" applyFont="1" applyFill="1" applyBorder="1" applyAlignment="1">
      <alignment horizontal="center" vertical="center"/>
    </xf>
    <xf numFmtId="202" fontId="53" fillId="27" borderId="19" xfId="256" applyNumberFormat="1" applyFont="1" applyFill="1" applyBorder="1" applyAlignment="1">
      <alignment horizontal="center" vertical="center"/>
    </xf>
    <xf numFmtId="202" fontId="53" fillId="24" borderId="91" xfId="72" applyNumberFormat="1" applyFont="1" applyFill="1" applyBorder="1" applyAlignment="1">
      <alignment vertical="center"/>
    </xf>
    <xf numFmtId="202" fontId="53" fillId="27" borderId="45" xfId="256" applyNumberFormat="1" applyFont="1" applyFill="1" applyBorder="1" applyAlignment="1">
      <alignment horizontal="center" vertical="center"/>
    </xf>
    <xf numFmtId="202" fontId="53" fillId="24" borderId="75" xfId="72" applyNumberFormat="1" applyFont="1" applyFill="1" applyBorder="1" applyAlignment="1">
      <alignment vertical="center"/>
    </xf>
    <xf numFmtId="202" fontId="53" fillId="27" borderId="65" xfId="256" applyNumberFormat="1" applyFont="1" applyFill="1" applyBorder="1" applyAlignment="1">
      <alignment horizontal="center" vertical="center"/>
    </xf>
    <xf numFmtId="0" fontId="53" fillId="28" borderId="16" xfId="72" applyFont="1" applyFill="1" applyBorder="1" applyAlignment="1">
      <alignment vertical="center"/>
    </xf>
    <xf numFmtId="0" fontId="53" fillId="28" borderId="53" xfId="72" applyFont="1" applyFill="1" applyBorder="1" applyAlignment="1">
      <alignment horizontal="center" vertical="center"/>
    </xf>
    <xf numFmtId="201" fontId="53" fillId="28" borderId="69" xfId="34" applyNumberFormat="1" applyFont="1" applyFill="1" applyBorder="1" applyAlignment="1">
      <alignment horizontal="right" vertical="center" wrapText="1"/>
    </xf>
    <xf numFmtId="201" fontId="53" fillId="28" borderId="18" xfId="34" applyNumberFormat="1" applyFont="1" applyFill="1" applyBorder="1" applyAlignment="1">
      <alignment horizontal="right" vertical="center" wrapText="1"/>
    </xf>
    <xf numFmtId="202" fontId="51" fillId="26" borderId="18" xfId="256" applyNumberFormat="1" applyFont="1" applyFill="1" applyBorder="1" applyAlignment="1">
      <alignment horizontal="center" vertical="center"/>
    </xf>
    <xf numFmtId="0" fontId="6" fillId="0" borderId="32" xfId="129" applyFont="1" applyBorder="1" applyAlignment="1">
      <alignment vertical="center" wrapText="1"/>
    </xf>
    <xf numFmtId="0" fontId="6" fillId="0" borderId="18" xfId="129" applyFont="1" applyBorder="1" applyAlignment="1">
      <alignment vertical="center" wrapText="1"/>
    </xf>
    <xf numFmtId="10" fontId="53" fillId="26" borderId="29" xfId="94" applyNumberFormat="1" applyFont="1" applyFill="1" applyBorder="1" applyAlignment="1">
      <alignment horizontal="center" vertical="center"/>
    </xf>
    <xf numFmtId="0" fontId="6" fillId="0" borderId="60" xfId="129" applyFont="1" applyBorder="1" applyAlignment="1">
      <alignment vertical="center" wrapText="1"/>
    </xf>
    <xf numFmtId="0" fontId="6" fillId="0" borderId="52" xfId="129" applyFont="1" applyBorder="1" applyAlignment="1">
      <alignment vertical="center" wrapText="1"/>
    </xf>
    <xf numFmtId="0" fontId="6" fillId="0" borderId="11" xfId="129" applyFont="1" applyBorder="1" applyAlignment="1">
      <alignment vertical="center" wrapText="1"/>
    </xf>
    <xf numFmtId="0" fontId="6" fillId="0" borderId="0" xfId="129" applyFont="1" applyAlignment="1">
      <alignment vertical="center" wrapText="1"/>
    </xf>
    <xf numFmtId="0" fontId="51" fillId="25" borderId="0" xfId="292" applyNumberFormat="1" applyFont="1" applyFill="1" applyBorder="1" applyAlignment="1">
      <alignment horizontal="center" vertical="center" wrapText="1"/>
    </xf>
    <xf numFmtId="0" fontId="51" fillId="25" borderId="0" xfId="292" applyNumberFormat="1" applyFont="1" applyFill="1" applyBorder="1" applyAlignment="1">
      <alignment horizontal="justify" vertical="center" wrapText="1"/>
    </xf>
    <xf numFmtId="0" fontId="51" fillId="25" borderId="0" xfId="292" applyNumberFormat="1" applyFont="1" applyFill="1" applyBorder="1" applyAlignment="1">
      <alignment vertical="center" wrapText="1"/>
    </xf>
    <xf numFmtId="0" fontId="66" fillId="25" borderId="0" xfId="292" applyNumberFormat="1" applyFont="1" applyFill="1" applyBorder="1" applyAlignment="1">
      <alignment horizontal="center" vertical="center" wrapText="1"/>
    </xf>
    <xf numFmtId="0" fontId="66" fillId="25" borderId="0" xfId="292" applyNumberFormat="1" applyFont="1" applyFill="1" applyBorder="1" applyAlignment="1">
      <alignment horizontal="justify" vertical="center" wrapText="1"/>
    </xf>
    <xf numFmtId="0" fontId="66" fillId="25" borderId="0" xfId="292" applyNumberFormat="1" applyFont="1" applyFill="1" applyBorder="1" applyAlignment="1">
      <alignment vertical="center" wrapText="1"/>
    </xf>
    <xf numFmtId="0" fontId="66" fillId="25" borderId="53" xfId="292" applyNumberFormat="1" applyFont="1" applyFill="1" applyBorder="1" applyAlignment="1">
      <alignment horizontal="center" vertical="center" wrapText="1"/>
    </xf>
    <xf numFmtId="0" fontId="66" fillId="25" borderId="53" xfId="292" applyNumberFormat="1" applyFont="1" applyFill="1" applyBorder="1" applyAlignment="1">
      <alignment horizontal="justify" vertical="center" wrapText="1"/>
    </xf>
    <xf numFmtId="0" fontId="66" fillId="25" borderId="53" xfId="292" applyNumberFormat="1" applyFont="1" applyFill="1" applyBorder="1" applyAlignment="1">
      <alignment vertical="center" wrapText="1"/>
    </xf>
    <xf numFmtId="0" fontId="51" fillId="25" borderId="0" xfId="292" applyFont="1" applyFill="1" applyBorder="1" applyAlignment="1">
      <alignment horizontal="left" vertical="center" wrapText="1"/>
    </xf>
    <xf numFmtId="0" fontId="66" fillId="25" borderId="0" xfId="292" applyFont="1" applyFill="1" applyBorder="1" applyAlignment="1">
      <alignment horizontal="left" vertical="center" wrapText="1"/>
    </xf>
    <xf numFmtId="0" fontId="67" fillId="0" borderId="53" xfId="293" applyFont="1" applyBorder="1" applyAlignment="1">
      <alignment vertical="center"/>
    </xf>
    <xf numFmtId="0" fontId="6" fillId="0" borderId="14" xfId="129" applyFont="1" applyBorder="1" applyAlignment="1">
      <alignment vertical="center" wrapText="1"/>
    </xf>
    <xf numFmtId="0" fontId="6" fillId="0" borderId="15" xfId="129" applyFont="1" applyBorder="1" applyAlignment="1">
      <alignment vertical="center" wrapText="1"/>
    </xf>
    <xf numFmtId="0" fontId="6" fillId="0" borderId="71" xfId="129" applyFont="1" applyBorder="1" applyAlignment="1">
      <alignment vertical="center" wrapText="1"/>
    </xf>
    <xf numFmtId="0" fontId="6" fillId="0" borderId="12" xfId="129" applyFont="1" applyBorder="1" applyAlignment="1">
      <alignment vertical="center" wrapText="1"/>
    </xf>
    <xf numFmtId="0" fontId="6" fillId="0" borderId="13" xfId="129" applyFont="1" applyBorder="1" applyAlignment="1">
      <alignment vertical="center" wrapText="1"/>
    </xf>
    <xf numFmtId="0" fontId="6" fillId="26" borderId="32" xfId="129" applyFont="1" applyFill="1" applyBorder="1" applyAlignment="1">
      <alignment vertical="top" wrapText="1"/>
    </xf>
    <xf numFmtId="0" fontId="6" fillId="26" borderId="18" xfId="129" applyFont="1" applyFill="1" applyBorder="1" applyAlignment="1">
      <alignment vertical="top" wrapText="1"/>
    </xf>
    <xf numFmtId="3" fontId="53" fillId="0" borderId="18" xfId="129" applyNumberFormat="1" applyFont="1" applyBorder="1" applyAlignment="1">
      <alignment horizontal="center" vertical="center"/>
    </xf>
    <xf numFmtId="0" fontId="51" fillId="0" borderId="16" xfId="78" applyFont="1" applyBorder="1" applyAlignment="1">
      <alignment horizontal="center" vertical="center"/>
    </xf>
    <xf numFmtId="0" fontId="51" fillId="0" borderId="25" xfId="78" applyFont="1" applyBorder="1" applyAlignment="1">
      <alignment horizontal="center" vertical="center"/>
    </xf>
    <xf numFmtId="0" fontId="6" fillId="26" borderId="32" xfId="129" applyFont="1" applyFill="1" applyBorder="1" applyAlignment="1">
      <alignment vertical="center" wrapText="1"/>
    </xf>
    <xf numFmtId="0" fontId="6" fillId="26" borderId="18" xfId="129" applyFont="1" applyFill="1" applyBorder="1" applyAlignment="1">
      <alignment vertical="center" wrapText="1"/>
    </xf>
    <xf numFmtId="0" fontId="51" fillId="25" borderId="20" xfId="129" applyFont="1" applyFill="1" applyBorder="1" applyAlignment="1">
      <alignment horizontal="center" vertical="center" wrapText="1"/>
    </xf>
    <xf numFmtId="0" fontId="51" fillId="25" borderId="59" xfId="129" applyFont="1" applyFill="1" applyBorder="1" applyAlignment="1">
      <alignment horizontal="center" vertical="center" wrapText="1"/>
    </xf>
    <xf numFmtId="0" fontId="51" fillId="25" borderId="41" xfId="129" applyFont="1" applyFill="1" applyBorder="1" applyAlignment="1">
      <alignment horizontal="center" vertical="center" wrapText="1"/>
    </xf>
    <xf numFmtId="0" fontId="53" fillId="0" borderId="18" xfId="129" applyFont="1" applyBorder="1" applyAlignment="1">
      <alignment horizontal="center" vertical="center" wrapText="1"/>
    </xf>
    <xf numFmtId="0" fontId="53" fillId="0" borderId="18" xfId="129" applyFont="1" applyBorder="1" applyAlignment="1">
      <alignment horizontal="center" vertical="center"/>
    </xf>
    <xf numFmtId="3" fontId="53" fillId="0" borderId="18" xfId="129" applyNumberFormat="1" applyFont="1" applyBorder="1" applyAlignment="1">
      <alignment horizontal="center" vertical="center" wrapText="1"/>
    </xf>
    <xf numFmtId="0" fontId="6" fillId="0" borderId="60" xfId="129" applyFont="1" applyBorder="1" applyAlignment="1">
      <alignment horizontal="center" vertical="center" wrapText="1"/>
    </xf>
    <xf numFmtId="0" fontId="6" fillId="0" borderId="52" xfId="129" applyFont="1" applyBorder="1" applyAlignment="1">
      <alignment horizontal="center" vertical="center" wrapText="1"/>
    </xf>
    <xf numFmtId="0" fontId="6" fillId="0" borderId="62" xfId="129" applyFont="1" applyBorder="1" applyAlignment="1">
      <alignment horizontal="center" vertical="center" wrapText="1"/>
    </xf>
    <xf numFmtId="0" fontId="6" fillId="0" borderId="11" xfId="129" applyFont="1" applyBorder="1" applyAlignment="1">
      <alignment horizontal="center" vertical="center" wrapText="1"/>
    </xf>
    <xf numFmtId="0" fontId="6" fillId="0" borderId="0" xfId="129" applyFont="1" applyAlignment="1">
      <alignment horizontal="center" vertical="center" wrapText="1"/>
    </xf>
    <xf numFmtId="0" fontId="6" fillId="0" borderId="44" xfId="129" applyFont="1" applyBorder="1" applyAlignment="1">
      <alignment horizontal="center" vertical="center" wrapText="1"/>
    </xf>
    <xf numFmtId="0" fontId="6" fillId="0" borderId="70" xfId="129" applyFont="1" applyBorder="1" applyAlignment="1">
      <alignment horizontal="center" vertical="center" wrapText="1"/>
    </xf>
    <xf numFmtId="0" fontId="6" fillId="0" borderId="53" xfId="129" applyFont="1" applyBorder="1" applyAlignment="1">
      <alignment horizontal="center" vertical="center" wrapText="1"/>
    </xf>
    <xf numFmtId="0" fontId="6" fillId="0" borderId="64" xfId="129" applyFont="1" applyBorder="1" applyAlignment="1">
      <alignment horizontal="center" vertical="center" wrapText="1"/>
    </xf>
    <xf numFmtId="44" fontId="53" fillId="0" borderId="19" xfId="256" applyFont="1" applyFill="1" applyBorder="1" applyAlignment="1">
      <alignment horizontal="center" vertical="center"/>
    </xf>
    <xf numFmtId="44" fontId="53" fillId="0" borderId="22" xfId="256" applyFont="1" applyFill="1" applyBorder="1" applyAlignment="1">
      <alignment horizontal="center" vertical="center"/>
    </xf>
    <xf numFmtId="44" fontId="53" fillId="0" borderId="23" xfId="256" applyFont="1" applyFill="1" applyBorder="1" applyAlignment="1">
      <alignment horizontal="center" vertical="center"/>
    </xf>
    <xf numFmtId="3" fontId="53" fillId="0" borderId="19" xfId="129" applyNumberFormat="1" applyFont="1" applyBorder="1" applyAlignment="1">
      <alignment horizontal="center" vertical="center" wrapText="1"/>
    </xf>
    <xf numFmtId="3" fontId="53" fillId="0" borderId="22" xfId="129" applyNumberFormat="1" applyFont="1" applyBorder="1" applyAlignment="1">
      <alignment horizontal="center" vertical="center" wrapText="1"/>
    </xf>
    <xf numFmtId="3" fontId="53" fillId="0" borderId="23" xfId="129" applyNumberFormat="1" applyFont="1" applyBorder="1" applyAlignment="1">
      <alignment horizontal="center" vertical="center" wrapText="1"/>
    </xf>
    <xf numFmtId="0" fontId="53" fillId="24" borderId="13" xfId="72" applyFont="1" applyFill="1" applyBorder="1" applyAlignment="1">
      <alignment horizontal="left" vertical="center"/>
    </xf>
    <xf numFmtId="0" fontId="53" fillId="24" borderId="14" xfId="72" applyFont="1" applyFill="1" applyBorder="1" applyAlignment="1">
      <alignment horizontal="left" vertical="center"/>
    </xf>
    <xf numFmtId="0" fontId="53" fillId="24" borderId="15" xfId="72" applyFont="1" applyFill="1" applyBorder="1" applyAlignment="1">
      <alignment horizontal="left" vertical="center"/>
    </xf>
    <xf numFmtId="0" fontId="53" fillId="25" borderId="31" xfId="72" applyFont="1" applyFill="1" applyBorder="1" applyAlignment="1">
      <alignment horizontal="center" vertical="center" wrapText="1"/>
    </xf>
    <xf numFmtId="0" fontId="53" fillId="25" borderId="86" xfId="72" applyFont="1" applyFill="1" applyBorder="1" applyAlignment="1">
      <alignment horizontal="center" vertical="center" wrapText="1"/>
    </xf>
    <xf numFmtId="0" fontId="53" fillId="25" borderId="28" xfId="72" applyFont="1" applyFill="1" applyBorder="1" applyAlignment="1">
      <alignment horizontal="center" vertical="center" wrapText="1"/>
    </xf>
    <xf numFmtId="0" fontId="53" fillId="25" borderId="74" xfId="72" applyFont="1" applyFill="1" applyBorder="1" applyAlignment="1">
      <alignment horizontal="center" vertical="center" wrapText="1"/>
    </xf>
    <xf numFmtId="0" fontId="53" fillId="0" borderId="28" xfId="125" applyFont="1" applyBorder="1" applyAlignment="1">
      <alignment horizontal="center" vertical="center" wrapText="1"/>
    </xf>
    <xf numFmtId="44" fontId="53" fillId="25" borderId="28" xfId="256" applyFont="1" applyFill="1" applyBorder="1" applyAlignment="1">
      <alignment horizontal="center" vertical="center" wrapText="1"/>
    </xf>
    <xf numFmtId="44" fontId="53" fillId="25" borderId="74" xfId="256" applyFont="1" applyFill="1" applyBorder="1" applyAlignment="1">
      <alignment horizontal="center" vertical="center" wrapText="1"/>
    </xf>
    <xf numFmtId="173" fontId="53" fillId="25" borderId="34" xfId="34" applyFont="1" applyFill="1" applyBorder="1" applyAlignment="1">
      <alignment horizontal="center" vertical="center" wrapText="1"/>
    </xf>
    <xf numFmtId="173" fontId="53" fillId="25" borderId="73" xfId="34" applyFont="1" applyFill="1" applyBorder="1" applyAlignment="1">
      <alignment horizontal="center" vertical="center" wrapText="1"/>
    </xf>
    <xf numFmtId="44" fontId="53" fillId="25" borderId="85" xfId="256" applyFont="1" applyFill="1" applyBorder="1" applyAlignment="1">
      <alignment horizontal="center" vertical="center" wrapText="1"/>
    </xf>
    <xf numFmtId="44" fontId="53" fillId="25" borderId="61" xfId="256" applyFont="1" applyFill="1" applyBorder="1" applyAlignment="1">
      <alignment horizontal="center" vertical="center" wrapText="1"/>
    </xf>
    <xf numFmtId="0" fontId="45" fillId="0" borderId="82" xfId="88" applyFont="1" applyBorder="1" applyAlignment="1">
      <alignment horizontal="center" vertical="center" wrapText="1"/>
    </xf>
    <xf numFmtId="0" fontId="53" fillId="0" borderId="0" xfId="129" applyFont="1" applyAlignment="1">
      <alignment horizontal="center" vertical="center"/>
    </xf>
    <xf numFmtId="0" fontId="53" fillId="0" borderId="14" xfId="129" applyFont="1" applyBorder="1" applyAlignment="1">
      <alignment horizontal="center" vertical="center"/>
    </xf>
    <xf numFmtId="0" fontId="51" fillId="27" borderId="50" xfId="88" applyFont="1" applyFill="1" applyBorder="1" applyAlignment="1">
      <alignment horizontal="left" vertical="center" wrapText="1"/>
    </xf>
    <xf numFmtId="0" fontId="51" fillId="27" borderId="24" xfId="88" applyFont="1" applyFill="1" applyBorder="1" applyAlignment="1">
      <alignment horizontal="left" vertical="center" wrapText="1"/>
    </xf>
    <xf numFmtId="0" fontId="51" fillId="27" borderId="65" xfId="88" applyFont="1" applyFill="1" applyBorder="1" applyAlignment="1">
      <alignment horizontal="left" vertical="center" wrapText="1"/>
    </xf>
    <xf numFmtId="0" fontId="51" fillId="27" borderId="46" xfId="88" applyFont="1" applyFill="1" applyBorder="1" applyAlignment="1">
      <alignment horizontal="left" vertical="center" wrapText="1"/>
    </xf>
    <xf numFmtId="0" fontId="51" fillId="27" borderId="32" xfId="88" applyFont="1" applyFill="1" applyBorder="1" applyAlignment="1">
      <alignment horizontal="left" vertical="center" wrapText="1"/>
    </xf>
    <xf numFmtId="0" fontId="51" fillId="27" borderId="18" xfId="88" applyFont="1" applyFill="1" applyBorder="1" applyAlignment="1">
      <alignment horizontal="left" vertical="center" wrapText="1"/>
    </xf>
    <xf numFmtId="0" fontId="51" fillId="27" borderId="19" xfId="88" applyFont="1" applyFill="1" applyBorder="1" applyAlignment="1">
      <alignment horizontal="left" vertical="center" wrapText="1"/>
    </xf>
    <xf numFmtId="0" fontId="51" fillId="27" borderId="29" xfId="88" applyFont="1" applyFill="1" applyBorder="1" applyAlignment="1">
      <alignment horizontal="left" vertical="center" wrapText="1"/>
    </xf>
    <xf numFmtId="0" fontId="51" fillId="26" borderId="21" xfId="88" applyFont="1" applyFill="1" applyBorder="1" applyAlignment="1">
      <alignment horizontal="center" vertical="center" wrapText="1"/>
    </xf>
    <xf numFmtId="0" fontId="51" fillId="26" borderId="22" xfId="88" applyFont="1" applyFill="1" applyBorder="1" applyAlignment="1">
      <alignment horizontal="center" vertical="center" wrapText="1"/>
    </xf>
    <xf numFmtId="0" fontId="51" fillId="26" borderId="54" xfId="88" applyFont="1" applyFill="1" applyBorder="1" applyAlignment="1">
      <alignment horizontal="center" vertical="center" wrapText="1"/>
    </xf>
    <xf numFmtId="0" fontId="53" fillId="29" borderId="26" xfId="72" applyFont="1" applyFill="1" applyBorder="1" applyAlignment="1">
      <alignment horizontal="center" vertical="center"/>
    </xf>
    <xf numFmtId="0" fontId="53" fillId="29" borderId="30" xfId="72" applyFont="1" applyFill="1" applyBorder="1" applyAlignment="1">
      <alignment horizontal="center" vertical="center"/>
    </xf>
    <xf numFmtId="0" fontId="53" fillId="29" borderId="27" xfId="72" applyFont="1" applyFill="1" applyBorder="1" applyAlignment="1">
      <alignment horizontal="center" vertical="center"/>
    </xf>
    <xf numFmtId="0" fontId="53" fillId="28" borderId="18" xfId="72" applyFont="1" applyFill="1" applyBorder="1" applyAlignment="1">
      <alignment horizontal="center" vertical="center"/>
    </xf>
    <xf numFmtId="0" fontId="53" fillId="28" borderId="18" xfId="72" applyFont="1" applyFill="1" applyBorder="1" applyAlignment="1">
      <alignment horizontal="center" vertical="center" wrapText="1"/>
    </xf>
    <xf numFmtId="0" fontId="53" fillId="28" borderId="21" xfId="72" applyFont="1" applyFill="1" applyBorder="1" applyAlignment="1">
      <alignment horizontal="center" vertical="center"/>
    </xf>
    <xf numFmtId="0" fontId="53" fillId="28" borderId="22" xfId="72" applyFont="1" applyFill="1" applyBorder="1" applyAlignment="1">
      <alignment horizontal="center" vertical="center"/>
    </xf>
    <xf numFmtId="0" fontId="53" fillId="28" borderId="23" xfId="72" applyFont="1" applyFill="1" applyBorder="1" applyAlignment="1">
      <alignment horizontal="center" vertical="center"/>
    </xf>
    <xf numFmtId="0" fontId="53" fillId="28" borderId="33" xfId="72" applyFont="1" applyFill="1" applyBorder="1" applyAlignment="1">
      <alignment horizontal="center" vertical="center"/>
    </xf>
    <xf numFmtId="0" fontId="53" fillId="28" borderId="16" xfId="72" applyFont="1" applyFill="1" applyBorder="1" applyAlignment="1">
      <alignment horizontal="center" vertical="center"/>
    </xf>
    <xf numFmtId="0" fontId="53" fillId="28" borderId="17" xfId="72" applyFont="1" applyFill="1" applyBorder="1" applyAlignment="1">
      <alignment horizontal="center" vertical="center"/>
    </xf>
    <xf numFmtId="10" fontId="53" fillId="28" borderId="19" xfId="94" applyNumberFormat="1" applyFont="1" applyFill="1" applyBorder="1" applyAlignment="1">
      <alignment horizontal="center" vertical="center"/>
    </xf>
    <xf numFmtId="10" fontId="53" fillId="28" borderId="23" xfId="94" applyNumberFormat="1" applyFont="1" applyFill="1" applyBorder="1" applyAlignment="1">
      <alignment horizontal="center" vertical="center"/>
    </xf>
    <xf numFmtId="0" fontId="53" fillId="28" borderId="19" xfId="72" applyFont="1" applyFill="1" applyBorder="1" applyAlignment="1">
      <alignment horizontal="center" vertical="center" wrapText="1"/>
    </xf>
    <xf numFmtId="0" fontId="53" fillId="28" borderId="22" xfId="72" applyFont="1" applyFill="1" applyBorder="1" applyAlignment="1">
      <alignment horizontal="center" vertical="center" wrapText="1"/>
    </xf>
    <xf numFmtId="0" fontId="53" fillId="28" borderId="23" xfId="72" applyFont="1" applyFill="1" applyBorder="1" applyAlignment="1">
      <alignment horizontal="center" vertical="center" wrapText="1"/>
    </xf>
    <xf numFmtId="0" fontId="27" fillId="0" borderId="0" xfId="293" applyFont="1" applyAlignment="1">
      <alignment horizontal="left" vertical="top"/>
    </xf>
    <xf numFmtId="0" fontId="6" fillId="25" borderId="52" xfId="292" applyNumberFormat="1" applyFont="1" applyFill="1" applyBorder="1" applyAlignment="1">
      <alignment horizontal="center" vertical="top" wrapText="1"/>
    </xf>
    <xf numFmtId="0" fontId="6" fillId="0" borderId="32" xfId="129" applyFont="1" applyBorder="1" applyAlignment="1">
      <alignment vertical="top" wrapText="1"/>
    </xf>
    <xf numFmtId="0" fontId="6" fillId="0" borderId="18" xfId="129" applyFont="1" applyBorder="1" applyAlignment="1">
      <alignment vertical="top" wrapText="1"/>
    </xf>
    <xf numFmtId="0" fontId="6" fillId="0" borderId="32" xfId="129" applyFont="1" applyBorder="1" applyAlignment="1">
      <alignment vertical="center" wrapText="1"/>
    </xf>
    <xf numFmtId="0" fontId="6" fillId="0" borderId="18" xfId="129" applyFont="1" applyBorder="1" applyAlignment="1">
      <alignment vertical="center" wrapText="1"/>
    </xf>
    <xf numFmtId="0" fontId="51" fillId="0" borderId="21" xfId="88" applyFont="1" applyBorder="1" applyAlignment="1">
      <alignment horizontal="center" vertical="center" wrapText="1"/>
    </xf>
    <xf numFmtId="0" fontId="51" fillId="0" borderId="22" xfId="88" applyFont="1" applyBorder="1" applyAlignment="1">
      <alignment horizontal="center" vertical="center" wrapText="1"/>
    </xf>
    <xf numFmtId="0" fontId="51" fillId="0" borderId="54" xfId="88" applyFont="1" applyBorder="1" applyAlignment="1">
      <alignment horizontal="center" vertical="center" wrapText="1"/>
    </xf>
    <xf numFmtId="0" fontId="45" fillId="0" borderId="82" xfId="0" applyFont="1" applyBorder="1" applyAlignment="1">
      <alignment horizontal="center" vertical="center" wrapText="1"/>
    </xf>
    <xf numFmtId="0" fontId="51" fillId="27" borderId="18" xfId="0" applyFont="1" applyFill="1" applyBorder="1" applyAlignment="1">
      <alignment horizontal="center" vertical="center" wrapText="1"/>
    </xf>
    <xf numFmtId="0" fontId="51" fillId="0" borderId="74" xfId="254" applyFont="1" applyBorder="1" applyAlignment="1">
      <alignment horizontal="center" vertical="center"/>
    </xf>
    <xf numFmtId="0" fontId="51" fillId="0" borderId="47" xfId="254" applyFont="1" applyBorder="1" applyAlignment="1">
      <alignment horizontal="center" vertical="center"/>
    </xf>
    <xf numFmtId="0" fontId="53" fillId="0" borderId="72" xfId="0" applyFont="1" applyBorder="1" applyAlignment="1">
      <alignment horizontal="center"/>
    </xf>
    <xf numFmtId="0" fontId="53" fillId="0" borderId="0" xfId="0" applyFont="1" applyAlignment="1">
      <alignment horizontal="center"/>
    </xf>
    <xf numFmtId="0" fontId="53" fillId="0" borderId="44" xfId="0" applyFont="1" applyBorder="1" applyAlignment="1">
      <alignment horizontal="center"/>
    </xf>
    <xf numFmtId="0" fontId="53" fillId="0" borderId="72" xfId="0" applyFont="1" applyBorder="1" applyAlignment="1">
      <alignment horizontal="center" vertical="center" wrapText="1"/>
    </xf>
    <xf numFmtId="0" fontId="53" fillId="0" borderId="0" xfId="0" applyFont="1" applyAlignment="1">
      <alignment horizontal="center" vertical="center" wrapText="1"/>
    </xf>
    <xf numFmtId="0" fontId="53" fillId="0" borderId="44" xfId="0" applyFont="1" applyBorder="1" applyAlignment="1">
      <alignment horizontal="center" vertical="center" wrapText="1"/>
    </xf>
    <xf numFmtId="0" fontId="53" fillId="0" borderId="40" xfId="0" applyFont="1" applyBorder="1" applyAlignment="1">
      <alignment horizontal="right"/>
    </xf>
    <xf numFmtId="0" fontId="53" fillId="0" borderId="42" xfId="0" applyFont="1" applyBorder="1" applyAlignment="1">
      <alignment horizontal="right"/>
    </xf>
    <xf numFmtId="0" fontId="53" fillId="0" borderId="43" xfId="0" applyFont="1" applyBorder="1" applyAlignment="1">
      <alignment horizontal="right"/>
    </xf>
    <xf numFmtId="0" fontId="53" fillId="24" borderId="45" xfId="0" applyFont="1" applyFill="1" applyBorder="1" applyAlignment="1">
      <alignment horizontal="center"/>
    </xf>
    <xf numFmtId="0" fontId="53" fillId="24" borderId="17" xfId="0" applyFont="1" applyFill="1" applyBorder="1" applyAlignment="1">
      <alignment horizontal="center"/>
    </xf>
    <xf numFmtId="0" fontId="53" fillId="24" borderId="33" xfId="0" applyFont="1" applyFill="1" applyBorder="1" applyAlignment="1">
      <alignment horizontal="center" vertical="center"/>
    </xf>
    <xf numFmtId="0" fontId="53" fillId="24" borderId="25" xfId="0" applyFont="1" applyFill="1" applyBorder="1" applyAlignment="1">
      <alignment horizontal="center" vertical="center"/>
    </xf>
    <xf numFmtId="0" fontId="53" fillId="0" borderId="57" xfId="0" applyFont="1" applyBorder="1" applyAlignment="1" applyProtection="1">
      <alignment horizontal="center"/>
      <protection locked="0"/>
    </xf>
    <xf numFmtId="0" fontId="53" fillId="0" borderId="56" xfId="0" applyFont="1" applyBorder="1" applyAlignment="1" applyProtection="1">
      <alignment horizontal="center"/>
      <protection locked="0"/>
    </xf>
    <xf numFmtId="0" fontId="53" fillId="0" borderId="55" xfId="0" applyFont="1" applyBorder="1" applyAlignment="1" applyProtection="1">
      <alignment horizontal="center"/>
      <protection locked="0"/>
    </xf>
    <xf numFmtId="0" fontId="51" fillId="0" borderId="21" xfId="0" applyFont="1" applyBorder="1"/>
    <xf numFmtId="0" fontId="51" fillId="0" borderId="22" xfId="0" applyFont="1" applyBorder="1"/>
    <xf numFmtId="0" fontId="51" fillId="0" borderId="23" xfId="0" applyFont="1" applyBorder="1"/>
    <xf numFmtId="0" fontId="51" fillId="0" borderId="19" xfId="0" applyFont="1" applyBorder="1"/>
    <xf numFmtId="0" fontId="51" fillId="0" borderId="19" xfId="0" applyFont="1" applyBorder="1" applyAlignment="1">
      <alignment horizontal="center"/>
    </xf>
    <xf numFmtId="0" fontId="51" fillId="0" borderId="23" xfId="0" applyFont="1" applyBorder="1" applyAlignment="1">
      <alignment horizontal="center"/>
    </xf>
    <xf numFmtId="0" fontId="51" fillId="0" borderId="26" xfId="0" applyFont="1" applyBorder="1"/>
    <xf numFmtId="0" fontId="51" fillId="0" borderId="30" xfId="0" applyFont="1" applyBorder="1"/>
    <xf numFmtId="0" fontId="51" fillId="0" borderId="27" xfId="0" applyFont="1" applyBorder="1"/>
    <xf numFmtId="0" fontId="51" fillId="0" borderId="59" xfId="0" applyFont="1" applyBorder="1" applyAlignment="1">
      <alignment horizontal="center"/>
    </xf>
    <xf numFmtId="0" fontId="51" fillId="0" borderId="27" xfId="0" applyFont="1" applyBorder="1" applyAlignment="1">
      <alignment horizontal="center"/>
    </xf>
    <xf numFmtId="173" fontId="51" fillId="0" borderId="19" xfId="34" applyFont="1" applyBorder="1" applyAlignment="1">
      <alignment horizontal="center"/>
    </xf>
    <xf numFmtId="173" fontId="51" fillId="0" borderId="23" xfId="34" applyFont="1" applyBorder="1" applyAlignment="1">
      <alignment horizontal="center"/>
    </xf>
    <xf numFmtId="0" fontId="51" fillId="24" borderId="26" xfId="0" applyFont="1" applyFill="1" applyBorder="1" applyAlignment="1">
      <alignment horizontal="center" vertical="center"/>
    </xf>
    <xf numFmtId="0" fontId="51" fillId="24" borderId="67" xfId="0" applyFont="1" applyFill="1" applyBorder="1" applyAlignment="1">
      <alignment horizontal="center" vertical="center"/>
    </xf>
    <xf numFmtId="0" fontId="53" fillId="24" borderId="33" xfId="0" applyFont="1" applyFill="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xf>
    <xf numFmtId="0" fontId="53" fillId="0" borderId="57" xfId="0" applyFont="1" applyBorder="1" applyAlignment="1">
      <alignment horizontal="left" vertical="center"/>
    </xf>
    <xf numFmtId="0" fontId="53" fillId="0" borderId="56" xfId="0" applyFont="1" applyBorder="1" applyAlignment="1">
      <alignment horizontal="left" vertical="center"/>
    </xf>
    <xf numFmtId="0" fontId="53" fillId="0" borderId="55" xfId="0" applyFont="1" applyBorder="1" applyAlignment="1">
      <alignment horizontal="left" vertical="center"/>
    </xf>
    <xf numFmtId="0" fontId="53" fillId="0" borderId="11" xfId="0" applyFont="1" applyBorder="1" applyAlignment="1">
      <alignment horizontal="left" vertical="center"/>
    </xf>
    <xf numFmtId="0" fontId="53" fillId="0" borderId="0" xfId="0" applyFont="1" applyAlignment="1">
      <alignment horizontal="left" vertical="center"/>
    </xf>
    <xf numFmtId="0" fontId="53" fillId="0" borderId="12" xfId="0" applyFont="1" applyBorder="1" applyAlignment="1">
      <alignment horizontal="left" vertical="center"/>
    </xf>
    <xf numFmtId="0" fontId="53" fillId="0" borderId="13" xfId="0" applyFont="1" applyBorder="1" applyAlignment="1">
      <alignment horizontal="left" vertical="center"/>
    </xf>
    <xf numFmtId="0" fontId="53" fillId="0" borderId="14" xfId="0" applyFont="1" applyBorder="1" applyAlignment="1">
      <alignment horizontal="left" vertical="center"/>
    </xf>
    <xf numFmtId="0" fontId="53" fillId="0" borderId="15" xfId="0" applyFont="1" applyBorder="1" applyAlignment="1">
      <alignment horizontal="left" vertical="center"/>
    </xf>
    <xf numFmtId="0" fontId="52" fillId="0" borderId="77" xfId="255" applyFont="1" applyBorder="1" applyAlignment="1" applyProtection="1">
      <alignment horizontal="center"/>
    </xf>
    <xf numFmtId="0" fontId="52" fillId="0" borderId="49" xfId="255" applyFont="1" applyBorder="1" applyAlignment="1" applyProtection="1">
      <alignment horizontal="center"/>
    </xf>
    <xf numFmtId="0" fontId="53" fillId="0" borderId="75" xfId="0" applyFont="1" applyBorder="1" applyAlignment="1">
      <alignment horizontal="center"/>
    </xf>
    <xf numFmtId="0" fontId="53" fillId="0" borderId="56" xfId="0" applyFont="1" applyBorder="1" applyAlignment="1">
      <alignment horizontal="center"/>
    </xf>
    <xf numFmtId="0" fontId="53" fillId="0" borderId="76" xfId="0" applyFont="1" applyBorder="1" applyAlignment="1">
      <alignment horizontal="center"/>
    </xf>
    <xf numFmtId="0" fontId="51" fillId="0" borderId="24" xfId="0" applyFont="1" applyBorder="1" applyAlignment="1">
      <alignment horizontal="center" vertical="center"/>
    </xf>
    <xf numFmtId="0" fontId="53" fillId="24" borderId="33" xfId="0" applyFont="1" applyFill="1" applyBorder="1" applyAlignment="1">
      <alignment horizontal="center" vertical="center" wrapText="1"/>
    </xf>
    <xf numFmtId="0" fontId="53" fillId="24" borderId="16" xfId="0" applyFont="1" applyFill="1" applyBorder="1" applyAlignment="1">
      <alignment horizontal="center" vertical="center" wrapText="1"/>
    </xf>
    <xf numFmtId="0" fontId="53" fillId="24" borderId="25" xfId="0" applyFont="1" applyFill="1" applyBorder="1" applyAlignment="1">
      <alignment horizontal="center" vertical="center" wrapText="1"/>
    </xf>
    <xf numFmtId="0" fontId="51" fillId="0" borderId="73" xfId="254" applyFont="1" applyBorder="1" applyAlignment="1">
      <alignment horizontal="center" vertical="center"/>
    </xf>
    <xf numFmtId="0" fontId="51" fillId="0" borderId="48" xfId="254" applyFont="1" applyBorder="1" applyAlignment="1">
      <alignment horizontal="center" vertical="center"/>
    </xf>
    <xf numFmtId="0" fontId="51" fillId="0" borderId="75" xfId="254" applyFont="1" applyBorder="1" applyAlignment="1">
      <alignment horizontal="center" vertical="center"/>
    </xf>
    <xf numFmtId="0" fontId="51" fillId="0" borderId="56" xfId="254" applyFont="1" applyBorder="1" applyAlignment="1">
      <alignment horizontal="center" vertical="center"/>
    </xf>
    <xf numFmtId="0" fontId="51" fillId="0" borderId="55" xfId="254" applyFont="1" applyBorder="1" applyAlignment="1">
      <alignment horizontal="center" vertical="center"/>
    </xf>
    <xf numFmtId="0" fontId="51" fillId="0" borderId="65" xfId="254" applyFont="1" applyBorder="1" applyAlignment="1">
      <alignment horizontal="center" vertical="center"/>
    </xf>
    <xf numFmtId="0" fontId="51" fillId="0" borderId="53" xfId="254" applyFont="1" applyBorder="1" applyAlignment="1">
      <alignment horizontal="center" vertical="center"/>
    </xf>
    <xf numFmtId="0" fontId="51" fillId="0" borderId="69" xfId="254" applyFont="1" applyBorder="1" applyAlignment="1">
      <alignment horizontal="center" vertical="center"/>
    </xf>
    <xf numFmtId="0" fontId="51" fillId="0" borderId="63" xfId="254" applyFont="1" applyBorder="1" applyAlignment="1">
      <alignment horizontal="center" vertical="center"/>
    </xf>
    <xf numFmtId="0" fontId="51" fillId="0" borderId="52" xfId="254" applyFont="1" applyBorder="1" applyAlignment="1">
      <alignment horizontal="center" vertical="center"/>
    </xf>
    <xf numFmtId="0" fontId="51" fillId="0" borderId="71" xfId="254" applyFont="1" applyBorder="1" applyAlignment="1">
      <alignment horizontal="center" vertical="center"/>
    </xf>
    <xf numFmtId="0" fontId="51" fillId="0" borderId="65" xfId="0" applyFont="1" applyBorder="1" applyAlignment="1">
      <alignment horizontal="center" vertical="center"/>
    </xf>
    <xf numFmtId="0" fontId="51" fillId="0" borderId="53" xfId="0" applyFont="1" applyBorder="1" applyAlignment="1">
      <alignment horizontal="center" vertical="center"/>
    </xf>
    <xf numFmtId="0" fontId="51" fillId="0" borderId="69" xfId="0" applyFont="1" applyBorder="1" applyAlignment="1">
      <alignment horizontal="center" vertical="center"/>
    </xf>
    <xf numFmtId="0" fontId="53" fillId="24" borderId="16" xfId="0" applyFont="1" applyFill="1" applyBorder="1" applyAlignment="1">
      <alignment horizontal="center"/>
    </xf>
    <xf numFmtId="0" fontId="53" fillId="24" borderId="65" xfId="0" applyFont="1" applyFill="1" applyBorder="1" applyAlignment="1">
      <alignment horizontal="center"/>
    </xf>
    <xf numFmtId="0" fontId="53" fillId="24" borderId="64" xfId="0" applyFont="1" applyFill="1" applyBorder="1" applyAlignment="1">
      <alignment horizontal="center"/>
    </xf>
    <xf numFmtId="0" fontId="51" fillId="24" borderId="30" xfId="0" applyFont="1" applyFill="1" applyBorder="1" applyAlignment="1">
      <alignment horizontal="center" vertical="center"/>
    </xf>
    <xf numFmtId="0" fontId="51" fillId="0" borderId="59" xfId="0" applyFont="1" applyBorder="1"/>
    <xf numFmtId="2" fontId="51" fillId="0" borderId="59" xfId="0" applyNumberFormat="1" applyFont="1" applyBorder="1" applyAlignment="1">
      <alignment horizontal="center"/>
    </xf>
    <xf numFmtId="2" fontId="51" fillId="0" borderId="27" xfId="0" applyNumberFormat="1" applyFont="1" applyBorder="1" applyAlignment="1">
      <alignment horizontal="center"/>
    </xf>
    <xf numFmtId="0" fontId="53" fillId="24" borderId="40" xfId="0" applyFont="1" applyFill="1" applyBorder="1" applyAlignment="1">
      <alignment horizontal="right"/>
    </xf>
    <xf numFmtId="0" fontId="53" fillId="24" borderId="42" xfId="0" applyFont="1" applyFill="1" applyBorder="1" applyAlignment="1">
      <alignment horizontal="right"/>
    </xf>
    <xf numFmtId="0" fontId="53" fillId="24" borderId="43" xfId="0" applyFont="1" applyFill="1" applyBorder="1" applyAlignment="1">
      <alignment horizontal="right"/>
    </xf>
    <xf numFmtId="0" fontId="53" fillId="24" borderId="45" xfId="0" applyFont="1" applyFill="1" applyBorder="1" applyAlignment="1">
      <alignment horizontal="center" wrapText="1"/>
    </xf>
    <xf numFmtId="0" fontId="53" fillId="24" borderId="17" xfId="0" applyFont="1" applyFill="1" applyBorder="1" applyAlignment="1">
      <alignment horizontal="center" wrapText="1"/>
    </xf>
    <xf numFmtId="2" fontId="51" fillId="0" borderId="19" xfId="0" applyNumberFormat="1" applyFont="1" applyBorder="1" applyAlignment="1">
      <alignment horizontal="center"/>
    </xf>
    <xf numFmtId="2" fontId="51" fillId="0" borderId="23" xfId="0" applyNumberFormat="1" applyFont="1" applyBorder="1" applyAlignment="1">
      <alignment horizontal="center"/>
    </xf>
    <xf numFmtId="2" fontId="51" fillId="0" borderId="19" xfId="0" applyNumberFormat="1" applyFont="1" applyBorder="1" applyAlignment="1">
      <alignment horizontal="center" wrapText="1"/>
    </xf>
    <xf numFmtId="2" fontId="51" fillId="0" borderId="23" xfId="0" applyNumberFormat="1" applyFont="1" applyBorder="1" applyAlignment="1">
      <alignment horizontal="center" wrapText="1"/>
    </xf>
    <xf numFmtId="0" fontId="51" fillId="0" borderId="0" xfId="0" applyFont="1" applyAlignment="1">
      <alignment horizontal="right"/>
    </xf>
    <xf numFmtId="0" fontId="51" fillId="0" borderId="12" xfId="0" applyFont="1" applyBorder="1" applyAlignment="1">
      <alignment horizontal="right"/>
    </xf>
    <xf numFmtId="0" fontId="51" fillId="0" borderId="14" xfId="0" applyFont="1" applyBorder="1" applyAlignment="1">
      <alignment horizontal="right"/>
    </xf>
    <xf numFmtId="0" fontId="51" fillId="0" borderId="15" xfId="0" applyFont="1" applyBorder="1" applyAlignment="1">
      <alignment horizontal="right"/>
    </xf>
    <xf numFmtId="0" fontId="51" fillId="0" borderId="13" xfId="0" applyFont="1" applyBorder="1" applyAlignment="1">
      <alignment horizontal="left"/>
    </xf>
    <xf numFmtId="0" fontId="51" fillId="0" borderId="14" xfId="0" applyFont="1" applyBorder="1" applyAlignment="1">
      <alignment horizontal="left"/>
    </xf>
    <xf numFmtId="0" fontId="53" fillId="0" borderId="11" xfId="0" applyFont="1" applyBorder="1" applyAlignment="1">
      <alignment horizontal="right" vertical="center"/>
    </xf>
    <xf numFmtId="0" fontId="53" fillId="0" borderId="0" xfId="0" applyFont="1" applyAlignment="1">
      <alignment horizontal="right" vertical="center"/>
    </xf>
    <xf numFmtId="0" fontId="53" fillId="0" borderId="11" xfId="0" applyFont="1" applyBorder="1" applyAlignment="1">
      <alignment wrapText="1"/>
    </xf>
    <xf numFmtId="0" fontId="53" fillId="0" borderId="0" xfId="0" applyFont="1" applyAlignment="1">
      <alignment wrapText="1"/>
    </xf>
    <xf numFmtId="0" fontId="53" fillId="0" borderId="12" xfId="0" applyFont="1" applyBorder="1" applyAlignment="1">
      <alignment wrapText="1"/>
    </xf>
    <xf numFmtId="0" fontId="51" fillId="0" borderId="21" xfId="0" applyFont="1" applyBorder="1" applyAlignment="1">
      <alignment horizontal="center"/>
    </xf>
    <xf numFmtId="0" fontId="51" fillId="0" borderId="22" xfId="0" applyFont="1" applyBorder="1" applyAlignment="1">
      <alignment horizontal="center"/>
    </xf>
    <xf numFmtId="0" fontId="51" fillId="0" borderId="54" xfId="0" applyFont="1" applyBorder="1" applyAlignment="1">
      <alignment horizontal="center"/>
    </xf>
    <xf numFmtId="43" fontId="51" fillId="0" borderId="19" xfId="34" applyNumberFormat="1" applyFont="1" applyBorder="1" applyAlignment="1">
      <alignment horizontal="center"/>
    </xf>
    <xf numFmtId="43" fontId="51" fillId="0" borderId="23" xfId="34" applyNumberFormat="1" applyFont="1" applyBorder="1" applyAlignment="1">
      <alignment horizontal="center"/>
    </xf>
    <xf numFmtId="43" fontId="51" fillId="0" borderId="59" xfId="34" applyNumberFormat="1" applyFont="1" applyBorder="1" applyAlignment="1">
      <alignment horizontal="center"/>
    </xf>
    <xf numFmtId="43" fontId="51" fillId="0" borderId="27" xfId="34" applyNumberFormat="1" applyFont="1" applyBorder="1" applyAlignment="1">
      <alignment horizontal="center"/>
    </xf>
  </cellXfs>
  <cellStyles count="294">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170"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5"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34"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4" xr:uid="{00000000-0005-0000-0000-00006B000000}"/>
    <cellStyle name="Millares 13" xfId="133" xr:uid="{00000000-0005-0000-0000-00006C000000}"/>
    <cellStyle name="Millares 13 2 5" xfId="283" xr:uid="{AD5CD852-7C82-4D4D-94EA-9DC9E6B8B18E}"/>
    <cellStyle name="Millares 13 2 5 2" xfId="264" xr:uid="{00000000-0005-0000-0000-00006D000000}"/>
    <cellStyle name="Millares 13 3" xfId="276" xr:uid="{211C93FC-568D-4E7A-A276-758E58404E4A}"/>
    <cellStyle name="Millares 2" xfId="39" xr:uid="{00000000-0005-0000-0000-00006E000000}"/>
    <cellStyle name="Millares 2 2" xfId="40" xr:uid="{00000000-0005-0000-0000-00006F000000}"/>
    <cellStyle name="Millares 2 3" xfId="41" xr:uid="{00000000-0005-0000-0000-000070000000}"/>
    <cellStyle name="Millares 2 4" xfId="203" xr:uid="{00000000-0005-0000-0000-000071000000}"/>
    <cellStyle name="Millares 2 5" xfId="42" xr:uid="{00000000-0005-0000-0000-000072000000}"/>
    <cellStyle name="Millares 2 6" xfId="279" xr:uid="{A8A636B6-E23C-4996-BAA0-77AA7F3D1CC0}"/>
    <cellStyle name="Millares 2_APU´S_NO_PREVISTOS (1)" xfId="204" xr:uid="{00000000-0005-0000-0000-000073000000}"/>
    <cellStyle name="Millares 28" xfId="268" xr:uid="{00000000-0005-0000-0000-000074000000}"/>
    <cellStyle name="Millares 3" xfId="43" xr:uid="{00000000-0005-0000-0000-000075000000}"/>
    <cellStyle name="Millares 3 2" xfId="44" xr:uid="{00000000-0005-0000-0000-000076000000}"/>
    <cellStyle name="Millares 3 3" xfId="45" xr:uid="{00000000-0005-0000-0000-000077000000}"/>
    <cellStyle name="Millares 3 4" xfId="46" xr:uid="{00000000-0005-0000-0000-000078000000}"/>
    <cellStyle name="Millares 3 5" xfId="47" xr:uid="{00000000-0005-0000-0000-000079000000}"/>
    <cellStyle name="Millares 4" xfId="48" xr:uid="{00000000-0005-0000-0000-00007A000000}"/>
    <cellStyle name="Millares 4 2" xfId="49" xr:uid="{00000000-0005-0000-0000-00007B000000}"/>
    <cellStyle name="Millares 4 3" xfId="205" xr:uid="{00000000-0005-0000-0000-00007C000000}"/>
    <cellStyle name="Millares 4_APU´S_NO_PREVISTOS (1)" xfId="206" xr:uid="{00000000-0005-0000-0000-00007D000000}"/>
    <cellStyle name="Millares 5" xfId="50" xr:uid="{00000000-0005-0000-0000-00007E000000}"/>
    <cellStyle name="Millares 5 2" xfId="207" xr:uid="{00000000-0005-0000-0000-00007F000000}"/>
    <cellStyle name="Millares 5 3" xfId="263" xr:uid="{00000000-0005-0000-0000-000080000000}"/>
    <cellStyle name="Millares 6" xfId="51" xr:uid="{00000000-0005-0000-0000-000081000000}"/>
    <cellStyle name="Millares 6 2" xfId="52" xr:uid="{00000000-0005-0000-0000-000082000000}"/>
    <cellStyle name="Millares 7" xfId="53" xr:uid="{00000000-0005-0000-0000-000083000000}"/>
    <cellStyle name="Millares 7 2" xfId="54" xr:uid="{00000000-0005-0000-0000-000084000000}"/>
    <cellStyle name="Millares 7 2 2" xfId="55" xr:uid="{00000000-0005-0000-0000-000085000000}"/>
    <cellStyle name="Millares 8" xfId="56" xr:uid="{00000000-0005-0000-0000-000086000000}"/>
    <cellStyle name="Millares 8 2" xfId="57" xr:uid="{00000000-0005-0000-0000-000087000000}"/>
    <cellStyle name="Millares 8 3" xfId="258" xr:uid="{00000000-0005-0000-0000-000088000000}"/>
    <cellStyle name="Millares 9" xfId="58" xr:uid="{00000000-0005-0000-0000-000089000000}"/>
    <cellStyle name="Millares 9 2" xfId="59" xr:uid="{00000000-0005-0000-0000-00008A000000}"/>
    <cellStyle name="MILLONES" xfId="208" xr:uid="{00000000-0005-0000-0000-00008B000000}"/>
    <cellStyle name="MILLONES 2" xfId="209" xr:uid="{00000000-0005-0000-0000-00008C000000}"/>
    <cellStyle name="MILLONES_PRESUPUESTO FASE III ABR-2015 Rev3" xfId="210" xr:uid="{00000000-0005-0000-0000-00008D000000}"/>
    <cellStyle name="Moneda" xfId="256" builtinId="4"/>
    <cellStyle name="Moneda [0] 2" xfId="273" xr:uid="{00000000-0005-0000-0000-00008F000000}"/>
    <cellStyle name="Moneda [0] 3" xfId="271" xr:uid="{00000000-0005-0000-0000-000090000000}"/>
    <cellStyle name="Moneda [0] 4" xfId="288" xr:uid="{8DB63115-3295-4D37-954B-0C3AAB36C060}"/>
    <cellStyle name="Moneda 10 2" xfId="60" xr:uid="{00000000-0005-0000-0000-000091000000}"/>
    <cellStyle name="Moneda 15" xfId="269" xr:uid="{00000000-0005-0000-0000-000092000000}"/>
    <cellStyle name="Moneda 2" xfId="61" xr:uid="{00000000-0005-0000-0000-000093000000}"/>
    <cellStyle name="Moneda 2 10" xfId="211" xr:uid="{00000000-0005-0000-0000-000094000000}"/>
    <cellStyle name="Moneda 2 11" xfId="212" xr:uid="{00000000-0005-0000-0000-000095000000}"/>
    <cellStyle name="Moneda 2 12" xfId="213" xr:uid="{00000000-0005-0000-0000-000096000000}"/>
    <cellStyle name="Moneda 2 13" xfId="282" xr:uid="{CF894F0D-5ABC-4186-A396-C85A97048B57}"/>
    <cellStyle name="Moneda 2 2" xfId="62" xr:uid="{00000000-0005-0000-0000-000097000000}"/>
    <cellStyle name="Moneda 2 2 2" xfId="63" xr:uid="{00000000-0005-0000-0000-000098000000}"/>
    <cellStyle name="Moneda 2 2 2 2" xfId="64" xr:uid="{00000000-0005-0000-0000-000099000000}"/>
    <cellStyle name="Moneda 2 2 2 2 2" xfId="128" xr:uid="{00000000-0005-0000-0000-00009A000000}"/>
    <cellStyle name="Moneda 2 2 2 3" xfId="278" xr:uid="{02A4C406-0B0C-483E-A766-AE442DF3A0FD}"/>
    <cellStyle name="Moneda 2 2 3" xfId="65" xr:uid="{00000000-0005-0000-0000-00009B000000}"/>
    <cellStyle name="Moneda 2 2 4" xfId="66" xr:uid="{00000000-0005-0000-0000-00009C000000}"/>
    <cellStyle name="Moneda 2 2 5" xfId="67" xr:uid="{00000000-0005-0000-0000-00009D000000}"/>
    <cellStyle name="Moneda 2 2_APU´S_NO_PREVISTOS (1)" xfId="214" xr:uid="{00000000-0005-0000-0000-00009E000000}"/>
    <cellStyle name="Moneda 2 3" xfId="68" xr:uid="{00000000-0005-0000-0000-00009F000000}"/>
    <cellStyle name="Moneda 2 4" xfId="215" xr:uid="{00000000-0005-0000-0000-0000A0000000}"/>
    <cellStyle name="Moneda 2 5" xfId="216" xr:uid="{00000000-0005-0000-0000-0000A1000000}"/>
    <cellStyle name="Moneda 2 6" xfId="217" xr:uid="{00000000-0005-0000-0000-0000A2000000}"/>
    <cellStyle name="Moneda 2 7" xfId="218" xr:uid="{00000000-0005-0000-0000-0000A3000000}"/>
    <cellStyle name="Moneda 2 8" xfId="219" xr:uid="{00000000-0005-0000-0000-0000A4000000}"/>
    <cellStyle name="Moneda 2 9" xfId="220" xr:uid="{00000000-0005-0000-0000-0000A5000000}"/>
    <cellStyle name="Moneda 2_APU´S_NO_PREVISTOS (1)" xfId="221" xr:uid="{00000000-0005-0000-0000-0000A6000000}"/>
    <cellStyle name="Moneda 3" xfId="69" xr:uid="{00000000-0005-0000-0000-0000A7000000}"/>
    <cellStyle name="Moneda 3 2" xfId="280" xr:uid="{B8D371E6-E3F2-4528-940F-81F2476FE474}"/>
    <cellStyle name="Moneda 4" xfId="222" xr:uid="{00000000-0005-0000-0000-0000A8000000}"/>
    <cellStyle name="Moneda 5" xfId="260" xr:uid="{00000000-0005-0000-0000-0000A9000000}"/>
    <cellStyle name="Moneda 6" xfId="290" xr:uid="{D0C5CC61-DBEF-4E17-BF20-96482289BC7C}"/>
    <cellStyle name="Monetario0" xfId="223" xr:uid="{00000000-0005-0000-0000-0000AA000000}"/>
    <cellStyle name="Neutral" xfId="70" builtinId="28" customBuiltin="1"/>
    <cellStyle name="Neutral 2" xfId="71" xr:uid="{00000000-0005-0000-0000-0000AC000000}"/>
    <cellStyle name="Neutral 3" xfId="224" xr:uid="{00000000-0005-0000-0000-0000AD000000}"/>
    <cellStyle name="No. punto" xfId="225" xr:uid="{00000000-0005-0000-0000-0000AE000000}"/>
    <cellStyle name="No. punto 2" xfId="226" xr:uid="{00000000-0005-0000-0000-0000AF000000}"/>
    <cellStyle name="Normal" xfId="0" builtinId="0"/>
    <cellStyle name="Normal 10" xfId="265" xr:uid="{00000000-0005-0000-0000-0000B1000000}"/>
    <cellStyle name="Normal 10 2" xfId="275" xr:uid="{7D0CB1F3-62FE-4F98-BBCE-6B512A969A7A}"/>
    <cellStyle name="Normal 10 2 2" xfId="267" xr:uid="{00000000-0005-0000-0000-0000B2000000}"/>
    <cellStyle name="Normal 11" xfId="257" xr:uid="{00000000-0005-0000-0000-0000B3000000}"/>
    <cellStyle name="Normal 12" xfId="261" xr:uid="{00000000-0005-0000-0000-0000B4000000}"/>
    <cellStyle name="Normal 12 2" xfId="277" xr:uid="{E47ED9E4-FA57-4569-9090-F9C469A4304B}"/>
    <cellStyle name="Normal 13" xfId="291" xr:uid="{FAD54896-BC31-42AD-B354-280B295A2531}"/>
    <cellStyle name="Normal 14" xfId="274" xr:uid="{3CF10EAB-9CE2-446A-B1AB-0378BFFC6EAC}"/>
    <cellStyle name="Normal 2" xfId="72" xr:uid="{00000000-0005-0000-0000-0000B5000000}"/>
    <cellStyle name="Normal 2 10" xfId="73" xr:uid="{00000000-0005-0000-0000-0000B6000000}"/>
    <cellStyle name="Normal 2 10 2" xfId="74" xr:uid="{00000000-0005-0000-0000-0000B7000000}"/>
    <cellStyle name="Normal 2 10 2 2" xfId="134" xr:uid="{00000000-0005-0000-0000-0000B8000000}"/>
    <cellStyle name="Normal 2 10 3" xfId="125" xr:uid="{00000000-0005-0000-0000-0000B9000000}"/>
    <cellStyle name="Normal 2 11" xfId="75" xr:uid="{00000000-0005-0000-0000-0000BA000000}"/>
    <cellStyle name="Normal 2 12" xfId="76" xr:uid="{00000000-0005-0000-0000-0000BB000000}"/>
    <cellStyle name="Normal 2 13" xfId="77" xr:uid="{00000000-0005-0000-0000-0000BC000000}"/>
    <cellStyle name="Normal 2 2" xfId="78" xr:uid="{00000000-0005-0000-0000-0000BD000000}"/>
    <cellStyle name="Normal 2 2 2" xfId="227" xr:uid="{00000000-0005-0000-0000-0000BE000000}"/>
    <cellStyle name="Normal 2 2 3" xfId="228" xr:uid="{00000000-0005-0000-0000-0000BF000000}"/>
    <cellStyle name="Normal 2 3" xfId="79" xr:uid="{00000000-0005-0000-0000-0000C0000000}"/>
    <cellStyle name="Normal 2 3 2" xfId="229" xr:uid="{00000000-0005-0000-0000-0000C1000000}"/>
    <cellStyle name="Normal 2 4" xfId="80" xr:uid="{00000000-0005-0000-0000-0000C2000000}"/>
    <cellStyle name="Normal 2 5" xfId="81" xr:uid="{00000000-0005-0000-0000-0000C3000000}"/>
    <cellStyle name="Normal 2 6" xfId="82" xr:uid="{00000000-0005-0000-0000-0000C4000000}"/>
    <cellStyle name="Normal 2 7" xfId="83" xr:uid="{00000000-0005-0000-0000-0000C5000000}"/>
    <cellStyle name="Normal 2 8" xfId="84" xr:uid="{00000000-0005-0000-0000-0000C6000000}"/>
    <cellStyle name="Normal 2 9" xfId="85" xr:uid="{00000000-0005-0000-0000-0000C7000000}"/>
    <cellStyle name="Normal 2_APU NO PREVISTOS MTTO" xfId="86" xr:uid="{00000000-0005-0000-0000-0000C8000000}"/>
    <cellStyle name="Normal 29" xfId="87" xr:uid="{00000000-0005-0000-0000-0000C9000000}"/>
    <cellStyle name="Normal 3" xfId="88" xr:uid="{00000000-0005-0000-0000-0000CA000000}"/>
    <cellStyle name="Normal 3 11" xfId="129" xr:uid="{00000000-0005-0000-0000-0000CB000000}"/>
    <cellStyle name="Normal 3 11 2" xfId="292" xr:uid="{7DA2926F-F2A2-412C-9A24-3BAF61CA9435}"/>
    <cellStyle name="Normal 3 11 3" xfId="289" xr:uid="{6E86A2DE-3BB9-4E1B-84C7-C2300BDD9853}"/>
    <cellStyle name="Normal 3 2" xfId="89" xr:uid="{00000000-0005-0000-0000-0000CC000000}"/>
    <cellStyle name="Normal 3 2 14" xfId="287" xr:uid="{F76EF448-DBE4-4C8C-A1BD-F001B25CD516}"/>
    <cellStyle name="Normal 3 2 2" xfId="127" xr:uid="{00000000-0005-0000-0000-0000CD000000}"/>
    <cellStyle name="Normal 3 3" xfId="230" xr:uid="{00000000-0005-0000-0000-0000CE000000}"/>
    <cellStyle name="Normal 3 4" xfId="285" xr:uid="{744E4000-A4D0-41DB-BF86-0977BAA26613}"/>
    <cellStyle name="Normal 3_APU´S_NO_PREVISTOS (1)" xfId="231" xr:uid="{00000000-0005-0000-0000-0000CF000000}"/>
    <cellStyle name="Normal 4" xfId="90" xr:uid="{00000000-0005-0000-0000-0000D0000000}"/>
    <cellStyle name="Normal 4 2" xfId="91" xr:uid="{00000000-0005-0000-0000-0000D1000000}"/>
    <cellStyle name="Normal 4 2 2" xfId="232" xr:uid="{00000000-0005-0000-0000-0000D2000000}"/>
    <cellStyle name="Normal 5" xfId="132" xr:uid="{00000000-0005-0000-0000-0000D3000000}"/>
    <cellStyle name="Normal 6" xfId="233" xr:uid="{00000000-0005-0000-0000-0000D4000000}"/>
    <cellStyle name="Normal 6 2" xfId="234" xr:uid="{00000000-0005-0000-0000-0000D5000000}"/>
    <cellStyle name="Normal 7" xfId="235" xr:uid="{00000000-0005-0000-0000-0000D6000000}"/>
    <cellStyle name="Normal 8" xfId="236" xr:uid="{00000000-0005-0000-0000-0000D7000000}"/>
    <cellStyle name="Normal 8 2" xfId="281" xr:uid="{CE088C41-B4EA-40F5-BB07-D4AEF117F725}"/>
    <cellStyle name="Normal 9" xfId="237" xr:uid="{00000000-0005-0000-0000-0000D8000000}"/>
    <cellStyle name="Normal 9 2" xfId="131" xr:uid="{00000000-0005-0000-0000-0000D9000000}"/>
    <cellStyle name="Normal_ESTABLECIMIENTO Y MANTENIMIENTO" xfId="293" xr:uid="{DF47CD3A-0B2D-4514-BB28-3871B59561B4}"/>
    <cellStyle name="Normal_modelo ACTA OBRA y MODIFICACION" xfId="254" xr:uid="{00000000-0005-0000-0000-0000DA000000}"/>
    <cellStyle name="Normal_PTO OFICIAL PREPLIEGO (CORREGIDO) 2" xfId="130" xr:uid="{00000000-0005-0000-0000-0000DB000000}"/>
    <cellStyle name="Notas 2" xfId="92" xr:uid="{00000000-0005-0000-0000-0000DC000000}"/>
    <cellStyle name="Notas 3" xfId="238" xr:uid="{00000000-0005-0000-0000-0000DD000000}"/>
    <cellStyle name="Percent" xfId="239" xr:uid="{00000000-0005-0000-0000-0000DE000000}"/>
    <cellStyle name="Porcentaje" xfId="94" builtinId="5"/>
    <cellStyle name="Porcentaje 2" xfId="240" xr:uid="{00000000-0005-0000-0000-0000E0000000}"/>
    <cellStyle name="Porcentaje 2 2" xfId="262" xr:uid="{00000000-0005-0000-0000-0000E1000000}"/>
    <cellStyle name="Porcentaje 2 4 2" xfId="266" xr:uid="{00000000-0005-0000-0000-0000E2000000}"/>
    <cellStyle name="Porcentaje 2 4 2 2" xfId="272" xr:uid="{00000000-0005-0000-0000-0000E3000000}"/>
    <cellStyle name="Porcentaje 3" xfId="93" xr:uid="{00000000-0005-0000-0000-0000E4000000}"/>
    <cellStyle name="Porcentaje 3 2" xfId="286" xr:uid="{DFBCA93E-E98B-45B9-82D3-F5DF9308B864}"/>
    <cellStyle name="Porcentaje 4" xfId="241" xr:uid="{00000000-0005-0000-0000-0000E5000000}"/>
    <cellStyle name="Porcentaje 5" xfId="242" xr:uid="{00000000-0005-0000-0000-0000E6000000}"/>
    <cellStyle name="Porcentaje 5 2" xfId="243" xr:uid="{00000000-0005-0000-0000-0000E7000000}"/>
    <cellStyle name="Porcentaje 6" xfId="284" xr:uid="{B30827D8-FB25-4905-AC94-D513164C82D5}"/>
    <cellStyle name="Porcentaje 7" xfId="270" xr:uid="{00000000-0005-0000-0000-0000E8000000}"/>
    <cellStyle name="Porcentual 2" xfId="95" xr:uid="{00000000-0005-0000-0000-0000E9000000}"/>
    <cellStyle name="Porcentual 2 10" xfId="96" xr:uid="{00000000-0005-0000-0000-0000EA000000}"/>
    <cellStyle name="Porcentual 2 10 2" xfId="97" xr:uid="{00000000-0005-0000-0000-0000EB000000}"/>
    <cellStyle name="Porcentual 2 11" xfId="98" xr:uid="{00000000-0005-0000-0000-0000EC000000}"/>
    <cellStyle name="Porcentual 2 12" xfId="99" xr:uid="{00000000-0005-0000-0000-0000ED000000}"/>
    <cellStyle name="Porcentual 2 2" xfId="100" xr:uid="{00000000-0005-0000-0000-0000EE000000}"/>
    <cellStyle name="Porcentual 2 3" xfId="101" xr:uid="{00000000-0005-0000-0000-0000EF000000}"/>
    <cellStyle name="Porcentual 2 4" xfId="102" xr:uid="{00000000-0005-0000-0000-0000F0000000}"/>
    <cellStyle name="Porcentual 2 5" xfId="103" xr:uid="{00000000-0005-0000-0000-0000F1000000}"/>
    <cellStyle name="Porcentual 2 6" xfId="104" xr:uid="{00000000-0005-0000-0000-0000F2000000}"/>
    <cellStyle name="Porcentual 2 7" xfId="105" xr:uid="{00000000-0005-0000-0000-0000F3000000}"/>
    <cellStyle name="Porcentual 2 8" xfId="106" xr:uid="{00000000-0005-0000-0000-0000F4000000}"/>
    <cellStyle name="Porcentual 2 9" xfId="107" xr:uid="{00000000-0005-0000-0000-0000F5000000}"/>
    <cellStyle name="Porcentual 3" xfId="108" xr:uid="{00000000-0005-0000-0000-0000F6000000}"/>
    <cellStyle name="Porcentual 4" xfId="109" xr:uid="{00000000-0005-0000-0000-0000F7000000}"/>
    <cellStyle name="Porcentual 4 2" xfId="110" xr:uid="{00000000-0005-0000-0000-0000F8000000}"/>
    <cellStyle name="Porcentual 5" xfId="111" xr:uid="{00000000-0005-0000-0000-0000F9000000}"/>
    <cellStyle name="Porcentual 5 2" xfId="244" xr:uid="{00000000-0005-0000-0000-0000FA000000}"/>
    <cellStyle name="Porcentual 6" xfId="112" xr:uid="{00000000-0005-0000-0000-0000FB000000}"/>
    <cellStyle name="Porcentual 6 2" xfId="113" xr:uid="{00000000-0005-0000-0000-0000FC000000}"/>
    <cellStyle name="Porcentual 7" xfId="114" xr:uid="{00000000-0005-0000-0000-0000FD000000}"/>
    <cellStyle name="Porcentual 8" xfId="126" xr:uid="{00000000-0005-0000-0000-0000FE000000}"/>
    <cellStyle name="Porcentual_CALCULO DEL AIU-2012" xfId="259" xr:uid="{00000000-0005-0000-0000-0000FF000000}"/>
    <cellStyle name="resaltado" xfId="245" xr:uid="{00000000-0005-0000-0000-000000010000}"/>
    <cellStyle name="Salida 2" xfId="115" xr:uid="{00000000-0005-0000-0000-000001010000}"/>
    <cellStyle name="Salida 3" xfId="246" xr:uid="{00000000-0005-0000-0000-000002010000}"/>
    <cellStyle name="Texto de advertencia 2" xfId="116" xr:uid="{00000000-0005-0000-0000-000003010000}"/>
    <cellStyle name="Texto de advertencia 3" xfId="247" xr:uid="{00000000-0005-0000-0000-000004010000}"/>
    <cellStyle name="Texto explicativo 2" xfId="117" xr:uid="{00000000-0005-0000-0000-000005010000}"/>
    <cellStyle name="Texto explicativo 3" xfId="248" xr:uid="{00000000-0005-0000-0000-000006010000}"/>
    <cellStyle name="Título 1 2" xfId="118" xr:uid="{00000000-0005-0000-0000-000007010000}"/>
    <cellStyle name="Título 1 3" xfId="249" xr:uid="{00000000-0005-0000-0000-000008010000}"/>
    <cellStyle name="Título 2 2" xfId="119" xr:uid="{00000000-0005-0000-0000-000009010000}"/>
    <cellStyle name="Título 2 3" xfId="250" xr:uid="{00000000-0005-0000-0000-00000A010000}"/>
    <cellStyle name="Título 3 2" xfId="120" xr:uid="{00000000-0005-0000-0000-00000B010000}"/>
    <cellStyle name="Título 3 3" xfId="251" xr:uid="{00000000-0005-0000-0000-00000C010000}"/>
    <cellStyle name="Título 4" xfId="121" xr:uid="{00000000-0005-0000-0000-00000D010000}"/>
    <cellStyle name="Título 5" xfId="252" xr:uid="{00000000-0005-0000-0000-00000E010000}"/>
    <cellStyle name="Total" xfId="122" builtinId="25" customBuiltin="1"/>
    <cellStyle name="Total 2" xfId="123" xr:uid="{00000000-0005-0000-0000-000010010000}"/>
    <cellStyle name="Total 3" xfId="253" xr:uid="{00000000-0005-0000-0000-000011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CC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styles" Target="styles.xml"/><Relationship Id="rId128"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sharedStrings" Target="sharedStrings.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calcChain" Target="calcChain.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customXml" Target="../customXml/item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schemas.openxmlformats.org/officeDocument/2006/relationships/customXml" Target="../customXml/item2.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D282EC9\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F:\Angel%202006\PROCESOS_LIC_PAV_LOC\LICITACION_PPL_4_GRUPOS\PRESUPUESTOS_26_06_06\PRESUP_DEFINITIVOS_4G\PRESUP_PRECIOS_UNIFICADOS_OK\PRESUPUESTO%205-7.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d.docs.live.net/Aquitania/Cofinanciacion/FICHAS%20Y%20FORMATOS/UNITARIOS%20GENERALE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d.docs.live.net/Documents%20and%20Settings/usurio/Escritorio/Jose%20luis/Domingo%2006-05%20Memory/cca/InformeEjecutivoU-200_ViscoTM.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F:\Users\monica.chipatecua\Downloads\FOIC02_REPORTE_V_2.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d.docs.live.net/Users/TRAMO%20III/Desktop/Nueva%20carpeta/Documents%20and%20Settings/Adolfo%20Leon/Mis%20documentos/Mis%20documentos/ACTA%20No%2040/ACTA%20No36/CONSORCIO%20acta%20No35/Mis%20documentos/WINDOWS/TEMP/RELACI~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81.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d.docs.live.net/Users/TRAMO%20III/Desktop/Nueva%20carpeta/Users/Subtecnica.PROCOPAL/Documents/MVM/DEVIMED%20S.A/San%20Vicente/HLOPEZA/GERONA/CANTIDADES%20REPOSICION/SUBCIRCUITO%207/REDES7.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4.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5.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d.docs.live.net/Aquitania/Mis%20documentos/MIKO%20EN%20EJECUCION/NUNCHIA/Cofinanciacion/FICHAS%20Y%20FORMATOS/UNITARIOS%20GENERALE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 val="CAPEX_POSOS"/>
      <sheetName val="CAPEX_ACACIAS_90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Curva S Llanos"/>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Index_Graph1"/>
      <sheetName val="LISTAS"/>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Datos_CO"/>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C.C"/>
      <sheetName val="UnitAnal"/>
      <sheetName val="CURVA &quot;S&quot;"/>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port"/>
      <sheetName val="Inicio"/>
      <sheetName val="OT-AC-reembolsa-"/>
      <sheetName val="Hoja2"/>
      <sheetName val="lodos"/>
      <sheetName val="barrer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efreshError="1"/>
      <sheetData sheetId="357"/>
      <sheetData sheetId="358" refreshError="1"/>
      <sheetData sheetId="359" refreshError="1"/>
      <sheetData sheetId="360" refreshError="1"/>
      <sheetData sheetId="361" refreshError="1"/>
      <sheetData sheetId="362" refreshError="1"/>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_Directo1"/>
      <sheetName val="prog_1"/>
      <sheetName val="Análisis_determinístico"/>
      <sheetName val="1__MODELO_60KB"/>
      <sheetName val="Modelo_Financiero_Determ__"/>
      <sheetName val="CAPEX_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 val="1__MODELO_60KB"/>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AMOBLAMINETO"/>
      <sheetName val="ó&gt;"/>
      <sheetName val="resum96"/>
      <sheetName val="sap"/>
      <sheetName val="P2"/>
      <sheetName val="P1"/>
      <sheetName val="31-05-18"/>
      <sheetName val="F-7857-308"/>
      <sheetName val="Equipo Menor"/>
      <sheetName val="ALQUILADO F-7857-308 "/>
      <sheetName val="Real Para tarifas"/>
      <sheetName val="Patrimonio neto personal"/>
      <sheetName val="Cálculos"/>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dicadores_Y_Listas4"/>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Indicadores_Y_Listas"/>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dicadores_Y_Listas1"/>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dicadores_Y_Listas2"/>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LISTA"/>
      <sheetName val="BASE DE DATOS DE PRECIO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_x0000_㈀㰰⌀_x0000_㈀㰮⌀_x0000_䰀଒v_x0000__x0000__x0000_頀"/>
      <sheetName val="Paral. 1"/>
      <sheetName val="Paral. 2"/>
      <sheetName val="Paral. 3"/>
      <sheetName val="Paral.4"/>
      <sheetName val="Lista ICC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ó&gt;????j0$?#???j_$?#???LÓu????"/>
      <sheetName val="REAJUSTESACTA1PROVI"/>
      <sheetName val="&quot;PAGA&quot;"/>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MATERIALES Y RECURSOS"/>
      <sheetName val="CORTE DE OBRA N° 1"/>
      <sheetName val="memoria"/>
      <sheetName val="memoria 1"/>
      <sheetName val="PRESUPUESTO V5"/>
      <sheetName val="1. Preliminares"/>
      <sheetName val="2. Demoliciones"/>
      <sheetName val="3. Elementos y Estructuras"/>
      <sheetName val="4. HVAC"/>
      <sheetName val="8. Recubrimientos y Acabados"/>
      <sheetName val="9. Otros"/>
      <sheetName val="10. Tramites y Licencias"/>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sheetData sheetId="754" refreshError="1"/>
      <sheetData sheetId="755" refreshError="1"/>
      <sheetData sheetId="756" refreshError="1"/>
      <sheetData sheetId="757" refreshError="1"/>
      <sheetData sheetId="758"/>
      <sheetData sheetId="759"/>
      <sheetData sheetId="760"/>
      <sheetData sheetId="761"/>
      <sheetData sheetId="762"/>
      <sheetData sheetId="763"/>
      <sheetData sheetId="764"/>
      <sheetData sheetId="765"/>
      <sheetData sheetId="766"/>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refreshError="1"/>
      <sheetData sheetId="1056" refreshError="1"/>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sheetData sheetId="5326" refreshError="1"/>
      <sheetData sheetId="5327"/>
      <sheetData sheetId="5328"/>
      <sheetData sheetId="5329"/>
      <sheetData sheetId="5330"/>
      <sheetData sheetId="5331"/>
      <sheetData sheetId="5332"/>
      <sheetData sheetId="5333"/>
      <sheetData sheetId="5334"/>
      <sheetData sheetId="5335" refreshError="1"/>
      <sheetData sheetId="5336"/>
      <sheetData sheetId="5337"/>
      <sheetData sheetId="5338"/>
      <sheetData sheetId="5339"/>
      <sheetData sheetId="5340"/>
      <sheetData sheetId="5341"/>
      <sheetData sheetId="5342"/>
      <sheetData sheetId="5343"/>
      <sheetData sheetId="5344"/>
      <sheetData sheetId="5345"/>
      <sheetData sheetId="5346"/>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refreshError="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refreshError="1"/>
      <sheetData sheetId="5437" refreshError="1"/>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sheetData sheetId="5467"/>
      <sheetData sheetId="5468" refreshError="1"/>
      <sheetData sheetId="5469"/>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Equipo"/>
      <sheetName val="INV"/>
      <sheetName val="AASHTO"/>
      <sheetName val="TABLAS SOPORTE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SALARIOS CONVENC"/>
      <sheetName val="MATERIALES BL1"/>
      <sheetName val="SALARIOS CONVENC. - CALCU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 val="[EST0798.XLS]__cceficiente_sh_2"/>
      <sheetName val="Análisis_determinístico"/>
      <sheetName val="Modelo_financiero"/>
      <sheetName val="[EST0798.XLS]__cceficiente_sh_3"/>
      <sheetName val="[EST0798.XLS]__cceficiente_sh_4"/>
      <sheetName val="\William\Excel\WINDOWS\TEMP\E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refreshError="1"/>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Análisis_determinístico"/>
      <sheetName val="DEST__MEDIOS"/>
      <sheetName val="CARGASPROC_"/>
      <sheetName val="G_L_P__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9"/>
      <sheetName val="[EST0798.XLS]__cceficiente_sh_4"/>
      <sheetName val="[EST0798.XLS]__cceficiente_sh_5"/>
      <sheetName val="[EST0798.XLS]__cceficiente_sh_6"/>
      <sheetName val="[EST0798.XLS]__cceficiente_sh_8"/>
      <sheetName val="[EST0798.XLS]__cceficiente_sh_7"/>
      <sheetName val="[EST0798.XLS]__cceficiente_s_10"/>
      <sheetName val="[EST0798.XLS]__cceficiente_s_11"/>
      <sheetName val="[EST0798.XLS]__cceficiente_s_12"/>
      <sheetName val="Análisis_determinístico"/>
      <sheetName val="[EST0798.XLS]__cceficiente_s_13"/>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 val="PU (2)"/>
      <sheetName val="PR 1"/>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FACTOR PRESTACIONAL 2008"/>
      <sheetName val="SALARIO CELADOR 2008"/>
      <sheetName val="TARIFAS DIARIO OFICIAL 2008"/>
      <sheetName val="COSTOS OFICINA"/>
      <sheetName val="COSTOS CAMPAMENTO"/>
      <sheetName val="INFORME BT"/>
      <sheetName val="INFORME TLP"/>
      <sheetName val="Analisis"/>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Informe"/>
      <sheetName val="CUADRILLA"/>
      <sheetName val="PUENTES PARAMETRIZADO"/>
      <sheetName val="fact. pres"/>
      <sheetName val="BASICO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General"/>
      <sheetName val="PRESUPUESTO 4 CARRILES"/>
      <sheetName val="PRESUPUESTO 2 CARRILES"/>
      <sheetName val="APUS"/>
      <sheetName val="PPTO TOTAL 2 CARRILES"/>
      <sheetName val="PPTO  TOTAL4 CARRILES"/>
      <sheetName val="INDIRECTO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Control"/>
      <sheetName val="AVANCE"/>
      <sheetName val="curva_Avance"/>
      <sheetName val="ejecutivo"/>
      <sheetName val="Módulo2"/>
      <sheetName val="Módulo3"/>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Personal"/>
      <sheetName val="COSTES"/>
      <sheetName val="Resumen O&amp;M"/>
      <sheetName val="Resumen O&amp;M (2)"/>
      <sheetName val="IEF-05 O&amp;M"/>
      <sheetName val="IEF-06 Reposicion"/>
      <sheetName val="Costes generales"/>
      <sheetName val="SEDE SOCIAL"/>
      <sheetName val="AREA DE MANTENIMIENTO"/>
      <sheetName val="Costes generales (2)"/>
      <sheetName val="P&amp;G"/>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DATOS GENERALES"/>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Inversión"/>
      <sheetName val="Anexos"/>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BDATOS"/>
      <sheetName val="V.R. 13 AL 26 MAR"/>
      <sheetName val="B.A. 13 AL 26 MAR"/>
      <sheetName val="L.M 10 AL 23 DE ABRIL"/>
      <sheetName val="V.R 10 AL 23 ABRIL"/>
      <sheetName val="J.CRUZ 10AL23 ABRIL"/>
      <sheetName val="J. BUELVAS 1-15 FEB"/>
      <sheetName val="Aobra 1"/>
      <sheetName val="Amodif 1"/>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PRESUPUESTO LICITACIÓN SRN 001"/>
      <sheetName val="SRN_005"/>
      <sheetName val="Preacta N°5"/>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OCTUBRE"/>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Users\aljipego\Downloads\Víncu"/>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A.I.U (2)"/>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INFLA Y DEPR 2004"/>
      <sheetName val="BORRADOR"/>
      <sheetName val="ACT AXAPTA"/>
      <sheetName val="Hoja9"/>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ENERO-2003"/>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PROY ORIGINAL"/>
      <sheetName val="PRESUP"/>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Q"/>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DISEÑO HIDROSANITARIO"/>
      <sheetName val="DISEÑO ELECTRICO"/>
      <sheetName val="OBRA EJECUTADA"/>
      <sheetName val="OBRA EJECUTADA POR CANCELAR"/>
      <sheetName val="OBRA A EJECUTAR"/>
      <sheetName val="BALANCE 1P INICIAL"/>
      <sheetName val="BALANCE 1P FINAL"/>
      <sheetName val="MDEO"/>
      <sheetName val="C-M-H"/>
      <sheetName val="TARIF2002"/>
      <sheetName val="Ppto EL COPEY"/>
      <sheetName val="APU "/>
      <sheetName val="bocatoma"/>
      <sheetName val="MO"/>
      <sheetName val="ANALISIS DE PRECIOS BASICOS"/>
      <sheetName val="PRESUPUESTO GENERAL"/>
      <sheetName val="P. MATERIAL A.C.T CER"/>
      <sheetName val="ANALISIS DE PRECIOS UNITARIOS"/>
      <sheetName val="P. TOTALES"/>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og"/>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499"/>
      <sheetName val="492"/>
      <sheetName val="490"/>
      <sheetName val="488"/>
      <sheetName val="487"/>
      <sheetName val="486"/>
      <sheetName val="485"/>
      <sheetName val="483"/>
      <sheetName val="482"/>
      <sheetName val="481"/>
      <sheetName val="479"/>
      <sheetName val="478"/>
      <sheetName val="477"/>
      <sheetName val="ELECTRICO"/>
      <sheetName val="Vuelta"/>
      <sheetName val="\Users\JoseGabriel\Downloads\Ví"/>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LN5-CHC.4-7-SS7"/>
      <sheetName val="ETAPA 50 SMMLV"/>
      <sheetName val="Capacidad M3"/>
      <sheetName val="Contrato"/>
      <sheetName val="SOL"/>
      <sheetName val="Soporte Cantidades"/>
      <sheetName val="FormCan"/>
      <sheetName val="PrecRec"/>
      <sheetName val="SUB APU"/>
      <sheetName val="SUB_APU"/>
      <sheetName val="VR-PROP MOD 1"/>
      <sheetName val="FORMULA"/>
      <sheetName val="PRECIO"/>
      <sheetName val="I M"/>
      <sheetName val="SOÑANDO"/>
      <sheetName val="EV 424 CON 5 (2)"/>
      <sheetName val="Precios no oficial"/>
      <sheetName val="INSUMOS (2)"/>
      <sheetName val="ITEM"/>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
      <sheetName val="2.3"/>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Varios_"/>
      <sheetName val="Interc_válv_"/>
      <sheetName val="Interc_tapones"/>
      <sheetName val="Itemes_Renovación"/>
      <sheetName val="Interc_de_Hidr_"/>
      <sheetName val="Cambio_de_Valv_"/>
      <sheetName val="Coloc__e_Interc__Tapones"/>
      <sheetName val="Paral_4"/>
      <sheetName val="Paral__3"/>
      <sheetName val="Paral__2"/>
      <sheetName val="Paral__1"/>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UTILIDAD"/>
      <sheetName val="ANALISIS BASICOS"/>
      <sheetName val="OFERTA EC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sheetData sheetId="2851"/>
      <sheetData sheetId="2852"/>
      <sheetData sheetId="2853"/>
      <sheetData sheetId="2854"/>
      <sheetData sheetId="2855"/>
      <sheetData sheetId="2856"/>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sheetData sheetId="3329"/>
      <sheetData sheetId="3330"/>
      <sheetData sheetId="3331"/>
      <sheetData sheetId="3332"/>
      <sheetData sheetId="3333"/>
      <sheetData sheetId="3334"/>
      <sheetData sheetId="3335"/>
      <sheetData sheetId="3336" refreshError="1"/>
      <sheetData sheetId="3337" refreshError="1"/>
      <sheetData sheetId="3338"/>
      <sheetData sheetId="3339" refreshError="1"/>
      <sheetData sheetId="3340" refreshError="1"/>
      <sheetData sheetId="3341" refreshError="1"/>
      <sheetData sheetId="3342"/>
      <sheetData sheetId="3343" refreshError="1"/>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sheetData sheetId="3499"/>
      <sheetData sheetId="3500" refreshError="1"/>
      <sheetData sheetId="3501"/>
      <sheetData sheetId="3502" refreshError="1"/>
      <sheetData sheetId="3503"/>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sheetData sheetId="3543"/>
      <sheetData sheetId="3544"/>
      <sheetData sheetId="3545"/>
      <sheetData sheetId="3546"/>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sheetData sheetId="3563"/>
      <sheetData sheetId="3564"/>
      <sheetData sheetId="3565"/>
      <sheetData sheetId="3566"/>
      <sheetData sheetId="3567"/>
      <sheetData sheetId="3568"/>
      <sheetData sheetId="3569"/>
      <sheetData sheetId="3570"/>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refreshError="1"/>
      <sheetData sheetId="3634" refreshError="1"/>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refreshError="1"/>
      <sheetData sheetId="3686" refreshError="1"/>
      <sheetData sheetId="3687"/>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sheetData sheetId="3723"/>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sheetData sheetId="3798"/>
      <sheetData sheetId="3799" refreshError="1"/>
      <sheetData sheetId="3800" refreshError="1"/>
      <sheetData sheetId="380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sheetData sheetId="3841"/>
      <sheetData sheetId="3842"/>
      <sheetData sheetId="3843"/>
      <sheetData sheetId="3844"/>
      <sheetData sheetId="3845"/>
      <sheetData sheetId="3846"/>
      <sheetData sheetId="3847"/>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refreshError="1"/>
      <sheetData sheetId="3884" refreshError="1"/>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refreshError="1"/>
      <sheetData sheetId="4068" refreshError="1"/>
      <sheetData sheetId="4069"/>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sheetData sheetId="4105"/>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sheetData sheetId="4174"/>
      <sheetData sheetId="4175" refreshError="1"/>
      <sheetData sheetId="4176" refreshError="1"/>
      <sheetData sheetId="4177"/>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sheetData sheetId="4217"/>
      <sheetData sheetId="4218"/>
      <sheetData sheetId="4219"/>
      <sheetData sheetId="4220"/>
      <sheetData sheetId="4221"/>
      <sheetData sheetId="4222"/>
      <sheetData sheetId="4223"/>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refreshError="1"/>
      <sheetData sheetId="4258" refreshError="1"/>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sheetData sheetId="4349"/>
      <sheetData sheetId="4350"/>
      <sheetData sheetId="4351"/>
      <sheetData sheetId="4352"/>
      <sheetData sheetId="4353"/>
      <sheetData sheetId="4354"/>
      <sheetData sheetId="4355"/>
      <sheetData sheetId="4356"/>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refreshError="1"/>
      <sheetData sheetId="4642" refreshError="1"/>
      <sheetData sheetId="4643"/>
      <sheetData sheetId="4644" refreshError="1"/>
      <sheetData sheetId="4645" refreshError="1"/>
      <sheetData sheetId="4646" refreshError="1"/>
      <sheetData sheetId="4647" refreshError="1"/>
      <sheetData sheetId="4648" refreshError="1"/>
      <sheetData sheetId="4649" refreshError="1"/>
      <sheetData sheetId="4650" refreshError="1"/>
      <sheetData sheetId="4651"/>
      <sheetData sheetId="4652"/>
      <sheetData sheetId="4653"/>
      <sheetData sheetId="4654"/>
      <sheetData sheetId="4655"/>
      <sheetData sheetId="4656"/>
      <sheetData sheetId="4657" refreshError="1"/>
      <sheetData sheetId="4658"/>
      <sheetData sheetId="4659" refreshError="1"/>
      <sheetData sheetId="4660"/>
      <sheetData sheetId="4661"/>
      <sheetData sheetId="4662"/>
      <sheetData sheetId="4663" refreshError="1"/>
      <sheetData sheetId="4664"/>
      <sheetData sheetId="4665"/>
      <sheetData sheetId="4666"/>
      <sheetData sheetId="4667"/>
      <sheetData sheetId="4668" refreshError="1"/>
      <sheetData sheetId="4669"/>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sheetData sheetId="4903"/>
      <sheetData sheetId="4904"/>
      <sheetData sheetId="4905"/>
      <sheetData sheetId="4906" refreshError="1"/>
      <sheetData sheetId="4907" refreshError="1"/>
      <sheetData sheetId="4908" refreshError="1"/>
      <sheetData sheetId="4909" refreshError="1"/>
      <sheetData sheetId="4910" refreshError="1"/>
      <sheetData sheetId="4911" refreshError="1"/>
      <sheetData sheetId="4912"/>
      <sheetData sheetId="4913" refreshError="1"/>
      <sheetData sheetId="4914"/>
      <sheetData sheetId="4915" refreshError="1"/>
      <sheetData sheetId="4916"/>
      <sheetData sheetId="4917"/>
      <sheetData sheetId="4918"/>
      <sheetData sheetId="4919"/>
      <sheetData sheetId="4920" refreshError="1"/>
      <sheetData sheetId="4921"/>
      <sheetData sheetId="4922"/>
      <sheetData sheetId="4923"/>
      <sheetData sheetId="4924"/>
      <sheetData sheetId="4925" refreshError="1"/>
      <sheetData sheetId="4926" refreshError="1"/>
      <sheetData sheetId="4927" refreshError="1"/>
      <sheetData sheetId="4928"/>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sheetData sheetId="4938"/>
      <sheetData sheetId="4939" refreshError="1"/>
      <sheetData sheetId="4940" refreshError="1"/>
      <sheetData sheetId="4941" refreshError="1"/>
      <sheetData sheetId="4942" refreshError="1"/>
      <sheetData sheetId="4943" refreshError="1"/>
      <sheetData sheetId="4944"/>
      <sheetData sheetId="4945" refreshError="1"/>
      <sheetData sheetId="4946" refreshError="1"/>
      <sheetData sheetId="4947"/>
      <sheetData sheetId="4948" refreshError="1"/>
      <sheetData sheetId="4949"/>
      <sheetData sheetId="4950"/>
      <sheetData sheetId="4951"/>
      <sheetData sheetId="4952"/>
      <sheetData sheetId="4953"/>
      <sheetData sheetId="4954"/>
      <sheetData sheetId="4955" refreshError="1"/>
      <sheetData sheetId="4956"/>
      <sheetData sheetId="4957" refreshError="1"/>
      <sheetData sheetId="4958"/>
      <sheetData sheetId="4959" refreshError="1"/>
      <sheetData sheetId="4960" refreshError="1"/>
      <sheetData sheetId="4961" refreshError="1"/>
      <sheetData sheetId="4962"/>
      <sheetData sheetId="4963"/>
      <sheetData sheetId="4964"/>
      <sheetData sheetId="4965"/>
      <sheetData sheetId="4966"/>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sheetData sheetId="4979" refreshError="1"/>
      <sheetData sheetId="4980" refreshError="1"/>
      <sheetData sheetId="4981" refreshError="1"/>
      <sheetData sheetId="4982" refreshError="1"/>
      <sheetData sheetId="4983" refreshError="1"/>
      <sheetData sheetId="4984"/>
      <sheetData sheetId="4985"/>
      <sheetData sheetId="4986"/>
      <sheetData sheetId="4987"/>
      <sheetData sheetId="4988"/>
      <sheetData sheetId="4989"/>
      <sheetData sheetId="4990"/>
      <sheetData sheetId="4991" refreshError="1"/>
      <sheetData sheetId="4992"/>
      <sheetData sheetId="4993"/>
      <sheetData sheetId="4994"/>
      <sheetData sheetId="4995"/>
      <sheetData sheetId="4996"/>
      <sheetData sheetId="4997" refreshError="1"/>
      <sheetData sheetId="4998"/>
      <sheetData sheetId="4999"/>
      <sheetData sheetId="5000"/>
      <sheetData sheetId="5001"/>
      <sheetData sheetId="5002"/>
      <sheetData sheetId="5003"/>
      <sheetData sheetId="5004"/>
      <sheetData sheetId="5005"/>
      <sheetData sheetId="5006"/>
      <sheetData sheetId="5007"/>
      <sheetData sheetId="5008"/>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sheetData sheetId="5020"/>
      <sheetData sheetId="5021"/>
      <sheetData sheetId="5022"/>
      <sheetData sheetId="5023"/>
      <sheetData sheetId="5024" refreshError="1"/>
      <sheetData sheetId="5025" refreshError="1"/>
      <sheetData sheetId="5026"/>
      <sheetData sheetId="5027"/>
      <sheetData sheetId="5028"/>
      <sheetData sheetId="5029" refreshError="1"/>
      <sheetData sheetId="5030" refreshError="1"/>
      <sheetData sheetId="5031" refreshError="1"/>
      <sheetData sheetId="5032" refreshError="1"/>
      <sheetData sheetId="5033" refreshError="1"/>
      <sheetData sheetId="5034" refreshError="1"/>
      <sheetData sheetId="5035" refreshError="1"/>
      <sheetData sheetId="5036"/>
      <sheetData sheetId="5037"/>
      <sheetData sheetId="5038"/>
      <sheetData sheetId="5039"/>
      <sheetData sheetId="5040"/>
      <sheetData sheetId="5041"/>
      <sheetData sheetId="5042"/>
      <sheetData sheetId="5043"/>
      <sheetData sheetId="5044"/>
      <sheetData sheetId="5045"/>
      <sheetData sheetId="5046"/>
      <sheetData sheetId="5047" refreshError="1"/>
      <sheetData sheetId="5048" refreshError="1"/>
      <sheetData sheetId="5049" refreshError="1"/>
      <sheetData sheetId="5050" refreshError="1"/>
      <sheetData sheetId="5051" refreshError="1"/>
      <sheetData sheetId="5052"/>
      <sheetData sheetId="5053"/>
      <sheetData sheetId="5054" refreshError="1"/>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refreshError="1"/>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refreshError="1"/>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refreshError="1"/>
      <sheetData sheetId="5113" refreshError="1"/>
      <sheetData sheetId="5114" refreshError="1"/>
      <sheetData sheetId="5115" refreshError="1"/>
      <sheetData sheetId="5116"/>
      <sheetData sheetId="5117"/>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sheetData sheetId="5199"/>
      <sheetData sheetId="5200"/>
      <sheetData sheetId="5201"/>
      <sheetData sheetId="5202"/>
      <sheetData sheetId="5203"/>
      <sheetData sheetId="5204"/>
      <sheetData sheetId="5205"/>
      <sheetData sheetId="5206"/>
      <sheetData sheetId="5207"/>
      <sheetData sheetId="5208" refreshError="1"/>
      <sheetData sheetId="5209"/>
      <sheetData sheetId="5210" refreshError="1"/>
      <sheetData sheetId="5211"/>
      <sheetData sheetId="5212" refreshError="1"/>
      <sheetData sheetId="5213" refreshError="1"/>
      <sheetData sheetId="5214" refreshError="1"/>
      <sheetData sheetId="5215" refreshError="1"/>
      <sheetData sheetId="5216"/>
      <sheetData sheetId="5217"/>
      <sheetData sheetId="5218"/>
      <sheetData sheetId="5219"/>
      <sheetData sheetId="5220"/>
      <sheetData sheetId="5221" refreshError="1"/>
      <sheetData sheetId="5222" refreshError="1"/>
      <sheetData sheetId="5223" refreshError="1"/>
      <sheetData sheetId="5224" refreshError="1"/>
      <sheetData sheetId="5225" refreshError="1"/>
      <sheetData sheetId="5226" refreshError="1"/>
      <sheetData sheetId="5227" refreshError="1"/>
      <sheetData sheetId="5228"/>
      <sheetData sheetId="5229"/>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refreshError="1"/>
      <sheetData sheetId="5294"/>
      <sheetData sheetId="5295"/>
      <sheetData sheetId="5296"/>
      <sheetData sheetId="5297"/>
      <sheetData sheetId="5298"/>
      <sheetData sheetId="5299" refreshError="1"/>
      <sheetData sheetId="5300"/>
      <sheetData sheetId="5301" refreshError="1"/>
      <sheetData sheetId="5302"/>
      <sheetData sheetId="5303"/>
      <sheetData sheetId="5304"/>
      <sheetData sheetId="5305"/>
      <sheetData sheetId="5306"/>
      <sheetData sheetId="5307"/>
      <sheetData sheetId="5308"/>
      <sheetData sheetId="5309"/>
      <sheetData sheetId="5310"/>
      <sheetData sheetId="5311"/>
      <sheetData sheetId="5312" refreshError="1"/>
      <sheetData sheetId="5313"/>
      <sheetData sheetId="5314"/>
      <sheetData sheetId="5315"/>
      <sheetData sheetId="5316"/>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refreshError="1"/>
      <sheetData sheetId="5355"/>
      <sheetData sheetId="5356" refreshError="1"/>
      <sheetData sheetId="5357"/>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sheetData sheetId="5373"/>
      <sheetData sheetId="5374"/>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sheetData sheetId="5385"/>
      <sheetData sheetId="5386"/>
      <sheetData sheetId="5387"/>
      <sheetData sheetId="5388"/>
      <sheetData sheetId="5389"/>
      <sheetData sheetId="5390"/>
      <sheetData sheetId="5391"/>
      <sheetData sheetId="5392"/>
      <sheetData sheetId="5393"/>
      <sheetData sheetId="5394" refreshError="1"/>
      <sheetData sheetId="5395" refreshError="1"/>
      <sheetData sheetId="5396" refreshError="1"/>
      <sheetData sheetId="5397" refreshError="1"/>
      <sheetData sheetId="5398" refreshError="1"/>
      <sheetData sheetId="5399"/>
      <sheetData sheetId="5400" refreshError="1"/>
      <sheetData sheetId="5401" refreshError="1"/>
      <sheetData sheetId="5402"/>
      <sheetData sheetId="5403"/>
      <sheetData sheetId="5404" refreshError="1"/>
      <sheetData sheetId="5405" refreshError="1"/>
      <sheetData sheetId="5406"/>
      <sheetData sheetId="5407" refreshError="1"/>
      <sheetData sheetId="5408" refreshError="1"/>
      <sheetData sheetId="5409"/>
      <sheetData sheetId="5410"/>
      <sheetData sheetId="5411"/>
      <sheetData sheetId="5412"/>
      <sheetData sheetId="5413"/>
      <sheetData sheetId="5414"/>
      <sheetData sheetId="5415"/>
      <sheetData sheetId="5416"/>
      <sheetData sheetId="5417"/>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sheetData sheetId="5429"/>
      <sheetData sheetId="5430"/>
      <sheetData sheetId="5431"/>
      <sheetData sheetId="5432"/>
      <sheetData sheetId="5433"/>
      <sheetData sheetId="5434"/>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sheetData sheetId="5490"/>
      <sheetData sheetId="5491"/>
      <sheetData sheetId="5492"/>
      <sheetData sheetId="5493"/>
      <sheetData sheetId="5494"/>
      <sheetData sheetId="5495" refreshError="1"/>
      <sheetData sheetId="5496" refreshError="1"/>
      <sheetData sheetId="5497" refreshError="1"/>
      <sheetData sheetId="5498"/>
      <sheetData sheetId="5499" refreshError="1"/>
      <sheetData sheetId="5500" refreshError="1"/>
      <sheetData sheetId="5501" refreshError="1"/>
      <sheetData sheetId="5502"/>
      <sheetData sheetId="5503"/>
      <sheetData sheetId="5504"/>
      <sheetData sheetId="5505"/>
      <sheetData sheetId="5506"/>
      <sheetData sheetId="5507"/>
      <sheetData sheetId="5508"/>
      <sheetData sheetId="5509"/>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refreshError="1"/>
      <sheetData sheetId="5539"/>
      <sheetData sheetId="5540" refreshError="1"/>
      <sheetData sheetId="5541" refreshError="1"/>
      <sheetData sheetId="5542"/>
      <sheetData sheetId="5543"/>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sheetData sheetId="5712"/>
      <sheetData sheetId="5713"/>
      <sheetData sheetId="5714" refreshError="1"/>
      <sheetData sheetId="5715" refreshError="1"/>
      <sheetData sheetId="5716" refreshError="1"/>
      <sheetData sheetId="5717" refreshError="1"/>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sheetData sheetId="5790" refreshError="1"/>
      <sheetData sheetId="5791" refreshError="1"/>
      <sheetData sheetId="5792"/>
      <sheetData sheetId="5793"/>
      <sheetData sheetId="5794" refreshError="1"/>
      <sheetData sheetId="5795" refreshError="1"/>
      <sheetData sheetId="5796"/>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sheetData sheetId="5812"/>
      <sheetData sheetId="5813"/>
      <sheetData sheetId="5814" refreshError="1"/>
      <sheetData sheetId="5815" refreshError="1"/>
      <sheetData sheetId="5816" refreshError="1"/>
      <sheetData sheetId="5817"/>
      <sheetData sheetId="5818"/>
      <sheetData sheetId="5819"/>
      <sheetData sheetId="5820"/>
      <sheetData sheetId="5821"/>
      <sheetData sheetId="5822"/>
      <sheetData sheetId="5823"/>
      <sheetData sheetId="5824"/>
      <sheetData sheetId="5825" refreshError="1"/>
      <sheetData sheetId="5826" refreshError="1"/>
      <sheetData sheetId="5827"/>
      <sheetData sheetId="5828"/>
      <sheetData sheetId="5829"/>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sheetData sheetId="5859"/>
      <sheetData sheetId="5860"/>
      <sheetData sheetId="5861"/>
      <sheetData sheetId="5862"/>
      <sheetData sheetId="5863"/>
      <sheetData sheetId="5864"/>
      <sheetData sheetId="5865"/>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sheetData sheetId="5881"/>
      <sheetData sheetId="5882"/>
      <sheetData sheetId="5883"/>
      <sheetData sheetId="5884" refreshError="1"/>
      <sheetData sheetId="5885" refreshError="1"/>
      <sheetData sheetId="5886" refreshError="1"/>
      <sheetData sheetId="5887"/>
      <sheetData sheetId="5888"/>
      <sheetData sheetId="5889"/>
      <sheetData sheetId="5890"/>
      <sheetData sheetId="5891"/>
      <sheetData sheetId="5892"/>
      <sheetData sheetId="5893"/>
      <sheetData sheetId="5894"/>
      <sheetData sheetId="5895"/>
      <sheetData sheetId="5896"/>
      <sheetData sheetId="5897"/>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sheetData sheetId="5946" refreshError="1"/>
      <sheetData sheetId="5947" refreshError="1"/>
      <sheetData sheetId="5948" refreshError="1"/>
      <sheetData sheetId="5949" refreshError="1"/>
      <sheetData sheetId="5950"/>
      <sheetData sheetId="5951" refreshError="1"/>
      <sheetData sheetId="5952" refreshError="1"/>
      <sheetData sheetId="5953" refreshError="1"/>
      <sheetData sheetId="5954" refreshError="1"/>
      <sheetData sheetId="5955" refreshError="1"/>
      <sheetData sheetId="5956" refreshError="1"/>
      <sheetData sheetId="5957"/>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sheetData sheetId="5967"/>
      <sheetData sheetId="5968"/>
      <sheetData sheetId="5969"/>
      <sheetData sheetId="5970"/>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sheetData sheetId="6119"/>
      <sheetData sheetId="6120"/>
      <sheetData sheetId="612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sheetData sheetId="6169"/>
      <sheetData sheetId="6170"/>
      <sheetData sheetId="6171"/>
      <sheetData sheetId="6172"/>
      <sheetData sheetId="6173"/>
      <sheetData sheetId="6174"/>
      <sheetData sheetId="6175"/>
      <sheetData sheetId="6176"/>
      <sheetData sheetId="6177"/>
      <sheetData sheetId="6178" refreshError="1"/>
      <sheetData sheetId="6179"/>
      <sheetData sheetId="6180"/>
      <sheetData sheetId="6181" refreshError="1"/>
      <sheetData sheetId="6182"/>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refreshError="1"/>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refreshError="1"/>
      <sheetData sheetId="6227"/>
      <sheetData sheetId="6228"/>
      <sheetData sheetId="6229"/>
      <sheetData sheetId="6230"/>
      <sheetData sheetId="6231"/>
      <sheetData sheetId="6232"/>
      <sheetData sheetId="6233"/>
      <sheetData sheetId="6234"/>
      <sheetData sheetId="6235" refreshError="1"/>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sheetData sheetId="7176" refreshError="1"/>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sheetData sheetId="7225" refreshError="1"/>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refreshError="1"/>
      <sheetData sheetId="7262" refreshError="1"/>
      <sheetData sheetId="7263" refreshError="1"/>
      <sheetData sheetId="7264"/>
      <sheetData sheetId="7265"/>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sheetData sheetId="7277" refreshError="1"/>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refreshError="1"/>
      <sheetData sheetId="7291" refreshError="1"/>
      <sheetData sheetId="7292" refreshError="1"/>
      <sheetData sheetId="7293" refreshError="1"/>
      <sheetData sheetId="7294" refreshError="1"/>
      <sheetData sheetId="7295"/>
      <sheetData sheetId="7296"/>
      <sheetData sheetId="7297"/>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sheetData sheetId="7321" refreshError="1"/>
      <sheetData sheetId="7322"/>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sheetData sheetId="7423"/>
      <sheetData sheetId="7424" refreshError="1"/>
      <sheetData sheetId="7425" refreshError="1"/>
      <sheetData sheetId="7426" refreshError="1"/>
      <sheetData sheetId="7427" refreshError="1"/>
      <sheetData sheetId="7428" refreshError="1"/>
      <sheetData sheetId="7429"/>
      <sheetData sheetId="7430"/>
      <sheetData sheetId="743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refreshError="1"/>
      <sheetData sheetId="7864"/>
      <sheetData sheetId="7865"/>
      <sheetData sheetId="7866" refreshError="1"/>
      <sheetData sheetId="7867" refreshError="1"/>
      <sheetData sheetId="7868"/>
      <sheetData sheetId="7869" refreshError="1"/>
      <sheetData sheetId="7870" refreshError="1"/>
      <sheetData sheetId="7871" refreshError="1"/>
      <sheetData sheetId="7872"/>
      <sheetData sheetId="7873" refreshError="1"/>
      <sheetData sheetId="7874"/>
      <sheetData sheetId="7875" refreshError="1"/>
      <sheetData sheetId="7876" refreshError="1"/>
      <sheetData sheetId="7877"/>
      <sheetData sheetId="7878" refreshError="1"/>
      <sheetData sheetId="7879" refreshError="1"/>
      <sheetData sheetId="7880" refreshError="1"/>
      <sheetData sheetId="7881" refreshError="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refreshError="1"/>
      <sheetData sheetId="847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items"/>
      <sheetName val="INDICMICROEMP"/>
      <sheetName val="ACTA DE MODIFICACION  (2)"/>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_aCCIDENTES_DE_1995___1996_x_15"/>
      <sheetName val="//ccefici"/>
      <sheetName val="_a  aaInformación GRUPO 4_A MIn"/>
      <sheetName val="_aCCIDENTES_DE_1995___1996_x_11"/>
      <sheetName val="_aCCIDENTES_DE_1995___1996_xl_4"/>
      <sheetName val="_aCCIDENTES_DE_1995___1996_xl_3"/>
      <sheetName val="_aCCIDENTES_DE_1995___1996_xl_2"/>
      <sheetName val="_aCCIDENTES_DE_1995___1996_xl_6"/>
      <sheetName val="_aCCIDENTES_DE_1995___1996_xl_5"/>
      <sheetName val="_aCCIDENTES_DE_1995___1996_xl_7"/>
      <sheetName val="_aCCIDENTES_DE_1995___1996_xl_8"/>
      <sheetName val="_aCCIDENTES_DE_1995___1996_xl_9"/>
      <sheetName val="_aCCIDENTES_DE_1995___1996_x_10"/>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CCIDENTES_DE_1995___1996_x_12"/>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Users\USUARIO\Downloads\a  aa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SEGUIM Y REPROG MES 1 (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Hoja1 (2)"/>
      <sheetName val="Hoja1 (3)"/>
      <sheetName val="precios-básicos2002"/>
      <sheetName val="APU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QUIPOS"/>
      <sheetName val="MANO DE OBRA"/>
      <sheetName val="TRANSPORTE"/>
      <sheetName val="//d.docs.live.net/a  aaInformac"/>
      <sheetName val="LISTADO "/>
      <sheetName val="M.O."/>
      <sheetName val="aactividad"/>
      <sheetName val="DUB-823"/>
      <sheetName val="GPI 526"/>
      <sheetName val="SKJ452"/>
      <sheetName val="ITA878"/>
      <sheetName val="AEA-944"/>
      <sheetName val="XXJ617"/>
      <sheetName val="SNG_855"/>
      <sheetName val="VEA 374"/>
      <sheetName val="HFB024"/>
      <sheetName val="PAJ825"/>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Hoja2"/>
      <sheetName val="ACTA No.1 "/>
      <sheetName val="ACTA No.5"/>
      <sheetName val="ACTA MAYORES - GENERAL"/>
      <sheetName val="INDICE"/>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Base_Muestras"/>
      <sheetName val="Formulario_N°_4"/>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Nuevos APU Córdoba\a  aaInform"/>
      <sheetName val="\E\Nuevos APU Córdoba\a  aaInfo"/>
      <sheetName val="\Users\JoseGabriel\Documents\Mi"/>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AC2-AG96"/>
      <sheetName val=" ACTA FINAL + MODIFICATORIA "/>
      <sheetName val="MATERIAL"/>
      <sheetName val="BASE"/>
      <sheetName val="\E\a  aaInformación GRUPO 4\A M"/>
      <sheetName val="PU (2)"/>
      <sheetName val="_aCCIDENTES_DE_1995___1996_x_21"/>
      <sheetName val="_aCCIDENTES_DE_1995___1996_x_22"/>
      <sheetName val="_aCCIDENTES_DE_1995___1996_x_23"/>
      <sheetName val="_aCCIDENTES_DE_1995___1996_x_24"/>
      <sheetName val="_aCCIDENTES_DE_1995___1996_x_25"/>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61"/>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Tabla CONPES 3714"/>
      <sheetName val="COSTOS UNITARIOS"/>
      <sheetName val="CA-2909"/>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AT"/>
      <sheetName val="HER"/>
      <sheetName val="PER"/>
      <sheetName val="TRANS"/>
      <sheetName val="\Users\LENOVO\Downloads\a  aaIn"/>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Users\ANDRES FELIPE MUÑOZ\Down"/>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AIU"/>
      <sheetName val="gp05"/>
      <sheetName val="GP06"/>
      <sheetName val="CRONOGRAMA INICIAL"/>
      <sheetName val="informe sem no.1"/>
      <sheetName val="informe sem no.2"/>
      <sheetName val="informe sem no.3"/>
      <sheetName val="informe sem no.4"/>
      <sheetName val="REPROGRAMACION 2"/>
      <sheetName val="ESTADO_VÍA-CRIT_TECNICO"/>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EST2"/>
      <sheetName val="PLAN DE INVERSION ANTICIPO"/>
      <sheetName val="inv mensual"/>
      <sheetName val="borrador flujo inv"/>
      <sheetName val="social-ambiental"/>
      <sheetName val="AU"/>
      <sheetName val="\\Gabrielaapabone\d copias\a  a"/>
      <sheetName val="GENERALIDADES"/>
      <sheetName val="analisis costo horario"/>
      <sheetName val="Lista Base"/>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ALET DEL 21 FEB AL 5 MARZ"/>
      <sheetName val="COSTOS"/>
      <sheetName val="EVA"/>
      <sheetName val="Main"/>
      <sheetName val="CorpTax"/>
      <sheetName val="PAGOS"/>
      <sheetName val="articulos"/>
      <sheetName val="ESTADO RED"/>
      <sheetName val="CARRETERAS"/>
      <sheetName val="GENERALIDADES "/>
      <sheetName val="aCCIDENTES%2520DE%25201995%2520"/>
      <sheetName val="REQUISITOS INF INTERVENTORÍA"/>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DIRECTAS AMO I"/>
      <sheetName val="DIRECTAS AMO II"/>
      <sheetName val="modf "/>
      <sheetName val="1,2 MC"/>
      <sheetName val="3,1 MC"/>
      <sheetName val="3,2 MC"/>
      <sheetName val="4,2 MC"/>
      <sheetName val="/a  aaInformación GRUPO 4/A MIn"/>
      <sheetName val="ANALISIS RESUMIDOS"/>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T"/>
      <sheetName val="2007 Database"/>
      <sheetName val="ITEMS ALCANT."/>
      <sheetName val="COSTOS_UNITARIOS"/>
      <sheetName val="ITEMS_ALCANT_"/>
      <sheetName val="COSTOS_UNITARIOS1"/>
      <sheetName val="ITEMS_ALCANT_1"/>
      <sheetName val="COSTOS_UNITARIOS2"/>
      <sheetName val="ITEMS_ALCANT_2"/>
      <sheetName val="Formulario_N°_43"/>
      <sheetName val="Base_Muestras3"/>
      <sheetName val="COSTOS_UNITARIOS3"/>
      <sheetName val="\AMV___no_borrar\PRESUPUESTOS\3"/>
      <sheetName val="\I\AMV___no_borrar\PRESUPUESTO3"/>
      <sheetName val="\A\a__aaInformación_GRUPO_4\A_3"/>
      <sheetName val="ITEMS_ALCANT_3"/>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aCCIDENTES_DE_1995_-_199646"/>
      <sheetName val="aCCIDENTES_DE_1995_-_1996_xls21"/>
      <sheetName val="ACTA_DE_MODIFICACION__(2)10"/>
      <sheetName val="\a__aaInformación_GRUPO_4\A_M10"/>
      <sheetName val="Datos_Básicos10"/>
      <sheetName val="SUB_APU10"/>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BASES"/>
      <sheetName val="lista-precio-mat-equipos"/>
      <sheetName val="rendimiento"/>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Program"/>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refreshError="1"/>
      <sheetData sheetId="214"/>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refreshError="1"/>
      <sheetData sheetId="252" refreshError="1"/>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refreshError="1"/>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refreshError="1"/>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sheetData sheetId="366"/>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refreshError="1"/>
      <sheetData sheetId="403"/>
      <sheetData sheetId="404"/>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refreshError="1"/>
      <sheetData sheetId="554" refreshError="1"/>
      <sheetData sheetId="555" refreshError="1"/>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refreshError="1"/>
      <sheetData sheetId="835" refreshError="1"/>
      <sheetData sheetId="836" refreshError="1"/>
      <sheetData sheetId="837" refreshError="1"/>
      <sheetData sheetId="838" refreshError="1"/>
      <sheetData sheetId="839" refreshError="1"/>
      <sheetData sheetId="840" refreshError="1"/>
      <sheetData sheetId="841"/>
      <sheetData sheetId="842"/>
      <sheetData sheetId="843"/>
      <sheetData sheetId="844" refreshError="1"/>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refreshError="1"/>
      <sheetData sheetId="917"/>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sheetData sheetId="937"/>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refreshError="1"/>
      <sheetData sheetId="1032" refreshError="1"/>
      <sheetData sheetId="1033" refreshError="1"/>
      <sheetData sheetId="1034" refreshError="1"/>
      <sheetData sheetId="1035" refreshError="1"/>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refreshError="1"/>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refreshError="1"/>
      <sheetData sheetId="1588" refreshError="1"/>
      <sheetData sheetId="1589" refreshError="1"/>
      <sheetData sheetId="1590"/>
      <sheetData sheetId="1591"/>
      <sheetData sheetId="1592"/>
      <sheetData sheetId="1593"/>
      <sheetData sheetId="1594"/>
      <sheetData sheetId="1595"/>
      <sheetData sheetId="1596"/>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sheetData sheetId="1608"/>
      <sheetData sheetId="1609"/>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sheetData sheetId="1676"/>
      <sheetData sheetId="1677"/>
      <sheetData sheetId="1678"/>
      <sheetData sheetId="1679"/>
      <sheetData sheetId="1680" refreshError="1"/>
      <sheetData sheetId="1681" refreshError="1"/>
      <sheetData sheetId="1682"/>
      <sheetData sheetId="1683"/>
      <sheetData sheetId="1684"/>
      <sheetData sheetId="1685"/>
      <sheetData sheetId="1686"/>
      <sheetData sheetId="1687"/>
      <sheetData sheetId="1688"/>
      <sheetData sheetId="1689"/>
      <sheetData sheetId="1690"/>
      <sheetData sheetId="1691"/>
      <sheetData sheetId="1692"/>
      <sheetData sheetId="1693" refreshError="1"/>
      <sheetData sheetId="1694" refreshError="1"/>
      <sheetData sheetId="1695" refreshError="1"/>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 val="STRSUMM0"/>
      <sheetName val="OPCIONES DE SIMULACION"/>
      <sheetName val="COSTOS DE TRANSPORTE"/>
      <sheetName val="BOUNDS &amp; ROWS"/>
      <sheetName val="COMPRA MATERIA PRI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 val="CANT_PAV-11"/>
      <sheetName val="CANT_PAV-21"/>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 sheetId="11"/>
      <sheetData sheetId="12"/>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OCTUBRE"/>
      <sheetName val="PESOS"/>
      <sheetName val="210.2.2"/>
      <sheetName val="TARIFAS"/>
      <sheetName val="Sheet1"/>
      <sheetName val="PrecRec"/>
      <sheetName val="Sanitario"/>
      <sheetName val="EST2"/>
      <sheetName val="Hoja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201_7"/>
      <sheetName val="201_15"/>
      <sheetName val="210_2_1_(2)"/>
      <sheetName val="210_2_2"/>
      <sheetName val="211_1"/>
      <sheetName val="230_2P"/>
      <sheetName val="320_1"/>
      <sheetName val="500_1"/>
      <sheetName val="600_1"/>
      <sheetName val="600_2"/>
      <sheetName val="600_4"/>
      <sheetName val="600_5"/>
      <sheetName val="610_1"/>
      <sheetName val="630_4"/>
      <sheetName val="630_6"/>
      <sheetName val="630_7"/>
      <sheetName val="640_1"/>
      <sheetName val="661_1"/>
      <sheetName val="673_1"/>
      <sheetName val="673_2"/>
      <sheetName val="681_1"/>
      <sheetName val="700_1"/>
      <sheetName val="700_3"/>
      <sheetName val="701_1"/>
      <sheetName val="710_1_1"/>
      <sheetName val="710_1_4"/>
      <sheetName val="720_1"/>
      <sheetName val="730_1"/>
      <sheetName val="730_2"/>
      <sheetName val="740_1"/>
      <sheetName val="800_2"/>
      <sheetName val="810_1_"/>
      <sheetName val="900_2"/>
      <sheetName val="900_3"/>
      <sheetName val="200P_ROCERIA"/>
      <sheetName val="210_2_OTRA"/>
      <sheetName val="320_2"/>
      <sheetName val="320_3"/>
      <sheetName val="440_1P_COMPRADA"/>
      <sheetName val="440_2P_COMPRADA"/>
      <sheetName val="440_3P_COMPRADA"/>
      <sheetName val="441_1P_COMPRADA"/>
      <sheetName val="441_2P_COMPRADA"/>
      <sheetName val="441_3P_COMPRADA"/>
      <sheetName val="450_1P_COMPRADA"/>
      <sheetName val="450_1_"/>
      <sheetName val="450_1P__COMPRADA"/>
      <sheetName val="450_2,P_COMPRADA"/>
      <sheetName val="450_3P_COMPRADA"/>
      <sheetName val="451_1P_COMPRADA"/>
      <sheetName val="451_2P_COMPRADA"/>
      <sheetName val="451_3P_COMPRADA"/>
      <sheetName val="452_1P_COMPRADA"/>
      <sheetName val="452_2P_COMPRADA"/>
      <sheetName val="452_3P_COMPRADA"/>
      <sheetName val="452_4P_COMPRADA"/>
      <sheetName val="462_2P"/>
      <sheetName val="621_5P"/>
      <sheetName val="640_1__"/>
      <sheetName val="640_2"/>
      <sheetName val="650_3_OTRO"/>
      <sheetName val="661_TIPO_2"/>
      <sheetName val="GPI_526"/>
      <sheetName val="VEA_374"/>
      <sheetName val="BASES"/>
      <sheetName val="PJ"/>
      <sheetName val="MI"/>
      <sheetName val="liquidacion"/>
      <sheetName val="ESPE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refreshError="1"/>
      <sheetData sheetId="150" refreshError="1"/>
      <sheetData sheetId="15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SUB APU"/>
      <sheetName val="MATERIALES"/>
      <sheetName val="Datos Básicos"/>
      <sheetName val="SALARIOS"/>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_a  aaInformación GRUPO 4_A MIn"/>
      <sheetName val="LISTADO "/>
      <sheetName val="M.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aCCIDENTES DE 1995 - 1996.xl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rosalym\Desktop\BALANCE "/>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_aCCIDENTES_DE_1995___1996_xl_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CCIDENTES_DE_1995___1996_xl_9"/>
      <sheetName val="_aCCIDENTES_DE_1995___1996_xl_8"/>
      <sheetName val="_aCCIDENTES_DE_1995___1996_x_11"/>
      <sheetName val="_aCCIDENTES_DE_1995___1996_x_10"/>
      <sheetName val="_aCCIDENTES_DE_1995___1996_x_12"/>
      <sheetName val="_aCCIDENTES_DE_1995___1996_x_1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sheetData sheetId="319" refreshError="1"/>
      <sheetData sheetId="320" refreshError="1"/>
      <sheetData sheetId="321" refreshError="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refreshError="1"/>
      <sheetData sheetId="489" refreshError="1"/>
      <sheetData sheetId="490" refreshError="1"/>
      <sheetData sheetId="491" refreshError="1"/>
      <sheetData sheetId="492" refreshError="1"/>
      <sheetData sheetId="49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RESUMEN_ITEMS_(2)"/>
      <sheetName val="RESUMEN_ITEMS"/>
      <sheetName val="OBRAS_PUENTE_ARMADA2"/>
      <sheetName val="ID"/>
      <sheetName val="Listado"/>
      <sheetName val="des_rp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 val="Datos"/>
      <sheetName val="INDICMICROEMP"/>
      <sheetName val="MATERIALES"/>
      <sheetName val="Informacion"/>
      <sheetName val="otros"/>
      <sheetName val="PRESUPUESTO"/>
      <sheetName val="Res-Accide-10"/>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COSTOS UNITARIOS"/>
      <sheetName val="CA-2909"/>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BASES"/>
      <sheetName val="_aCCIDENTES_DE_1995___1996_xl_3"/>
      <sheetName val="_aCCIDENTES_DE_1995___1996_xl_2"/>
      <sheetName val="0."/>
      <sheetName val="Base_Mater"/>
      <sheetName val="20."/>
      <sheetName val="17."/>
      <sheetName val="11."/>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LISTADO "/>
      <sheetName val="M.O."/>
      <sheetName val="G.G"/>
      <sheetName val="INDICE"/>
      <sheetName val="ARBOL DE PROBLEMAS final"/>
      <sheetName val="IDENTIFICACION DEL PROBLEMA fin"/>
      <sheetName val="OBJETIVOS FINALES"/>
      <sheetName val="ESTRUCTURA DE PROYECTO"/>
      <sheetName val="OBJETIVOS ESPECIFICOS final"/>
      <sheetName val="REQUISITOS INF INTERVENTORÍA"/>
      <sheetName val="\\Gabrielaapabone\d copias\a  a"/>
      <sheetName val="PU (2)"/>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gp05"/>
      <sheetName val="GP06"/>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INST"/>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E\a  aaInformación GRUPO 4\A M"/>
      <sheetName val="\C\E\a  aaInformación GRUPO 4\A"/>
      <sheetName val="\Users\rosalym\Desktop\BALANCE "/>
      <sheetName val="\Nuevos APU Córdoba\a  aaInform"/>
      <sheetName val="\E\Nuevos APU Córdoba\a  aaInfo"/>
      <sheetName val="\Users\JoseGabriel\Documents\Mi"/>
      <sheetName val="//d.docs.live.net/a  aaInformac"/>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Users\ANDRES FELIPE MUÑOZ\Down"/>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refreshError="1"/>
      <sheetData sheetId="256" refreshError="1"/>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efreshError="1"/>
      <sheetData sheetId="396" refreshError="1"/>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refreshError="1"/>
      <sheetData sheetId="551"/>
      <sheetData sheetId="552"/>
      <sheetData sheetId="553" refreshError="1"/>
      <sheetData sheetId="554" refreshError="1"/>
      <sheetData sheetId="555" refreshError="1"/>
      <sheetData sheetId="556" refreshError="1"/>
      <sheetData sheetId="557" refreshError="1"/>
      <sheetData sheetId="558"/>
      <sheetData sheetId="559"/>
      <sheetData sheetId="560"/>
      <sheetData sheetId="561"/>
      <sheetData sheetId="562"/>
      <sheetData sheetId="563"/>
      <sheetData sheetId="564"/>
      <sheetData sheetId="565"/>
      <sheetData sheetId="566"/>
      <sheetData sheetId="567"/>
      <sheetData sheetId="568" refreshError="1"/>
      <sheetData sheetId="569"/>
      <sheetData sheetId="570"/>
      <sheetData sheetId="571" refreshError="1"/>
      <sheetData sheetId="572" refreshError="1"/>
      <sheetData sheetId="573" refreshError="1"/>
      <sheetData sheetId="574" refreshError="1"/>
      <sheetData sheetId="575" refreshError="1"/>
      <sheetData sheetId="576"/>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efreshError="1"/>
      <sheetData sheetId="610" refreshError="1"/>
      <sheetData sheetId="611"/>
      <sheetData sheetId="612" refreshError="1"/>
      <sheetData sheetId="613" refreshError="1"/>
      <sheetData sheetId="614" refreshError="1"/>
      <sheetData sheetId="615" refreshError="1"/>
      <sheetData sheetId="616" refreshError="1"/>
      <sheetData sheetId="617" refreshError="1"/>
      <sheetData sheetId="618" refreshError="1"/>
      <sheetData sheetId="619"/>
      <sheetData sheetId="620"/>
      <sheetData sheetId="621"/>
      <sheetData sheetId="622"/>
      <sheetData sheetId="623"/>
      <sheetData sheetId="624"/>
      <sheetData sheetId="625" refreshError="1"/>
      <sheetData sheetId="626" refreshError="1"/>
      <sheetData sheetId="627"/>
      <sheetData sheetId="628"/>
      <sheetData sheetId="629"/>
      <sheetData sheetId="630"/>
      <sheetData sheetId="631"/>
      <sheetData sheetId="632"/>
      <sheetData sheetId="633"/>
      <sheetData sheetId="634"/>
      <sheetData sheetId="635"/>
      <sheetData sheetId="636"/>
      <sheetData sheetId="637"/>
      <sheetData sheetId="638"/>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refreshError="1"/>
      <sheetData sheetId="911" refreshError="1"/>
      <sheetData sheetId="912"/>
      <sheetData sheetId="913" refreshError="1"/>
      <sheetData sheetId="914"/>
      <sheetData sheetId="915"/>
      <sheetData sheetId="916"/>
      <sheetData sheetId="917"/>
      <sheetData sheetId="918" refreshError="1"/>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refreshError="1"/>
      <sheetData sheetId="944"/>
      <sheetData sheetId="945" refreshError="1"/>
      <sheetData sheetId="946"/>
      <sheetData sheetId="947"/>
      <sheetData sheetId="948"/>
      <sheetData sheetId="949" refreshError="1"/>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refreshError="1"/>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sheetData sheetId="992"/>
      <sheetData sheetId="993"/>
      <sheetData sheetId="994"/>
      <sheetData sheetId="995"/>
      <sheetData sheetId="996"/>
      <sheetData sheetId="997"/>
      <sheetData sheetId="998" refreshError="1"/>
      <sheetData sheetId="999" refreshError="1"/>
      <sheetData sheetId="1000" refreshError="1"/>
      <sheetData sheetId="1001"/>
      <sheetData sheetId="1002"/>
      <sheetData sheetId="1003"/>
      <sheetData sheetId="1004" refreshError="1"/>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sheetData sheetId="1102"/>
      <sheetData sheetId="1103"/>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sheetData sheetId="1114" refreshError="1"/>
      <sheetData sheetId="1115" refreshError="1"/>
      <sheetData sheetId="1116" refreshError="1"/>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refreshError="1"/>
      <sheetData sheetId="1164"/>
      <sheetData sheetId="1165"/>
      <sheetData sheetId="1166"/>
      <sheetData sheetId="1167"/>
      <sheetData sheetId="1168"/>
      <sheetData sheetId="1169"/>
      <sheetData sheetId="1170"/>
      <sheetData sheetId="1171"/>
      <sheetData sheetId="1172"/>
      <sheetData sheetId="1173"/>
      <sheetData sheetId="1174"/>
      <sheetData sheetId="117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Users\USUARIO\Downloads\MANTEN"/>
      <sheetName val="INDICMICROEMP"/>
      <sheetName val="INDICE"/>
      <sheetName val="[a  aaInformación][a  aaInforma"/>
      <sheetName val="lisprecios"/>
      <sheetName val="PERSONAL"/>
      <sheetName val="PRESTACIONES SOCIALES"/>
      <sheetName val="Concretos y morteros"/>
      <sheetName val="Datos iniciales "/>
      <sheetName val="Transporte"/>
      <sheetName val="M.O."/>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ITEMS"/>
      <sheetName val="[a  aaInformación]__cceficien_2"/>
      <sheetName val="[a  aaInformación]__cceficien_3"/>
      <sheetName val="[a  aaInformación]__cceficien_4"/>
      <sheetName val="[a  aaInformación]__cceficien_6"/>
      <sheetName val="[a  aaInformación]//cceficiente"/>
      <sheetName val="[a  aaInformación]__cceficien_5"/>
      <sheetName val="[a  aaInformación]__cceficien_7"/>
      <sheetName val="[a  aaInformación]__cceficien_9"/>
      <sheetName val="[a  aaInformación]__cceficien_8"/>
      <sheetName val="[a  aaInformación]__cceficie_10"/>
      <sheetName val="[a  aaInformación]__cceficie_11"/>
      <sheetName val="Emboquillar"/>
      <sheetName val="Acometidacobrerígido"/>
      <sheetName val="Acometidatoma"/>
      <sheetName val="Acometidahasta1&quot;"/>
      <sheetName val="[a  aaInformación]__cceficie_12"/>
      <sheetName val="[a  aaInformación]__cceficie_14"/>
      <sheetName val="[a  aaInformación]__cceficie_13"/>
      <sheetName val="AJIZAL 3335"/>
      <sheetName val="SABANETA 3335"/>
      <sheetName val="Datos Generales"/>
      <sheetName val="HER"/>
      <sheetName val="MAT"/>
      <sheetName val="PER"/>
      <sheetName val="TRANS"/>
      <sheetName val="[a  aaInformación]__cceficie_18"/>
      <sheetName val="[a  aaInformación]__cceficie_15"/>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52"/>
      <sheetName val="[a  aaInformación]__cceficie_53"/>
      <sheetName val="//cceficiente_sharepoint_com/MA"/>
      <sheetName val="[a  aaInformación]__cceficie_54"/>
      <sheetName val="[a  aaInformación]__cceficie_55"/>
      <sheetName val="[a  aaInformación]__cceficie_65"/>
      <sheetName val="[a  aaInformación]__cceficie_64"/>
      <sheetName val="[a  aaInformación]__cceficie_62"/>
      <sheetName val="[a  aaInformación]__cceficie_61"/>
      <sheetName val="[a  aaInformación]__cceficie_58"/>
      <sheetName val="[a  aaInformación]__cceficie_56"/>
      <sheetName val="[a  aaInformación]__cceficie_57"/>
      <sheetName val="[a  aaInformación]__cceficie_59"/>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PRECIOS"/>
      <sheetName val="PRESUP"/>
      <sheetName val="\Users\LENOVO\Downloads\Users\A"/>
      <sheetName val="INFORME SEMANAL"/>
      <sheetName val="AVANCE SEMANAL"/>
      <sheetName val="CLIMA mes"/>
      <sheetName val="REG FOTO"/>
      <sheetName val="SISOMA"/>
      <sheetName val="CrudosA"/>
      <sheetName val="casosWTI"/>
      <sheetName val="PANEL"/>
      <sheetName val="\MANTENIMIENTO_RUTA_1001_MARZO_"/>
      <sheetName val="ANEXO_IX"/>
      <sheetName val="\I\MANTENIMIENTO_RUTA_1001_MARZ"/>
      <sheetName val="\F\MANTENIMIENTO_RUTA_1001_MARZ"/>
      <sheetName val="OCTUBRE"/>
      <sheetName val="CRA.MODI"/>
      <sheetName val="AIU"/>
      <sheetName val="[a  aaInformación]__192_168_0_9"/>
      <sheetName val="a  aaInformaci%C3%B3n"/>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Pc2\amv1-real\MANTENIMIENTO R"/>
      <sheetName val="a__aaInformación7"/>
      <sheetName val="aCCIDENTES_DE_1995_-_19964"/>
      <sheetName val="Formulario_N°_4"/>
      <sheetName val="[a__aaInformación][a__aaInforma"/>
      <sheetName val="PRESTACIONES_SOCIALES"/>
      <sheetName val="Concretos_y_morteros"/>
      <sheetName val="Datos_iniciales_"/>
      <sheetName val="Fornato_6"/>
      <sheetName val="\G\I\MANTENIMIENTO_RUTA_1001_MA"/>
      <sheetName val="\D\MANTENIMIENTO_RUTA_1001_MARZ"/>
      <sheetName val="\G\D\MANTENIMIENTO_RUTA_1001_MA"/>
      <sheetName val="\I\I\MANTENIMIENTO_RUTA_1001_MA"/>
      <sheetName val="M_O_"/>
      <sheetName val="[a  aaInformación]__192_168__16"/>
      <sheetName val="[a  aaInformación]__192_168__15"/>
      <sheetName val="[a  aaInformación]__192_168__17"/>
      <sheetName val="[a  aaInformación]__192_168__18"/>
      <sheetName val="\MANTENIMIENTO%20RUTA%201001_MA"/>
      <sheetName val="Res-Accide-10"/>
      <sheetName val="46W9"/>
      <sheetName val="Presentacion"/>
      <sheetName val="_MANTENIMIENTO RUTA 1001_MARZO "/>
      <sheetName val="__SERVIDOR_Public2_MANTENIMIENT"/>
      <sheetName val="_I_MANTENIMIENTO RUTA 1001_MARZ"/>
      <sheetName val="_I_I_MANTENIMIENTO RUTA 1001_MA"/>
      <sheetName val="Base Dat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sheetData sheetId="184"/>
      <sheetData sheetId="185" refreshError="1"/>
      <sheetData sheetId="186" refreshError="1"/>
      <sheetData sheetId="187" refreshError="1"/>
      <sheetData sheetId="188"/>
      <sheetData sheetId="189"/>
      <sheetData sheetId="190"/>
      <sheetData sheetId="19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equipos"/>
      <sheetName val="indice alfabetico"/>
      <sheetName val="materiales"/>
      <sheetName val="Inform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SUMOS"/>
      <sheetName val="Materiales"/>
      <sheetName val="Cuadrillas"/>
      <sheetName val="Concretos y morteros"/>
      <sheetName val="Equipo"/>
      <sheetName val="Datos iniciales "/>
      <sheetName val="Transporte"/>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 val="aCCIDENTES%20DE%2019"/>
    </sheetNames>
    <definedNames>
      <definedName name="absc"/>
    </definedNames>
    <sheetDataSet>
      <sheetData sheetId="0"/>
      <sheetData sheetId="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 val="Res-Accide-10"/>
    </sheetNames>
    <sheetDataSet>
      <sheetData sheetId="0" refreshError="1"/>
      <sheetData sheetId="1" refreshError="1"/>
      <sheetData sheetId="2" refreshError="1"/>
      <sheetData sheetId="3"/>
      <sheetData sheetId="4" refreshError="1"/>
      <sheetData sheetId="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 val="Hoja1"/>
    </sheetNames>
    <sheetDataSet>
      <sheetData sheetId="0"/>
      <sheetData sheetId="1"/>
      <sheetData sheetId="2" refreshError="1"/>
      <sheetData sheetId="3" refreshError="1"/>
      <sheetData sheetId="4"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PDM_RUN"/>
      <sheetName val="TABLA_EQUIPOS"/>
      <sheetName val="TABLA_MATERIALES"/>
      <sheetName val="TABLA_SALARIOS"/>
      <sheetName val="RES_GASOL"/>
      <sheetName val="Soporte_Valores_"/>
      <sheetName val="Ejecutado%"/>
      <sheetName val="Ejecutado$"/>
      <sheetName val="Programad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refreshError="1"/>
      <sheetData sheetId="22" refreshError="1"/>
      <sheetData sheetId="2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medelo_(2)"/>
      <sheetName val="steel"/>
    </sheetNames>
    <sheetDataSet>
      <sheetData sheetId="0" refreshError="1"/>
      <sheetData sheetId="1" refreshError="1"/>
      <sheetData sheetId="2"/>
      <sheetData sheetId="3"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 val="SECTORIZACIÓN"/>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PRESUPUESTO "/>
      <sheetName val="Cuadrillas"/>
      <sheetName val="Equ"/>
      <sheetName val="Trans"/>
      <sheetName val="Mat"/>
      <sheetName val="Salari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BASE"/>
      <sheetName val="Civil work"/>
      <sheetName val="LISTADO APU"/>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Hoja1_(2)1"/>
      <sheetName val="Hoja4_(2)1"/>
      <sheetName val="Hoja4_(3)1"/>
      <sheetName val="A__P__U_"/>
      <sheetName val="BASES"/>
      <sheetName val="items"/>
      <sheetName val="Tabla 1.1"/>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refreshError="1"/>
      <sheetData sheetId="18" refreshError="1"/>
      <sheetData sheetId="1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SEMANALES"/>
      <sheetName val="Prog.Inver (2)"/>
      <sheetName val="ESTADO RED"/>
      <sheetName val="CARRETERAS"/>
      <sheetName val="GENERALIDADES "/>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OFICINA"/>
      <sheetName val="Form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IDO_(2)"/>
      <sheetName val="PENDIENTES_X_COBRAR"/>
      <sheetName val="AVP_(2)"/>
      <sheetName val="CUADRO_DE_CANTIDADES"/>
      <sheetName val="AJUSTE_CANTIDADES"/>
      <sheetName val="HOMOLOGACION_DE_CANTIDADES"/>
      <sheetName val="DATOS CONTRA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 sheetId="3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Sheet1"/>
      <sheetName val="UNITARIOS GENERALES"/>
      <sheetName val="BASES"/>
      <sheetName val="MC SF GAVIONES"/>
      <sheetName val="PESOS"/>
      <sheetName val="civ_roma"/>
      <sheetName val="Summary"/>
      <sheetName val="Modelo"/>
      <sheetName val="glvc"/>
      <sheetName val="BASE"/>
      <sheetName val="PE_02"/>
      <sheetName val="PE-02"/>
      <sheetName val="Listado"/>
      <sheetName val="PRESUPUESTO"/>
      <sheetName val="5. MODIFICATORIA"/>
      <sheetName val="letra"/>
      <sheetName val="PRECIOS"/>
      <sheetName val="MANO DE OBRA"/>
      <sheetName val="EQUIPO"/>
      <sheetName val="MATERIALES"/>
      <sheetName val="5094-2003"/>
      <sheetName val="INSUMOS"/>
      <sheetName val="Hoja3"/>
      <sheetName val="1.1"/>
      <sheetName val="TUBERIA"/>
      <sheetName val="Hoja2"/>
      <sheetName val="FICHA EBI 1 de 6 "/>
      <sheetName val="CRA.MODI"/>
      <sheetName val="Estruc_ Tarif"/>
      <sheetName val="UNITARIOS_GENERALES"/>
      <sheetName val="5__MODIFICATORIA"/>
      <sheetName val="BASE DATOS"/>
      <sheetName val="AIUsan"/>
      <sheetName val="ITEMS"/>
      <sheetName val="APU"/>
      <sheetName val="AIU"/>
      <sheetName val="CONS"/>
      <sheetName val="31"/>
      <sheetName val="Form5 _Pág_ 1"/>
      <sheetName val="Form5 _Pág_ 2"/>
      <sheetName val="Datos Generales"/>
      <sheetName val="7.12"/>
      <sheetName val="UNITARIOS%20GENERALES.xls"/>
      <sheetName val="UNITARIOS"/>
      <sheetName val="DATOS GRAFICOS"/>
      <sheetName val="RECIBO FINAL"/>
      <sheetName val="Listas"/>
      <sheetName val="Desmonte y Limpieza"/>
      <sheetName val="Tablas"/>
      <sheetName val="UNITARIOS GENERALES.xls"/>
      <sheetName val="\Documents and Settings\Adminis"/>
      <sheetName val="Datos"/>
      <sheetName val="ACTA 1 INICIO"/>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PRESUP. RESUMEN"/>
      <sheetName val="Formato"/>
      <sheetName val="Parámetros"/>
      <sheetName val="Jornales"/>
      <sheetName val="PU"/>
      <sheetName val="PRESUP"/>
      <sheetName val="Personalizar"/>
      <sheetName val="LSAL"/>
      <sheetName val="LIQUIDACION"/>
      <sheetName val="NOMINA"/>
      <sheetName val="Presupuesto Tot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cantidades_pH3"/>
      <sheetName val="TARIFAS"/>
    </sheet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RESUMEN_EVALUACION"/>
      <sheetName val="ASPECTOS_TECNICOS"/>
      <sheetName val="MENOR_VALOR_1"/>
      <sheetName val="MEDIA_GEOMETRICA"/>
      <sheetName val="CAPACIDAD_FINANCIERA"/>
    </sheetNames>
    <sheetDataSet>
      <sheetData sheetId="0" refreshError="1"/>
      <sheetData sheetId="1" refreshError="1"/>
      <sheetData sheetId="2"/>
      <sheetData sheetId="3" refreshError="1"/>
      <sheetData sheetId="4" refreshError="1"/>
      <sheetData sheetId="5"/>
      <sheetData sheetId="6"/>
      <sheetData sheetId="7"/>
      <sheetData sheetId="8"/>
      <sheetData sheetId="9"/>
      <sheetData sheetId="10"/>
      <sheetData sheetId="1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atos"/>
      <sheetName val="Cuadrillas"/>
      <sheetName val="Jornal"/>
      <sheetName val="Macro1"/>
      <sheetName val="Banderas"/>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HOJA_DE_COSTOS"/>
      <sheetName val="AFE_FRAC"/>
    </sheetNames>
    <sheetDataSet>
      <sheetData sheetId="0" refreshError="1"/>
      <sheetData sheetId="1" refreshError="1"/>
      <sheetData sheetId="2" refreshError="1"/>
      <sheetData sheetId="3" refreshError="1"/>
      <sheetData sheetId="4" refreshError="1"/>
      <sheetData sheetId="5"/>
      <sheetData sheetId="6"/>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701_2P"/>
      <sheetName val="201_2_reforzado"/>
      <sheetName val="210_2_OTRA"/>
      <sheetName val="650_5P"/>
      <sheetName val="LOCALIZACION_ESTRUCTURAS"/>
      <sheetName val="LOCALIZACION_CARRETERAS"/>
      <sheetName val="200_1"/>
      <sheetName val="200_2"/>
      <sheetName val="200P_ROCERIA"/>
      <sheetName val="201_1"/>
      <sheetName val="201_2"/>
      <sheetName val="201_2_ciclopeo"/>
      <sheetName val="201_3"/>
      <sheetName val="201_3P"/>
      <sheetName val="201_4"/>
      <sheetName val="201_8P"/>
      <sheetName val="201_9"/>
      <sheetName val="201_10"/>
      <sheetName val="201_11"/>
      <sheetName val="201_12"/>
      <sheetName val="201_13"/>
      <sheetName val="201_14"/>
      <sheetName val="210_1"/>
      <sheetName val="210_2"/>
      <sheetName val="210_3"/>
      <sheetName val="221_1"/>
      <sheetName val="221_2"/>
      <sheetName val="230_1"/>
      <sheetName val="230_2"/>
      <sheetName val="320_1"/>
      <sheetName val="320_2"/>
      <sheetName val="330_1"/>
      <sheetName val="330_2"/>
      <sheetName val="340_1"/>
      <sheetName val="340_2"/>
      <sheetName val="340_3"/>
      <sheetName val="341_1"/>
      <sheetName val="341_2"/>
      <sheetName val="341_1P"/>
      <sheetName val="410_1"/>
      <sheetName val="410_2"/>
      <sheetName val="411_1"/>
      <sheetName val="411_2"/>
      <sheetName val="411_3"/>
      <sheetName val="465_1"/>
      <sheetName val="414_1"/>
      <sheetName val="414_2"/>
      <sheetName val="414_3"/>
      <sheetName val="414_4"/>
      <sheetName val="421_1"/>
      <sheetName val="421_2"/>
      <sheetName val="421_3"/>
      <sheetName val="421_4"/>
      <sheetName val="430_1"/>
      <sheetName val="430_2"/>
      <sheetName val="431_1"/>
      <sheetName val="431_2"/>
      <sheetName val="433_1"/>
      <sheetName val="433_2"/>
      <sheetName val="433_3"/>
      <sheetName val="433_4"/>
      <sheetName val="433_5"/>
      <sheetName val="433_6"/>
      <sheetName val="433_7"/>
      <sheetName val="433_8"/>
      <sheetName val="440_2PREP_VIA_"/>
      <sheetName val="440_1PREP_VIA"/>
      <sheetName val="440_3PREP_VIA__"/>
      <sheetName val="440_4"/>
      <sheetName val="441_1"/>
      <sheetName val="441_1P_COMPRADA"/>
      <sheetName val="441_2"/>
      <sheetName val="441_2P_COMPRADA"/>
      <sheetName val="441_3"/>
      <sheetName val="441_3P_COMPRADA"/>
      <sheetName val="441_4"/>
      <sheetName val="450_1"/>
      <sheetName val="450_1P_"/>
      <sheetName val="450_2"/>
      <sheetName val="450_2P"/>
      <sheetName val="450_3"/>
      <sheetName val="450_3P_"/>
      <sheetName val="450_5"/>
      <sheetName val="451_1"/>
      <sheetName val="451_1P"/>
      <sheetName val="451_2"/>
      <sheetName val="451_2P"/>
      <sheetName val="451_3"/>
      <sheetName val="451_3P"/>
      <sheetName val="452_1"/>
      <sheetName val="452_1P_"/>
      <sheetName val="452_2"/>
      <sheetName val="452_2P_"/>
      <sheetName val="452_3"/>
      <sheetName val="452_3P"/>
      <sheetName val="452_4"/>
      <sheetName val="452_4P"/>
      <sheetName val="461_1"/>
      <sheetName val="461_2"/>
      <sheetName val="462_1P"/>
      <sheetName val="462_2P"/>
      <sheetName val="462_3P"/>
      <sheetName val="462_4P"/>
      <sheetName val="462_5"/>
      <sheetName val="600_1"/>
      <sheetName val="600_2"/>
      <sheetName val="600_3"/>
      <sheetName val="600_4"/>
      <sheetName val="600_4_P"/>
      <sheetName val="600_5"/>
      <sheetName val="600_5_P"/>
      <sheetName val="610_1"/>
      <sheetName val="610_2"/>
      <sheetName val="620_1"/>
      <sheetName val="620_2"/>
      <sheetName val="620_3"/>
      <sheetName val="621_1"/>
      <sheetName val="621_2"/>
      <sheetName val="621_3"/>
      <sheetName val="621_4"/>
      <sheetName val="621_5"/>
      <sheetName val="621_5P"/>
      <sheetName val="621_6"/>
      <sheetName val="622_1"/>
      <sheetName val="622_2"/>
      <sheetName val="622_3"/>
      <sheetName val="622_4"/>
      <sheetName val="622_5"/>
      <sheetName val="630_1"/>
      <sheetName val="630_2"/>
      <sheetName val="630_3"/>
      <sheetName val="630_4"/>
      <sheetName val="630_5"/>
      <sheetName val="630_6"/>
      <sheetName val="630_7"/>
      <sheetName val="630_P"/>
      <sheetName val="631P_BOLSACRETO"/>
      <sheetName val="640_1"/>
      <sheetName val="640_2"/>
      <sheetName val="640_3"/>
      <sheetName val="641P_ANCLAJES"/>
      <sheetName val="642_1"/>
      <sheetName val="642_2"/>
      <sheetName val="642P2_JUNTAS"/>
      <sheetName val="642P1_JUNTAS"/>
      <sheetName val="642P3_JUNTAS"/>
      <sheetName val="650_1"/>
      <sheetName val="650_2"/>
      <sheetName val="650_3"/>
      <sheetName val="650_3_OTRO"/>
      <sheetName val="650_4"/>
      <sheetName val="660_1P"/>
      <sheetName val="660_1"/>
      <sheetName val="660_2"/>
      <sheetName val="660_3"/>
      <sheetName val="661_TIPO_1"/>
      <sheetName val="661_TIPO_2"/>
      <sheetName val="661_OTRO"/>
      <sheetName val="662_1"/>
      <sheetName val="662_2"/>
      <sheetName val="670_1P"/>
      <sheetName val="670_2"/>
      <sheetName val="673_1"/>
      <sheetName val="673_2"/>
      <sheetName val="673_3"/>
      <sheetName val="673_4"/>
      <sheetName val="675_1"/>
      <sheetName val="675_2"/>
      <sheetName val="675_3"/>
      <sheetName val="680_1"/>
      <sheetName val="680_2"/>
      <sheetName val="680_3"/>
      <sheetName val="680_1P"/>
      <sheetName val="674_1"/>
      <sheetName val="700_1"/>
      <sheetName val="700_2"/>
      <sheetName val="700P_BANDAS_SONORAS_"/>
      <sheetName val="710_1"/>
      <sheetName val="710_2"/>
      <sheetName val="710_3"/>
      <sheetName val="710_4"/>
      <sheetName val="710_5"/>
      <sheetName val="730_1"/>
      <sheetName val="730_2"/>
      <sheetName val="730_3"/>
      <sheetName val="800_1"/>
      <sheetName val="800_2"/>
      <sheetName val="800_3"/>
      <sheetName val="800_4"/>
      <sheetName val="810_1"/>
      <sheetName val="810_1P"/>
      <sheetName val="810_2"/>
      <sheetName val="900_1"/>
      <sheetName val="900_2"/>
      <sheetName val="900_3"/>
      <sheetName val="LINEA_DE_DEMARCACIÓN_BASE_AGUA"/>
      <sheetName val="TACHA_REFLECTIVA"/>
      <sheetName val="SEÑAL_VERTICAL_DE_75"/>
      <sheetName val="DEFENSA_METALICA"/>
      <sheetName val="Hoja1_(2)"/>
      <sheetName val="Hoja2_(2)"/>
      <sheetName val="Hoja3_(2)"/>
      <sheetName val="PR_1"/>
      <sheetName val="TABLA_SALARIOS"/>
      <sheetName val="OFERTA_FINAL046"/>
      <sheetName val="OFERTA_FINAL_048"/>
      <sheetName val="OFERTA_FINAL_049"/>
      <sheetName val="PRESUPUESTO_OFERTA_059"/>
      <sheetName val="PRESUPUESTO_REAL"/>
      <sheetName val="OFERTA_FINAL_050"/>
      <sheetName val="PRESUPUESTO_OFERTA_057"/>
      <sheetName val="201_7"/>
      <sheetName val="201_15"/>
      <sheetName val="201_16"/>
      <sheetName val="210_2_1"/>
      <sheetName val="210_2_2"/>
      <sheetName val="211_1"/>
      <sheetName val="220_1"/>
      <sheetName val="232_1"/>
      <sheetName val="310_1"/>
      <sheetName val="311_10"/>
      <sheetName val="221_1P"/>
      <sheetName val="230_1P"/>
      <sheetName val="230_2P"/>
      <sheetName val="231_1"/>
      <sheetName val="320_2__6-"/>
      <sheetName val="330_2__7-"/>
      <sheetName val="320_2__8-"/>
      <sheetName val="450_1_2P"/>
      <sheetName val="330_2_9-"/>
      <sheetName val="420_2_10-"/>
      <sheetName val="450_2P_11-"/>
      <sheetName val="450_9P"/>
      <sheetName val="461_1P_13-"/>
      <sheetName val="465_10_14-"/>
      <sheetName val="466_1"/>
      <sheetName val="467,13P_16-"/>
      <sheetName val="420_2_17-"/>
      <sheetName val="450_2_P_18-"/>
      <sheetName val="461_1P_19-"/>
      <sheetName val="465_10_20-"/>
      <sheetName val="467,13P_21-"/>
      <sheetName val="460_1P"/>
      <sheetName val="500_1"/>
      <sheetName val="501_1"/>
      <sheetName val="500_1P"/>
      <sheetName val="600_1_1"/>
      <sheetName val="600_2_1"/>
      <sheetName val="600_2_3"/>
      <sheetName val="600_2_4"/>
      <sheetName val="600_2_2"/>
      <sheetName val="610_2_"/>
      <sheetName val="621_1__"/>
      <sheetName val="621_1_1_"/>
      <sheetName val="623_1"/>
      <sheetName val="610_5"/>
      <sheetName val="621,1_"/>
      <sheetName val="621,1_1"/>
      <sheetName val="630_3_3P"/>
      <sheetName val="630_1_1P"/>
      <sheetName val="630_3_1P"/>
      <sheetName val="610_3"/>
      <sheetName val="632_1P"/>
      <sheetName val="641_1"/>
      <sheetName val="642_1_(2)"/>
      <sheetName val="642_1_1"/>
      <sheetName val="642_3P"/>
      <sheetName val="661_1"/>
      <sheetName val="681_1"/>
      <sheetName val="663_3P"/>
      <sheetName val="663_1"/>
      <sheetName val="670_5"/>
      <sheetName val="671_1P"/>
      <sheetName val="663_2P"/>
      <sheetName val="670_5P"/>
      <sheetName val="671_1"/>
      <sheetName val="672_1"/>
      <sheetName val="673_2P"/>
      <sheetName val="674_2"/>
      <sheetName val="683_2"/>
      <sheetName val="700_3"/>
      <sheetName val="701_1"/>
      <sheetName val="710_1_1"/>
      <sheetName val="710_1_2"/>
      <sheetName val="720_1"/>
      <sheetName val="740_1"/>
      <sheetName val="801_6P"/>
      <sheetName val="EQUIPO "/>
      <sheetName val="MANO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refreshError="1"/>
      <sheetData sheetId="635"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VO"/>
      <sheetName val="Control"/>
      <sheetName val="Reporte Actualización firmas"/>
    </sheetNames>
    <sheetDataSet>
      <sheetData sheetId="0"/>
      <sheetData sheetId="1"/>
      <sheetData sheetId="2"/>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 val="SKJ452"/>
      <sheetName val="ITA878"/>
      <sheetName val="AEA-944"/>
      <sheetName val="DUB-823"/>
      <sheetName val="GPI 526"/>
      <sheetName val="XXJ617"/>
      <sheetName val="SNG_855"/>
      <sheetName val="VEA 374"/>
      <sheetName val="HFB024"/>
      <sheetName val="PAJ825"/>
      <sheetName val="Indices"/>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 val="PENDIENTES_X_COBRAR"/>
      <sheetName val="Itemes Renovación"/>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sheetData sheetId="1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 val="PESOS_%"/>
      <sheetName val="TIPO_P3"/>
      <sheetName val="INF_DIARIO"/>
      <sheetName val="INF_SAGA"/>
      <sheetName val="C-3_ACTAS"/>
      <sheetName val="PESOS_%1"/>
      <sheetName val="TIPO_P31"/>
      <sheetName val="INF_DIARIO1"/>
      <sheetName val="INF_SAGA1"/>
      <sheetName val="C-3_ACTAS1"/>
      <sheetName val="PESOS_%2"/>
      <sheetName val="TIPO_P32"/>
      <sheetName val="INF_DIARIO2"/>
      <sheetName val="INF_SAGA2"/>
      <sheetName val="C-3_ACTAS2"/>
      <sheetName val="Puntos"/>
      <sheetName val="Valor_Oferta"/>
      <sheetName val="Tabla_de_amortización"/>
      <sheetName val="Mark-Up_"/>
      <sheetName val="IMPROVEMENTS_TO_SITE"/>
      <sheetName val="7422CW00"/>
      <sheetName val="Constantes"/>
      <sheetName val="ESPEC"/>
      <sheetName val="DATOS"/>
      <sheetName val="Proyectos incrementales"/>
      <sheetName val="calculation"/>
      <sheetName val="PESOS_%3"/>
      <sheetName val="TIPO_P33"/>
      <sheetName val="INF_DIARIO3"/>
      <sheetName val="INF_SAGA3"/>
      <sheetName val="C-3_ACTAS3"/>
      <sheetName val="PESOS_%4"/>
      <sheetName val="TIPO_P34"/>
      <sheetName val="INF_DIARIO4"/>
      <sheetName val="INF_SAGA4"/>
      <sheetName val="C-3_ACTAS4"/>
      <sheetName val="PESOS_%6"/>
      <sheetName val="TIPO_P36"/>
      <sheetName val="INF_DIARIO6"/>
      <sheetName val="INF_SAGA6"/>
      <sheetName val="C-3_ACTAS6"/>
      <sheetName val="PESOS_%5"/>
      <sheetName val="TIPO_P35"/>
      <sheetName val="INF_DIARIO5"/>
      <sheetName val="INF_SAGA5"/>
      <sheetName val="C-3_ACTAS5"/>
      <sheetName val="PESOS_%7"/>
      <sheetName val="TIPO_P37"/>
      <sheetName val="INF_DIARIO7"/>
      <sheetName val="INF_SAGA7"/>
      <sheetName val="C-3_ACTAS7"/>
      <sheetName val="PESOS_%8"/>
      <sheetName val="TIPO_P38"/>
      <sheetName val="INF_DIARIO8"/>
      <sheetName val="INF_SAGA8"/>
      <sheetName val="C-3_ACTAS8"/>
      <sheetName val="Imbobiliaria B2"/>
      <sheetName val="main_civil"/>
      <sheetName val="main_eléctrico"/>
      <sheetName val="main_mecánico"/>
      <sheetName val="Mec"/>
      <sheetName val="Ele"/>
      <sheetName val="Ins"/>
      <sheetName val="HOJA DE COSTOS"/>
      <sheetName val="DIAM TUB"/>
      <sheetName val="HERRAM"/>
      <sheetName val="_programado"/>
      <sheetName val="fisico"/>
      <sheetName val="GRAFICA"/>
      <sheetName val="Tablas"/>
      <sheetName val="ECP"/>
      <sheetName val="COMFABOY"/>
      <sheetName val="CONT-CUSIANA"/>
      <sheetName val="data"/>
      <sheetName val="DIA1"/>
      <sheetName val="Formato C2 % "/>
      <sheetName val="Curva S % OBRA"/>
      <sheetName val="Data Base-R"/>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refreshError="1"/>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Estructura"/>
      <sheetName val="Formular"/>
      <sheetName val="Recursos"/>
      <sheetName val="Duitama-La_Palmera"/>
      <sheetName val="Análisis_de_precios"/>
      <sheetName val="BASEDuitama-La_Palmera"/>
      <sheetName val="Hoja1"/>
      <sheetName val="210.2.2"/>
      <sheetName val="GENERALIDADES "/>
      <sheetName val="Info-Portaf"/>
      <sheetName val="Datos"/>
      <sheetName val="precios-básicos2002"/>
      <sheetName val="ITEMS"/>
      <sheetName val="PROGR_VER02"/>
      <sheetName val="GENERALIDADES_"/>
      <sheetName val="Itemes_Renovación"/>
      <sheetName val="Duitama-La_Palmera1"/>
      <sheetName val="Análisis_de_precios1"/>
      <sheetName val="BASEDuitama-La_Palmera1"/>
      <sheetName val="PROGR_VER021"/>
      <sheetName val="Itemes_Renovación1"/>
      <sheetName val="Duitama-La_Palmera4"/>
      <sheetName val="Análisis_de_precios4"/>
      <sheetName val="BASEDuitama-La_Palmera4"/>
      <sheetName val="PROGR_VER024"/>
      <sheetName val="Itemes_Renovación4"/>
      <sheetName val="Duitama-La_Palmera2"/>
      <sheetName val="Análisis_de_precios2"/>
      <sheetName val="BASEDuitama-La_Palmera2"/>
      <sheetName val="PROGR_VER022"/>
      <sheetName val="Itemes_Renovación2"/>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EAC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refreshError="1"/>
      <sheetData sheetId="19" refreshError="1"/>
      <sheetData sheetId="20" refreshError="1"/>
      <sheetData sheetId="2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Presupuesto_petrominerales_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og__y_Control_ECOBRAS_V1"/>
      <sheetName val="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 sheetId="9"/>
      <sheetData sheetId="10"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 val="ELECTRICO"/>
      <sheetName val="Vuelta"/>
      <sheetName val="Coloc. e Interc. Tapones"/>
      <sheetName val="Cambio de Valv."/>
      <sheetName val="Interc de Hidr."/>
      <sheetName val="Interc.tapones"/>
      <sheetName val="Interc.válv."/>
      <sheetName val="Paral. 1"/>
      <sheetName val="Paral. 2"/>
      <sheetName val="Paral. 3"/>
      <sheetName val="Paral.4"/>
      <sheetName val="Varios."/>
      <sheetName val="SUB_APU6"/>
      <sheetName val="Cantidades_de_Obra6"/>
      <sheetName val="Itemes_Renovación1"/>
      <sheetName val="Sábana"/>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CALC PROD MENSUAL"/>
      <sheetName val="TABLAS"/>
      <sheetName val="Design"/>
      <sheetName val="CIC-NOV"/>
      <sheetName val="base de diseño"/>
      <sheetName val="10_HS"/>
      <sheetName val="LISTA_CÓDIGOS"/>
      <sheetName val="BASE_APU"/>
      <sheetName val="MANO_DE_OBRA"/>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s>
    <sheetDataSet>
      <sheetData sheetId="0"/>
      <sheetData sheetId="1"/>
      <sheetData sheetId="2"/>
      <sheetData sheetId="3" refreshError="1"/>
      <sheetData sheetId="4" refreshError="1"/>
      <sheetData sheetId="5" refreshError="1"/>
      <sheetData sheetId="6" refreshError="1"/>
      <sheetData sheetId="7"/>
      <sheetData sheetId="8"/>
      <sheetData sheetId="9" refreshError="1"/>
      <sheetData sheetId="10" refreshError="1"/>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Itemes Renovación"/>
      <sheetName val="Base Datos Insumos"/>
      <sheetName val="Base Datos Suel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INDICE"/>
      <sheetName val="EQUIPO"/>
      <sheetName val="MATERIALES"/>
      <sheetName val="DISTANCIA"/>
      <sheetName val="PERSONAL"/>
      <sheetName val="TARIFAS"/>
      <sheetName val="Personalizar"/>
      <sheetName val="otros"/>
      <sheetName val="Formulas"/>
      <sheetName val="FIBRA ÓPTICA"/>
      <sheetName val="ELECTRICO"/>
      <sheetName val="Vuelta"/>
      <sheetName val="2103mar%20.xls"/>
      <sheetName val="ManoDeObra"/>
      <sheetName val="Análisis de precio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320.1"/>
      <sheetName val="330.2"/>
      <sheetName val="700.1"/>
      <sheetName val="220.1"/>
      <sheetName val="330.1"/>
      <sheetName val="640.1.2"/>
      <sheetName val="673.1"/>
      <sheetName val="673.2"/>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Actual Data (MAP)"/>
      <sheetName val="Actual Data (STX)"/>
      <sheetName val="basicos"/>
      <sheetName val="Distanc"/>
      <sheetName val="Cuadro de áreas y volmúmenes"/>
      <sheetName val="Generales"/>
      <sheetName val="APU"/>
      <sheetName val="Indicadores Gestión"/>
      <sheetName val="PR-04"/>
      <sheetName val="tipo_recurso"/>
      <sheetName val="Listado"/>
      <sheetName val="tipos_entidad"/>
      <sheetName val="Unidades"/>
      <sheetName val="INV"/>
      <sheetName val="AASHTO"/>
      <sheetName val="MANTENIMIENTO"/>
      <sheetName val="TUBERI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Cálculo"/>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efreshError="1"/>
      <sheetData sheetId="183" refreshError="1"/>
      <sheetData sheetId="184" refreshError="1"/>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efreshError="1"/>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Desmonte_y_Limpieza"/>
      <sheetName val="Reprograma_4"/>
      <sheetName val="PR_1"/>
      <sheetName val="5_2"/>
      <sheetName val="MC_SF_GAVIONES"/>
      <sheetName val="todos"/>
      <sheetName val="LISTADO OBRAS"/>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sheetName val="1"/>
      <sheetName val="Datos-Gráfica"/>
      <sheetName val="GPI 526"/>
      <sheetName val="SKJ452"/>
      <sheetName val="ITA878"/>
      <sheetName val="AEA-944"/>
      <sheetName val="DUB-823"/>
      <sheetName val="XXJ617"/>
      <sheetName val="SNG_855"/>
      <sheetName val="VEA 374"/>
      <sheetName val="HFB024"/>
      <sheetName val="PAJ825"/>
      <sheetName val="SUMINISTRO PARA INFORME"/>
      <sheetName val="EQUIPO"/>
      <sheetName val="FORMATO (1)"/>
      <sheetName val="Hoja1 (1)"/>
      <sheetName val="FORMATO (2)"/>
      <sheetName val="Hoja1 (2)"/>
      <sheetName val="FORMATO (3)"/>
      <sheetName val="Hoja1 (3)"/>
      <sheetName val="Hoja2"/>
      <sheetName val="Reprograma_44"/>
      <sheetName val="Desmonte_y_Limpieza4"/>
      <sheetName val="PR_14"/>
      <sheetName val="5_24"/>
      <sheetName val="MC_SF_GAVIONES4"/>
      <sheetName val="Reprograma_41"/>
      <sheetName val="Desmonte_y_Limpieza1"/>
      <sheetName val="PR_11"/>
      <sheetName val="5_21"/>
      <sheetName val="MC_SF_GAVIONES1"/>
      <sheetName val="Reprograma_42"/>
      <sheetName val="Desmonte_y_Limpieza2"/>
      <sheetName val="PR_12"/>
      <sheetName val="5_22"/>
      <sheetName val="MC_SF_GAVIONES2"/>
      <sheetName val="Reprograma_43"/>
      <sheetName val="Desmonte_y_Limpieza3"/>
      <sheetName val="PR_13"/>
      <sheetName val="5_23"/>
      <sheetName val="MC_SF_GAVIONES3"/>
      <sheetName val="Form5 _Pág_ 2"/>
      <sheetName val="Form5 _Pág_ 1"/>
      <sheetName val="Inversión (2)"/>
      <sheetName val="MEMORIAS"/>
      <sheetName val="2.01"/>
      <sheetName val="5.03"/>
      <sheetName val="5.04"/>
      <sheetName val="5.05"/>
      <sheetName val="5.06"/>
      <sheetName val="5.9"/>
      <sheetName val="5.10"/>
      <sheetName val="5.11"/>
      <sheetName val="7,03"/>
      <sheetName val="7.04"/>
      <sheetName val="7,05"/>
      <sheetName val="9.5"/>
      <sheetName val="JG"/>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 val="FPS_(2)"/>
      <sheetName val="CCP,LEYES,_Y_DEC_"/>
      <sheetName val="FPS_(Anaco)"/>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 val="CCP,LEYES, Y DEC."/>
    </sheetNames>
    <sheetDataSet>
      <sheetData sheetId="0"/>
      <sheetData sheetId="1" refreshError="1"/>
      <sheetData sheetId="2" refreshError="1"/>
      <sheetData sheetId="3" refreshError="1"/>
      <sheetData sheetId="4"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4"/>
      <sheetName val="[Acta No 4.xlsx]__cceficiente_9"/>
      <sheetName val="[Acta No 4.xlsx]__cceficiente_5"/>
      <sheetName val="[Acta No 4.xlsx]__cceficiente_6"/>
      <sheetName val="[Acta No 4.xlsx]__cceficiente_8"/>
      <sheetName val="[Acta No 4.xlsx]__cceficiente_7"/>
      <sheetName val="[Acta No 4.xlsx]__cceficient_10"/>
      <sheetName val="[Acta No 4.xlsx]__cceficient_11"/>
      <sheetName val="[Acta No 4.xlsx]__cceficient_12"/>
      <sheetName val="[Acta No 4.xlsx]__cceficient_1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4"/>
      <sheetName val="Cronograma%20descansos%20%20-%2"/>
      <sheetName val="_Cronograma_descansos____Traf_9"/>
      <sheetName val="_Cronograma_descansos____Traf_5"/>
      <sheetName val="_Cronograma_descansos____Traf_6"/>
      <sheetName val="_Cronograma_descansos____Traf_8"/>
      <sheetName val="_Cronograma_descansos____Traf_7"/>
      <sheetName val="_Cronograma_descansos____Tra_10"/>
      <sheetName val="_Cronograma_descansos____Tra_11"/>
      <sheetName val="_Cronograma_descansos____Tra_12"/>
      <sheetName val="_Cronograma_descansos____Tra_1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_Directo"/>
      <sheetName val="prog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Presupuesto"/>
      <sheetName val="Fornato 6"/>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otros"/>
      <sheetName val="\\SERVIDOR\Public2\MANTENIMIENT"/>
      <sheetName val="\Users\USUARIO\Downloads\MANTEN"/>
      <sheetName val="INDICMICROEMP"/>
      <sheetName val="INDICE"/>
      <sheetName val="[a  aaInformación]__cceficien_2"/>
      <sheetName val="[a  aaInformación]__cceficien_3"/>
      <sheetName val="[a  aaInformación]__cceficien_9"/>
      <sheetName val="[a  aaInformación]__cceficien_4"/>
      <sheetName val="[a  aaInformación]__cceficien_5"/>
      <sheetName val="[a  aaInformación]__cceficien_6"/>
      <sheetName val="[a  aaInformación]__cceficien_8"/>
      <sheetName val="[a  aaInformación]__cceficien_7"/>
      <sheetName val="[a  aaInformación]__cceficie_10"/>
      <sheetName val="[a  aaInformación]__cceficie_11"/>
      <sheetName val="[a  aaInformación]__cceficie_12"/>
      <sheetName val="[a  aaInformación]__ccefici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IPR"/>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A"/>
      <sheetName val="ITEMS"/>
      <sheetName val="APU"/>
      <sheetName val="AIU"/>
      <sheetName val="DATOS"/>
      <sheetName val="COL 21169"/>
      <sheetName val="9.625 CSG LN-5"/>
      <sheetName val="Drill Sheet"/>
      <sheetName val="LN5-CHC.4-7-SS7"/>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Base_P10"/>
      <sheetName val="Base_P50"/>
      <sheetName val="Base_P90"/>
      <sheetName val="Prod_Inv_P10"/>
      <sheetName val="Prod_Inv_P50"/>
      <sheetName val="Prod_Inv_P90"/>
      <sheetName val="Todos"/>
      <sheetName val="Hoja 1 "/>
      <sheetName val="1"/>
      <sheetName val="Form5__Pág__1"/>
      <sheetName val="Form5__Pág__2"/>
      <sheetName val="FORMATO_1015"/>
      <sheetName val="FORMATO_3001"/>
      <sheetName val="FORMATO_3002"/>
      <sheetName val="FORMATO_3003"/>
      <sheetName val="FORMATO_5001"/>
      <sheetName val="FORMATO_3002_ap-1"/>
      <sheetName val="FORMATO_3002_ap-2"/>
      <sheetName val="3002_Lisama_este_1"/>
      <sheetName val="3002_Santa_Helena_1"/>
      <sheetName val="3002_Lisama_158"/>
      <sheetName val="Vía_de_Acceso"/>
      <sheetName val="COSTOS_UNITARIOS"/>
      <sheetName val="FICHA_EBI_1_de_6_"/>
      <sheetName val="MANO_DE_OBRA"/>
      <sheetName val="1_1"/>
      <sheetName val="5_2"/>
      <sheetName val="PROG_DIARIA"/>
      <sheetName val="tabla_retención"/>
      <sheetName val="Datos_Generales"/>
      <sheetName val="Resumen_Total"/>
      <sheetName val="Hoja_Resumen_Cantidades"/>
      <sheetName val="MEMORIAS_DE_CALCULO"/>
      <sheetName val="ANALISIS_DE_PRECIOS_UNITARIOS"/>
      <sheetName val="Tbg_Tally"/>
      <sheetName val="Reverse_Tally"/>
      <sheetName val="MAIN_MENU"/>
      <sheetName val="Installation_KSQR"/>
      <sheetName val="Pre-Job_Briefing_español"/>
      <sheetName val="Post-Job_Briefing_espnol"/>
      <sheetName val="1_Check_List_Equipo"/>
      <sheetName val="3_Kit_Phoenix"/>
      <sheetName val="4_Caja_Herramienta"/>
      <sheetName val="5_Herramienta_ESP"/>
      <sheetName val="6_Job_Act"/>
      <sheetName val="7_Reunion_Operacional"/>
      <sheetName val="8_2_Run"/>
      <sheetName val="9_DME"/>
      <sheetName val="9_1_Phoenix"/>
      <sheetName val="10_ARRANQUE_VSD"/>
      <sheetName val="11_PICTURE"/>
      <sheetName val="13_Ticket"/>
      <sheetName val="14__Evaluación_del_Servicio"/>
      <sheetName val="15__Secuencia_de_Fase"/>
      <sheetName val="16__Movimiento_de_Materiales"/>
      <sheetName val="18_Check_Spooler_Electrico"/>
      <sheetName val="5001_Lisama_158"/>
      <sheetName val="5001_Lisama_Este_1"/>
      <sheetName val="Formatos_xls"/>
      <sheetName val="FORMATO_ESTANDAR"/>
      <sheetName val="Run_Slide_Sheet"/>
      <sheetName val="steel"/>
      <sheetName val="ESTADO RED"/>
      <sheetName val="CARRETERAS"/>
      <sheetName val="GENERALIDADES "/>
      <sheetName val="list. mat"/>
      <sheetName val="Seleccion"/>
      <sheetName val="EVAL. PROVEE"/>
      <sheetName val="list. Prov."/>
      <sheetName val="REVISIONES"/>
      <sheetName val="Pta a tierra"/>
      <sheetName val="original_sist"/>
      <sheetName val="FORMATO1"/>
      <sheetName val="FORMATO2"/>
      <sheetName val="FORMATO3"/>
      <sheetName val="FORMATO4"/>
      <sheetName val="FORMATO5"/>
      <sheetName val="FORMATO6"/>
      <sheetName val="FORMATO7"/>
      <sheetName val="FORMATO8A"/>
      <sheetName val="FORMATO8B"/>
      <sheetName val="REAL DATA - EVERY RUN"/>
      <sheetName val="Estrategia"/>
      <sheetName val="prestaciones"/>
      <sheetName val="Salarios"/>
      <sheetName val="segur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sheetData sheetId="160" refreshError="1"/>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sheetData sheetId="181" refreshError="1"/>
      <sheetData sheetId="182" refreshError="1"/>
      <sheetData sheetId="183" refreshError="1"/>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 val="PxQ_Valores"/>
      <sheetName val="PxQ_Cantidades"/>
      <sheetName val="Form5 _Pág_ 1"/>
    </sheetNames>
    <sheetDataSet>
      <sheetData sheetId="0"/>
      <sheetData sheetId="1"/>
      <sheetData sheetId="2"/>
      <sheetData sheetId="3"/>
      <sheetData sheetId="4" refreshError="1"/>
      <sheetData sheetId="5" refreshError="1"/>
      <sheetData sheetId="6"/>
      <sheetData sheetId="7"/>
      <sheetData sheetId="8"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BASE_01"/>
      <sheetName val="RESUMEN_CONFIS"/>
      <sheetName val="PxQ Cantidades"/>
    </sheetNames>
    <sheetDataSet>
      <sheetData sheetId="0" refreshError="1"/>
      <sheetData sheetId="1" refreshError="1"/>
      <sheetData sheetId="2" refreshError="1"/>
      <sheetData sheetId="3" refreshError="1"/>
      <sheetData sheetId="4" refreshError="1"/>
      <sheetData sheetId="5"/>
      <sheetData sheetId="6"/>
      <sheetData sheetId="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Bases_2A"/>
      <sheetName val="Petroq_"/>
      <sheetName val="Serv_Ind_"/>
      <sheetName val="Manto,_Otros"/>
      <sheetName val="TARIFAS"/>
    </sheetNames>
    <sheetDataSet>
      <sheetData sheetId="0" refreshError="1"/>
      <sheetData sheetId="1"/>
      <sheetData sheetId="2"/>
      <sheetData sheetId="3"/>
      <sheetData sheetId="4"/>
      <sheetData sheetId="5"/>
      <sheetData sheetId="6"/>
      <sheetData sheetId="7" refreshError="1"/>
      <sheetData sheetId="8"/>
      <sheetData sheetId="9"/>
      <sheetData sheetId="10"/>
      <sheetData sheetId="11"/>
      <sheetData sheetId="12"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SUB APU"/>
      <sheetName val="CLASIFICACION"/>
      <sheetName val="ESTADO VÍA-CRIT.TECNICO"/>
      <sheetName val="PRESUPUESTO"/>
      <sheetName val="Excavación Mat. Común Estacione"/>
      <sheetName val="Demolición Pavimento"/>
      <sheetName val="Equipo"/>
      <sheetName val="PUNITARIOS%20PARA%20241201%202S"/>
      <sheetName val="TRANSPORTE"/>
      <sheetName val="Insum"/>
      <sheetName val="RELACION MES"/>
      <sheetName val="GCB2000"/>
      <sheetName val="Listas"/>
      <sheetName val="A. P. U."/>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items"/>
      <sheetName val="Hoja1"/>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Bajadas"/>
      <sheetName val="NARIÑO"/>
      <sheetName val="REC-COD,"/>
      <sheetName val=" Liquidacion de Obra por Tramos"/>
      <sheetName val="2,2,6,1 Pilotes 0,30"/>
      <sheetName val="Presup_Cancha"/>
      <sheetName val="CRA.MODI"/>
      <sheetName val="FORMULA"/>
      <sheetName val="K16+000 AL K18+500"/>
      <sheetName val="K23+200 AL K24+700"/>
      <sheetName val="k18+500 AL K23+050"/>
      <sheetName val="Presupuesto PUENTE"/>
      <sheetName val="VOLUMENES (4)"/>
      <sheetName val="VOLUMENES (4SA)"/>
      <sheetName val="c2.5y2.6"/>
      <sheetName val="LISTA DE PRECIOS"/>
      <sheetName val="062"/>
      <sheetName val="Listado"/>
      <sheetName val="CLASIFICACION"/>
      <sheetName val="OCTUBRE"/>
      <sheetName val="5. ELECTRICO"/>
      <sheetName val="Requisición1"/>
      <sheetName val="Summary"/>
      <sheetName val="CODCONST"/>
      <sheetName val="Lp"/>
      <sheetName val="PREACTA_61"/>
      <sheetName val="A_P_U1"/>
      <sheetName val="PREACTA_6"/>
      <sheetName val="A_P_U"/>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B_APU"/>
      <sheetName val="ESTADO_VÍA-CRIT_TECNICO"/>
      <sheetName val="TABLA_2008"/>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skj452"/>
      <sheetName val="ita878"/>
      <sheetName val="aea-944"/>
      <sheetName val="dub-823"/>
      <sheetName val="gpi 526"/>
      <sheetName val="xxj617"/>
      <sheetName val="sng_855"/>
      <sheetName val="vea 374"/>
      <sheetName val="hfb024"/>
      <sheetName val="paj825"/>
      <sheetName val="BALANCE"/>
      <sheetName val="ITEMS NO REVISTOS"/>
      <sheetName val="APU ELECTRICOS"/>
      <sheetName val="CONT_ADI"/>
      <sheetName val="glvc"/>
      <sheetName val="PERSONAL"/>
      <sheetName val="Tarifa MT"/>
      <sheetName val="SALARIOS"/>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CURVA"/>
      <sheetName val="Poblacion"/>
      <sheetName val="OBRAS SES"/>
      <sheetName val="c2_5y2_613"/>
      <sheetName val="PREACTA_62"/>
      <sheetName val="TABLA_20082"/>
      <sheetName val="c2_5y2_612"/>
      <sheetName val="TABLA_20081"/>
      <sheetName val="c2_5y2_611"/>
      <sheetName val="Hoja2"/>
      <sheetName val="Cuadr."/>
      <sheetName val="PUNITARIOS PARA 241201 2S.xls"/>
      <sheetName val="APU NO PREVISTO"/>
      <sheetName val="PPTA (3)"/>
      <sheetName val="PPTA (2)"/>
      <sheetName val="PPTA"/>
      <sheetName val="CHINCHINA FINAL . A CEROS"/>
      <sheetName val="Memoria de calculo"/>
      <sheetName val="materiales"/>
      <sheetName val="otros"/>
      <sheetName val="DEST. MEDIOS"/>
      <sheetName val="COMBUASF"/>
      <sheetName val="BALCRUDO"/>
      <sheetName val="CARGASPROC."/>
      <sheetName val="G L P  FINAL"/>
      <sheetName val="PREACTA Y CONTRATISTAS"/>
      <sheetName val="Proveedores y acreedores"/>
      <sheetName val="PLAN DE INVERSION ANTICIPO"/>
      <sheetName val="inv mensual"/>
      <sheetName val="borrador flujo inv"/>
      <sheetName val="social-ambiental"/>
      <sheetName val="A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inst"/>
      <sheetName val="mdo"/>
      <sheetName val="equip"/>
      <sheetName val="mat"/>
      <sheetName val="CIRCUITOS CODENSA"/>
      <sheetName val="TABLAS"/>
      <sheetName val="7.1.8.1.1"/>
      <sheetName val="c2_5y2_614"/>
      <sheetName val="BASE"/>
      <sheetName val="costos oficina"/>
      <sheetName val="costos campamento"/>
      <sheetName val="días habiles 2015"/>
      <sheetName val="PREACTA_Y_CONTRATISTAS"/>
      <sheetName val="5__ELECTRICO"/>
      <sheetName val="Tarifa_MT"/>
      <sheetName val="PUNITARIOS_PARA_241201_2S_xls"/>
      <sheetName val="MATERIAL"/>
      <sheetName val="CUMPLIMIENTO"/>
      <sheetName val="precios-básicos2002"/>
      <sheetName val="devdics"/>
      <sheetName val="Bases 2A"/>
      <sheetName val="@RISK - Correlaciones"/>
      <sheetName val="Acta"/>
      <sheetName val="for 6"/>
      <sheetName val="2,2,6,1_Pilotes_0,30"/>
      <sheetName val="APU_NO_PREVISTO"/>
      <sheetName val="PPTA_(3)"/>
      <sheetName val="PPTA_(2)"/>
      <sheetName val="gpi_526"/>
      <sheetName val="vea_374"/>
      <sheetName val="ITEMS_NO_REVISTOS"/>
      <sheetName val="APU_ELECTRICOS"/>
      <sheetName val="ACTA MODIFICACIÓN CIVIL"/>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sheetData sheetId="121"/>
      <sheetData sheetId="122" refreshError="1"/>
      <sheetData sheetId="123"/>
      <sheetData sheetId="124"/>
      <sheetData sheetId="125"/>
      <sheetData sheetId="126"/>
      <sheetData sheetId="127"/>
      <sheetData sheetId="128"/>
      <sheetData sheetId="129"/>
      <sheetData sheetId="130" refreshError="1"/>
      <sheetData sheetId="131" refreshError="1"/>
      <sheetData sheetId="132" refreshError="1"/>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sheetData sheetId="147"/>
      <sheetData sheetId="148" refreshError="1"/>
      <sheetData sheetId="149"/>
      <sheetData sheetId="150" refreshError="1"/>
      <sheetData sheetId="151"/>
      <sheetData sheetId="152"/>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sheetData sheetId="166"/>
      <sheetData sheetId="167" refreshError="1"/>
      <sheetData sheetId="168" refreshError="1"/>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sheetData sheetId="187"/>
      <sheetData sheetId="188"/>
      <sheetData sheetId="189"/>
      <sheetData sheetId="190"/>
      <sheetData sheetId="191" refreshError="1"/>
      <sheetData sheetId="192" refreshError="1"/>
      <sheetData sheetId="193" refreshError="1"/>
      <sheetData sheetId="194" refreshError="1"/>
      <sheetData sheetId="195"/>
      <sheetData sheetId="196"/>
      <sheetData sheetId="197"/>
      <sheetData sheetId="198"/>
      <sheetData sheetId="199"/>
      <sheetData sheetId="200"/>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refreshError="1"/>
      <sheetData sheetId="309" refreshError="1"/>
      <sheetData sheetId="310" refreshError="1"/>
      <sheetData sheetId="311" refreshError="1"/>
      <sheetData sheetId="312" refreshError="1"/>
      <sheetData sheetId="313" refreshError="1"/>
      <sheetData sheetId="314" refreshError="1"/>
      <sheetData sheetId="315"/>
      <sheetData sheetId="316" refreshError="1"/>
      <sheetData sheetId="317"/>
      <sheetData sheetId="318"/>
      <sheetData sheetId="319"/>
      <sheetData sheetId="320"/>
      <sheetData sheetId="321"/>
      <sheetData sheetId="322"/>
      <sheetData sheetId="323"/>
      <sheetData sheetId="324"/>
      <sheetData sheetId="325" refreshError="1"/>
      <sheetData sheetId="326" refreshError="1"/>
      <sheetData sheetId="327" refreshError="1"/>
      <sheetData sheetId="328" refreshError="1"/>
      <sheetData sheetId="329" refreshError="1"/>
      <sheetData sheetId="330" refreshError="1"/>
      <sheetData sheetId="331" refreshError="1"/>
      <sheetData sheetId="332"/>
      <sheetData sheetId="333"/>
      <sheetData sheetId="334"/>
      <sheetData sheetId="335"/>
      <sheetData sheetId="336"/>
      <sheetData sheetId="337"/>
      <sheetData sheetId="338"/>
      <sheetData sheetId="339"/>
      <sheetData sheetId="34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Presup_Cancha"/>
      <sheetName val="devdics"/>
      <sheetName val="CRA.MODI"/>
      <sheetName val="1,01"/>
      <sheetName val="UNIT."/>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Unitar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P3_2004"/>
      <sheetName val="CONTRAT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MANTENIMIENTO RUTA 1001_MARZO "/>
      <sheetName val="\D\MANTENIMIENTO RUTA 1001_MARZ"/>
      <sheetName val="\G\D\MANTENIMIENTO RUTA 1001_MA"/>
      <sheetName val="BALANCE- RECURSOS"/>
      <sheetName val="\\SERVIDOR\Public2\MANTENIMIENT"/>
      <sheetName val="SAL_BPX"/>
      <sheetName val="Caida Escalonada Alcant"/>
      <sheetName val="Datos"/>
      <sheetName val="CUADRILLAS"/>
      <sheetName val="[A MInformes M]__cceficiente__3"/>
      <sheetName val="[A MInformes M]__cceficiente__9"/>
      <sheetName val="[A MInformes M]__cceficiente__4"/>
      <sheetName val="[A MInformes M]__cceficiente__5"/>
      <sheetName val="[A MInformes M]__cceficiente__6"/>
      <sheetName val="[A MInformes M]__cceficiente__8"/>
      <sheetName val="[A MInformes M]__cceficiente__7"/>
      <sheetName val="[A MInformes M]__cceficiente_10"/>
      <sheetName val="[A MInformes M]__cceficiente_11"/>
      <sheetName val="[A MInformes M]__cceficiente_12"/>
      <sheetName val="[A MInformes M]__cceficient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Control_Sheet"/>
      <sheetName val="AISLAMIENTO_CATEGORIAS_II_Y_III"/>
      <sheetName val="AISLAMIENTO_DIESEL"/>
      <sheetName val="AISLAMIENTO_POSITIVO"/>
      <sheetName val="AISLAMIENTO_ELECTRICO"/>
      <sheetName val="ACTIVIDAD_INTRUSIVA(1)"/>
      <sheetName val="ACTIVIDAD_INTRUSIVA(2)"/>
      <sheetName val="RTA_Module"/>
    </sheetNames>
    <sheetDataSet>
      <sheetData sheetId="0"/>
      <sheetData sheetId="1"/>
      <sheetData sheetId="2"/>
      <sheetData sheetId="3"/>
      <sheetData sheetId="4"/>
      <sheetData sheetId="5"/>
      <sheetData sheetId="6"/>
      <sheetData sheetId="7" refreshError="1"/>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T67"/>
  <sheetViews>
    <sheetView showGridLines="0" tabSelected="1" zoomScale="70" zoomScaleNormal="70" zoomScaleSheetLayoutView="70" zoomScalePageLayoutView="55" workbookViewId="0">
      <selection activeCell="T12" sqref="T12"/>
    </sheetView>
  </sheetViews>
  <sheetFormatPr baseColWidth="10" defaultColWidth="11.42578125" defaultRowHeight="16.5"/>
  <cols>
    <col min="1" max="2" width="3.42578125" style="1" customWidth="1"/>
    <col min="3" max="3" width="9.140625" style="184" customWidth="1"/>
    <col min="4" max="4" width="11.28515625" style="185" customWidth="1"/>
    <col min="5" max="5" width="23" style="184" customWidth="1"/>
    <col min="6" max="6" width="18" style="184" customWidth="1"/>
    <col min="7" max="7" width="52.5703125" style="186" customWidth="1"/>
    <col min="8" max="8" width="8.7109375" style="185" customWidth="1"/>
    <col min="9" max="9" width="11.28515625" style="185" customWidth="1"/>
    <col min="10" max="10" width="19.7109375" style="187" bestFit="1" customWidth="1"/>
    <col min="11" max="12" width="19.7109375" style="187" customWidth="1"/>
    <col min="13" max="13" width="19.7109375" style="188" customWidth="1"/>
    <col min="14" max="14" width="3.28515625" style="1" customWidth="1"/>
    <col min="15" max="15" width="2.7109375" style="147" customWidth="1"/>
    <col min="16" max="16" width="16.5703125" style="1" bestFit="1" customWidth="1"/>
    <col min="17" max="17" width="29.140625" style="1" customWidth="1"/>
    <col min="18" max="19" width="17.7109375" style="1" bestFit="1" customWidth="1"/>
    <col min="20" max="20" width="16.140625" style="1" bestFit="1" customWidth="1"/>
    <col min="21" max="16384" width="11.42578125" style="1"/>
  </cols>
  <sheetData>
    <row r="1" spans="1:17" ht="17.25" thickBot="1">
      <c r="A1" s="4"/>
      <c r="B1" s="4"/>
      <c r="C1" s="160"/>
      <c r="D1" s="161"/>
      <c r="E1" s="160"/>
      <c r="F1" s="160"/>
      <c r="G1" s="162"/>
      <c r="H1" s="161"/>
      <c r="I1" s="161"/>
      <c r="J1" s="163"/>
      <c r="K1" s="163"/>
      <c r="L1" s="163"/>
      <c r="M1" s="164"/>
      <c r="N1" s="4"/>
      <c r="O1" s="146"/>
    </row>
    <row r="2" spans="1:17" ht="17.25" thickTop="1">
      <c r="A2" s="4"/>
      <c r="B2" s="5"/>
      <c r="C2" s="165"/>
      <c r="D2" s="166"/>
      <c r="E2" s="165"/>
      <c r="F2" s="165"/>
      <c r="G2" s="167"/>
      <c r="H2" s="166"/>
      <c r="I2" s="166"/>
      <c r="J2" s="168"/>
      <c r="K2" s="168"/>
      <c r="L2" s="168"/>
      <c r="M2" s="169"/>
      <c r="N2" s="6"/>
      <c r="O2" s="146"/>
    </row>
    <row r="3" spans="1:17" ht="27" customHeight="1">
      <c r="A3" s="4"/>
      <c r="B3" s="7"/>
      <c r="C3" s="335" t="s">
        <v>0</v>
      </c>
      <c r="D3" s="335"/>
      <c r="E3" s="335"/>
      <c r="F3" s="335"/>
      <c r="G3" s="162"/>
      <c r="H3" s="161"/>
      <c r="I3" s="161"/>
      <c r="J3" s="170"/>
      <c r="K3" s="170"/>
      <c r="L3" s="170"/>
      <c r="M3" s="164"/>
      <c r="N3" s="8"/>
      <c r="O3" s="146"/>
    </row>
    <row r="4" spans="1:17">
      <c r="A4" s="4"/>
      <c r="B4" s="7"/>
      <c r="C4" s="157" t="s">
        <v>1</v>
      </c>
      <c r="D4" s="133" t="s">
        <v>2</v>
      </c>
      <c r="E4" s="132" t="s">
        <v>3</v>
      </c>
      <c r="F4" s="189">
        <v>1</v>
      </c>
      <c r="G4" s="162"/>
      <c r="H4" s="161"/>
      <c r="I4" s="161"/>
      <c r="J4" s="170"/>
      <c r="K4" s="170"/>
      <c r="L4" s="170"/>
      <c r="M4" s="164"/>
      <c r="N4" s="8"/>
      <c r="O4" s="146"/>
    </row>
    <row r="5" spans="1:17">
      <c r="A5" s="4"/>
      <c r="B5" s="7"/>
      <c r="C5" s="336"/>
      <c r="D5" s="336"/>
      <c r="E5" s="336"/>
      <c r="F5" s="336"/>
      <c r="G5" s="336"/>
      <c r="H5" s="336"/>
      <c r="I5" s="336"/>
      <c r="J5" s="336"/>
      <c r="K5" s="336"/>
      <c r="L5" s="336"/>
      <c r="M5" s="336"/>
      <c r="N5" s="8"/>
      <c r="O5" s="146"/>
    </row>
    <row r="6" spans="1:17" ht="17.25" thickBot="1">
      <c r="A6" s="4"/>
      <c r="B6" s="7"/>
      <c r="C6" s="337" t="s">
        <v>4</v>
      </c>
      <c r="D6" s="337"/>
      <c r="E6" s="337"/>
      <c r="F6" s="337"/>
      <c r="G6" s="337"/>
      <c r="H6" s="337"/>
      <c r="I6" s="337"/>
      <c r="J6" s="337"/>
      <c r="K6" s="337"/>
      <c r="L6" s="337"/>
      <c r="M6" s="337"/>
      <c r="N6" s="8"/>
      <c r="O6" s="146"/>
    </row>
    <row r="7" spans="1:17" s="16" customFormat="1">
      <c r="A7" s="15"/>
      <c r="B7" s="136"/>
      <c r="C7" s="338" t="s">
        <v>5</v>
      </c>
      <c r="D7" s="339"/>
      <c r="E7" s="339"/>
      <c r="F7" s="339"/>
      <c r="G7" s="339"/>
      <c r="H7" s="339"/>
      <c r="I7" s="339"/>
      <c r="J7" s="339"/>
      <c r="K7" s="340"/>
      <c r="L7" s="340"/>
      <c r="M7" s="341"/>
      <c r="N7" s="17"/>
      <c r="O7" s="148"/>
    </row>
    <row r="8" spans="1:17" ht="43.5" customHeight="1">
      <c r="A8" s="4"/>
      <c r="B8" s="137"/>
      <c r="C8" s="342"/>
      <c r="D8" s="343"/>
      <c r="E8" s="343"/>
      <c r="F8" s="343"/>
      <c r="G8" s="343"/>
      <c r="H8" s="343"/>
      <c r="I8" s="343"/>
      <c r="J8" s="343"/>
      <c r="K8" s="344"/>
      <c r="L8" s="344"/>
      <c r="M8" s="345"/>
      <c r="N8" s="8"/>
      <c r="O8" s="146"/>
    </row>
    <row r="9" spans="1:17" ht="58.5" customHeight="1">
      <c r="A9" s="4"/>
      <c r="B9" s="137"/>
      <c r="C9" s="346" t="s">
        <v>6</v>
      </c>
      <c r="D9" s="347"/>
      <c r="E9" s="347"/>
      <c r="F9" s="347"/>
      <c r="G9" s="347"/>
      <c r="H9" s="347"/>
      <c r="I9" s="347"/>
      <c r="J9" s="347"/>
      <c r="K9" s="347"/>
      <c r="L9" s="347"/>
      <c r="M9" s="348"/>
      <c r="N9" s="8"/>
      <c r="O9" s="146"/>
    </row>
    <row r="10" spans="1:17" ht="30" customHeight="1" thickBot="1">
      <c r="A10" s="4"/>
      <c r="B10" s="7"/>
      <c r="C10" s="321"/>
      <c r="D10" s="322"/>
      <c r="E10" s="322"/>
      <c r="F10" s="322"/>
      <c r="G10" s="322"/>
      <c r="H10" s="322"/>
      <c r="I10" s="322"/>
      <c r="J10" s="322"/>
      <c r="K10" s="322"/>
      <c r="L10" s="322"/>
      <c r="M10" s="323"/>
      <c r="N10" s="8"/>
      <c r="O10" s="146"/>
    </row>
    <row r="11" spans="1:17" ht="37.9" customHeight="1">
      <c r="A11" s="4"/>
      <c r="B11" s="7"/>
      <c r="C11" s="324" t="s">
        <v>7</v>
      </c>
      <c r="D11" s="326" t="s">
        <v>8</v>
      </c>
      <c r="E11" s="328" t="s">
        <v>9</v>
      </c>
      <c r="F11" s="328"/>
      <c r="G11" s="324" t="s">
        <v>10</v>
      </c>
      <c r="H11" s="326" t="s">
        <v>11</v>
      </c>
      <c r="I11" s="326" t="s">
        <v>12</v>
      </c>
      <c r="J11" s="329" t="s">
        <v>154</v>
      </c>
      <c r="K11" s="333" t="s">
        <v>155</v>
      </c>
      <c r="L11" s="333" t="s">
        <v>157</v>
      </c>
      <c r="M11" s="331" t="s">
        <v>156</v>
      </c>
      <c r="N11" s="8"/>
      <c r="O11" s="146"/>
    </row>
    <row r="12" spans="1:17" ht="17.25" thickBot="1">
      <c r="A12" s="4"/>
      <c r="B12" s="7"/>
      <c r="C12" s="325"/>
      <c r="D12" s="327"/>
      <c r="E12" s="191" t="s">
        <v>13</v>
      </c>
      <c r="F12" s="191" t="s">
        <v>14</v>
      </c>
      <c r="G12" s="325"/>
      <c r="H12" s="327"/>
      <c r="I12" s="327"/>
      <c r="J12" s="330"/>
      <c r="K12" s="334"/>
      <c r="L12" s="334"/>
      <c r="M12" s="332"/>
      <c r="N12" s="8"/>
      <c r="O12" s="146"/>
    </row>
    <row r="13" spans="1:17" ht="17.25" thickBot="1">
      <c r="A13" s="4"/>
      <c r="B13" s="7"/>
      <c r="C13" s="192">
        <v>1</v>
      </c>
      <c r="D13" s="193"/>
      <c r="E13" s="193"/>
      <c r="F13" s="194"/>
      <c r="G13" s="195" t="s">
        <v>15</v>
      </c>
      <c r="H13" s="193"/>
      <c r="I13" s="193"/>
      <c r="J13" s="193"/>
      <c r="K13" s="256"/>
      <c r="L13" s="256"/>
      <c r="M13" s="196"/>
      <c r="N13" s="8"/>
      <c r="O13" s="146"/>
    </row>
    <row r="14" spans="1:17">
      <c r="A14" s="4"/>
      <c r="B14" s="7"/>
      <c r="C14" s="198">
        <v>1.1000000000000001</v>
      </c>
      <c r="D14" s="199"/>
      <c r="E14" s="199"/>
      <c r="F14" s="200"/>
      <c r="G14" s="201" t="s">
        <v>16</v>
      </c>
      <c r="H14" s="199"/>
      <c r="I14" s="199"/>
      <c r="J14" s="199"/>
      <c r="K14" s="257"/>
      <c r="L14" s="257"/>
      <c r="M14" s="210"/>
      <c r="N14" s="8"/>
      <c r="O14" s="146"/>
    </row>
    <row r="15" spans="1:17" s="4" customFormat="1" ht="28.5">
      <c r="B15" s="7"/>
      <c r="C15" s="204" t="s">
        <v>17</v>
      </c>
      <c r="D15" s="172"/>
      <c r="E15" s="224" t="s">
        <v>18</v>
      </c>
      <c r="F15" s="225">
        <v>10208</v>
      </c>
      <c r="G15" s="226" t="s">
        <v>19</v>
      </c>
      <c r="H15" s="225" t="s">
        <v>20</v>
      </c>
      <c r="I15" s="156">
        <f>(40*20)</f>
        <v>800</v>
      </c>
      <c r="J15" s="242">
        <v>55525.37</v>
      </c>
      <c r="K15" s="258">
        <f>J15*(1+M64)</f>
        <v>73293.488400000002</v>
      </c>
      <c r="L15" s="258">
        <f>ROUND(J15*I15,0)</f>
        <v>44420296</v>
      </c>
      <c r="M15" s="243">
        <f>L15*(1+M64)</f>
        <v>58634790.720000006</v>
      </c>
      <c r="N15" s="8"/>
      <c r="O15" s="146"/>
      <c r="Q15" s="220"/>
    </row>
    <row r="16" spans="1:17" s="4" customFormat="1">
      <c r="B16" s="7"/>
      <c r="C16" s="205">
        <v>1.2</v>
      </c>
      <c r="D16" s="173"/>
      <c r="E16" s="154"/>
      <c r="F16" s="190"/>
      <c r="G16" s="171" t="s">
        <v>21</v>
      </c>
      <c r="H16" s="152" t="s">
        <v>22</v>
      </c>
      <c r="I16" s="155"/>
      <c r="J16" s="244"/>
      <c r="K16" s="259"/>
      <c r="L16" s="259"/>
      <c r="M16" s="259"/>
      <c r="N16" s="8"/>
      <c r="O16" s="146"/>
      <c r="Q16" s="220"/>
    </row>
    <row r="17" spans="1:17" s="4" customFormat="1" ht="29.25" thickBot="1">
      <c r="B17" s="7"/>
      <c r="C17" s="204" t="s">
        <v>23</v>
      </c>
      <c r="D17" s="172"/>
      <c r="E17" s="224" t="s">
        <v>18</v>
      </c>
      <c r="F17" s="225">
        <v>10439</v>
      </c>
      <c r="G17" s="226" t="s">
        <v>24</v>
      </c>
      <c r="H17" s="225" t="s">
        <v>25</v>
      </c>
      <c r="I17" s="156">
        <v>1</v>
      </c>
      <c r="J17" s="242">
        <v>504468.28</v>
      </c>
      <c r="K17" s="258">
        <f>J17*(1+M64)</f>
        <v>665898.1296000001</v>
      </c>
      <c r="L17" s="258">
        <f>ROUND(J17*I17,0)</f>
        <v>504468</v>
      </c>
      <c r="M17" s="243">
        <f>L17*(1+M64)</f>
        <v>665897.76</v>
      </c>
      <c r="N17" s="8"/>
      <c r="O17" s="146"/>
      <c r="Q17" s="220"/>
    </row>
    <row r="18" spans="1:17" ht="17.25" thickBot="1">
      <c r="A18" s="4"/>
      <c r="B18" s="7"/>
      <c r="C18" s="192">
        <v>2</v>
      </c>
      <c r="D18" s="193"/>
      <c r="E18" s="193"/>
      <c r="F18" s="235"/>
      <c r="G18" s="195" t="s">
        <v>26</v>
      </c>
      <c r="H18" s="193"/>
      <c r="I18" s="197"/>
      <c r="J18" s="246"/>
      <c r="K18" s="260"/>
      <c r="L18" s="260"/>
      <c r="M18" s="247"/>
      <c r="N18" s="8"/>
      <c r="O18" s="146"/>
      <c r="Q18" s="220"/>
    </row>
    <row r="19" spans="1:17">
      <c r="A19" s="4"/>
      <c r="B19" s="7"/>
      <c r="C19" s="205">
        <v>2.1</v>
      </c>
      <c r="D19" s="173"/>
      <c r="E19" s="154"/>
      <c r="F19" s="190"/>
      <c r="G19" s="171" t="s">
        <v>27</v>
      </c>
      <c r="H19" s="152" t="s">
        <v>22</v>
      </c>
      <c r="I19" s="155"/>
      <c r="J19" s="244"/>
      <c r="K19" s="259"/>
      <c r="L19" s="259"/>
      <c r="M19" s="245"/>
      <c r="N19" s="8"/>
      <c r="O19" s="146"/>
      <c r="Q19" s="220"/>
    </row>
    <row r="20" spans="1:17" ht="28.5">
      <c r="A20" s="4"/>
      <c r="B20" s="7"/>
      <c r="C20" s="204" t="s">
        <v>28</v>
      </c>
      <c r="D20" s="172"/>
      <c r="E20" s="224" t="s">
        <v>18</v>
      </c>
      <c r="F20" s="225">
        <v>15004</v>
      </c>
      <c r="G20" s="226" t="s">
        <v>29</v>
      </c>
      <c r="H20" s="225" t="s">
        <v>20</v>
      </c>
      <c r="I20" s="156">
        <f>(40*0.9)</f>
        <v>36</v>
      </c>
      <c r="J20" s="242">
        <v>262877.32</v>
      </c>
      <c r="K20" s="258">
        <f>J20*(1+M64)</f>
        <v>346998.06240000005</v>
      </c>
      <c r="L20" s="258">
        <f>ROUND(J20*I20,0)</f>
        <v>9463584</v>
      </c>
      <c r="M20" s="243">
        <f>L20*(1+M64)</f>
        <v>12491930.880000001</v>
      </c>
      <c r="N20" s="8"/>
      <c r="O20" s="146"/>
      <c r="Q20" s="220"/>
    </row>
    <row r="21" spans="1:17">
      <c r="A21" s="4"/>
      <c r="B21" s="7"/>
      <c r="C21" s="205">
        <v>2.2000000000000002</v>
      </c>
      <c r="D21" s="173"/>
      <c r="E21" s="154"/>
      <c r="F21" s="190"/>
      <c r="G21" s="171" t="s">
        <v>30</v>
      </c>
      <c r="H21" s="152" t="s">
        <v>22</v>
      </c>
      <c r="I21" s="155"/>
      <c r="J21" s="244"/>
      <c r="K21" s="259"/>
      <c r="L21" s="259"/>
      <c r="M21" s="245"/>
      <c r="N21" s="8"/>
      <c r="O21" s="146"/>
      <c r="Q21" s="220"/>
    </row>
    <row r="22" spans="1:17" ht="29.25" thickBot="1">
      <c r="A22" s="4"/>
      <c r="B22" s="7"/>
      <c r="C22" s="204" t="s">
        <v>31</v>
      </c>
      <c r="D22" s="172"/>
      <c r="E22" s="224" t="s">
        <v>18</v>
      </c>
      <c r="F22" s="225">
        <v>13441</v>
      </c>
      <c r="G22" s="226" t="s">
        <v>32</v>
      </c>
      <c r="H22" s="225" t="s">
        <v>33</v>
      </c>
      <c r="I22" s="156">
        <f>40</f>
        <v>40</v>
      </c>
      <c r="J22" s="242">
        <v>136555.73000000001</v>
      </c>
      <c r="K22" s="258">
        <f>J22*(1+M64)</f>
        <v>180253.56360000002</v>
      </c>
      <c r="L22" s="258">
        <f t="shared" ref="L22" si="0">ROUND(J22*I22,0)</f>
        <v>5462229</v>
      </c>
      <c r="M22" s="243">
        <f>L22*(1+M64)</f>
        <v>7210142.2800000003</v>
      </c>
      <c r="N22" s="8"/>
      <c r="O22" s="146"/>
      <c r="Q22" s="220"/>
    </row>
    <row r="23" spans="1:17" ht="17.25" thickBot="1">
      <c r="A23" s="4"/>
      <c r="B23" s="7"/>
      <c r="C23" s="192">
        <v>3</v>
      </c>
      <c r="D23" s="193"/>
      <c r="E23" s="193"/>
      <c r="F23" s="235"/>
      <c r="G23" s="195" t="s">
        <v>34</v>
      </c>
      <c r="H23" s="193"/>
      <c r="I23" s="197"/>
      <c r="J23" s="246"/>
      <c r="K23" s="260"/>
      <c r="L23" s="260"/>
      <c r="M23" s="247"/>
      <c r="N23" s="8"/>
      <c r="O23" s="146"/>
      <c r="Q23" s="220"/>
    </row>
    <row r="24" spans="1:17">
      <c r="A24" s="4"/>
      <c r="B24" s="7"/>
      <c r="C24" s="198">
        <v>3.1</v>
      </c>
      <c r="D24" s="207"/>
      <c r="E24" s="208"/>
      <c r="F24" s="209"/>
      <c r="G24" s="201" t="s">
        <v>35</v>
      </c>
      <c r="H24" s="202" t="s">
        <v>22</v>
      </c>
      <c r="I24" s="203"/>
      <c r="J24" s="248"/>
      <c r="K24" s="261"/>
      <c r="L24" s="261"/>
      <c r="M24" s="249"/>
      <c r="N24" s="8"/>
      <c r="O24" s="146"/>
      <c r="Q24" s="220"/>
    </row>
    <row r="25" spans="1:17" s="4" customFormat="1" ht="29.25" thickBot="1">
      <c r="B25" s="7"/>
      <c r="C25" s="204" t="s">
        <v>36</v>
      </c>
      <c r="D25" s="172"/>
      <c r="E25" s="224" t="s">
        <v>18</v>
      </c>
      <c r="F25" s="227">
        <v>16676</v>
      </c>
      <c r="G25" s="226" t="s">
        <v>37</v>
      </c>
      <c r="H25" s="225" t="s">
        <v>20</v>
      </c>
      <c r="I25" s="156">
        <v>82</v>
      </c>
      <c r="J25" s="242">
        <v>362355</v>
      </c>
      <c r="K25" s="258">
        <f>J25*(1+M64)</f>
        <v>478308.60000000003</v>
      </c>
      <c r="L25" s="258">
        <f>ROUND(J25*I25,0)</f>
        <v>29713110</v>
      </c>
      <c r="M25" s="250">
        <f>L25*(1+M64)</f>
        <v>39221305.200000003</v>
      </c>
      <c r="N25" s="8"/>
      <c r="O25" s="146"/>
      <c r="P25" s="229">
        <v>87.88</v>
      </c>
      <c r="Q25" s="220"/>
    </row>
    <row r="26" spans="1:17" ht="17.25" thickBot="1">
      <c r="A26" s="4"/>
      <c r="B26" s="7"/>
      <c r="C26" s="192">
        <v>4</v>
      </c>
      <c r="D26" s="193"/>
      <c r="E26" s="193"/>
      <c r="F26" s="235"/>
      <c r="G26" s="195" t="s">
        <v>38</v>
      </c>
      <c r="H26" s="193"/>
      <c r="I26" s="197"/>
      <c r="J26" s="246"/>
      <c r="K26" s="260"/>
      <c r="L26" s="260"/>
      <c r="M26" s="247"/>
      <c r="N26" s="8"/>
      <c r="O26" s="146"/>
      <c r="Q26" s="220"/>
    </row>
    <row r="27" spans="1:17">
      <c r="A27" s="4"/>
      <c r="B27" s="7"/>
      <c r="C27" s="198">
        <v>4.0999999999999996</v>
      </c>
      <c r="D27" s="207"/>
      <c r="E27" s="208"/>
      <c r="F27" s="209"/>
      <c r="G27" s="201" t="s">
        <v>39</v>
      </c>
      <c r="H27" s="202" t="s">
        <v>22</v>
      </c>
      <c r="I27" s="203"/>
      <c r="J27" s="248"/>
      <c r="K27" s="261"/>
      <c r="L27" s="261"/>
      <c r="M27" s="249"/>
      <c r="N27" s="8"/>
      <c r="O27" s="146"/>
      <c r="Q27" s="220"/>
    </row>
    <row r="28" spans="1:17" ht="28.5">
      <c r="A28" s="4"/>
      <c r="B28" s="7"/>
      <c r="C28" s="204" t="s">
        <v>40</v>
      </c>
      <c r="D28" s="172"/>
      <c r="E28" s="224" t="s">
        <v>18</v>
      </c>
      <c r="F28" s="227">
        <v>12198</v>
      </c>
      <c r="G28" s="226" t="s">
        <v>41</v>
      </c>
      <c r="H28" s="225" t="s">
        <v>33</v>
      </c>
      <c r="I28" s="156">
        <f>+(13.5+13.5+12.1+12.1)*0.9</f>
        <v>46.080000000000005</v>
      </c>
      <c r="J28" s="242">
        <v>29537.42</v>
      </c>
      <c r="K28" s="258">
        <f>J28*(1+M64)</f>
        <v>38989.394399999997</v>
      </c>
      <c r="L28" s="258">
        <f>ROUND(J28*I28,0)</f>
        <v>1361084</v>
      </c>
      <c r="M28" s="250">
        <f>L28*(1+M64)</f>
        <v>1796630.8800000001</v>
      </c>
      <c r="N28" s="8"/>
      <c r="O28" s="146"/>
      <c r="Q28" s="220"/>
    </row>
    <row r="29" spans="1:17" ht="28.5">
      <c r="A29" s="4"/>
      <c r="B29" s="7"/>
      <c r="C29" s="204" t="s">
        <v>42</v>
      </c>
      <c r="D29" s="172"/>
      <c r="E29" s="224" t="s">
        <v>18</v>
      </c>
      <c r="F29" s="227">
        <v>20828</v>
      </c>
      <c r="G29" s="226" t="s">
        <v>43</v>
      </c>
      <c r="H29" s="225" t="s">
        <v>33</v>
      </c>
      <c r="I29" s="156">
        <f>31+18.5+6.7</f>
        <v>56.2</v>
      </c>
      <c r="J29" s="242">
        <v>32319.78</v>
      </c>
      <c r="K29" s="258">
        <f>J29*(1+M64)</f>
        <v>42662.109600000003</v>
      </c>
      <c r="L29" s="258">
        <f>ROUND(J29*I29,0)</f>
        <v>1816372</v>
      </c>
      <c r="M29" s="250">
        <f>L29*(1+M64)</f>
        <v>2397611.04</v>
      </c>
      <c r="N29" s="8"/>
      <c r="O29" s="146"/>
      <c r="Q29" s="220"/>
    </row>
    <row r="30" spans="1:17" ht="28.5">
      <c r="A30" s="4"/>
      <c r="B30" s="7"/>
      <c r="C30" s="204" t="s">
        <v>44</v>
      </c>
      <c r="D30" s="172"/>
      <c r="E30" s="224" t="s">
        <v>18</v>
      </c>
      <c r="F30" s="225">
        <v>12801</v>
      </c>
      <c r="G30" s="228" t="s">
        <v>45</v>
      </c>
      <c r="H30" s="225" t="s">
        <v>20</v>
      </c>
      <c r="I30" s="156">
        <f>5*46.46</f>
        <v>232.3</v>
      </c>
      <c r="J30" s="242">
        <v>42654.15</v>
      </c>
      <c r="K30" s="258">
        <f>J30*(1+M64)</f>
        <v>56303.478000000003</v>
      </c>
      <c r="L30" s="258">
        <f>ROUND(J30*I30,0)</f>
        <v>9908559</v>
      </c>
      <c r="M30" s="250">
        <f>L30*(1+M64)</f>
        <v>13079297.880000001</v>
      </c>
      <c r="N30" s="8"/>
      <c r="O30" s="146"/>
      <c r="Q30" s="220"/>
    </row>
    <row r="31" spans="1:17" ht="28.5">
      <c r="A31" s="4"/>
      <c r="B31" s="7"/>
      <c r="C31" s="204" t="s">
        <v>46</v>
      </c>
      <c r="D31" s="172"/>
      <c r="E31" s="224" t="s">
        <v>18</v>
      </c>
      <c r="F31" s="225">
        <v>12804</v>
      </c>
      <c r="G31" s="228" t="s">
        <v>47</v>
      </c>
      <c r="H31" s="225" t="s">
        <v>33</v>
      </c>
      <c r="I31" s="156">
        <f>5*46.46</f>
        <v>232.3</v>
      </c>
      <c r="J31" s="242">
        <v>39461.760000000002</v>
      </c>
      <c r="K31" s="258">
        <f>J31*(1+M64)</f>
        <v>52089.523200000003</v>
      </c>
      <c r="L31" s="258">
        <f t="shared" ref="L31:L33" si="1">ROUND(J31*I31,0)</f>
        <v>9166967</v>
      </c>
      <c r="M31" s="250">
        <f>L31*(1+M64)</f>
        <v>12100396.440000001</v>
      </c>
      <c r="N31" s="8"/>
      <c r="O31" s="146"/>
      <c r="Q31" s="220"/>
    </row>
    <row r="32" spans="1:17" ht="28.5">
      <c r="A32" s="4"/>
      <c r="B32" s="7"/>
      <c r="C32" s="204" t="s">
        <v>48</v>
      </c>
      <c r="D32" s="172"/>
      <c r="E32" s="224" t="s">
        <v>18</v>
      </c>
      <c r="F32" s="225">
        <v>13689</v>
      </c>
      <c r="G32" s="228" t="s">
        <v>49</v>
      </c>
      <c r="H32" s="225" t="s">
        <v>50</v>
      </c>
      <c r="I32" s="156">
        <v>284.12583119999999</v>
      </c>
      <c r="J32" s="242">
        <v>10699.83</v>
      </c>
      <c r="K32" s="258">
        <f>J32*(1+M64)</f>
        <v>14123.775600000001</v>
      </c>
      <c r="L32" s="258">
        <f t="shared" si="1"/>
        <v>3040098</v>
      </c>
      <c r="M32" s="250">
        <f>L32*(1+M64)</f>
        <v>4012929.3600000003</v>
      </c>
      <c r="N32" s="8"/>
      <c r="O32" s="146"/>
      <c r="Q32" s="220"/>
    </row>
    <row r="33" spans="1:20" ht="29.25" thickBot="1">
      <c r="A33" s="4"/>
      <c r="B33" s="7"/>
      <c r="C33" s="204" t="s">
        <v>51</v>
      </c>
      <c r="D33" s="172"/>
      <c r="E33" s="224" t="s">
        <v>18</v>
      </c>
      <c r="F33" s="225">
        <v>10021</v>
      </c>
      <c r="G33" s="226" t="s">
        <v>52</v>
      </c>
      <c r="H33" s="225" t="s">
        <v>20</v>
      </c>
      <c r="I33" s="156">
        <f>((20+20)*5)+(40*2.5)+((14.6*2)*5)+(27*2.5)</f>
        <v>513.5</v>
      </c>
      <c r="J33" s="242">
        <v>32845.550000000003</v>
      </c>
      <c r="K33" s="258">
        <f>J33*(1+M64)</f>
        <v>43356.126000000004</v>
      </c>
      <c r="L33" s="258">
        <f t="shared" si="1"/>
        <v>16866190</v>
      </c>
      <c r="M33" s="250">
        <f>L33*(1+M64)</f>
        <v>22263370.800000001</v>
      </c>
      <c r="N33" s="8"/>
      <c r="O33" s="146"/>
      <c r="Q33" s="220"/>
    </row>
    <row r="34" spans="1:20" ht="17.25" thickBot="1">
      <c r="A34" s="4"/>
      <c r="B34" s="7"/>
      <c r="C34" s="211">
        <v>5</v>
      </c>
      <c r="D34" s="212"/>
      <c r="E34" s="212"/>
      <c r="F34" s="236"/>
      <c r="G34" s="213" t="s">
        <v>53</v>
      </c>
      <c r="H34" s="212"/>
      <c r="I34" s="214"/>
      <c r="J34" s="251"/>
      <c r="K34" s="262"/>
      <c r="L34" s="262"/>
      <c r="M34" s="252"/>
      <c r="N34" s="8"/>
      <c r="O34" s="146"/>
      <c r="Q34" s="220"/>
    </row>
    <row r="35" spans="1:20" s="18" customFormat="1">
      <c r="A35" s="139"/>
      <c r="B35" s="140"/>
      <c r="C35" s="198">
        <v>5.0999999999999996</v>
      </c>
      <c r="D35" s="199"/>
      <c r="E35" s="199"/>
      <c r="F35" s="237"/>
      <c r="G35" s="201" t="s">
        <v>54</v>
      </c>
      <c r="H35" s="202" t="s">
        <v>22</v>
      </c>
      <c r="I35" s="203"/>
      <c r="J35" s="248"/>
      <c r="K35" s="261"/>
      <c r="L35" s="261"/>
      <c r="M35" s="253"/>
      <c r="N35" s="141"/>
      <c r="O35" s="149"/>
      <c r="Q35" s="220"/>
    </row>
    <row r="36" spans="1:20" ht="22.9" customHeight="1">
      <c r="A36" s="4"/>
      <c r="B36" s="7"/>
      <c r="C36" s="204" t="s">
        <v>55</v>
      </c>
      <c r="D36" s="172"/>
      <c r="E36" s="224" t="s">
        <v>18</v>
      </c>
      <c r="F36" s="227" t="s">
        <v>56</v>
      </c>
      <c r="G36" s="226" t="s">
        <v>57</v>
      </c>
      <c r="H36" s="225" t="s">
        <v>20</v>
      </c>
      <c r="I36" s="156">
        <f>(40*20)</f>
        <v>800</v>
      </c>
      <c r="J36" s="242">
        <v>231705.15</v>
      </c>
      <c r="K36" s="258">
        <f>J36*(1+M64)</f>
        <v>305850.79800000001</v>
      </c>
      <c r="L36" s="258">
        <f>ROUND(J36*I36,0)</f>
        <v>185364120</v>
      </c>
      <c r="M36" s="243">
        <f>L36*(1+M64)</f>
        <v>244680638.40000001</v>
      </c>
      <c r="N36" s="8"/>
      <c r="O36" s="146"/>
      <c r="Q36" s="220"/>
    </row>
    <row r="37" spans="1:20" s="4" customFormat="1" ht="22.9" customHeight="1">
      <c r="B37" s="7"/>
      <c r="C37" s="204" t="s">
        <v>58</v>
      </c>
      <c r="D37" s="172"/>
      <c r="E37" s="224" t="s">
        <v>18</v>
      </c>
      <c r="F37" s="225">
        <v>10452</v>
      </c>
      <c r="G37" s="226" t="s">
        <v>59</v>
      </c>
      <c r="H37" s="225" t="s">
        <v>25</v>
      </c>
      <c r="I37" s="156">
        <v>1</v>
      </c>
      <c r="J37" s="242">
        <v>9123926.0099999998</v>
      </c>
      <c r="K37" s="258">
        <f>J37*(1+M64)</f>
        <v>12043582.3332</v>
      </c>
      <c r="L37" s="258">
        <f t="shared" ref="L37:L40" si="2">ROUND(J37*I37,0)</f>
        <v>9123926</v>
      </c>
      <c r="M37" s="243">
        <f>L37*(1+M64)</f>
        <v>12043582.32</v>
      </c>
      <c r="N37" s="8"/>
      <c r="O37" s="146"/>
      <c r="Q37" s="220"/>
    </row>
    <row r="38" spans="1:20" s="4" customFormat="1" ht="22.9" customHeight="1">
      <c r="B38" s="7"/>
      <c r="C38" s="204" t="s">
        <v>60</v>
      </c>
      <c r="D38" s="172"/>
      <c r="E38" s="224" t="s">
        <v>18</v>
      </c>
      <c r="F38" s="225">
        <v>13357</v>
      </c>
      <c r="G38" s="226" t="s">
        <v>61</v>
      </c>
      <c r="H38" s="225" t="s">
        <v>33</v>
      </c>
      <c r="I38" s="156">
        <f>0.33*40</f>
        <v>13.200000000000001</v>
      </c>
      <c r="J38" s="242">
        <v>115965.73</v>
      </c>
      <c r="K38" s="258">
        <f>J38*(1+M64)</f>
        <v>153074.76360000001</v>
      </c>
      <c r="L38" s="258">
        <f t="shared" si="2"/>
        <v>1530748</v>
      </c>
      <c r="M38" s="243">
        <f>L38*(1+M64)</f>
        <v>2020587.36</v>
      </c>
      <c r="N38" s="8"/>
      <c r="O38" s="146"/>
      <c r="Q38" s="220"/>
    </row>
    <row r="39" spans="1:20" s="4" customFormat="1" ht="22.9" customHeight="1">
      <c r="B39" s="7"/>
      <c r="C39" s="204" t="s">
        <v>62</v>
      </c>
      <c r="D39" s="172"/>
      <c r="E39" s="224" t="s">
        <v>63</v>
      </c>
      <c r="F39" s="225">
        <v>14044</v>
      </c>
      <c r="G39" s="226" t="s">
        <v>64</v>
      </c>
      <c r="H39" s="225" t="s">
        <v>20</v>
      </c>
      <c r="I39" s="156">
        <f>13.5*12.1</f>
        <v>163.35</v>
      </c>
      <c r="J39" s="242">
        <v>25816.33</v>
      </c>
      <c r="K39" s="258">
        <f>J39*(1+M64)</f>
        <v>34077.555600000007</v>
      </c>
      <c r="L39" s="258">
        <f t="shared" si="2"/>
        <v>4217098</v>
      </c>
      <c r="M39" s="243">
        <f>L39*(1+M64)</f>
        <v>5566569.3600000003</v>
      </c>
      <c r="N39" s="8"/>
      <c r="O39" s="146"/>
      <c r="Q39" s="220"/>
    </row>
    <row r="40" spans="1:20" s="4" customFormat="1" ht="22.9" customHeight="1">
      <c r="B40" s="7"/>
      <c r="C40" s="204" t="s">
        <v>65</v>
      </c>
      <c r="D40" s="172"/>
      <c r="E40" s="224" t="s">
        <v>18</v>
      </c>
      <c r="F40" s="227">
        <v>12541</v>
      </c>
      <c r="G40" s="226" t="s">
        <v>66</v>
      </c>
      <c r="H40" s="225" t="s">
        <v>20</v>
      </c>
      <c r="I40" s="156">
        <f>((40*20)+(27*15))</f>
        <v>1205</v>
      </c>
      <c r="J40" s="242">
        <v>64583</v>
      </c>
      <c r="K40" s="258">
        <f>J40*(1+M64)</f>
        <v>85249.56</v>
      </c>
      <c r="L40" s="258">
        <f t="shared" si="2"/>
        <v>77822515</v>
      </c>
      <c r="M40" s="243">
        <f>L40*(1+M64)</f>
        <v>102725719.80000001</v>
      </c>
      <c r="N40" s="8"/>
      <c r="O40" s="146"/>
      <c r="Q40" s="220"/>
    </row>
    <row r="41" spans="1:20" s="18" customFormat="1">
      <c r="A41" s="139"/>
      <c r="B41" s="140"/>
      <c r="C41" s="215">
        <v>5.2</v>
      </c>
      <c r="D41" s="216"/>
      <c r="E41" s="216"/>
      <c r="F41" s="238"/>
      <c r="G41" s="217" t="s">
        <v>67</v>
      </c>
      <c r="H41" s="218" t="s">
        <v>22</v>
      </c>
      <c r="I41" s="219"/>
      <c r="J41" s="254"/>
      <c r="K41" s="263"/>
      <c r="L41" s="263"/>
      <c r="M41" s="255"/>
      <c r="N41" s="141"/>
      <c r="O41" s="149"/>
      <c r="Q41" s="220"/>
    </row>
    <row r="42" spans="1:20" ht="28.5">
      <c r="A42" s="4"/>
      <c r="B42" s="7"/>
      <c r="C42" s="204" t="s">
        <v>68</v>
      </c>
      <c r="D42" s="172"/>
      <c r="E42" s="224" t="s">
        <v>18</v>
      </c>
      <c r="F42" s="227">
        <v>10313</v>
      </c>
      <c r="G42" s="226" t="s">
        <v>69</v>
      </c>
      <c r="H42" s="225" t="s">
        <v>50</v>
      </c>
      <c r="I42" s="156">
        <v>5</v>
      </c>
      <c r="J42" s="242">
        <v>593718.9</v>
      </c>
      <c r="K42" s="258">
        <f>J42*(1+M64)</f>
        <v>783708.94800000009</v>
      </c>
      <c r="L42" s="258">
        <f>ROUND(J42*I42,0)</f>
        <v>2968595</v>
      </c>
      <c r="M42" s="243">
        <f>L42*(1+M64)</f>
        <v>3918545.4000000004</v>
      </c>
      <c r="N42" s="8"/>
      <c r="O42" s="146"/>
      <c r="Q42" s="220"/>
    </row>
    <row r="43" spans="1:20" ht="28.5">
      <c r="A43" s="4"/>
      <c r="B43" s="7"/>
      <c r="C43" s="204" t="s">
        <v>70</v>
      </c>
      <c r="D43" s="172"/>
      <c r="E43" s="224" t="s">
        <v>18</v>
      </c>
      <c r="F43" s="227">
        <v>14642</v>
      </c>
      <c r="G43" s="226" t="s">
        <v>71</v>
      </c>
      <c r="H43" s="225" t="s">
        <v>33</v>
      </c>
      <c r="I43" s="156">
        <f>1.95+2+2.5+4</f>
        <v>10.45</v>
      </c>
      <c r="J43" s="242">
        <v>677202.13</v>
      </c>
      <c r="K43" s="258">
        <f>J43*(1+M64)</f>
        <v>893906.81160000002</v>
      </c>
      <c r="L43" s="258">
        <f t="shared" ref="L43:L44" si="3">ROUND(J43*I43,0)</f>
        <v>7076762</v>
      </c>
      <c r="M43" s="243">
        <f>L43*(1+M64)</f>
        <v>9341325.8399999999</v>
      </c>
      <c r="N43" s="8"/>
      <c r="O43" s="146"/>
      <c r="Q43" s="220"/>
    </row>
    <row r="44" spans="1:20" ht="28.5">
      <c r="A44" s="4"/>
      <c r="B44" s="7"/>
      <c r="C44" s="204" t="s">
        <v>72</v>
      </c>
      <c r="D44" s="172"/>
      <c r="E44" s="224" t="s">
        <v>18</v>
      </c>
      <c r="F44" s="227">
        <v>13959</v>
      </c>
      <c r="G44" s="226" t="s">
        <v>73</v>
      </c>
      <c r="H44" s="225" t="s">
        <v>33</v>
      </c>
      <c r="I44" s="156">
        <f>+(13.4+13.4+12.8+12.8)*0.2</f>
        <v>10.480000000000002</v>
      </c>
      <c r="J44" s="242">
        <v>566094.79</v>
      </c>
      <c r="K44" s="258">
        <f>J44*(1+M64)</f>
        <v>747245.12280000013</v>
      </c>
      <c r="L44" s="258">
        <f t="shared" si="3"/>
        <v>5932673</v>
      </c>
      <c r="M44" s="243">
        <f>L44*(1+M64)</f>
        <v>7831128.3600000003</v>
      </c>
      <c r="N44" s="8"/>
      <c r="O44" s="146"/>
      <c r="Q44" s="220"/>
    </row>
    <row r="45" spans="1:20">
      <c r="A45" s="4"/>
      <c r="B45" s="7"/>
      <c r="C45" s="206">
        <v>5.3</v>
      </c>
      <c r="D45" s="173"/>
      <c r="E45" s="154"/>
      <c r="F45" s="190"/>
      <c r="G45" s="171" t="s">
        <v>74</v>
      </c>
      <c r="H45" s="152" t="s">
        <v>22</v>
      </c>
      <c r="I45" s="153"/>
      <c r="J45" s="244"/>
      <c r="K45" s="259"/>
      <c r="L45" s="259"/>
      <c r="M45" s="245"/>
      <c r="N45" s="8"/>
      <c r="O45" s="146"/>
      <c r="Q45" s="220"/>
    </row>
    <row r="46" spans="1:20" ht="28.5">
      <c r="A46" s="4"/>
      <c r="B46" s="7"/>
      <c r="C46" s="204" t="s">
        <v>75</v>
      </c>
      <c r="D46" s="172"/>
      <c r="E46" s="224" t="s">
        <v>18</v>
      </c>
      <c r="F46" s="227">
        <v>20683</v>
      </c>
      <c r="G46" s="226" t="s">
        <v>76</v>
      </c>
      <c r="H46" s="225" t="s">
        <v>50</v>
      </c>
      <c r="I46" s="156">
        <v>4</v>
      </c>
      <c r="J46" s="242">
        <v>2700000</v>
      </c>
      <c r="K46" s="258">
        <f>J46*(1+M64)</f>
        <v>3564000</v>
      </c>
      <c r="L46" s="258">
        <f>ROUND(J46*I46,0)</f>
        <v>10800000</v>
      </c>
      <c r="M46" s="243">
        <f>L46*(1+M64)</f>
        <v>14256000</v>
      </c>
      <c r="N46" s="8"/>
      <c r="O46" s="146"/>
      <c r="Q46" s="220"/>
    </row>
    <row r="47" spans="1:20" ht="29.25" thickBot="1">
      <c r="A47" s="4"/>
      <c r="B47" s="7"/>
      <c r="C47" s="204" t="s">
        <v>77</v>
      </c>
      <c r="D47" s="172"/>
      <c r="E47" s="224" t="s">
        <v>18</v>
      </c>
      <c r="F47" s="227">
        <v>15816</v>
      </c>
      <c r="G47" s="226" t="s">
        <v>78</v>
      </c>
      <c r="H47" s="225" t="s">
        <v>50</v>
      </c>
      <c r="I47" s="156">
        <v>2</v>
      </c>
      <c r="J47" s="242">
        <v>5097352.6100000003</v>
      </c>
      <c r="K47" s="258">
        <f>J47*(1+M64)</f>
        <v>6728505.4452000009</v>
      </c>
      <c r="L47" s="258">
        <f>ROUND(J47*I47,0)</f>
        <v>10194705</v>
      </c>
      <c r="M47" s="243">
        <f>L47*(1+M64)</f>
        <v>13457010.600000001</v>
      </c>
      <c r="N47" s="8"/>
      <c r="O47" s="146"/>
      <c r="Q47" s="220"/>
    </row>
    <row r="48" spans="1:20" s="18" customFormat="1">
      <c r="A48" s="139"/>
      <c r="B48" s="140"/>
      <c r="C48" s="357" t="s">
        <v>79</v>
      </c>
      <c r="D48" s="358"/>
      <c r="E48" s="358"/>
      <c r="F48" s="358"/>
      <c r="G48" s="358"/>
      <c r="H48" s="358"/>
      <c r="I48" s="358"/>
      <c r="J48" s="359"/>
      <c r="K48" s="264"/>
      <c r="L48" s="264"/>
      <c r="M48" s="241">
        <f>ROUND(SUM(L15:L47),0)</f>
        <v>446754099</v>
      </c>
      <c r="N48" s="141"/>
      <c r="O48" s="149"/>
      <c r="P48" s="221"/>
      <c r="Q48" s="221"/>
      <c r="R48" s="221"/>
      <c r="S48" s="221"/>
      <c r="T48" s="221"/>
    </row>
    <row r="49" spans="1:20" s="18" customFormat="1">
      <c r="A49" s="139"/>
      <c r="B49" s="140"/>
      <c r="C49" s="354" t="s">
        <v>80</v>
      </c>
      <c r="D49" s="355"/>
      <c r="E49" s="355"/>
      <c r="F49" s="355"/>
      <c r="G49" s="355"/>
      <c r="H49" s="355"/>
      <c r="I49" s="355"/>
      <c r="J49" s="356"/>
      <c r="K49" s="265"/>
      <c r="L49" s="265"/>
      <c r="M49" s="266">
        <f>ROUND(SUM(M15:M47),0)</f>
        <v>589715411</v>
      </c>
      <c r="N49" s="141"/>
      <c r="O49" s="149"/>
      <c r="P49" s="221"/>
      <c r="Q49" s="221"/>
      <c r="R49" s="221"/>
      <c r="S49" s="221"/>
      <c r="T49" s="221"/>
    </row>
    <row r="50" spans="1:20" s="18" customFormat="1">
      <c r="A50" s="139"/>
      <c r="B50" s="140"/>
      <c r="C50" s="232"/>
      <c r="D50" s="233"/>
      <c r="E50" s="233"/>
      <c r="F50" s="233"/>
      <c r="G50" s="233"/>
      <c r="H50" s="233"/>
      <c r="I50" s="233"/>
      <c r="J50" s="233"/>
      <c r="K50" s="233"/>
      <c r="L50" s="233"/>
      <c r="M50" s="234"/>
      <c r="N50" s="141"/>
      <c r="O50" s="149"/>
      <c r="P50" s="221"/>
      <c r="Q50" s="221"/>
      <c r="R50" s="221"/>
      <c r="S50" s="221"/>
      <c r="T50" s="221"/>
    </row>
    <row r="51" spans="1:20" s="18" customFormat="1">
      <c r="A51" s="139"/>
      <c r="B51" s="140"/>
      <c r="C51" s="352" t="s">
        <v>81</v>
      </c>
      <c r="D51" s="352"/>
      <c r="E51" s="352"/>
      <c r="F51" s="352"/>
      <c r="G51" s="352"/>
      <c r="H51" s="352"/>
      <c r="I51" s="352"/>
      <c r="J51" s="352"/>
      <c r="K51" s="360">
        <v>1.9581249999999998E-3</v>
      </c>
      <c r="L51" s="361"/>
      <c r="M51" s="267">
        <f>M49*K51</f>
        <v>1154736.4891643748</v>
      </c>
      <c r="N51" s="141"/>
      <c r="O51" s="149"/>
      <c r="P51" s="221"/>
      <c r="Q51" s="221"/>
      <c r="R51" s="221"/>
      <c r="S51" s="221"/>
      <c r="T51" s="221"/>
    </row>
    <row r="52" spans="1:20" s="18" customFormat="1" ht="15.6" customHeight="1">
      <c r="A52" s="139"/>
      <c r="B52" s="140"/>
      <c r="C52" s="353" t="s">
        <v>82</v>
      </c>
      <c r="D52" s="353"/>
      <c r="E52" s="353"/>
      <c r="F52" s="353"/>
      <c r="G52" s="353"/>
      <c r="H52" s="353"/>
      <c r="I52" s="353"/>
      <c r="J52" s="353"/>
      <c r="K52" s="360">
        <v>1.5288487999999999E-2</v>
      </c>
      <c r="L52" s="361"/>
      <c r="M52" s="267">
        <f>M49*K52</f>
        <v>9015856.9844885673</v>
      </c>
      <c r="N52" s="141"/>
      <c r="O52" s="149"/>
      <c r="P52" s="221"/>
      <c r="Q52" s="221"/>
      <c r="R52" s="221"/>
      <c r="S52" s="221"/>
      <c r="T52" s="221"/>
    </row>
    <row r="53" spans="1:20" s="18" customFormat="1" ht="15.6" customHeight="1">
      <c r="A53" s="139"/>
      <c r="B53" s="140"/>
      <c r="C53" s="362" t="s">
        <v>83</v>
      </c>
      <c r="D53" s="363"/>
      <c r="E53" s="363"/>
      <c r="F53" s="363"/>
      <c r="G53" s="363"/>
      <c r="H53" s="363"/>
      <c r="I53" s="363"/>
      <c r="J53" s="364"/>
      <c r="K53" s="360">
        <v>1.2185133000000001E-2</v>
      </c>
      <c r="L53" s="361"/>
      <c r="M53" s="267">
        <f>M49*K53</f>
        <v>7185760.7151846634</v>
      </c>
      <c r="N53" s="141"/>
      <c r="O53" s="149"/>
      <c r="P53" s="221"/>
      <c r="Q53" s="221"/>
      <c r="R53" s="221"/>
      <c r="S53" s="221"/>
      <c r="T53" s="221"/>
    </row>
    <row r="54" spans="1:20" s="18" customFormat="1" ht="15.6" customHeight="1">
      <c r="A54" s="139"/>
      <c r="B54" s="140"/>
      <c r="C54" s="362" t="s">
        <v>84</v>
      </c>
      <c r="D54" s="363"/>
      <c r="E54" s="363"/>
      <c r="F54" s="363"/>
      <c r="G54" s="363"/>
      <c r="H54" s="363"/>
      <c r="I54" s="363"/>
      <c r="J54" s="364"/>
      <c r="K54" s="360">
        <v>1.034098E-2</v>
      </c>
      <c r="L54" s="361"/>
      <c r="M54" s="267">
        <f>M49*K54</f>
        <v>6098235.2708427794</v>
      </c>
      <c r="N54" s="141"/>
      <c r="O54" s="149"/>
      <c r="P54" s="221"/>
      <c r="Q54" s="221"/>
      <c r="R54" s="221"/>
      <c r="S54" s="221"/>
      <c r="T54" s="221"/>
    </row>
    <row r="55" spans="1:20" s="18" customFormat="1">
      <c r="A55" s="139"/>
      <c r="B55" s="140"/>
      <c r="N55" s="141"/>
      <c r="O55" s="149"/>
      <c r="P55" s="221"/>
      <c r="Q55" s="221"/>
      <c r="R55" s="221"/>
      <c r="S55" s="221"/>
      <c r="T55" s="221"/>
    </row>
    <row r="56" spans="1:20" s="18" customFormat="1" ht="17.25" thickBot="1">
      <c r="A56" s="139"/>
      <c r="B56" s="140"/>
      <c r="C56" s="349" t="s">
        <v>85</v>
      </c>
      <c r="D56" s="350"/>
      <c r="E56" s="350"/>
      <c r="F56" s="350"/>
      <c r="G56" s="350"/>
      <c r="H56" s="350"/>
      <c r="I56" s="350"/>
      <c r="J56" s="351"/>
      <c r="K56" s="239"/>
      <c r="L56" s="239"/>
      <c r="M56" s="240">
        <f>ROUND(SUM(M49:M54),0)</f>
        <v>613170000</v>
      </c>
      <c r="N56" s="141"/>
      <c r="O56" s="149"/>
      <c r="P56" s="230"/>
      <c r="Q56" s="231"/>
      <c r="R56" s="221"/>
      <c r="S56" s="221"/>
      <c r="T56" s="221"/>
    </row>
    <row r="57" spans="1:20" s="2" customFormat="1" ht="15.75" customHeight="1">
      <c r="A57" s="9"/>
      <c r="B57" s="10"/>
      <c r="C57" s="158"/>
      <c r="D57" s="131"/>
      <c r="E57" s="131"/>
      <c r="F57" s="158"/>
      <c r="G57" s="138"/>
      <c r="H57" s="131"/>
      <c r="I57" s="131"/>
      <c r="J57" s="145"/>
      <c r="K57" s="145"/>
      <c r="L57" s="145"/>
      <c r="M57" s="151"/>
      <c r="N57" s="11"/>
      <c r="O57" s="150"/>
      <c r="P57" s="221"/>
      <c r="Q57" s="221"/>
      <c r="R57" s="221"/>
      <c r="S57" s="221"/>
      <c r="T57" s="221"/>
    </row>
    <row r="58" spans="1:20" s="2" customFormat="1" ht="16.5" customHeight="1" thickBot="1">
      <c r="A58" s="9"/>
      <c r="B58" s="10"/>
      <c r="C58" s="174"/>
      <c r="D58" s="174"/>
      <c r="E58" s="174"/>
      <c r="F58" s="174"/>
      <c r="G58" s="175"/>
      <c r="H58" s="176"/>
      <c r="I58" s="177"/>
      <c r="J58" s="178"/>
      <c r="K58" s="178"/>
      <c r="L58" s="178"/>
      <c r="M58" s="151"/>
      <c r="N58" s="11"/>
      <c r="O58" s="150"/>
      <c r="P58" s="221"/>
      <c r="Q58" s="221"/>
      <c r="R58" s="221"/>
      <c r="S58" s="221"/>
      <c r="T58" s="221"/>
    </row>
    <row r="59" spans="1:20" s="2" customFormat="1" ht="15.75" customHeight="1">
      <c r="A59" s="9"/>
      <c r="B59" s="10"/>
      <c r="C59" s="159"/>
      <c r="D59" s="296"/>
      <c r="E59" s="296"/>
      <c r="F59" s="296"/>
      <c r="G59" s="296"/>
      <c r="H59" s="296"/>
      <c r="I59" s="296"/>
      <c r="J59" s="296"/>
      <c r="K59" s="296"/>
      <c r="L59" s="296"/>
      <c r="M59" s="297"/>
      <c r="N59" s="12"/>
      <c r="O59" s="150"/>
      <c r="P59" s="221"/>
      <c r="Q59" s="221"/>
      <c r="R59" s="221"/>
      <c r="S59" s="221"/>
      <c r="T59" s="221"/>
    </row>
    <row r="60" spans="1:20" s="2" customFormat="1" ht="20.25" customHeight="1">
      <c r="A60" s="9"/>
      <c r="B60" s="10"/>
      <c r="C60" s="298" t="s">
        <v>151</v>
      </c>
      <c r="D60" s="299"/>
      <c r="E60" s="299"/>
      <c r="F60" s="299"/>
      <c r="G60" s="299"/>
      <c r="H60" s="318" t="s">
        <v>86</v>
      </c>
      <c r="I60" s="319"/>
      <c r="J60" s="319"/>
      <c r="K60" s="319"/>
      <c r="L60" s="320"/>
      <c r="M60" s="222" t="s">
        <v>87</v>
      </c>
      <c r="N60" s="13"/>
      <c r="O60" s="150"/>
      <c r="P60" s="221"/>
      <c r="Q60" s="221"/>
      <c r="R60" s="221"/>
      <c r="S60" s="221"/>
      <c r="T60" s="221"/>
    </row>
    <row r="61" spans="1:20" s="2" customFormat="1" ht="37.5" customHeight="1">
      <c r="A61" s="9"/>
      <c r="B61" s="10"/>
      <c r="C61" s="293" t="s">
        <v>152</v>
      </c>
      <c r="D61" s="294"/>
      <c r="E61" s="294"/>
      <c r="F61" s="294"/>
      <c r="G61" s="294"/>
      <c r="H61" s="295" t="s">
        <v>88</v>
      </c>
      <c r="I61" s="295"/>
      <c r="J61" s="315" t="s">
        <v>89</v>
      </c>
      <c r="K61" s="316"/>
      <c r="L61" s="317"/>
      <c r="M61" s="223">
        <v>0.26</v>
      </c>
      <c r="N61" s="13"/>
      <c r="O61" s="150"/>
      <c r="P61" s="221"/>
      <c r="Q61" s="221"/>
      <c r="R61" s="221"/>
      <c r="S61" s="221"/>
      <c r="T61" s="221"/>
    </row>
    <row r="62" spans="1:20" s="2" customFormat="1" ht="15.6" customHeight="1">
      <c r="A62" s="9"/>
      <c r="B62" s="10"/>
      <c r="C62" s="298" t="s">
        <v>153</v>
      </c>
      <c r="D62" s="299"/>
      <c r="E62" s="299"/>
      <c r="F62" s="299"/>
      <c r="G62" s="299"/>
      <c r="H62" s="303" t="s">
        <v>90</v>
      </c>
      <c r="I62" s="304"/>
      <c r="J62" s="315" t="s">
        <v>91</v>
      </c>
      <c r="K62" s="316"/>
      <c r="L62" s="317"/>
      <c r="M62" s="223">
        <v>0.01</v>
      </c>
      <c r="N62" s="13"/>
      <c r="O62" s="150"/>
      <c r="P62" s="221"/>
      <c r="Q62" s="221"/>
      <c r="R62" s="221"/>
      <c r="S62" s="221"/>
      <c r="T62" s="221"/>
    </row>
    <row r="63" spans="1:20" s="3" customFormat="1" ht="52.5" customHeight="1">
      <c r="A63" s="9"/>
      <c r="B63" s="10"/>
      <c r="C63" s="306"/>
      <c r="D63" s="307"/>
      <c r="E63" s="307"/>
      <c r="F63" s="307"/>
      <c r="G63" s="308"/>
      <c r="H63" s="305" t="s">
        <v>92</v>
      </c>
      <c r="I63" s="295"/>
      <c r="J63" s="315" t="s">
        <v>93</v>
      </c>
      <c r="K63" s="316"/>
      <c r="L63" s="317"/>
      <c r="M63" s="223">
        <v>0.05</v>
      </c>
      <c r="N63" s="11"/>
      <c r="O63" s="150"/>
      <c r="P63" s="221"/>
      <c r="Q63" s="221"/>
      <c r="R63" s="221"/>
      <c r="S63" s="221"/>
      <c r="T63" s="221"/>
    </row>
    <row r="64" spans="1:20" ht="41.25" customHeight="1">
      <c r="A64" s="4"/>
      <c r="B64" s="7"/>
      <c r="C64" s="309"/>
      <c r="D64" s="310"/>
      <c r="E64" s="310"/>
      <c r="F64" s="310"/>
      <c r="G64" s="311"/>
      <c r="H64" s="295" t="s">
        <v>94</v>
      </c>
      <c r="I64" s="295"/>
      <c r="J64" s="315" t="s">
        <v>95</v>
      </c>
      <c r="K64" s="316"/>
      <c r="L64" s="317"/>
      <c r="M64" s="223">
        <f>SUM(M61:M63)</f>
        <v>0.32</v>
      </c>
      <c r="N64" s="8"/>
      <c r="O64" s="146"/>
    </row>
    <row r="65" spans="1:15" ht="37.5" customHeight="1" thickBot="1">
      <c r="A65" s="4"/>
      <c r="B65" s="7"/>
      <c r="C65" s="312"/>
      <c r="D65" s="313"/>
      <c r="E65" s="313"/>
      <c r="F65" s="313"/>
      <c r="G65" s="314"/>
      <c r="H65" s="300"/>
      <c r="I65" s="300"/>
      <c r="J65" s="300"/>
      <c r="K65" s="301"/>
      <c r="L65" s="301"/>
      <c r="M65" s="302"/>
      <c r="N65" s="8"/>
      <c r="O65" s="146"/>
    </row>
    <row r="66" spans="1:15" ht="17.25" thickBot="1">
      <c r="A66" s="4"/>
      <c r="B66" s="142"/>
      <c r="C66" s="179"/>
      <c r="D66" s="180"/>
      <c r="E66" s="179"/>
      <c r="F66" s="179"/>
      <c r="G66" s="181"/>
      <c r="H66" s="180"/>
      <c r="I66" s="180"/>
      <c r="J66" s="182"/>
      <c r="K66" s="182"/>
      <c r="L66" s="182"/>
      <c r="M66" s="183"/>
      <c r="N66" s="143"/>
      <c r="O66" s="146"/>
    </row>
    <row r="67" spans="1:15" ht="17.25" thickTop="1">
      <c r="A67" s="4"/>
      <c r="B67" s="4"/>
      <c r="C67" s="160"/>
      <c r="D67" s="161"/>
      <c r="E67" s="160"/>
      <c r="F67" s="160"/>
      <c r="G67" s="162"/>
      <c r="H67" s="161"/>
      <c r="I67" s="161"/>
      <c r="J67" s="163"/>
      <c r="K67" s="163"/>
      <c r="L67" s="163"/>
      <c r="M67" s="164"/>
      <c r="N67" s="4"/>
      <c r="O67" s="146"/>
    </row>
  </sheetData>
  <mergeCells count="42">
    <mergeCell ref="K51:L51"/>
    <mergeCell ref="K52:L52"/>
    <mergeCell ref="K53:L53"/>
    <mergeCell ref="K54:L54"/>
    <mergeCell ref="C53:J53"/>
    <mergeCell ref="C54:J54"/>
    <mergeCell ref="C56:J56"/>
    <mergeCell ref="C51:J51"/>
    <mergeCell ref="C52:J52"/>
    <mergeCell ref="C49:J49"/>
    <mergeCell ref="C48:J48"/>
    <mergeCell ref="C3:F3"/>
    <mergeCell ref="C5:M5"/>
    <mergeCell ref="C6:M6"/>
    <mergeCell ref="C7:M8"/>
    <mergeCell ref="C9:M9"/>
    <mergeCell ref="C10:M10"/>
    <mergeCell ref="C11:C12"/>
    <mergeCell ref="D11:D12"/>
    <mergeCell ref="E11:F11"/>
    <mergeCell ref="G11:G12"/>
    <mergeCell ref="H11:H12"/>
    <mergeCell ref="J11:J12"/>
    <mergeCell ref="M11:M12"/>
    <mergeCell ref="I11:I12"/>
    <mergeCell ref="K11:K12"/>
    <mergeCell ref="L11:L12"/>
    <mergeCell ref="C61:G61"/>
    <mergeCell ref="H61:I61"/>
    <mergeCell ref="D59:M59"/>
    <mergeCell ref="C60:G60"/>
    <mergeCell ref="H65:M65"/>
    <mergeCell ref="C62:G62"/>
    <mergeCell ref="H62:I62"/>
    <mergeCell ref="H63:I63"/>
    <mergeCell ref="H64:I64"/>
    <mergeCell ref="C63:G65"/>
    <mergeCell ref="J61:L61"/>
    <mergeCell ref="J62:L62"/>
    <mergeCell ref="J63:L63"/>
    <mergeCell ref="J64:L64"/>
    <mergeCell ref="H60:L60"/>
  </mergeCells>
  <phoneticPr fontId="8" type="noConversion"/>
  <pageMargins left="0.11811023622047245" right="0.11811023622047245" top="0.15748031496062992" bottom="0.15748031496062992" header="0.31496062992125984" footer="0.31496062992125984"/>
  <pageSetup scale="41" orientation="portrait" horizontalDpi="1200" verticalDpi="1200" r:id="rId1"/>
  <rowBreaks count="1" manualBreakCount="1">
    <brk id="1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35BA31-C465-4EDA-86F0-AE2ECC283B7A}">
  <sheetPr>
    <tabColor rgb="FFFF0000"/>
  </sheetPr>
  <dimension ref="A1:T72"/>
  <sheetViews>
    <sheetView showGridLines="0" zoomScale="70" zoomScaleNormal="70" zoomScaleSheetLayoutView="70" zoomScalePageLayoutView="55" workbookViewId="0">
      <selection activeCell="M68" sqref="M68"/>
    </sheetView>
  </sheetViews>
  <sheetFormatPr baseColWidth="10" defaultColWidth="11.42578125" defaultRowHeight="16.5"/>
  <cols>
    <col min="1" max="2" width="3.42578125" style="1" customWidth="1"/>
    <col min="3" max="3" width="9.140625" style="184" customWidth="1"/>
    <col min="4" max="4" width="11.28515625" style="185" customWidth="1"/>
    <col min="5" max="5" width="23" style="184" customWidth="1"/>
    <col min="6" max="6" width="18" style="184" customWidth="1"/>
    <col min="7" max="7" width="52.5703125" style="186" customWidth="1"/>
    <col min="8" max="8" width="8.7109375" style="185" customWidth="1"/>
    <col min="9" max="9" width="11.28515625" style="185" customWidth="1"/>
    <col min="10" max="10" width="19.7109375" style="187" bestFit="1" customWidth="1"/>
    <col min="11" max="12" width="19.7109375" style="187" customWidth="1"/>
    <col min="13" max="13" width="19.7109375" style="188" customWidth="1"/>
    <col min="14" max="14" width="3.28515625" style="1" customWidth="1"/>
    <col min="15" max="15" width="2.7109375" style="147" customWidth="1"/>
    <col min="16" max="16" width="16.5703125" style="1" bestFit="1" customWidth="1"/>
    <col min="17" max="17" width="29.140625" style="1" customWidth="1"/>
    <col min="18" max="19" width="17.7109375" style="1" bestFit="1" customWidth="1"/>
    <col min="20" max="20" width="16.140625" style="1" bestFit="1" customWidth="1"/>
    <col min="21" max="16384" width="11.42578125" style="1"/>
  </cols>
  <sheetData>
    <row r="1" spans="1:17" ht="17.25" thickBot="1">
      <c r="A1" s="4"/>
      <c r="B1" s="4"/>
      <c r="C1" s="160"/>
      <c r="D1" s="161"/>
      <c r="E1" s="160"/>
      <c r="F1" s="160"/>
      <c r="G1" s="162"/>
      <c r="H1" s="161"/>
      <c r="I1" s="161"/>
      <c r="J1" s="163"/>
      <c r="K1" s="163"/>
      <c r="L1" s="163"/>
      <c r="M1" s="164"/>
      <c r="N1" s="4"/>
      <c r="O1" s="146"/>
    </row>
    <row r="2" spans="1:17" ht="17.25" thickTop="1">
      <c r="A2" s="4"/>
      <c r="B2" s="5"/>
      <c r="C2" s="165"/>
      <c r="D2" s="166"/>
      <c r="E2" s="165"/>
      <c r="F2" s="165"/>
      <c r="G2" s="167"/>
      <c r="H2" s="166"/>
      <c r="I2" s="166"/>
      <c r="J2" s="168"/>
      <c r="K2" s="168"/>
      <c r="L2" s="168"/>
      <c r="M2" s="169"/>
      <c r="N2" s="6"/>
      <c r="O2" s="146"/>
    </row>
    <row r="3" spans="1:17" ht="27" customHeight="1">
      <c r="A3" s="4"/>
      <c r="B3" s="7"/>
      <c r="C3" s="335" t="s">
        <v>0</v>
      </c>
      <c r="D3" s="335"/>
      <c r="E3" s="335"/>
      <c r="F3" s="335"/>
      <c r="G3" s="162"/>
      <c r="H3" s="161"/>
      <c r="I3" s="161"/>
      <c r="J3" s="170"/>
      <c r="K3" s="170"/>
      <c r="L3" s="170"/>
      <c r="M3" s="164"/>
      <c r="N3" s="8"/>
      <c r="O3" s="146"/>
    </row>
    <row r="4" spans="1:17">
      <c r="A4" s="4"/>
      <c r="B4" s="7"/>
      <c r="C4" s="157" t="s">
        <v>1</v>
      </c>
      <c r="D4" s="133" t="s">
        <v>2</v>
      </c>
      <c r="E4" s="132" t="s">
        <v>3</v>
      </c>
      <c r="F4" s="189">
        <v>1</v>
      </c>
      <c r="G4" s="162"/>
      <c r="H4" s="161"/>
      <c r="I4" s="161"/>
      <c r="J4" s="170"/>
      <c r="K4" s="170"/>
      <c r="L4" s="170"/>
      <c r="M4" s="164"/>
      <c r="N4" s="8"/>
      <c r="O4" s="146"/>
    </row>
    <row r="5" spans="1:17">
      <c r="A5" s="4"/>
      <c r="B5" s="7"/>
      <c r="C5" s="336"/>
      <c r="D5" s="336"/>
      <c r="E5" s="336"/>
      <c r="F5" s="336"/>
      <c r="G5" s="336"/>
      <c r="H5" s="336"/>
      <c r="I5" s="336"/>
      <c r="J5" s="336"/>
      <c r="K5" s="336"/>
      <c r="L5" s="336"/>
      <c r="M5" s="336"/>
      <c r="N5" s="8"/>
      <c r="O5" s="146"/>
    </row>
    <row r="6" spans="1:17" ht="17.25" thickBot="1">
      <c r="A6" s="4"/>
      <c r="B6" s="7"/>
      <c r="C6" s="337" t="s">
        <v>4</v>
      </c>
      <c r="D6" s="337"/>
      <c r="E6" s="337"/>
      <c r="F6" s="337"/>
      <c r="G6" s="337"/>
      <c r="H6" s="337"/>
      <c r="I6" s="337"/>
      <c r="J6" s="337"/>
      <c r="K6" s="337"/>
      <c r="L6" s="337"/>
      <c r="M6" s="337"/>
      <c r="N6" s="8"/>
      <c r="O6" s="146"/>
    </row>
    <row r="7" spans="1:17" s="16" customFormat="1">
      <c r="A7" s="15"/>
      <c r="B7" s="136"/>
      <c r="C7" s="338" t="s">
        <v>5</v>
      </c>
      <c r="D7" s="339"/>
      <c r="E7" s="339"/>
      <c r="F7" s="339"/>
      <c r="G7" s="339"/>
      <c r="H7" s="339"/>
      <c r="I7" s="339"/>
      <c r="J7" s="339"/>
      <c r="K7" s="340"/>
      <c r="L7" s="340"/>
      <c r="M7" s="341"/>
      <c r="N7" s="17"/>
      <c r="O7" s="148"/>
    </row>
    <row r="8" spans="1:17" ht="43.5" customHeight="1">
      <c r="A8" s="4"/>
      <c r="B8" s="137"/>
      <c r="C8" s="342"/>
      <c r="D8" s="343"/>
      <c r="E8" s="343"/>
      <c r="F8" s="343"/>
      <c r="G8" s="343"/>
      <c r="H8" s="343"/>
      <c r="I8" s="343"/>
      <c r="J8" s="343"/>
      <c r="K8" s="344"/>
      <c r="L8" s="344"/>
      <c r="M8" s="345"/>
      <c r="N8" s="8"/>
      <c r="O8" s="146"/>
    </row>
    <row r="9" spans="1:17" ht="58.5" customHeight="1">
      <c r="A9" s="4"/>
      <c r="B9" s="137"/>
      <c r="C9" s="371" t="s">
        <v>159</v>
      </c>
      <c r="D9" s="372"/>
      <c r="E9" s="372"/>
      <c r="F9" s="372"/>
      <c r="G9" s="372"/>
      <c r="H9" s="372"/>
      <c r="I9" s="372"/>
      <c r="J9" s="372"/>
      <c r="K9" s="372"/>
      <c r="L9" s="372"/>
      <c r="M9" s="373"/>
      <c r="N9" s="8"/>
      <c r="O9" s="146"/>
    </row>
    <row r="10" spans="1:17" ht="30" customHeight="1" thickBot="1">
      <c r="A10" s="4"/>
      <c r="B10" s="7"/>
      <c r="C10" s="321"/>
      <c r="D10" s="322"/>
      <c r="E10" s="322"/>
      <c r="F10" s="322"/>
      <c r="G10" s="322"/>
      <c r="H10" s="322"/>
      <c r="I10" s="322"/>
      <c r="J10" s="322"/>
      <c r="K10" s="322"/>
      <c r="L10" s="322"/>
      <c r="M10" s="323"/>
      <c r="N10" s="8"/>
      <c r="O10" s="146"/>
    </row>
    <row r="11" spans="1:17" ht="37.9" customHeight="1">
      <c r="A11" s="4"/>
      <c r="B11" s="7"/>
      <c r="C11" s="324" t="s">
        <v>7</v>
      </c>
      <c r="D11" s="326" t="s">
        <v>8</v>
      </c>
      <c r="E11" s="328" t="s">
        <v>9</v>
      </c>
      <c r="F11" s="328"/>
      <c r="G11" s="324" t="s">
        <v>10</v>
      </c>
      <c r="H11" s="326" t="s">
        <v>11</v>
      </c>
      <c r="I11" s="326" t="s">
        <v>12</v>
      </c>
      <c r="J11" s="329" t="s">
        <v>154</v>
      </c>
      <c r="K11" s="333" t="s">
        <v>155</v>
      </c>
      <c r="L11" s="333" t="s">
        <v>157</v>
      </c>
      <c r="M11" s="331" t="s">
        <v>156</v>
      </c>
      <c r="N11" s="8"/>
      <c r="O11" s="146"/>
    </row>
    <row r="12" spans="1:17" ht="17.25" thickBot="1">
      <c r="A12" s="4"/>
      <c r="B12" s="7"/>
      <c r="C12" s="325"/>
      <c r="D12" s="327"/>
      <c r="E12" s="191" t="s">
        <v>13</v>
      </c>
      <c r="F12" s="191" t="s">
        <v>14</v>
      </c>
      <c r="G12" s="325"/>
      <c r="H12" s="327"/>
      <c r="I12" s="327"/>
      <c r="J12" s="330"/>
      <c r="K12" s="334"/>
      <c r="L12" s="334"/>
      <c r="M12" s="332"/>
      <c r="N12" s="8"/>
      <c r="O12" s="146"/>
    </row>
    <row r="13" spans="1:17" ht="17.25" thickBot="1">
      <c r="A13" s="4"/>
      <c r="B13" s="7"/>
      <c r="C13" s="192">
        <v>1</v>
      </c>
      <c r="D13" s="193"/>
      <c r="E13" s="193"/>
      <c r="F13" s="194"/>
      <c r="G13" s="195" t="s">
        <v>15</v>
      </c>
      <c r="H13" s="193"/>
      <c r="I13" s="193"/>
      <c r="J13" s="193"/>
      <c r="K13" s="256"/>
      <c r="L13" s="256"/>
      <c r="M13" s="196"/>
      <c r="N13" s="8"/>
      <c r="O13" s="146"/>
    </row>
    <row r="14" spans="1:17">
      <c r="A14" s="4"/>
      <c r="B14" s="7"/>
      <c r="C14" s="198">
        <v>1.1000000000000001</v>
      </c>
      <c r="D14" s="199"/>
      <c r="E14" s="199"/>
      <c r="F14" s="200"/>
      <c r="G14" s="201" t="s">
        <v>16</v>
      </c>
      <c r="H14" s="199"/>
      <c r="I14" s="199"/>
      <c r="J14" s="199"/>
      <c r="K14" s="257"/>
      <c r="L14" s="257"/>
      <c r="M14" s="210"/>
      <c r="N14" s="8"/>
      <c r="O14" s="146"/>
    </row>
    <row r="15" spans="1:17" s="4" customFormat="1" ht="28.5">
      <c r="B15" s="7"/>
      <c r="C15" s="204" t="s">
        <v>17</v>
      </c>
      <c r="D15" s="172"/>
      <c r="E15" s="224" t="s">
        <v>18</v>
      </c>
      <c r="F15" s="225">
        <v>10208</v>
      </c>
      <c r="G15" s="226" t="s">
        <v>19</v>
      </c>
      <c r="H15" s="225" t="s">
        <v>20</v>
      </c>
      <c r="I15" s="156">
        <f>(40*20)</f>
        <v>800</v>
      </c>
      <c r="J15" s="268" t="s">
        <v>158</v>
      </c>
      <c r="K15" s="258" t="e">
        <f>J15*(1+M64)</f>
        <v>#VALUE!</v>
      </c>
      <c r="L15" s="258" t="e">
        <f>ROUND(J15*I15,0)</f>
        <v>#VALUE!</v>
      </c>
      <c r="M15" s="243" t="e">
        <f>L15*(1+M64)</f>
        <v>#VALUE!</v>
      </c>
      <c r="N15" s="8"/>
      <c r="O15" s="146"/>
      <c r="Q15" s="220"/>
    </row>
    <row r="16" spans="1:17" s="4" customFormat="1">
      <c r="B16" s="7"/>
      <c r="C16" s="205">
        <v>1.2</v>
      </c>
      <c r="D16" s="173"/>
      <c r="E16" s="154"/>
      <c r="F16" s="190"/>
      <c r="G16" s="171" t="s">
        <v>21</v>
      </c>
      <c r="H16" s="152" t="s">
        <v>22</v>
      </c>
      <c r="I16" s="155"/>
      <c r="J16" s="244"/>
      <c r="K16" s="259"/>
      <c r="L16" s="259"/>
      <c r="M16" s="259"/>
      <c r="N16" s="8"/>
      <c r="O16" s="146"/>
      <c r="Q16" s="220"/>
    </row>
    <row r="17" spans="1:17" s="4" customFormat="1" ht="29.25" thickBot="1">
      <c r="B17" s="7"/>
      <c r="C17" s="204" t="s">
        <v>23</v>
      </c>
      <c r="D17" s="172"/>
      <c r="E17" s="224" t="s">
        <v>18</v>
      </c>
      <c r="F17" s="225">
        <v>10439</v>
      </c>
      <c r="G17" s="226" t="s">
        <v>24</v>
      </c>
      <c r="H17" s="225" t="s">
        <v>25</v>
      </c>
      <c r="I17" s="156">
        <v>1</v>
      </c>
      <c r="J17" s="268" t="s">
        <v>158</v>
      </c>
      <c r="K17" s="258" t="e">
        <f>J17*(1+M64)</f>
        <v>#VALUE!</v>
      </c>
      <c r="L17" s="258" t="e">
        <f>ROUND(J17*I17,0)</f>
        <v>#VALUE!</v>
      </c>
      <c r="M17" s="243" t="e">
        <f>L17*(1+M64)</f>
        <v>#VALUE!</v>
      </c>
      <c r="N17" s="8"/>
      <c r="O17" s="146"/>
      <c r="Q17" s="220"/>
    </row>
    <row r="18" spans="1:17" ht="17.25" thickBot="1">
      <c r="A18" s="4"/>
      <c r="B18" s="7"/>
      <c r="C18" s="192">
        <v>2</v>
      </c>
      <c r="D18" s="193"/>
      <c r="E18" s="193"/>
      <c r="F18" s="235"/>
      <c r="G18" s="195" t="s">
        <v>26</v>
      </c>
      <c r="H18" s="193"/>
      <c r="I18" s="197"/>
      <c r="J18" s="246"/>
      <c r="K18" s="260"/>
      <c r="L18" s="260"/>
      <c r="M18" s="247"/>
      <c r="N18" s="8"/>
      <c r="O18" s="146"/>
      <c r="Q18" s="220"/>
    </row>
    <row r="19" spans="1:17">
      <c r="A19" s="4"/>
      <c r="B19" s="7"/>
      <c r="C19" s="205">
        <v>2.1</v>
      </c>
      <c r="D19" s="173"/>
      <c r="E19" s="154"/>
      <c r="F19" s="190"/>
      <c r="G19" s="171" t="s">
        <v>27</v>
      </c>
      <c r="H19" s="152" t="s">
        <v>22</v>
      </c>
      <c r="I19" s="155"/>
      <c r="J19" s="244"/>
      <c r="K19" s="259"/>
      <c r="L19" s="259"/>
      <c r="M19" s="245"/>
      <c r="N19" s="8"/>
      <c r="O19" s="146"/>
      <c r="Q19" s="220"/>
    </row>
    <row r="20" spans="1:17" ht="28.5">
      <c r="A20" s="4"/>
      <c r="B20" s="7"/>
      <c r="C20" s="204" t="s">
        <v>28</v>
      </c>
      <c r="D20" s="172"/>
      <c r="E20" s="224" t="s">
        <v>18</v>
      </c>
      <c r="F20" s="225">
        <v>15004</v>
      </c>
      <c r="G20" s="226" t="s">
        <v>29</v>
      </c>
      <c r="H20" s="225" t="s">
        <v>20</v>
      </c>
      <c r="I20" s="156">
        <f>(40*0.9)</f>
        <v>36</v>
      </c>
      <c r="J20" s="268" t="s">
        <v>158</v>
      </c>
      <c r="K20" s="258" t="e">
        <f>J20*(1+M64)</f>
        <v>#VALUE!</v>
      </c>
      <c r="L20" s="258" t="e">
        <f>ROUND(J20*I20,0)</f>
        <v>#VALUE!</v>
      </c>
      <c r="M20" s="243" t="e">
        <f>L20*(1+M64)</f>
        <v>#VALUE!</v>
      </c>
      <c r="N20" s="8"/>
      <c r="O20" s="146"/>
      <c r="Q20" s="220"/>
    </row>
    <row r="21" spans="1:17">
      <c r="A21" s="4"/>
      <c r="B21" s="7"/>
      <c r="C21" s="205">
        <v>2.2000000000000002</v>
      </c>
      <c r="D21" s="173"/>
      <c r="E21" s="154"/>
      <c r="F21" s="190"/>
      <c r="G21" s="171" t="s">
        <v>30</v>
      </c>
      <c r="H21" s="152" t="s">
        <v>22</v>
      </c>
      <c r="I21" s="155"/>
      <c r="J21" s="244"/>
      <c r="K21" s="259"/>
      <c r="L21" s="259"/>
      <c r="M21" s="245"/>
      <c r="N21" s="8"/>
      <c r="O21" s="146"/>
      <c r="Q21" s="220"/>
    </row>
    <row r="22" spans="1:17" ht="29.25" thickBot="1">
      <c r="A22" s="4"/>
      <c r="B22" s="7"/>
      <c r="C22" s="204" t="s">
        <v>31</v>
      </c>
      <c r="D22" s="172"/>
      <c r="E22" s="224" t="s">
        <v>18</v>
      </c>
      <c r="F22" s="225">
        <v>13441</v>
      </c>
      <c r="G22" s="226" t="s">
        <v>32</v>
      </c>
      <c r="H22" s="225" t="s">
        <v>33</v>
      </c>
      <c r="I22" s="156">
        <f>40</f>
        <v>40</v>
      </c>
      <c r="J22" s="268" t="s">
        <v>158</v>
      </c>
      <c r="K22" s="258" t="e">
        <f>J22*(1+M64)</f>
        <v>#VALUE!</v>
      </c>
      <c r="L22" s="258" t="e">
        <f t="shared" ref="L22" si="0">ROUND(J22*I22,0)</f>
        <v>#VALUE!</v>
      </c>
      <c r="M22" s="243" t="e">
        <f>L22*(1+M64)</f>
        <v>#VALUE!</v>
      </c>
      <c r="N22" s="8"/>
      <c r="O22" s="146"/>
      <c r="Q22" s="220"/>
    </row>
    <row r="23" spans="1:17" ht="17.25" thickBot="1">
      <c r="A23" s="4"/>
      <c r="B23" s="7"/>
      <c r="C23" s="192">
        <v>3</v>
      </c>
      <c r="D23" s="193"/>
      <c r="E23" s="193"/>
      <c r="F23" s="235"/>
      <c r="G23" s="195" t="s">
        <v>34</v>
      </c>
      <c r="H23" s="193"/>
      <c r="I23" s="197"/>
      <c r="J23" s="246"/>
      <c r="K23" s="260"/>
      <c r="L23" s="260"/>
      <c r="M23" s="247"/>
      <c r="N23" s="8"/>
      <c r="O23" s="146"/>
      <c r="Q23" s="220"/>
    </row>
    <row r="24" spans="1:17">
      <c r="A24" s="4"/>
      <c r="B24" s="7"/>
      <c r="C24" s="198">
        <v>3.1</v>
      </c>
      <c r="D24" s="207"/>
      <c r="E24" s="208"/>
      <c r="F24" s="209"/>
      <c r="G24" s="201" t="s">
        <v>35</v>
      </c>
      <c r="H24" s="202" t="s">
        <v>22</v>
      </c>
      <c r="I24" s="203"/>
      <c r="J24" s="248"/>
      <c r="K24" s="261"/>
      <c r="L24" s="261"/>
      <c r="M24" s="249"/>
      <c r="N24" s="8"/>
      <c r="O24" s="146"/>
      <c r="Q24" s="220"/>
    </row>
    <row r="25" spans="1:17" s="4" customFormat="1" ht="29.25" thickBot="1">
      <c r="B25" s="7"/>
      <c r="C25" s="204" t="s">
        <v>36</v>
      </c>
      <c r="D25" s="172"/>
      <c r="E25" s="224" t="s">
        <v>18</v>
      </c>
      <c r="F25" s="227">
        <v>16676</v>
      </c>
      <c r="G25" s="226" t="s">
        <v>37</v>
      </c>
      <c r="H25" s="225" t="s">
        <v>20</v>
      </c>
      <c r="I25" s="156">
        <v>82</v>
      </c>
      <c r="J25" s="268" t="s">
        <v>158</v>
      </c>
      <c r="K25" s="258" t="e">
        <f>J25*(1+M64)</f>
        <v>#VALUE!</v>
      </c>
      <c r="L25" s="258" t="e">
        <f>ROUND(J25*I25,0)</f>
        <v>#VALUE!</v>
      </c>
      <c r="M25" s="250" t="e">
        <f>L25*(1+M64)</f>
        <v>#VALUE!</v>
      </c>
      <c r="N25" s="8"/>
      <c r="O25" s="146"/>
      <c r="P25" s="229">
        <v>87.88</v>
      </c>
      <c r="Q25" s="220"/>
    </row>
    <row r="26" spans="1:17" ht="17.25" thickBot="1">
      <c r="A26" s="4"/>
      <c r="B26" s="7"/>
      <c r="C26" s="192">
        <v>4</v>
      </c>
      <c r="D26" s="193"/>
      <c r="E26" s="193"/>
      <c r="F26" s="235"/>
      <c r="G26" s="195" t="s">
        <v>38</v>
      </c>
      <c r="H26" s="193"/>
      <c r="I26" s="197"/>
      <c r="J26" s="246"/>
      <c r="K26" s="260"/>
      <c r="L26" s="260"/>
      <c r="M26" s="247"/>
      <c r="N26" s="8"/>
      <c r="O26" s="146"/>
      <c r="Q26" s="220"/>
    </row>
    <row r="27" spans="1:17">
      <c r="A27" s="4"/>
      <c r="B27" s="7"/>
      <c r="C27" s="198">
        <v>4.0999999999999996</v>
      </c>
      <c r="D27" s="207"/>
      <c r="E27" s="208"/>
      <c r="F27" s="209"/>
      <c r="G27" s="201" t="s">
        <v>39</v>
      </c>
      <c r="H27" s="202" t="s">
        <v>22</v>
      </c>
      <c r="I27" s="203"/>
      <c r="J27" s="248"/>
      <c r="K27" s="261"/>
      <c r="L27" s="261"/>
      <c r="M27" s="249"/>
      <c r="N27" s="8"/>
      <c r="O27" s="146"/>
      <c r="Q27" s="220"/>
    </row>
    <row r="28" spans="1:17" ht="28.5">
      <c r="A28" s="4"/>
      <c r="B28" s="7"/>
      <c r="C28" s="204" t="s">
        <v>40</v>
      </c>
      <c r="D28" s="172"/>
      <c r="E28" s="224" t="s">
        <v>18</v>
      </c>
      <c r="F28" s="227">
        <v>12198</v>
      </c>
      <c r="G28" s="226" t="s">
        <v>41</v>
      </c>
      <c r="H28" s="225" t="s">
        <v>33</v>
      </c>
      <c r="I28" s="156">
        <f>+(13.5+13.5+12.1+12.1)*0.9</f>
        <v>46.080000000000005</v>
      </c>
      <c r="J28" s="268" t="s">
        <v>158</v>
      </c>
      <c r="K28" s="258" t="e">
        <f>J28*(1+M64)</f>
        <v>#VALUE!</v>
      </c>
      <c r="L28" s="258" t="e">
        <f>ROUND(J28*I28,0)</f>
        <v>#VALUE!</v>
      </c>
      <c r="M28" s="250" t="e">
        <f>L28*(1+M64)</f>
        <v>#VALUE!</v>
      </c>
      <c r="N28" s="8"/>
      <c r="O28" s="146"/>
      <c r="Q28" s="220"/>
    </row>
    <row r="29" spans="1:17" ht="28.5">
      <c r="A29" s="4"/>
      <c r="B29" s="7"/>
      <c r="C29" s="204" t="s">
        <v>42</v>
      </c>
      <c r="D29" s="172"/>
      <c r="E29" s="224" t="s">
        <v>18</v>
      </c>
      <c r="F29" s="227">
        <v>20828</v>
      </c>
      <c r="G29" s="226" t="s">
        <v>43</v>
      </c>
      <c r="H29" s="225" t="s">
        <v>33</v>
      </c>
      <c r="I29" s="156">
        <f>31+18.5+6.7</f>
        <v>56.2</v>
      </c>
      <c r="J29" s="268" t="s">
        <v>158</v>
      </c>
      <c r="K29" s="258" t="e">
        <f>J29*(1+M64)</f>
        <v>#VALUE!</v>
      </c>
      <c r="L29" s="258" t="e">
        <f>ROUND(J29*I29,0)</f>
        <v>#VALUE!</v>
      </c>
      <c r="M29" s="250" t="e">
        <f>L29*(1+M64)</f>
        <v>#VALUE!</v>
      </c>
      <c r="N29" s="8"/>
      <c r="O29" s="146"/>
      <c r="Q29" s="220"/>
    </row>
    <row r="30" spans="1:17" ht="28.5">
      <c r="A30" s="4"/>
      <c r="B30" s="7"/>
      <c r="C30" s="204" t="s">
        <v>44</v>
      </c>
      <c r="D30" s="172"/>
      <c r="E30" s="224" t="s">
        <v>18</v>
      </c>
      <c r="F30" s="225">
        <v>12801</v>
      </c>
      <c r="G30" s="228" t="s">
        <v>45</v>
      </c>
      <c r="H30" s="225" t="s">
        <v>20</v>
      </c>
      <c r="I30" s="156">
        <f>5*46.46</f>
        <v>232.3</v>
      </c>
      <c r="J30" s="268" t="s">
        <v>158</v>
      </c>
      <c r="K30" s="258" t="e">
        <f>J30*(1+M64)</f>
        <v>#VALUE!</v>
      </c>
      <c r="L30" s="258" t="e">
        <f>ROUND(J30*I30,0)</f>
        <v>#VALUE!</v>
      </c>
      <c r="M30" s="250" t="e">
        <f>L30*(1+M64)</f>
        <v>#VALUE!</v>
      </c>
      <c r="N30" s="8"/>
      <c r="O30" s="146"/>
      <c r="Q30" s="220"/>
    </row>
    <row r="31" spans="1:17" ht="28.5">
      <c r="A31" s="4"/>
      <c r="B31" s="7"/>
      <c r="C31" s="204" t="s">
        <v>46</v>
      </c>
      <c r="D31" s="172"/>
      <c r="E31" s="224" t="s">
        <v>18</v>
      </c>
      <c r="F31" s="225">
        <v>12804</v>
      </c>
      <c r="G31" s="228" t="s">
        <v>47</v>
      </c>
      <c r="H31" s="225" t="s">
        <v>33</v>
      </c>
      <c r="I31" s="156">
        <f>5*46.46</f>
        <v>232.3</v>
      </c>
      <c r="J31" s="268" t="s">
        <v>158</v>
      </c>
      <c r="K31" s="258" t="e">
        <f>J31*(1+M64)</f>
        <v>#VALUE!</v>
      </c>
      <c r="L31" s="258" t="e">
        <f t="shared" ref="L31:L33" si="1">ROUND(J31*I31,0)</f>
        <v>#VALUE!</v>
      </c>
      <c r="M31" s="250" t="e">
        <f>L31*(1+M64)</f>
        <v>#VALUE!</v>
      </c>
      <c r="N31" s="8"/>
      <c r="O31" s="146"/>
      <c r="Q31" s="220"/>
    </row>
    <row r="32" spans="1:17" ht="28.5">
      <c r="A32" s="4"/>
      <c r="B32" s="7"/>
      <c r="C32" s="204" t="s">
        <v>48</v>
      </c>
      <c r="D32" s="172"/>
      <c r="E32" s="224" t="s">
        <v>18</v>
      </c>
      <c r="F32" s="225">
        <v>13689</v>
      </c>
      <c r="G32" s="228" t="s">
        <v>49</v>
      </c>
      <c r="H32" s="225" t="s">
        <v>50</v>
      </c>
      <c r="I32" s="156">
        <v>284.12583119999999</v>
      </c>
      <c r="J32" s="268" t="s">
        <v>158</v>
      </c>
      <c r="K32" s="258" t="e">
        <f>J32*(1+M64)</f>
        <v>#VALUE!</v>
      </c>
      <c r="L32" s="258" t="e">
        <f t="shared" si="1"/>
        <v>#VALUE!</v>
      </c>
      <c r="M32" s="250" t="e">
        <f>L32*(1+M64)</f>
        <v>#VALUE!</v>
      </c>
      <c r="N32" s="8"/>
      <c r="O32" s="146"/>
      <c r="Q32" s="220"/>
    </row>
    <row r="33" spans="1:20" ht="29.25" thickBot="1">
      <c r="A33" s="4"/>
      <c r="B33" s="7"/>
      <c r="C33" s="204" t="s">
        <v>51</v>
      </c>
      <c r="D33" s="172"/>
      <c r="E33" s="224" t="s">
        <v>18</v>
      </c>
      <c r="F33" s="225">
        <v>10021</v>
      </c>
      <c r="G33" s="226" t="s">
        <v>52</v>
      </c>
      <c r="H33" s="225" t="s">
        <v>20</v>
      </c>
      <c r="I33" s="156">
        <f>((20+20)*5)+(40*2.5)+((14.6*2)*5)+(27*2.5)</f>
        <v>513.5</v>
      </c>
      <c r="J33" s="268" t="s">
        <v>158</v>
      </c>
      <c r="K33" s="258" t="e">
        <f>J33*(1+M64)</f>
        <v>#VALUE!</v>
      </c>
      <c r="L33" s="258" t="e">
        <f t="shared" si="1"/>
        <v>#VALUE!</v>
      </c>
      <c r="M33" s="250" t="e">
        <f>L33*(1+M64)</f>
        <v>#VALUE!</v>
      </c>
      <c r="N33" s="8"/>
      <c r="O33" s="146"/>
      <c r="Q33" s="220"/>
    </row>
    <row r="34" spans="1:20" ht="17.25" thickBot="1">
      <c r="A34" s="4"/>
      <c r="B34" s="7"/>
      <c r="C34" s="211">
        <v>5</v>
      </c>
      <c r="D34" s="212"/>
      <c r="E34" s="212"/>
      <c r="F34" s="236"/>
      <c r="G34" s="213" t="s">
        <v>53</v>
      </c>
      <c r="H34" s="212"/>
      <c r="I34" s="214"/>
      <c r="J34" s="251"/>
      <c r="K34" s="262"/>
      <c r="L34" s="262"/>
      <c r="M34" s="252"/>
      <c r="N34" s="8"/>
      <c r="O34" s="146"/>
      <c r="Q34" s="220"/>
    </row>
    <row r="35" spans="1:20" s="18" customFormat="1">
      <c r="A35" s="139"/>
      <c r="B35" s="140"/>
      <c r="C35" s="198">
        <v>5.0999999999999996</v>
      </c>
      <c r="D35" s="199"/>
      <c r="E35" s="199"/>
      <c r="F35" s="237"/>
      <c r="G35" s="201" t="s">
        <v>54</v>
      </c>
      <c r="H35" s="202" t="s">
        <v>22</v>
      </c>
      <c r="I35" s="203"/>
      <c r="J35" s="248"/>
      <c r="K35" s="261"/>
      <c r="L35" s="261"/>
      <c r="M35" s="253"/>
      <c r="N35" s="141"/>
      <c r="O35" s="149"/>
      <c r="Q35" s="220"/>
    </row>
    <row r="36" spans="1:20" ht="22.9" customHeight="1">
      <c r="A36" s="4"/>
      <c r="B36" s="7"/>
      <c r="C36" s="204" t="s">
        <v>55</v>
      </c>
      <c r="D36" s="172"/>
      <c r="E36" s="224" t="s">
        <v>18</v>
      </c>
      <c r="F36" s="227" t="s">
        <v>56</v>
      </c>
      <c r="G36" s="226" t="s">
        <v>57</v>
      </c>
      <c r="H36" s="225" t="s">
        <v>20</v>
      </c>
      <c r="I36" s="156">
        <f>(40*20)</f>
        <v>800</v>
      </c>
      <c r="J36" s="268" t="s">
        <v>158</v>
      </c>
      <c r="K36" s="258" t="e">
        <f>J36*(1+M64)</f>
        <v>#VALUE!</v>
      </c>
      <c r="L36" s="258" t="e">
        <f>ROUND(J36*I36,0)</f>
        <v>#VALUE!</v>
      </c>
      <c r="M36" s="243" t="e">
        <f>L36*(1+M64)</f>
        <v>#VALUE!</v>
      </c>
      <c r="N36" s="8"/>
      <c r="O36" s="146"/>
      <c r="Q36" s="220"/>
    </row>
    <row r="37" spans="1:20" s="4" customFormat="1" ht="22.9" customHeight="1">
      <c r="B37" s="7"/>
      <c r="C37" s="204" t="s">
        <v>58</v>
      </c>
      <c r="D37" s="172"/>
      <c r="E37" s="224" t="s">
        <v>18</v>
      </c>
      <c r="F37" s="225">
        <v>10452</v>
      </c>
      <c r="G37" s="226" t="s">
        <v>59</v>
      </c>
      <c r="H37" s="225" t="s">
        <v>25</v>
      </c>
      <c r="I37" s="156">
        <v>1</v>
      </c>
      <c r="J37" s="268" t="s">
        <v>158</v>
      </c>
      <c r="K37" s="258" t="e">
        <f>J37*(1+M64)</f>
        <v>#VALUE!</v>
      </c>
      <c r="L37" s="258" t="e">
        <f t="shared" ref="L37:L40" si="2">ROUND(J37*I37,0)</f>
        <v>#VALUE!</v>
      </c>
      <c r="M37" s="243" t="e">
        <f>L37*(1+M64)</f>
        <v>#VALUE!</v>
      </c>
      <c r="N37" s="8"/>
      <c r="O37" s="146"/>
      <c r="Q37" s="220"/>
    </row>
    <row r="38" spans="1:20" s="4" customFormat="1" ht="22.9" customHeight="1">
      <c r="B38" s="7"/>
      <c r="C38" s="204" t="s">
        <v>60</v>
      </c>
      <c r="D38" s="172"/>
      <c r="E38" s="224" t="s">
        <v>18</v>
      </c>
      <c r="F38" s="225">
        <v>13357</v>
      </c>
      <c r="G38" s="226" t="s">
        <v>61</v>
      </c>
      <c r="H38" s="225" t="s">
        <v>33</v>
      </c>
      <c r="I38" s="156">
        <f>0.33*40</f>
        <v>13.200000000000001</v>
      </c>
      <c r="J38" s="268" t="s">
        <v>158</v>
      </c>
      <c r="K38" s="258" t="e">
        <f>J38*(1+M64)</f>
        <v>#VALUE!</v>
      </c>
      <c r="L38" s="258" t="e">
        <f t="shared" si="2"/>
        <v>#VALUE!</v>
      </c>
      <c r="M38" s="243" t="e">
        <f>L38*(1+M64)</f>
        <v>#VALUE!</v>
      </c>
      <c r="N38" s="8"/>
      <c r="O38" s="146"/>
      <c r="Q38" s="220"/>
    </row>
    <row r="39" spans="1:20" s="4" customFormat="1" ht="22.9" customHeight="1">
      <c r="B39" s="7"/>
      <c r="C39" s="204" t="s">
        <v>62</v>
      </c>
      <c r="D39" s="172"/>
      <c r="E39" s="224" t="s">
        <v>63</v>
      </c>
      <c r="F39" s="225">
        <v>14044</v>
      </c>
      <c r="G39" s="226" t="s">
        <v>64</v>
      </c>
      <c r="H39" s="225" t="s">
        <v>20</v>
      </c>
      <c r="I39" s="156">
        <f>13.5*12.1</f>
        <v>163.35</v>
      </c>
      <c r="J39" s="268" t="s">
        <v>158</v>
      </c>
      <c r="K39" s="258" t="e">
        <f>J39*(1+M64)</f>
        <v>#VALUE!</v>
      </c>
      <c r="L39" s="258" t="e">
        <f t="shared" si="2"/>
        <v>#VALUE!</v>
      </c>
      <c r="M39" s="243" t="e">
        <f>L39*(1+M64)</f>
        <v>#VALUE!</v>
      </c>
      <c r="N39" s="8"/>
      <c r="O39" s="146"/>
      <c r="Q39" s="220"/>
    </row>
    <row r="40" spans="1:20" s="4" customFormat="1" ht="22.9" customHeight="1">
      <c r="B40" s="7"/>
      <c r="C40" s="204" t="s">
        <v>65</v>
      </c>
      <c r="D40" s="172"/>
      <c r="E40" s="224" t="s">
        <v>18</v>
      </c>
      <c r="F40" s="227">
        <v>12541</v>
      </c>
      <c r="G40" s="226" t="s">
        <v>66</v>
      </c>
      <c r="H40" s="225" t="s">
        <v>20</v>
      </c>
      <c r="I40" s="156">
        <f>((40*20)+(27*15))</f>
        <v>1205</v>
      </c>
      <c r="J40" s="268" t="s">
        <v>158</v>
      </c>
      <c r="K40" s="258" t="e">
        <f>J40*(1+M64)</f>
        <v>#VALUE!</v>
      </c>
      <c r="L40" s="258" t="e">
        <f t="shared" si="2"/>
        <v>#VALUE!</v>
      </c>
      <c r="M40" s="243" t="e">
        <f>L40*(1+M64)</f>
        <v>#VALUE!</v>
      </c>
      <c r="N40" s="8"/>
      <c r="O40" s="146"/>
      <c r="Q40" s="220"/>
    </row>
    <row r="41" spans="1:20" s="18" customFormat="1">
      <c r="A41" s="139"/>
      <c r="B41" s="140"/>
      <c r="C41" s="215">
        <v>5.2</v>
      </c>
      <c r="D41" s="216"/>
      <c r="E41" s="216"/>
      <c r="F41" s="238"/>
      <c r="G41" s="217" t="s">
        <v>67</v>
      </c>
      <c r="H41" s="218" t="s">
        <v>22</v>
      </c>
      <c r="I41" s="219"/>
      <c r="J41" s="254"/>
      <c r="K41" s="263"/>
      <c r="L41" s="263"/>
      <c r="M41" s="255"/>
      <c r="N41" s="141"/>
      <c r="O41" s="149"/>
      <c r="Q41" s="220"/>
    </row>
    <row r="42" spans="1:20" ht="28.5">
      <c r="A42" s="4"/>
      <c r="B42" s="7"/>
      <c r="C42" s="204" t="s">
        <v>68</v>
      </c>
      <c r="D42" s="172"/>
      <c r="E42" s="224" t="s">
        <v>18</v>
      </c>
      <c r="F42" s="227">
        <v>10313</v>
      </c>
      <c r="G42" s="226" t="s">
        <v>69</v>
      </c>
      <c r="H42" s="225" t="s">
        <v>50</v>
      </c>
      <c r="I42" s="156">
        <v>5</v>
      </c>
      <c r="J42" s="268" t="s">
        <v>158</v>
      </c>
      <c r="K42" s="258" t="e">
        <f>J42*(1+M64)</f>
        <v>#VALUE!</v>
      </c>
      <c r="L42" s="258" t="e">
        <f>ROUND(J42*I42,0)</f>
        <v>#VALUE!</v>
      </c>
      <c r="M42" s="243" t="e">
        <f>L42*(1+M64)</f>
        <v>#VALUE!</v>
      </c>
      <c r="N42" s="8"/>
      <c r="O42" s="146"/>
      <c r="Q42" s="220"/>
    </row>
    <row r="43" spans="1:20" ht="28.5">
      <c r="A43" s="4"/>
      <c r="B43" s="7"/>
      <c r="C43" s="204" t="s">
        <v>70</v>
      </c>
      <c r="D43" s="172"/>
      <c r="E43" s="224" t="s">
        <v>18</v>
      </c>
      <c r="F43" s="227">
        <v>14642</v>
      </c>
      <c r="G43" s="226" t="s">
        <v>71</v>
      </c>
      <c r="H43" s="225" t="s">
        <v>33</v>
      </c>
      <c r="I43" s="156">
        <f>1.95+2+2.5+4</f>
        <v>10.45</v>
      </c>
      <c r="J43" s="268" t="s">
        <v>158</v>
      </c>
      <c r="K43" s="258" t="e">
        <f>J43*(1+M64)</f>
        <v>#VALUE!</v>
      </c>
      <c r="L43" s="258" t="e">
        <f t="shared" ref="L43:L44" si="3">ROUND(J43*I43,0)</f>
        <v>#VALUE!</v>
      </c>
      <c r="M43" s="243" t="e">
        <f>L43*(1+M64)</f>
        <v>#VALUE!</v>
      </c>
      <c r="N43" s="8"/>
      <c r="O43" s="146"/>
      <c r="Q43" s="220"/>
    </row>
    <row r="44" spans="1:20" ht="28.5">
      <c r="A44" s="4"/>
      <c r="B44" s="7"/>
      <c r="C44" s="204" t="s">
        <v>72</v>
      </c>
      <c r="D44" s="172"/>
      <c r="E44" s="224" t="s">
        <v>18</v>
      </c>
      <c r="F44" s="227">
        <v>13959</v>
      </c>
      <c r="G44" s="226" t="s">
        <v>73</v>
      </c>
      <c r="H44" s="225" t="s">
        <v>33</v>
      </c>
      <c r="I44" s="156">
        <f>+(13.4+13.4+12.8+12.8)*0.2</f>
        <v>10.480000000000002</v>
      </c>
      <c r="J44" s="268" t="s">
        <v>158</v>
      </c>
      <c r="K44" s="258" t="e">
        <f>J44*(1+M64)</f>
        <v>#VALUE!</v>
      </c>
      <c r="L44" s="258" t="e">
        <f t="shared" si="3"/>
        <v>#VALUE!</v>
      </c>
      <c r="M44" s="243" t="e">
        <f>L44*(1+M64)</f>
        <v>#VALUE!</v>
      </c>
      <c r="N44" s="8"/>
      <c r="O44" s="146"/>
      <c r="Q44" s="220"/>
    </row>
    <row r="45" spans="1:20">
      <c r="A45" s="4"/>
      <c r="B45" s="7"/>
      <c r="C45" s="206">
        <v>5.3</v>
      </c>
      <c r="D45" s="173"/>
      <c r="E45" s="154"/>
      <c r="F45" s="190"/>
      <c r="G45" s="171" t="s">
        <v>74</v>
      </c>
      <c r="H45" s="152" t="s">
        <v>22</v>
      </c>
      <c r="I45" s="153"/>
      <c r="J45" s="244"/>
      <c r="K45" s="259"/>
      <c r="L45" s="259"/>
      <c r="M45" s="245"/>
      <c r="N45" s="8"/>
      <c r="O45" s="146"/>
      <c r="Q45" s="220"/>
    </row>
    <row r="46" spans="1:20" ht="28.5">
      <c r="A46" s="4"/>
      <c r="B46" s="7"/>
      <c r="C46" s="204" t="s">
        <v>75</v>
      </c>
      <c r="D46" s="172"/>
      <c r="E46" s="224" t="s">
        <v>18</v>
      </c>
      <c r="F46" s="227">
        <v>20683</v>
      </c>
      <c r="G46" s="226" t="s">
        <v>76</v>
      </c>
      <c r="H46" s="225" t="s">
        <v>50</v>
      </c>
      <c r="I46" s="156">
        <v>4</v>
      </c>
      <c r="J46" s="268" t="s">
        <v>158</v>
      </c>
      <c r="K46" s="258" t="e">
        <f>J46*(1+M64)</f>
        <v>#VALUE!</v>
      </c>
      <c r="L46" s="258" t="e">
        <f>ROUND(J46*I46,0)</f>
        <v>#VALUE!</v>
      </c>
      <c r="M46" s="243" t="e">
        <f>L46*(1+M64)</f>
        <v>#VALUE!</v>
      </c>
      <c r="N46" s="8"/>
      <c r="O46" s="146"/>
      <c r="Q46" s="220"/>
    </row>
    <row r="47" spans="1:20" ht="29.25" thickBot="1">
      <c r="A47" s="4"/>
      <c r="B47" s="7"/>
      <c r="C47" s="204" t="s">
        <v>77</v>
      </c>
      <c r="D47" s="172"/>
      <c r="E47" s="224" t="s">
        <v>18</v>
      </c>
      <c r="F47" s="227">
        <v>15816</v>
      </c>
      <c r="G47" s="226" t="s">
        <v>78</v>
      </c>
      <c r="H47" s="225" t="s">
        <v>50</v>
      </c>
      <c r="I47" s="156">
        <v>2</v>
      </c>
      <c r="J47" s="268" t="s">
        <v>158</v>
      </c>
      <c r="K47" s="258" t="e">
        <f>J47*(1+M64)</f>
        <v>#VALUE!</v>
      </c>
      <c r="L47" s="258" t="e">
        <f>ROUND(J47*I47,0)</f>
        <v>#VALUE!</v>
      </c>
      <c r="M47" s="243" t="e">
        <f>L47*(1+M64)</f>
        <v>#VALUE!</v>
      </c>
      <c r="N47" s="8"/>
      <c r="O47" s="146"/>
      <c r="Q47" s="220"/>
    </row>
    <row r="48" spans="1:20" s="18" customFormat="1">
      <c r="A48" s="139"/>
      <c r="B48" s="140"/>
      <c r="C48" s="357" t="s">
        <v>79</v>
      </c>
      <c r="D48" s="358"/>
      <c r="E48" s="358"/>
      <c r="F48" s="358"/>
      <c r="G48" s="358"/>
      <c r="H48" s="358"/>
      <c r="I48" s="358"/>
      <c r="J48" s="359"/>
      <c r="K48" s="264"/>
      <c r="L48" s="264"/>
      <c r="M48" s="241" t="e">
        <f>ROUND(SUM(L15:L47),0)</f>
        <v>#VALUE!</v>
      </c>
      <c r="N48" s="141"/>
      <c r="O48" s="149"/>
      <c r="P48" s="221"/>
      <c r="Q48" s="221"/>
      <c r="R48" s="221"/>
      <c r="S48" s="221"/>
      <c r="T48" s="221"/>
    </row>
    <row r="49" spans="1:20" s="18" customFormat="1">
      <c r="A49" s="139"/>
      <c r="B49" s="140"/>
      <c r="C49" s="354" t="s">
        <v>80</v>
      </c>
      <c r="D49" s="355"/>
      <c r="E49" s="355"/>
      <c r="F49" s="355"/>
      <c r="G49" s="355"/>
      <c r="H49" s="355"/>
      <c r="I49" s="355"/>
      <c r="J49" s="356"/>
      <c r="K49" s="265"/>
      <c r="L49" s="265"/>
      <c r="M49" s="266" t="e">
        <f>ROUND(SUM(M15:M47),0)</f>
        <v>#VALUE!</v>
      </c>
      <c r="N49" s="141"/>
      <c r="O49" s="149"/>
      <c r="P49" s="221"/>
      <c r="Q49" s="221"/>
      <c r="R49" s="221"/>
      <c r="S49" s="221"/>
      <c r="T49" s="221"/>
    </row>
    <row r="50" spans="1:20" s="18" customFormat="1">
      <c r="A50" s="139"/>
      <c r="B50" s="140"/>
      <c r="C50" s="232"/>
      <c r="D50" s="233"/>
      <c r="E50" s="233"/>
      <c r="F50" s="233"/>
      <c r="G50" s="233"/>
      <c r="H50" s="233"/>
      <c r="I50" s="233"/>
      <c r="J50" s="233"/>
      <c r="K50" s="233"/>
      <c r="L50" s="233"/>
      <c r="M50" s="234"/>
      <c r="N50" s="141"/>
      <c r="O50" s="149"/>
      <c r="P50" s="221"/>
      <c r="Q50" s="221"/>
      <c r="R50" s="221"/>
      <c r="S50" s="221"/>
      <c r="T50" s="221"/>
    </row>
    <row r="51" spans="1:20" s="18" customFormat="1">
      <c r="A51" s="139"/>
      <c r="B51" s="140"/>
      <c r="C51" s="352" t="s">
        <v>81</v>
      </c>
      <c r="D51" s="352"/>
      <c r="E51" s="352"/>
      <c r="F51" s="352"/>
      <c r="G51" s="352"/>
      <c r="H51" s="352"/>
      <c r="I51" s="352"/>
      <c r="J51" s="352"/>
      <c r="K51" s="360">
        <v>1.9581249999999998E-3</v>
      </c>
      <c r="L51" s="361"/>
      <c r="M51" s="267" t="e">
        <f>M49*K51</f>
        <v>#VALUE!</v>
      </c>
      <c r="N51" s="141"/>
      <c r="O51" s="149"/>
      <c r="P51" s="221"/>
      <c r="Q51" s="221"/>
      <c r="R51" s="221"/>
      <c r="S51" s="221"/>
      <c r="T51" s="221"/>
    </row>
    <row r="52" spans="1:20" s="18" customFormat="1" ht="15.6" customHeight="1">
      <c r="A52" s="139"/>
      <c r="B52" s="140"/>
      <c r="C52" s="353" t="s">
        <v>82</v>
      </c>
      <c r="D52" s="353"/>
      <c r="E52" s="353"/>
      <c r="F52" s="353"/>
      <c r="G52" s="353"/>
      <c r="H52" s="353"/>
      <c r="I52" s="353"/>
      <c r="J52" s="353"/>
      <c r="K52" s="360">
        <v>1.5288487999999999E-2</v>
      </c>
      <c r="L52" s="361"/>
      <c r="M52" s="267" t="e">
        <f>M49*K52</f>
        <v>#VALUE!</v>
      </c>
      <c r="N52" s="141"/>
      <c r="O52" s="149"/>
      <c r="P52" s="221"/>
      <c r="Q52" s="221"/>
      <c r="R52" s="221"/>
      <c r="S52" s="221"/>
      <c r="T52" s="221"/>
    </row>
    <row r="53" spans="1:20" s="18" customFormat="1" ht="15.6" customHeight="1">
      <c r="A53" s="139"/>
      <c r="B53" s="140"/>
      <c r="C53" s="362" t="s">
        <v>83</v>
      </c>
      <c r="D53" s="363"/>
      <c r="E53" s="363"/>
      <c r="F53" s="363"/>
      <c r="G53" s="363"/>
      <c r="H53" s="363"/>
      <c r="I53" s="363"/>
      <c r="J53" s="364"/>
      <c r="K53" s="360">
        <v>1.2185133000000001E-2</v>
      </c>
      <c r="L53" s="361"/>
      <c r="M53" s="267" t="e">
        <f>M49*K53</f>
        <v>#VALUE!</v>
      </c>
      <c r="N53" s="141"/>
      <c r="O53" s="149"/>
      <c r="P53" s="221"/>
      <c r="Q53" s="221"/>
      <c r="R53" s="221"/>
      <c r="S53" s="221"/>
      <c r="T53" s="221"/>
    </row>
    <row r="54" spans="1:20" s="18" customFormat="1" ht="15.6" customHeight="1">
      <c r="A54" s="139"/>
      <c r="B54" s="140"/>
      <c r="C54" s="362" t="s">
        <v>84</v>
      </c>
      <c r="D54" s="363"/>
      <c r="E54" s="363"/>
      <c r="F54" s="363"/>
      <c r="G54" s="363"/>
      <c r="H54" s="363"/>
      <c r="I54" s="363"/>
      <c r="J54" s="364"/>
      <c r="K54" s="360">
        <v>1.034098E-2</v>
      </c>
      <c r="L54" s="361"/>
      <c r="M54" s="267" t="e">
        <f>M49*K54</f>
        <v>#VALUE!</v>
      </c>
      <c r="N54" s="141"/>
      <c r="O54" s="149"/>
      <c r="P54" s="221"/>
      <c r="Q54" s="221"/>
      <c r="R54" s="221"/>
      <c r="S54" s="221"/>
      <c r="T54" s="221"/>
    </row>
    <row r="55" spans="1:20" s="18" customFormat="1">
      <c r="A55" s="139"/>
      <c r="B55" s="140"/>
      <c r="N55" s="141"/>
      <c r="O55" s="149"/>
      <c r="P55" s="221"/>
      <c r="Q55" s="221"/>
      <c r="R55" s="221"/>
      <c r="S55" s="221"/>
      <c r="T55" s="221"/>
    </row>
    <row r="56" spans="1:20" s="18" customFormat="1" ht="17.25" thickBot="1">
      <c r="A56" s="139"/>
      <c r="B56" s="140"/>
      <c r="C56" s="349" t="s">
        <v>85</v>
      </c>
      <c r="D56" s="350"/>
      <c r="E56" s="350"/>
      <c r="F56" s="350"/>
      <c r="G56" s="350"/>
      <c r="H56" s="350"/>
      <c r="I56" s="350"/>
      <c r="J56" s="351"/>
      <c r="K56" s="239"/>
      <c r="L56" s="239"/>
      <c r="M56" s="240" t="e">
        <f>ROUND(SUM(M49:M54),0)</f>
        <v>#VALUE!</v>
      </c>
      <c r="N56" s="141"/>
      <c r="O56" s="149"/>
      <c r="P56" s="230"/>
      <c r="Q56" s="231"/>
      <c r="R56" s="221"/>
      <c r="S56" s="221"/>
      <c r="T56" s="221"/>
    </row>
    <row r="57" spans="1:20" s="2" customFormat="1" ht="15.75" customHeight="1">
      <c r="A57" s="9"/>
      <c r="B57" s="10"/>
      <c r="C57" s="158"/>
      <c r="D57" s="131"/>
      <c r="E57" s="131"/>
      <c r="F57" s="158"/>
      <c r="G57" s="138"/>
      <c r="H57" s="131"/>
      <c r="I57" s="131"/>
      <c r="J57" s="145"/>
      <c r="K57" s="145"/>
      <c r="L57" s="145"/>
      <c r="M57" s="151"/>
      <c r="N57" s="11"/>
      <c r="O57" s="150"/>
      <c r="P57" s="221"/>
      <c r="Q57" s="221"/>
      <c r="R57" s="221"/>
      <c r="S57" s="221"/>
      <c r="T57" s="221"/>
    </row>
    <row r="58" spans="1:20" s="2" customFormat="1" ht="16.5" customHeight="1" thickBot="1">
      <c r="A58" s="9"/>
      <c r="B58" s="10"/>
      <c r="C58" s="174"/>
      <c r="D58" s="174"/>
      <c r="E58" s="174"/>
      <c r="F58" s="174"/>
      <c r="G58" s="175"/>
      <c r="H58" s="176"/>
      <c r="I58" s="177"/>
      <c r="J58" s="178"/>
      <c r="K58" s="178"/>
      <c r="L58" s="178"/>
      <c r="M58" s="151"/>
      <c r="N58" s="11"/>
      <c r="O58" s="150"/>
      <c r="P58" s="221"/>
      <c r="Q58" s="221"/>
      <c r="R58" s="221"/>
      <c r="S58" s="221"/>
      <c r="T58" s="221"/>
    </row>
    <row r="59" spans="1:20" s="2" customFormat="1" ht="15.75" customHeight="1">
      <c r="A59" s="9"/>
      <c r="B59" s="10"/>
      <c r="C59" s="159"/>
      <c r="D59" s="296"/>
      <c r="E59" s="296"/>
      <c r="F59" s="296"/>
      <c r="G59" s="296"/>
      <c r="H59" s="296"/>
      <c r="I59" s="296"/>
      <c r="J59" s="296"/>
      <c r="K59" s="296"/>
      <c r="L59" s="296"/>
      <c r="M59" s="297"/>
      <c r="N59" s="12"/>
      <c r="O59" s="150"/>
      <c r="P59" s="221"/>
      <c r="Q59" s="221"/>
      <c r="R59" s="221"/>
      <c r="S59" s="221"/>
      <c r="T59" s="221"/>
    </row>
    <row r="60" spans="1:20" s="2" customFormat="1" ht="20.25" customHeight="1">
      <c r="A60" s="9"/>
      <c r="B60" s="10"/>
      <c r="C60" s="369" t="s">
        <v>151</v>
      </c>
      <c r="D60" s="370"/>
      <c r="E60" s="370"/>
      <c r="F60" s="370"/>
      <c r="G60" s="370"/>
      <c r="H60" s="318" t="s">
        <v>86</v>
      </c>
      <c r="I60" s="319"/>
      <c r="J60" s="319"/>
      <c r="K60" s="319"/>
      <c r="L60" s="320"/>
      <c r="M60" s="222" t="s">
        <v>87</v>
      </c>
      <c r="N60" s="13"/>
      <c r="O60" s="150"/>
      <c r="P60" s="221"/>
      <c r="Q60" s="221"/>
      <c r="R60" s="221"/>
      <c r="S60" s="221"/>
      <c r="T60" s="221"/>
    </row>
    <row r="61" spans="1:20" s="2" customFormat="1" ht="37.5" customHeight="1">
      <c r="A61" s="9"/>
      <c r="B61" s="10"/>
      <c r="C61" s="367" t="s">
        <v>152</v>
      </c>
      <c r="D61" s="368"/>
      <c r="E61" s="368"/>
      <c r="F61" s="368"/>
      <c r="G61" s="368"/>
      <c r="H61" s="295" t="s">
        <v>88</v>
      </c>
      <c r="I61" s="295"/>
      <c r="J61" s="315" t="s">
        <v>89</v>
      </c>
      <c r="K61" s="316"/>
      <c r="L61" s="317"/>
      <c r="M61" s="271" t="s">
        <v>158</v>
      </c>
      <c r="N61" s="13"/>
      <c r="O61" s="150"/>
      <c r="P61" s="221"/>
      <c r="Q61" s="221"/>
      <c r="R61" s="221"/>
      <c r="S61" s="221"/>
      <c r="T61" s="221"/>
    </row>
    <row r="62" spans="1:20" s="2" customFormat="1" ht="15.6" customHeight="1">
      <c r="A62" s="9"/>
      <c r="B62" s="10"/>
      <c r="C62" s="369" t="s">
        <v>153</v>
      </c>
      <c r="D62" s="370"/>
      <c r="E62" s="370"/>
      <c r="F62" s="370"/>
      <c r="G62" s="370"/>
      <c r="H62" s="303" t="s">
        <v>90</v>
      </c>
      <c r="I62" s="304"/>
      <c r="J62" s="315" t="s">
        <v>91</v>
      </c>
      <c r="K62" s="316"/>
      <c r="L62" s="317"/>
      <c r="M62" s="271" t="s">
        <v>158</v>
      </c>
      <c r="N62" s="13"/>
      <c r="O62" s="150"/>
      <c r="P62" s="221"/>
      <c r="Q62" s="221"/>
      <c r="R62" s="221"/>
      <c r="S62" s="221"/>
      <c r="T62" s="221"/>
    </row>
    <row r="63" spans="1:20" s="3" customFormat="1" ht="52.5" customHeight="1">
      <c r="A63" s="9"/>
      <c r="B63" s="10"/>
      <c r="C63" s="269"/>
      <c r="D63" s="270"/>
      <c r="E63" s="270"/>
      <c r="F63" s="270"/>
      <c r="G63" s="270"/>
      <c r="H63" s="305" t="s">
        <v>92</v>
      </c>
      <c r="I63" s="295"/>
      <c r="J63" s="315" t="s">
        <v>93</v>
      </c>
      <c r="K63" s="316"/>
      <c r="L63" s="317"/>
      <c r="M63" s="271" t="s">
        <v>158</v>
      </c>
      <c r="N63" s="11"/>
      <c r="O63" s="150"/>
      <c r="P63" s="221"/>
      <c r="Q63" s="221"/>
      <c r="R63" s="221"/>
      <c r="S63" s="221"/>
      <c r="T63" s="221"/>
    </row>
    <row r="64" spans="1:20" ht="41.25" customHeight="1">
      <c r="A64" s="4"/>
      <c r="B64" s="7"/>
      <c r="C64" s="269"/>
      <c r="D64" s="270"/>
      <c r="E64" s="270"/>
      <c r="F64" s="270"/>
      <c r="G64" s="270"/>
      <c r="H64" s="295" t="s">
        <v>94</v>
      </c>
      <c r="I64" s="295"/>
      <c r="J64" s="315" t="s">
        <v>95</v>
      </c>
      <c r="K64" s="316"/>
      <c r="L64" s="317"/>
      <c r="M64" s="223">
        <f>SUM(M61:M63)</f>
        <v>0</v>
      </c>
      <c r="N64" s="8"/>
      <c r="O64" s="146"/>
    </row>
    <row r="65" spans="1:15" ht="41.25" customHeight="1">
      <c r="A65" s="4"/>
      <c r="B65" s="7"/>
      <c r="C65" s="272"/>
      <c r="D65" s="273"/>
      <c r="E65" s="273"/>
      <c r="F65" s="273"/>
      <c r="G65" s="273"/>
      <c r="H65" s="273"/>
      <c r="I65" s="273"/>
      <c r="J65" s="273"/>
      <c r="K65" s="273"/>
      <c r="L65" s="273"/>
      <c r="M65" s="290"/>
      <c r="N65" s="8"/>
      <c r="O65" s="146"/>
    </row>
    <row r="66" spans="1:15" ht="41.25" customHeight="1">
      <c r="A66" s="4"/>
      <c r="B66" s="7"/>
      <c r="C66" s="274"/>
      <c r="D66" s="275"/>
      <c r="E66" s="275"/>
      <c r="F66" s="285" t="s">
        <v>160</v>
      </c>
      <c r="G66" s="276"/>
      <c r="H66" s="276"/>
      <c r="I66" s="277"/>
      <c r="J66" s="278"/>
      <c r="K66" s="278"/>
      <c r="L66" s="275"/>
      <c r="M66" s="291"/>
      <c r="N66" s="8"/>
      <c r="O66" s="146"/>
    </row>
    <row r="67" spans="1:15" ht="41.25" customHeight="1">
      <c r="A67" s="4"/>
      <c r="B67" s="7"/>
      <c r="C67" s="274"/>
      <c r="D67" s="275"/>
      <c r="E67" s="275"/>
      <c r="F67" s="286"/>
      <c r="G67" s="279"/>
      <c r="H67" s="279"/>
      <c r="I67" s="280"/>
      <c r="J67" s="281"/>
      <c r="K67" s="281"/>
      <c r="L67" s="275"/>
      <c r="M67" s="291"/>
      <c r="N67" s="8"/>
      <c r="O67" s="146"/>
    </row>
    <row r="68" spans="1:15" ht="41.25" customHeight="1">
      <c r="A68" s="4"/>
      <c r="B68" s="7"/>
      <c r="C68" s="274"/>
      <c r="D68" s="275"/>
      <c r="E68" s="275"/>
      <c r="F68" s="287"/>
      <c r="G68" s="282"/>
      <c r="H68" s="279"/>
      <c r="I68" s="283"/>
      <c r="J68" s="284"/>
      <c r="K68" s="284"/>
      <c r="L68" s="275"/>
      <c r="M68" s="291"/>
      <c r="N68" s="8"/>
      <c r="O68" s="146"/>
    </row>
    <row r="69" spans="1:15" ht="41.25" customHeight="1">
      <c r="A69" s="4"/>
      <c r="B69" s="7"/>
      <c r="C69" s="274"/>
      <c r="D69" s="275"/>
      <c r="E69" s="275"/>
      <c r="F69" s="365" t="s">
        <v>161</v>
      </c>
      <c r="G69" s="365"/>
      <c r="H69" s="365"/>
      <c r="I69" s="366" t="s">
        <v>162</v>
      </c>
      <c r="J69" s="366"/>
      <c r="K69" s="366"/>
      <c r="L69" s="275"/>
      <c r="M69" s="291"/>
      <c r="N69" s="8"/>
      <c r="O69" s="146"/>
    </row>
    <row r="70" spans="1:15" ht="37.5" customHeight="1" thickBot="1">
      <c r="A70" s="4"/>
      <c r="B70" s="7"/>
      <c r="C70" s="292"/>
      <c r="D70" s="288"/>
      <c r="E70" s="288"/>
      <c r="F70" s="288"/>
      <c r="G70" s="288"/>
      <c r="H70" s="288"/>
      <c r="I70" s="288"/>
      <c r="J70" s="288"/>
      <c r="K70" s="288"/>
      <c r="L70" s="288"/>
      <c r="M70" s="289"/>
      <c r="N70" s="8"/>
      <c r="O70" s="146"/>
    </row>
    <row r="71" spans="1:15" ht="17.25" thickBot="1">
      <c r="A71" s="4"/>
      <c r="B71" s="142"/>
      <c r="C71" s="179"/>
      <c r="D71" s="180"/>
      <c r="E71" s="179"/>
      <c r="F71" s="179"/>
      <c r="G71" s="181"/>
      <c r="H71" s="180"/>
      <c r="I71" s="180"/>
      <c r="J71" s="182"/>
      <c r="K71" s="182"/>
      <c r="L71" s="182"/>
      <c r="M71" s="183"/>
      <c r="N71" s="143"/>
      <c r="O71" s="146"/>
    </row>
    <row r="72" spans="1:15" ht="17.25" thickTop="1">
      <c r="A72" s="4"/>
      <c r="B72" s="4"/>
      <c r="C72" s="160"/>
      <c r="D72" s="161"/>
      <c r="E72" s="160"/>
      <c r="F72" s="160"/>
      <c r="G72" s="162"/>
      <c r="H72" s="161"/>
      <c r="I72" s="161"/>
      <c r="J72" s="163"/>
      <c r="K72" s="163"/>
      <c r="L72" s="163"/>
      <c r="M72" s="164"/>
      <c r="N72" s="4"/>
      <c r="O72" s="146"/>
    </row>
  </sheetData>
  <mergeCells count="42">
    <mergeCell ref="C10:M10"/>
    <mergeCell ref="C3:F3"/>
    <mergeCell ref="C5:M5"/>
    <mergeCell ref="C6:M6"/>
    <mergeCell ref="C7:M8"/>
    <mergeCell ref="C9:M9"/>
    <mergeCell ref="C49:J49"/>
    <mergeCell ref="C11:C12"/>
    <mergeCell ref="D11:D12"/>
    <mergeCell ref="E11:F11"/>
    <mergeCell ref="G11:G12"/>
    <mergeCell ref="H11:H12"/>
    <mergeCell ref="I11:I12"/>
    <mergeCell ref="J11:J12"/>
    <mergeCell ref="K11:K12"/>
    <mergeCell ref="L11:L12"/>
    <mergeCell ref="M11:M12"/>
    <mergeCell ref="C48:J48"/>
    <mergeCell ref="C51:J51"/>
    <mergeCell ref="K51:L51"/>
    <mergeCell ref="C52:J52"/>
    <mergeCell ref="K52:L52"/>
    <mergeCell ref="C53:J53"/>
    <mergeCell ref="K53:L53"/>
    <mergeCell ref="C54:J54"/>
    <mergeCell ref="K54:L54"/>
    <mergeCell ref="C56:J56"/>
    <mergeCell ref="D59:M59"/>
    <mergeCell ref="C60:G60"/>
    <mergeCell ref="H60:L60"/>
    <mergeCell ref="C61:G61"/>
    <mergeCell ref="H61:I61"/>
    <mergeCell ref="J61:L61"/>
    <mergeCell ref="C62:G62"/>
    <mergeCell ref="H62:I62"/>
    <mergeCell ref="J62:L62"/>
    <mergeCell ref="F69:H69"/>
    <mergeCell ref="I69:K69"/>
    <mergeCell ref="H63:I63"/>
    <mergeCell ref="J63:L63"/>
    <mergeCell ref="H64:I64"/>
    <mergeCell ref="J64:L64"/>
  </mergeCells>
  <pageMargins left="0.11811023622047245" right="0.11811023622047245" top="0.15748031496062992" bottom="0.15748031496062992" header="0.31496062992125984" footer="0.31496062992125984"/>
  <pageSetup scale="41" orientation="portrait" horizontalDpi="1200" verticalDpi="1200" r:id="rId1"/>
  <rowBreaks count="1" manualBreakCount="1">
    <brk id="17"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topLeftCell="A11" zoomScale="70" zoomScaleNormal="80" zoomScaleSheetLayoutView="70" workbookViewId="0">
      <selection activeCell="J30" sqref="J30:K30"/>
    </sheetView>
  </sheetViews>
  <sheetFormatPr baseColWidth="10" defaultColWidth="11.42578125" defaultRowHeight="12.75"/>
  <cols>
    <col min="1" max="2" width="3.42578125" style="14" customWidth="1"/>
    <col min="3" max="3" width="12.5703125" style="14" customWidth="1"/>
    <col min="4" max="4" width="18" style="14" customWidth="1"/>
    <col min="5" max="11" width="11.42578125" style="14"/>
    <col min="12" max="12" width="17.5703125" style="14" customWidth="1"/>
    <col min="13" max="14" width="11.42578125" style="14"/>
    <col min="15" max="15" width="20" style="14" customWidth="1"/>
    <col min="16" max="17" width="3.42578125" style="14" customWidth="1"/>
    <col min="18" max="16384" width="11.42578125" style="14"/>
  </cols>
  <sheetData>
    <row r="1" spans="2:16" ht="13.5" thickBot="1"/>
    <row r="2" spans="2:16" ht="13.5" thickTop="1">
      <c r="B2" s="19"/>
      <c r="C2" s="20"/>
      <c r="D2" s="20"/>
      <c r="E2" s="20"/>
      <c r="F2" s="20"/>
      <c r="G2" s="20"/>
      <c r="H2" s="20"/>
      <c r="I2" s="20"/>
      <c r="J2" s="20"/>
      <c r="K2" s="20"/>
      <c r="L2" s="20"/>
      <c r="M2" s="20"/>
      <c r="N2" s="20"/>
      <c r="O2" s="20"/>
      <c r="P2" s="144"/>
    </row>
    <row r="3" spans="2:16" ht="36.75" customHeight="1">
      <c r="B3" s="21"/>
      <c r="C3" s="374" t="s">
        <v>0</v>
      </c>
      <c r="D3" s="374"/>
      <c r="E3" s="374"/>
      <c r="F3" s="374"/>
      <c r="P3" s="22"/>
    </row>
    <row r="4" spans="2:16">
      <c r="B4" s="21"/>
      <c r="C4" s="134" t="s">
        <v>1</v>
      </c>
      <c r="D4" s="135" t="s">
        <v>2</v>
      </c>
      <c r="E4" s="134" t="s">
        <v>3</v>
      </c>
      <c r="F4" s="135">
        <v>1</v>
      </c>
      <c r="P4" s="22"/>
    </row>
    <row r="5" spans="2:16">
      <c r="B5" s="21"/>
      <c r="C5" s="129"/>
      <c r="D5" s="130"/>
      <c r="E5" s="129"/>
      <c r="F5" s="130"/>
      <c r="P5" s="22"/>
    </row>
    <row r="6" spans="2:16" ht="48" customHeight="1">
      <c r="B6" s="21"/>
      <c r="C6" s="375" t="s">
        <v>96</v>
      </c>
      <c r="D6" s="375"/>
      <c r="E6" s="375"/>
      <c r="F6" s="375"/>
      <c r="G6" s="375"/>
      <c r="H6" s="375"/>
      <c r="I6" s="375"/>
      <c r="J6" s="375"/>
      <c r="K6" s="375"/>
      <c r="L6" s="375"/>
      <c r="M6" s="375"/>
      <c r="N6" s="375"/>
      <c r="O6" s="375"/>
      <c r="P6" s="23"/>
    </row>
    <row r="7" spans="2:16" ht="15" thickBot="1">
      <c r="B7" s="21"/>
      <c r="C7" s="48"/>
      <c r="D7" s="48"/>
      <c r="E7" s="48"/>
      <c r="F7" s="48"/>
      <c r="G7" s="48"/>
      <c r="H7" s="48"/>
      <c r="I7" s="48"/>
      <c r="J7" s="48"/>
      <c r="K7" s="48"/>
      <c r="L7" s="48"/>
      <c r="M7" s="48"/>
      <c r="N7" s="48"/>
      <c r="O7" s="48"/>
      <c r="P7" s="22"/>
    </row>
    <row r="8" spans="2:16" ht="15">
      <c r="B8" s="21"/>
      <c r="C8" s="421"/>
      <c r="D8" s="423"/>
      <c r="E8" s="424"/>
      <c r="F8" s="424"/>
      <c r="G8" s="424"/>
      <c r="H8" s="424"/>
      <c r="I8" s="424"/>
      <c r="J8" s="424"/>
      <c r="K8" s="425"/>
      <c r="L8" s="432"/>
      <c r="M8" s="433"/>
      <c r="N8" s="433"/>
      <c r="O8" s="434"/>
      <c r="P8" s="24"/>
    </row>
    <row r="9" spans="2:16" ht="15">
      <c r="B9" s="21"/>
      <c r="C9" s="422"/>
      <c r="D9" s="378" t="s">
        <v>97</v>
      </c>
      <c r="E9" s="379"/>
      <c r="F9" s="379"/>
      <c r="G9" s="379"/>
      <c r="H9" s="379"/>
      <c r="I9" s="379"/>
      <c r="J9" s="379"/>
      <c r="K9" s="380"/>
      <c r="L9" s="435"/>
      <c r="M9" s="436"/>
      <c r="N9" s="436"/>
      <c r="O9" s="437"/>
      <c r="P9" s="24"/>
    </row>
    <row r="10" spans="2:16" ht="15">
      <c r="B10" s="21"/>
      <c r="C10" s="422"/>
      <c r="D10" s="378"/>
      <c r="E10" s="379"/>
      <c r="F10" s="379"/>
      <c r="G10" s="379"/>
      <c r="H10" s="379"/>
      <c r="I10" s="379"/>
      <c r="J10" s="379"/>
      <c r="K10" s="380"/>
      <c r="L10" s="376" t="s">
        <v>98</v>
      </c>
      <c r="M10" s="438"/>
      <c r="N10" s="439"/>
      <c r="O10" s="440"/>
      <c r="P10" s="24"/>
    </row>
    <row r="11" spans="2:16" ht="15">
      <c r="B11" s="21"/>
      <c r="C11" s="422"/>
      <c r="D11" s="378" t="s">
        <v>99</v>
      </c>
      <c r="E11" s="379"/>
      <c r="F11" s="379"/>
      <c r="G11" s="379"/>
      <c r="H11" s="379"/>
      <c r="I11" s="379"/>
      <c r="J11" s="379"/>
      <c r="K11" s="380"/>
      <c r="L11" s="426"/>
      <c r="M11" s="441"/>
      <c r="N11" s="442"/>
      <c r="O11" s="443"/>
      <c r="P11" s="25"/>
    </row>
    <row r="12" spans="2:16" ht="12.75" customHeight="1">
      <c r="B12" s="21"/>
      <c r="C12" s="422"/>
      <c r="D12" s="381"/>
      <c r="E12" s="382"/>
      <c r="F12" s="382"/>
      <c r="G12" s="382"/>
      <c r="H12" s="382"/>
      <c r="I12" s="382"/>
      <c r="J12" s="382"/>
      <c r="K12" s="383"/>
      <c r="L12" s="376" t="s">
        <v>100</v>
      </c>
      <c r="M12" s="376">
        <v>1</v>
      </c>
      <c r="N12" s="376" t="s">
        <v>101</v>
      </c>
      <c r="O12" s="430">
        <v>1</v>
      </c>
      <c r="P12" s="24"/>
    </row>
    <row r="13" spans="2:16" ht="13.5">
      <c r="B13" s="21"/>
      <c r="C13" s="422"/>
      <c r="D13" s="381"/>
      <c r="E13" s="382"/>
      <c r="F13" s="382"/>
      <c r="G13" s="382"/>
      <c r="H13" s="382"/>
      <c r="I13" s="382"/>
      <c r="J13" s="382"/>
      <c r="K13" s="383"/>
      <c r="L13" s="377"/>
      <c r="M13" s="377"/>
      <c r="N13" s="377"/>
      <c r="O13" s="431"/>
      <c r="P13" s="24"/>
    </row>
    <row r="14" spans="2:16" ht="15">
      <c r="B14" s="21"/>
      <c r="C14" s="422"/>
      <c r="D14" s="378" t="s">
        <v>102</v>
      </c>
      <c r="E14" s="379"/>
      <c r="F14" s="379"/>
      <c r="G14" s="379"/>
      <c r="H14" s="379"/>
      <c r="I14" s="379"/>
      <c r="J14" s="379"/>
      <c r="K14" s="380"/>
      <c r="L14" s="377"/>
      <c r="M14" s="377"/>
      <c r="N14" s="377"/>
      <c r="O14" s="431"/>
      <c r="P14" s="24"/>
    </row>
    <row r="15" spans="2:16" ht="15.75" thickBot="1">
      <c r="B15" s="21"/>
      <c r="C15" s="49"/>
      <c r="D15" s="50"/>
      <c r="E15" s="50"/>
      <c r="F15" s="50"/>
      <c r="G15" s="50"/>
      <c r="H15" s="50"/>
      <c r="I15" s="50"/>
      <c r="J15" s="50"/>
      <c r="K15" s="50"/>
      <c r="L15" s="50"/>
      <c r="M15" s="51"/>
      <c r="N15" s="51"/>
      <c r="O15" s="52"/>
      <c r="P15" s="26"/>
    </row>
    <row r="16" spans="2:16" ht="15">
      <c r="B16" s="21"/>
      <c r="C16" s="53"/>
      <c r="D16" s="54"/>
      <c r="E16" s="54"/>
      <c r="F16" s="54"/>
      <c r="G16" s="54"/>
      <c r="H16" s="54"/>
      <c r="I16" s="54"/>
      <c r="J16" s="54"/>
      <c r="K16" s="54"/>
      <c r="L16" s="55" t="s">
        <v>103</v>
      </c>
      <c r="M16" s="56" t="s">
        <v>104</v>
      </c>
      <c r="N16" s="56" t="s">
        <v>105</v>
      </c>
      <c r="O16" s="57" t="s">
        <v>106</v>
      </c>
      <c r="P16" s="25"/>
    </row>
    <row r="17" spans="2:16" ht="15">
      <c r="B17" s="21"/>
      <c r="C17" s="58"/>
      <c r="D17" s="59"/>
      <c r="E17" s="59"/>
      <c r="F17" s="59"/>
      <c r="G17" s="59"/>
      <c r="H17" s="59"/>
      <c r="I17" s="59"/>
      <c r="J17" s="59"/>
      <c r="K17" s="59"/>
      <c r="L17" s="60"/>
      <c r="M17" s="61"/>
      <c r="N17" s="61"/>
      <c r="O17" s="62"/>
      <c r="P17" s="27"/>
    </row>
    <row r="18" spans="2:16" ht="18" customHeight="1">
      <c r="B18" s="21"/>
      <c r="C18" s="466" t="s">
        <v>107</v>
      </c>
      <c r="D18" s="467"/>
      <c r="E18" s="467"/>
      <c r="F18" s="467"/>
      <c r="G18" s="59"/>
      <c r="H18" s="59"/>
      <c r="I18" s="59" t="s">
        <v>108</v>
      </c>
      <c r="J18" s="48"/>
      <c r="K18" s="59"/>
      <c r="L18" s="60"/>
      <c r="M18" s="48"/>
      <c r="N18" s="48"/>
      <c r="O18" s="63"/>
      <c r="P18" s="27"/>
    </row>
    <row r="19" spans="2:16" ht="15">
      <c r="B19" s="21"/>
      <c r="C19" s="64"/>
      <c r="D19" s="65"/>
      <c r="E19" s="65"/>
      <c r="F19" s="65"/>
      <c r="G19" s="65"/>
      <c r="H19" s="65"/>
      <c r="I19" s="65"/>
      <c r="J19" s="65"/>
      <c r="K19" s="65"/>
      <c r="L19" s="65"/>
      <c r="M19" s="65"/>
      <c r="N19" s="65"/>
      <c r="O19" s="66"/>
      <c r="P19" s="28"/>
    </row>
    <row r="20" spans="2:16" ht="15" thickBot="1">
      <c r="B20" s="21"/>
      <c r="C20" s="67"/>
      <c r="D20" s="68"/>
      <c r="E20" s="68"/>
      <c r="F20" s="68"/>
      <c r="G20" s="68"/>
      <c r="H20" s="68"/>
      <c r="I20" s="68"/>
      <c r="J20" s="68"/>
      <c r="K20" s="68"/>
      <c r="L20" s="68"/>
      <c r="M20" s="68"/>
      <c r="N20" s="68"/>
      <c r="O20" s="69"/>
      <c r="P20" s="22"/>
    </row>
    <row r="21" spans="2:16" ht="15" thickBot="1">
      <c r="B21" s="21"/>
      <c r="C21" s="70"/>
      <c r="D21" s="71"/>
      <c r="E21" s="71"/>
      <c r="F21" s="71"/>
      <c r="G21" s="71"/>
      <c r="H21" s="71"/>
      <c r="I21" s="48"/>
      <c r="J21" s="48"/>
      <c r="K21" s="71"/>
      <c r="L21" s="71"/>
      <c r="M21" s="71"/>
      <c r="N21" s="71"/>
      <c r="O21" s="72"/>
      <c r="P21" s="22"/>
    </row>
    <row r="22" spans="2:16" ht="15">
      <c r="B22" s="21"/>
      <c r="C22" s="391" t="s">
        <v>109</v>
      </c>
      <c r="D22" s="392"/>
      <c r="E22" s="392"/>
      <c r="F22" s="392"/>
      <c r="G22" s="392"/>
      <c r="H22" s="392"/>
      <c r="I22" s="392"/>
      <c r="J22" s="392"/>
      <c r="K22" s="392"/>
      <c r="L22" s="392"/>
      <c r="M22" s="392"/>
      <c r="N22" s="392"/>
      <c r="O22" s="393"/>
      <c r="P22" s="29"/>
    </row>
    <row r="23" spans="2:16" ht="15" thickBot="1">
      <c r="B23" s="21"/>
      <c r="C23" s="73"/>
      <c r="D23" s="48"/>
      <c r="E23" s="48"/>
      <c r="F23" s="48"/>
      <c r="G23" s="48"/>
      <c r="H23" s="48"/>
      <c r="I23" s="48"/>
      <c r="J23" s="48"/>
      <c r="K23" s="48"/>
      <c r="L23" s="48"/>
      <c r="M23" s="48"/>
      <c r="N23" s="48"/>
      <c r="O23" s="74"/>
      <c r="P23" s="22"/>
    </row>
    <row r="24" spans="2:16" ht="15">
      <c r="B24" s="21"/>
      <c r="C24" s="75" t="s">
        <v>110</v>
      </c>
      <c r="D24" s="427" t="s">
        <v>10</v>
      </c>
      <c r="E24" s="428"/>
      <c r="F24" s="428"/>
      <c r="G24" s="428"/>
      <c r="H24" s="428"/>
      <c r="I24" s="428"/>
      <c r="J24" s="428"/>
      <c r="K24" s="428"/>
      <c r="L24" s="429"/>
      <c r="M24" s="389" t="s">
        <v>111</v>
      </c>
      <c r="N24" s="390"/>
      <c r="O24" s="75" t="s">
        <v>12</v>
      </c>
      <c r="P24" s="30"/>
    </row>
    <row r="25" spans="2:16" ht="15" thickBot="1">
      <c r="B25" s="21"/>
      <c r="C25" s="76"/>
      <c r="D25" s="407"/>
      <c r="E25" s="447"/>
      <c r="F25" s="447"/>
      <c r="G25" s="447"/>
      <c r="H25" s="447"/>
      <c r="I25" s="447"/>
      <c r="J25" s="447"/>
      <c r="K25" s="447"/>
      <c r="L25" s="408"/>
      <c r="M25" s="407"/>
      <c r="N25" s="408"/>
      <c r="O25" s="77"/>
      <c r="P25" s="31"/>
    </row>
    <row r="26" spans="2:16">
      <c r="B26" s="21"/>
      <c r="C26" s="412" t="s">
        <v>112</v>
      </c>
      <c r="D26" s="413"/>
      <c r="E26" s="413"/>
      <c r="F26" s="413"/>
      <c r="G26" s="413"/>
      <c r="H26" s="413"/>
      <c r="I26" s="413"/>
      <c r="J26" s="413"/>
      <c r="K26" s="413"/>
      <c r="L26" s="413"/>
      <c r="M26" s="413"/>
      <c r="N26" s="413"/>
      <c r="O26" s="414"/>
      <c r="P26" s="32"/>
    </row>
    <row r="27" spans="2:16">
      <c r="B27" s="21"/>
      <c r="C27" s="415"/>
      <c r="D27" s="416"/>
      <c r="E27" s="416"/>
      <c r="F27" s="416"/>
      <c r="G27" s="416"/>
      <c r="H27" s="416"/>
      <c r="I27" s="416"/>
      <c r="J27" s="416"/>
      <c r="K27" s="416"/>
      <c r="L27" s="416"/>
      <c r="M27" s="416"/>
      <c r="N27" s="416"/>
      <c r="O27" s="417"/>
      <c r="P27" s="32"/>
    </row>
    <row r="28" spans="2:16" ht="13.5" thickBot="1">
      <c r="B28" s="21"/>
      <c r="C28" s="418"/>
      <c r="D28" s="419"/>
      <c r="E28" s="419"/>
      <c r="F28" s="419"/>
      <c r="G28" s="419"/>
      <c r="H28" s="419"/>
      <c r="I28" s="419"/>
      <c r="J28" s="419"/>
      <c r="K28" s="419"/>
      <c r="L28" s="419"/>
      <c r="M28" s="419"/>
      <c r="N28" s="419"/>
      <c r="O28" s="420"/>
      <c r="P28" s="32"/>
    </row>
    <row r="29" spans="2:16" ht="15">
      <c r="B29" s="21"/>
      <c r="C29" s="409" t="s">
        <v>10</v>
      </c>
      <c r="D29" s="410"/>
      <c r="E29" s="410"/>
      <c r="F29" s="410"/>
      <c r="G29" s="411"/>
      <c r="H29" s="387" t="s">
        <v>113</v>
      </c>
      <c r="I29" s="410"/>
      <c r="J29" s="445" t="s">
        <v>114</v>
      </c>
      <c r="K29" s="446"/>
      <c r="L29" s="78" t="s">
        <v>115</v>
      </c>
      <c r="M29" s="387" t="s">
        <v>116</v>
      </c>
      <c r="N29" s="388"/>
      <c r="O29" s="79" t="s">
        <v>117</v>
      </c>
      <c r="P29" s="33"/>
    </row>
    <row r="30" spans="2:16" ht="14.25">
      <c r="B30" s="21"/>
      <c r="C30" s="394"/>
      <c r="D30" s="395"/>
      <c r="E30" s="395"/>
      <c r="F30" s="395"/>
      <c r="G30" s="396"/>
      <c r="H30" s="397"/>
      <c r="I30" s="396"/>
      <c r="J30" s="397"/>
      <c r="K30" s="396"/>
      <c r="L30" s="80"/>
      <c r="M30" s="398"/>
      <c r="N30" s="399"/>
      <c r="O30" s="81"/>
      <c r="P30" s="34"/>
    </row>
    <row r="31" spans="2:16" ht="14.25">
      <c r="B31" s="21"/>
      <c r="C31" s="82"/>
      <c r="D31" s="83"/>
      <c r="E31" s="83"/>
      <c r="F31" s="83"/>
      <c r="G31" s="84"/>
      <c r="H31" s="85"/>
      <c r="I31" s="84"/>
      <c r="J31" s="85"/>
      <c r="K31" s="84"/>
      <c r="L31" s="80"/>
      <c r="M31" s="398"/>
      <c r="N31" s="399"/>
      <c r="O31" s="81"/>
      <c r="P31" s="34"/>
    </row>
    <row r="32" spans="2:16" ht="15" thickBot="1">
      <c r="B32" s="21"/>
      <c r="C32" s="400"/>
      <c r="D32" s="401"/>
      <c r="E32" s="401"/>
      <c r="F32" s="401"/>
      <c r="G32" s="402"/>
      <c r="H32" s="448"/>
      <c r="I32" s="402"/>
      <c r="J32" s="448"/>
      <c r="K32" s="402"/>
      <c r="L32" s="86"/>
      <c r="M32" s="449"/>
      <c r="N32" s="450"/>
      <c r="O32" s="81"/>
      <c r="P32" s="34"/>
    </row>
    <row r="33" spans="2:16" ht="15.75" thickBot="1">
      <c r="B33" s="21"/>
      <c r="C33" s="384" t="s">
        <v>118</v>
      </c>
      <c r="D33" s="385"/>
      <c r="E33" s="385"/>
      <c r="F33" s="385"/>
      <c r="G33" s="385"/>
      <c r="H33" s="385"/>
      <c r="I33" s="385"/>
      <c r="J33" s="385"/>
      <c r="K33" s="385"/>
      <c r="L33" s="385"/>
      <c r="M33" s="385"/>
      <c r="N33" s="386"/>
      <c r="O33" s="87"/>
      <c r="P33" s="35"/>
    </row>
    <row r="34" spans="2:16" ht="13.5" customHeight="1">
      <c r="B34" s="21"/>
      <c r="C34" s="412" t="s">
        <v>119</v>
      </c>
      <c r="D34" s="413"/>
      <c r="E34" s="413"/>
      <c r="F34" s="413"/>
      <c r="G34" s="413"/>
      <c r="H34" s="413"/>
      <c r="I34" s="413"/>
      <c r="J34" s="413"/>
      <c r="K34" s="413"/>
      <c r="L34" s="413"/>
      <c r="M34" s="413"/>
      <c r="N34" s="413"/>
      <c r="O34" s="414"/>
      <c r="P34" s="32"/>
    </row>
    <row r="35" spans="2:16">
      <c r="B35" s="21"/>
      <c r="C35" s="415"/>
      <c r="D35" s="416"/>
      <c r="E35" s="416"/>
      <c r="F35" s="416"/>
      <c r="G35" s="416"/>
      <c r="H35" s="416"/>
      <c r="I35" s="416"/>
      <c r="J35" s="416"/>
      <c r="K35" s="416"/>
      <c r="L35" s="416"/>
      <c r="M35" s="416"/>
      <c r="N35" s="416"/>
      <c r="O35" s="417"/>
      <c r="P35" s="32"/>
    </row>
    <row r="36" spans="2:16" ht="13.5" thickBot="1">
      <c r="B36" s="21"/>
      <c r="C36" s="418"/>
      <c r="D36" s="419"/>
      <c r="E36" s="419"/>
      <c r="F36" s="419"/>
      <c r="G36" s="419"/>
      <c r="H36" s="419"/>
      <c r="I36" s="419"/>
      <c r="J36" s="419"/>
      <c r="K36" s="419"/>
      <c r="L36" s="419"/>
      <c r="M36" s="419"/>
      <c r="N36" s="419"/>
      <c r="O36" s="420"/>
      <c r="P36" s="32"/>
    </row>
    <row r="37" spans="2:16" ht="15">
      <c r="B37" s="21"/>
      <c r="C37" s="409" t="s">
        <v>10</v>
      </c>
      <c r="D37" s="444"/>
      <c r="E37" s="444"/>
      <c r="F37" s="444"/>
      <c r="G37" s="444"/>
      <c r="H37" s="444"/>
      <c r="I37" s="444"/>
      <c r="J37" s="388"/>
      <c r="K37" s="88" t="s">
        <v>111</v>
      </c>
      <c r="L37" s="78" t="s">
        <v>12</v>
      </c>
      <c r="M37" s="387" t="s">
        <v>120</v>
      </c>
      <c r="N37" s="388"/>
      <c r="O37" s="79" t="s">
        <v>117</v>
      </c>
      <c r="P37" s="33"/>
    </row>
    <row r="38" spans="2:16" ht="14.25">
      <c r="B38" s="21"/>
      <c r="C38" s="394"/>
      <c r="D38" s="395"/>
      <c r="E38" s="395"/>
      <c r="F38" s="395"/>
      <c r="G38" s="395"/>
      <c r="H38" s="395"/>
      <c r="I38" s="395"/>
      <c r="J38" s="396"/>
      <c r="K38" s="89"/>
      <c r="L38" s="90"/>
      <c r="M38" s="405"/>
      <c r="N38" s="406"/>
      <c r="O38" s="81"/>
      <c r="P38" s="34"/>
    </row>
    <row r="39" spans="2:16" ht="15" thickBot="1">
      <c r="B39" s="21"/>
      <c r="C39" s="400"/>
      <c r="D39" s="401"/>
      <c r="E39" s="401"/>
      <c r="F39" s="401"/>
      <c r="G39" s="401"/>
      <c r="H39" s="401"/>
      <c r="I39" s="401"/>
      <c r="J39" s="402"/>
      <c r="K39" s="83"/>
      <c r="L39" s="91"/>
      <c r="M39" s="403"/>
      <c r="N39" s="404"/>
      <c r="O39" s="92"/>
      <c r="P39" s="34"/>
    </row>
    <row r="40" spans="2:16" ht="15.75" thickBot="1">
      <c r="B40" s="21"/>
      <c r="C40" s="384" t="s">
        <v>118</v>
      </c>
      <c r="D40" s="385"/>
      <c r="E40" s="385"/>
      <c r="F40" s="385"/>
      <c r="G40" s="385"/>
      <c r="H40" s="385"/>
      <c r="I40" s="385"/>
      <c r="J40" s="385"/>
      <c r="K40" s="385"/>
      <c r="L40" s="385"/>
      <c r="M40" s="385"/>
      <c r="N40" s="386"/>
      <c r="O40" s="93">
        <v>0</v>
      </c>
      <c r="P40" s="34"/>
    </row>
    <row r="41" spans="2:16">
      <c r="B41" s="21"/>
      <c r="C41" s="412" t="s">
        <v>121</v>
      </c>
      <c r="D41" s="413"/>
      <c r="E41" s="413"/>
      <c r="F41" s="413"/>
      <c r="G41" s="413"/>
      <c r="H41" s="413"/>
      <c r="I41" s="413"/>
      <c r="J41" s="413"/>
      <c r="K41" s="413"/>
      <c r="L41" s="413"/>
      <c r="M41" s="413"/>
      <c r="N41" s="413"/>
      <c r="O41" s="414"/>
      <c r="P41" s="32"/>
    </row>
    <row r="42" spans="2:16">
      <c r="B42" s="21"/>
      <c r="C42" s="415"/>
      <c r="D42" s="416"/>
      <c r="E42" s="416"/>
      <c r="F42" s="416"/>
      <c r="G42" s="416"/>
      <c r="H42" s="416"/>
      <c r="I42" s="416"/>
      <c r="J42" s="416"/>
      <c r="K42" s="416"/>
      <c r="L42" s="416"/>
      <c r="M42" s="416"/>
      <c r="N42" s="416"/>
      <c r="O42" s="417"/>
      <c r="P42" s="32"/>
    </row>
    <row r="43" spans="2:16" ht="13.5" thickBot="1">
      <c r="B43" s="21"/>
      <c r="C43" s="418"/>
      <c r="D43" s="419"/>
      <c r="E43" s="419"/>
      <c r="F43" s="419"/>
      <c r="G43" s="419"/>
      <c r="H43" s="419"/>
      <c r="I43" s="419"/>
      <c r="J43" s="419"/>
      <c r="K43" s="419"/>
      <c r="L43" s="419"/>
      <c r="M43" s="419"/>
      <c r="N43" s="419"/>
      <c r="O43" s="420"/>
      <c r="P43" s="32"/>
    </row>
    <row r="44" spans="2:16" ht="17.25">
      <c r="B44" s="21"/>
      <c r="C44" s="409" t="s">
        <v>122</v>
      </c>
      <c r="D44" s="444"/>
      <c r="E44" s="444"/>
      <c r="F44" s="444"/>
      <c r="G44" s="444"/>
      <c r="H44" s="444"/>
      <c r="I44" s="444"/>
      <c r="J44" s="78" t="s">
        <v>123</v>
      </c>
      <c r="K44" s="94" t="s">
        <v>124</v>
      </c>
      <c r="L44" s="95" t="s">
        <v>125</v>
      </c>
      <c r="M44" s="387" t="s">
        <v>126</v>
      </c>
      <c r="N44" s="388"/>
      <c r="O44" s="79" t="s">
        <v>117</v>
      </c>
      <c r="P44" s="33"/>
    </row>
    <row r="45" spans="2:16" ht="14.25">
      <c r="B45" s="21"/>
      <c r="C45" s="394"/>
      <c r="D45" s="395"/>
      <c r="E45" s="395"/>
      <c r="F45" s="395"/>
      <c r="G45" s="395"/>
      <c r="H45" s="395"/>
      <c r="I45" s="395"/>
      <c r="J45" s="96"/>
      <c r="K45" s="97"/>
      <c r="L45" s="96"/>
      <c r="M45" s="456"/>
      <c r="N45" s="457"/>
      <c r="O45" s="81"/>
      <c r="P45" s="34"/>
    </row>
    <row r="46" spans="2:16" ht="15" thickBot="1">
      <c r="B46" s="21"/>
      <c r="C46" s="400"/>
      <c r="D46" s="401"/>
      <c r="E46" s="401"/>
      <c r="F46" s="401"/>
      <c r="G46" s="401"/>
      <c r="H46" s="401"/>
      <c r="I46" s="401"/>
      <c r="J46" s="98"/>
      <c r="K46" s="99"/>
      <c r="L46" s="98"/>
      <c r="M46" s="403"/>
      <c r="N46" s="404"/>
      <c r="O46" s="100"/>
      <c r="P46" s="34"/>
    </row>
    <row r="47" spans="2:16" ht="15.75" thickBot="1">
      <c r="B47" s="21"/>
      <c r="C47" s="384" t="s">
        <v>118</v>
      </c>
      <c r="D47" s="385"/>
      <c r="E47" s="385"/>
      <c r="F47" s="385"/>
      <c r="G47" s="385"/>
      <c r="H47" s="385"/>
      <c r="I47" s="385"/>
      <c r="J47" s="385"/>
      <c r="K47" s="385"/>
      <c r="L47" s="385"/>
      <c r="M47" s="385"/>
      <c r="N47" s="386"/>
      <c r="O47" s="87"/>
      <c r="P47" s="35"/>
    </row>
    <row r="48" spans="2:16">
      <c r="B48" s="21"/>
      <c r="C48" s="412" t="s">
        <v>127</v>
      </c>
      <c r="D48" s="413"/>
      <c r="E48" s="413"/>
      <c r="F48" s="413"/>
      <c r="G48" s="413"/>
      <c r="H48" s="413"/>
      <c r="I48" s="413"/>
      <c r="J48" s="413"/>
      <c r="K48" s="413"/>
      <c r="L48" s="413"/>
      <c r="M48" s="413"/>
      <c r="N48" s="413"/>
      <c r="O48" s="414"/>
      <c r="P48" s="32"/>
    </row>
    <row r="49" spans="2:16">
      <c r="B49" s="21"/>
      <c r="C49" s="415"/>
      <c r="D49" s="416"/>
      <c r="E49" s="416"/>
      <c r="F49" s="416"/>
      <c r="G49" s="416"/>
      <c r="H49" s="416"/>
      <c r="I49" s="416"/>
      <c r="J49" s="416"/>
      <c r="K49" s="416"/>
      <c r="L49" s="416"/>
      <c r="M49" s="416"/>
      <c r="N49" s="416"/>
      <c r="O49" s="417"/>
      <c r="P49" s="32"/>
    </row>
    <row r="50" spans="2:16" ht="13.5" thickBot="1">
      <c r="B50" s="21"/>
      <c r="C50" s="418"/>
      <c r="D50" s="419"/>
      <c r="E50" s="419"/>
      <c r="F50" s="419"/>
      <c r="G50" s="419"/>
      <c r="H50" s="419"/>
      <c r="I50" s="419"/>
      <c r="J50" s="419"/>
      <c r="K50" s="419"/>
      <c r="L50" s="419"/>
      <c r="M50" s="419"/>
      <c r="N50" s="419"/>
      <c r="O50" s="420"/>
      <c r="P50" s="32"/>
    </row>
    <row r="51" spans="2:16" ht="30">
      <c r="B51" s="21"/>
      <c r="C51" s="409" t="s">
        <v>128</v>
      </c>
      <c r="D51" s="444"/>
      <c r="E51" s="444"/>
      <c r="F51" s="444"/>
      <c r="G51" s="444"/>
      <c r="H51" s="444"/>
      <c r="I51" s="444"/>
      <c r="J51" s="78" t="s">
        <v>129</v>
      </c>
      <c r="K51" s="101" t="s">
        <v>130</v>
      </c>
      <c r="L51" s="102" t="s">
        <v>131</v>
      </c>
      <c r="M51" s="454" t="s">
        <v>116</v>
      </c>
      <c r="N51" s="455"/>
      <c r="O51" s="103" t="s">
        <v>117</v>
      </c>
      <c r="P51" s="36"/>
    </row>
    <row r="52" spans="2:16" ht="14.25">
      <c r="B52" s="21"/>
      <c r="C52" s="104"/>
      <c r="D52" s="105"/>
      <c r="E52" s="105"/>
      <c r="F52" s="105"/>
      <c r="G52" s="105"/>
      <c r="H52" s="105"/>
      <c r="I52" s="105"/>
      <c r="J52" s="106"/>
      <c r="K52" s="107"/>
      <c r="L52" s="108"/>
      <c r="M52" s="458"/>
      <c r="N52" s="459"/>
      <c r="O52" s="109"/>
      <c r="P52" s="37"/>
    </row>
    <row r="53" spans="2:16" ht="14.25">
      <c r="B53" s="21"/>
      <c r="C53" s="104"/>
      <c r="D53" s="105"/>
      <c r="E53" s="105"/>
      <c r="F53" s="105"/>
      <c r="G53" s="105"/>
      <c r="H53" s="105"/>
      <c r="I53" s="105"/>
      <c r="J53" s="106"/>
      <c r="K53" s="107"/>
      <c r="L53" s="108"/>
      <c r="M53" s="458"/>
      <c r="N53" s="459"/>
      <c r="O53" s="109"/>
      <c r="P53" s="37"/>
    </row>
    <row r="54" spans="2:16" ht="14.25">
      <c r="B54" s="21"/>
      <c r="C54" s="104"/>
      <c r="D54" s="105"/>
      <c r="E54" s="105"/>
      <c r="F54" s="105"/>
      <c r="G54" s="105"/>
      <c r="H54" s="105"/>
      <c r="I54" s="105"/>
      <c r="J54" s="106"/>
      <c r="K54" s="107"/>
      <c r="L54" s="108"/>
      <c r="M54" s="456"/>
      <c r="N54" s="457"/>
      <c r="O54" s="109"/>
      <c r="P54" s="37"/>
    </row>
    <row r="55" spans="2:16" ht="15" thickBot="1">
      <c r="B55" s="21"/>
      <c r="C55" s="400"/>
      <c r="D55" s="401"/>
      <c r="E55" s="401"/>
      <c r="F55" s="401"/>
      <c r="G55" s="401"/>
      <c r="H55" s="401"/>
      <c r="I55" s="401"/>
      <c r="J55" s="98"/>
      <c r="K55" s="99"/>
      <c r="L55" s="98"/>
      <c r="M55" s="403"/>
      <c r="N55" s="404"/>
      <c r="O55" s="100"/>
      <c r="P55" s="34"/>
    </row>
    <row r="56" spans="2:16" ht="15.75" thickBot="1">
      <c r="B56" s="21"/>
      <c r="C56" s="384" t="s">
        <v>118</v>
      </c>
      <c r="D56" s="385"/>
      <c r="E56" s="385"/>
      <c r="F56" s="385"/>
      <c r="G56" s="385"/>
      <c r="H56" s="385"/>
      <c r="I56" s="385"/>
      <c r="J56" s="385"/>
      <c r="K56" s="385"/>
      <c r="L56" s="385"/>
      <c r="M56" s="385"/>
      <c r="N56" s="386"/>
      <c r="O56" s="93"/>
      <c r="P56" s="34"/>
    </row>
    <row r="57" spans="2:16" ht="15" thickBot="1">
      <c r="B57" s="21"/>
      <c r="C57" s="73"/>
      <c r="D57" s="48"/>
      <c r="E57" s="48"/>
      <c r="F57" s="48"/>
      <c r="G57" s="48"/>
      <c r="H57" s="48"/>
      <c r="I57" s="48"/>
      <c r="J57" s="48"/>
      <c r="K57" s="48"/>
      <c r="L57" s="48"/>
      <c r="M57" s="48"/>
      <c r="N57" s="48"/>
      <c r="O57" s="74"/>
      <c r="P57" s="22"/>
    </row>
    <row r="58" spans="2:16" ht="15.75" thickBot="1">
      <c r="B58" s="21"/>
      <c r="C58" s="451" t="s">
        <v>132</v>
      </c>
      <c r="D58" s="452"/>
      <c r="E58" s="452"/>
      <c r="F58" s="452"/>
      <c r="G58" s="452"/>
      <c r="H58" s="452"/>
      <c r="I58" s="452"/>
      <c r="J58" s="452"/>
      <c r="K58" s="452"/>
      <c r="L58" s="452"/>
      <c r="M58" s="452"/>
      <c r="N58" s="453"/>
      <c r="O58" s="110"/>
      <c r="P58" s="38"/>
    </row>
    <row r="59" spans="2:16">
      <c r="B59" s="21"/>
      <c r="C59" s="412" t="s">
        <v>133</v>
      </c>
      <c r="D59" s="413"/>
      <c r="E59" s="413"/>
      <c r="F59" s="413"/>
      <c r="G59" s="413"/>
      <c r="H59" s="413"/>
      <c r="I59" s="413"/>
      <c r="J59" s="413"/>
      <c r="K59" s="413"/>
      <c r="L59" s="413"/>
      <c r="M59" s="413"/>
      <c r="N59" s="413"/>
      <c r="O59" s="414"/>
      <c r="P59" s="32"/>
    </row>
    <row r="60" spans="2:16">
      <c r="B60" s="21"/>
      <c r="C60" s="415"/>
      <c r="D60" s="416"/>
      <c r="E60" s="416"/>
      <c r="F60" s="416"/>
      <c r="G60" s="416"/>
      <c r="H60" s="416"/>
      <c r="I60" s="416"/>
      <c r="J60" s="416"/>
      <c r="K60" s="416"/>
      <c r="L60" s="416"/>
      <c r="M60" s="416"/>
      <c r="N60" s="416"/>
      <c r="O60" s="417"/>
      <c r="P60" s="32"/>
    </row>
    <row r="61" spans="2:16" ht="13.5" thickBot="1">
      <c r="B61" s="21"/>
      <c r="C61" s="418"/>
      <c r="D61" s="419"/>
      <c r="E61" s="419"/>
      <c r="F61" s="419"/>
      <c r="G61" s="419"/>
      <c r="H61" s="419"/>
      <c r="I61" s="419"/>
      <c r="J61" s="419"/>
      <c r="K61" s="419"/>
      <c r="L61" s="419"/>
      <c r="M61" s="419"/>
      <c r="N61" s="419"/>
      <c r="O61" s="420"/>
      <c r="P61" s="32"/>
    </row>
    <row r="62" spans="2:16" ht="15">
      <c r="B62" s="21"/>
      <c r="C62" s="409" t="s">
        <v>134</v>
      </c>
      <c r="D62" s="444"/>
      <c r="E62" s="444"/>
      <c r="F62" s="444"/>
      <c r="G62" s="444"/>
      <c r="H62" s="444"/>
      <c r="I62" s="444"/>
      <c r="J62" s="94"/>
      <c r="K62" s="111"/>
      <c r="L62" s="102" t="s">
        <v>135</v>
      </c>
      <c r="M62" s="454" t="s">
        <v>136</v>
      </c>
      <c r="N62" s="455"/>
      <c r="O62" s="103"/>
      <c r="P62" s="36"/>
    </row>
    <row r="63" spans="2:16" ht="14.25">
      <c r="B63" s="21"/>
      <c r="C63" s="394" t="s">
        <v>137</v>
      </c>
      <c r="D63" s="395"/>
      <c r="E63" s="395"/>
      <c r="F63" s="395"/>
      <c r="G63" s="395"/>
      <c r="H63" s="395"/>
      <c r="I63" s="395"/>
      <c r="J63" s="112"/>
      <c r="K63" s="113"/>
      <c r="L63" s="114"/>
      <c r="M63" s="474"/>
      <c r="N63" s="475"/>
      <c r="O63" s="115"/>
      <c r="P63" s="39"/>
    </row>
    <row r="64" spans="2:16" ht="14.25">
      <c r="B64" s="21"/>
      <c r="C64" s="82" t="s">
        <v>138</v>
      </c>
      <c r="D64" s="83"/>
      <c r="E64" s="83"/>
      <c r="F64" s="83"/>
      <c r="G64" s="83"/>
      <c r="H64" s="83"/>
      <c r="I64" s="83"/>
      <c r="J64" s="112"/>
      <c r="K64" s="113"/>
      <c r="L64" s="114"/>
      <c r="M64" s="474"/>
      <c r="N64" s="475"/>
      <c r="O64" s="115"/>
      <c r="P64" s="39"/>
    </row>
    <row r="65" spans="2:16" ht="15" thickBot="1">
      <c r="B65" s="21"/>
      <c r="C65" s="67" t="s">
        <v>139</v>
      </c>
      <c r="D65" s="68"/>
      <c r="E65" s="68"/>
      <c r="F65" s="68"/>
      <c r="G65" s="68"/>
      <c r="H65" s="68"/>
      <c r="I65" s="68"/>
      <c r="J65" s="116"/>
      <c r="K65" s="117"/>
      <c r="L65" s="114"/>
      <c r="M65" s="476"/>
      <c r="N65" s="477"/>
      <c r="O65" s="115"/>
      <c r="P65" s="39"/>
    </row>
    <row r="66" spans="2:16" ht="15.75" thickBot="1">
      <c r="B66" s="21"/>
      <c r="C66" s="384" t="s">
        <v>118</v>
      </c>
      <c r="D66" s="385"/>
      <c r="E66" s="385"/>
      <c r="F66" s="385"/>
      <c r="G66" s="385"/>
      <c r="H66" s="385"/>
      <c r="I66" s="385"/>
      <c r="J66" s="385"/>
      <c r="K66" s="385"/>
      <c r="L66" s="385"/>
      <c r="M66" s="385"/>
      <c r="N66" s="386"/>
      <c r="O66" s="118"/>
      <c r="P66" s="40"/>
    </row>
    <row r="67" spans="2:16" ht="15" thickBot="1">
      <c r="B67" s="21"/>
      <c r="C67" s="73"/>
      <c r="D67" s="48"/>
      <c r="E67" s="48"/>
      <c r="F67" s="48"/>
      <c r="G67" s="48"/>
      <c r="H67" s="48"/>
      <c r="I67" s="48"/>
      <c r="J67" s="48"/>
      <c r="K67" s="48"/>
      <c r="L67" s="48"/>
      <c r="M67" s="48"/>
      <c r="N67" s="48"/>
      <c r="O67" s="74"/>
      <c r="P67" s="22"/>
    </row>
    <row r="68" spans="2:16" ht="15.75" thickBot="1">
      <c r="B68" s="21"/>
      <c r="C68" s="451" t="s">
        <v>140</v>
      </c>
      <c r="D68" s="452"/>
      <c r="E68" s="452"/>
      <c r="F68" s="452"/>
      <c r="G68" s="452"/>
      <c r="H68" s="452"/>
      <c r="I68" s="452"/>
      <c r="J68" s="452"/>
      <c r="K68" s="452"/>
      <c r="L68" s="452"/>
      <c r="M68" s="452"/>
      <c r="N68" s="453"/>
      <c r="O68" s="119"/>
      <c r="P68" s="40"/>
    </row>
    <row r="69" spans="2:16" ht="14.25">
      <c r="B69" s="21"/>
      <c r="C69" s="70"/>
      <c r="D69" s="71"/>
      <c r="E69" s="71"/>
      <c r="F69" s="71"/>
      <c r="G69" s="71"/>
      <c r="H69" s="71"/>
      <c r="I69" s="71"/>
      <c r="J69" s="71"/>
      <c r="K69" s="71"/>
      <c r="L69" s="71"/>
      <c r="M69" s="71"/>
      <c r="N69" s="71"/>
      <c r="O69" s="72"/>
      <c r="P69" s="22"/>
    </row>
    <row r="70" spans="2:16" ht="14.25">
      <c r="B70" s="21"/>
      <c r="C70" s="73"/>
      <c r="D70" s="48"/>
      <c r="E70" s="48"/>
      <c r="F70" s="48"/>
      <c r="G70" s="48"/>
      <c r="H70" s="48"/>
      <c r="I70" s="48"/>
      <c r="J70" s="48"/>
      <c r="K70" s="48"/>
      <c r="L70" s="48"/>
      <c r="M70" s="48"/>
      <c r="N70" s="48"/>
      <c r="O70" s="74"/>
      <c r="P70" s="22"/>
    </row>
    <row r="71" spans="2:16" ht="14.25">
      <c r="B71" s="21"/>
      <c r="C71" s="73"/>
      <c r="D71" s="48"/>
      <c r="E71" s="48"/>
      <c r="F71" s="48"/>
      <c r="G71" s="48"/>
      <c r="H71" s="48"/>
      <c r="I71" s="48"/>
      <c r="J71" s="48"/>
      <c r="K71" s="48"/>
      <c r="L71" s="48"/>
      <c r="M71" s="48"/>
      <c r="N71" s="48"/>
      <c r="O71" s="74"/>
      <c r="P71" s="22"/>
    </row>
    <row r="72" spans="2:16" ht="14.25">
      <c r="B72" s="21"/>
      <c r="C72" s="73"/>
      <c r="D72" s="48"/>
      <c r="E72" s="48"/>
      <c r="F72" s="48"/>
      <c r="G72" s="48"/>
      <c r="H72" s="120" t="s">
        <v>141</v>
      </c>
      <c r="I72" s="120"/>
      <c r="J72" s="120"/>
      <c r="K72" s="120"/>
      <c r="L72" s="48"/>
      <c r="M72" s="48"/>
      <c r="N72" s="48"/>
      <c r="O72" s="74"/>
      <c r="P72" s="22"/>
    </row>
    <row r="73" spans="2:16" ht="15">
      <c r="B73" s="21"/>
      <c r="C73" s="73"/>
      <c r="D73" s="48"/>
      <c r="E73" s="48"/>
      <c r="F73" s="48"/>
      <c r="G73" s="48"/>
      <c r="H73" s="120" t="s">
        <v>142</v>
      </c>
      <c r="I73" s="48"/>
      <c r="J73" s="48"/>
      <c r="K73" s="48"/>
      <c r="L73" s="48"/>
      <c r="M73" s="48"/>
      <c r="N73" s="48"/>
      <c r="O73" s="74"/>
      <c r="P73" s="41"/>
    </row>
    <row r="74" spans="2:16" ht="15">
      <c r="B74" s="21"/>
      <c r="C74" s="73"/>
      <c r="D74" s="48"/>
      <c r="E74" s="48"/>
      <c r="F74" s="48"/>
      <c r="G74" s="48"/>
      <c r="H74" s="120" t="s">
        <v>143</v>
      </c>
      <c r="I74" s="48"/>
      <c r="J74" s="48"/>
      <c r="K74" s="48"/>
      <c r="L74" s="48"/>
      <c r="M74" s="48"/>
      <c r="N74" s="48"/>
      <c r="O74" s="74"/>
      <c r="P74" s="41"/>
    </row>
    <row r="75" spans="2:16" ht="14.25">
      <c r="B75" s="21"/>
      <c r="C75" s="58"/>
      <c r="D75" s="121"/>
      <c r="E75" s="121"/>
      <c r="F75" s="121"/>
      <c r="G75" s="121"/>
      <c r="H75" s="120" t="s">
        <v>144</v>
      </c>
      <c r="I75" s="121"/>
      <c r="J75" s="121"/>
      <c r="K75" s="121"/>
      <c r="L75" s="121"/>
      <c r="M75" s="121"/>
      <c r="N75" s="121"/>
      <c r="O75" s="122"/>
      <c r="P75" s="42"/>
    </row>
    <row r="76" spans="2:16" ht="14.25">
      <c r="B76" s="21"/>
      <c r="C76" s="73"/>
      <c r="D76" s="48"/>
      <c r="E76" s="48"/>
      <c r="F76" s="48"/>
      <c r="G76" s="48"/>
      <c r="H76" s="48" t="s">
        <v>145</v>
      </c>
      <c r="I76" s="48"/>
      <c r="J76" s="48"/>
      <c r="K76" s="48"/>
      <c r="L76" s="48"/>
      <c r="M76" s="48"/>
      <c r="N76" s="48"/>
      <c r="O76" s="74"/>
      <c r="P76" s="22"/>
    </row>
    <row r="77" spans="2:16" ht="15">
      <c r="B77" s="21"/>
      <c r="C77" s="123" t="s">
        <v>146</v>
      </c>
      <c r="D77" s="124"/>
      <c r="E77" s="124"/>
      <c r="F77" s="124"/>
      <c r="G77" s="124"/>
      <c r="H77" s="124"/>
      <c r="I77" s="124"/>
      <c r="J77" s="124"/>
      <c r="K77" s="124"/>
      <c r="L77" s="124"/>
      <c r="M77" s="124"/>
      <c r="N77" s="124"/>
      <c r="O77" s="125"/>
      <c r="P77" s="22"/>
    </row>
    <row r="78" spans="2:16" ht="14.25">
      <c r="B78" s="21"/>
      <c r="C78" s="471"/>
      <c r="D78" s="472"/>
      <c r="E78" s="472"/>
      <c r="F78" s="472"/>
      <c r="G78" s="472"/>
      <c r="H78" s="472"/>
      <c r="I78" s="472"/>
      <c r="J78" s="472"/>
      <c r="K78" s="472"/>
      <c r="L78" s="472"/>
      <c r="M78" s="472"/>
      <c r="N78" s="472"/>
      <c r="O78" s="473"/>
      <c r="P78" s="42"/>
    </row>
    <row r="79" spans="2:16" ht="14.25">
      <c r="B79" s="21"/>
      <c r="C79" s="471"/>
      <c r="D79" s="472"/>
      <c r="E79" s="472"/>
      <c r="F79" s="472"/>
      <c r="G79" s="472"/>
      <c r="H79" s="472"/>
      <c r="I79" s="472"/>
      <c r="J79" s="472"/>
      <c r="K79" s="472"/>
      <c r="L79" s="472"/>
      <c r="M79" s="472"/>
      <c r="N79" s="472"/>
      <c r="O79" s="473"/>
      <c r="P79" s="42"/>
    </row>
    <row r="80" spans="2:16" ht="14.25">
      <c r="B80" s="21"/>
      <c r="C80" s="58"/>
      <c r="D80" s="121"/>
      <c r="E80" s="121"/>
      <c r="F80" s="121"/>
      <c r="G80" s="121"/>
      <c r="H80" s="121"/>
      <c r="I80" s="121"/>
      <c r="J80" s="121"/>
      <c r="K80" s="121"/>
      <c r="L80" s="121"/>
      <c r="M80" s="121"/>
      <c r="N80" s="121"/>
      <c r="O80" s="122"/>
      <c r="P80" s="42"/>
    </row>
    <row r="81" spans="2:16" ht="15">
      <c r="B81" s="21"/>
      <c r="C81" s="126" t="s">
        <v>147</v>
      </c>
      <c r="D81" s="121"/>
      <c r="E81" s="121"/>
      <c r="F81" s="121"/>
      <c r="G81" s="121"/>
      <c r="H81" s="121"/>
      <c r="I81" s="121"/>
      <c r="J81" s="121"/>
      <c r="K81" s="121"/>
      <c r="L81" s="121"/>
      <c r="M81" s="121"/>
      <c r="N81" s="121"/>
      <c r="O81" s="122"/>
      <c r="P81" s="42"/>
    </row>
    <row r="82" spans="2:16" ht="12.75" customHeight="1">
      <c r="B82" s="21"/>
      <c r="C82" s="468" t="s">
        <v>148</v>
      </c>
      <c r="D82" s="469"/>
      <c r="E82" s="469"/>
      <c r="F82" s="469"/>
      <c r="G82" s="469"/>
      <c r="H82" s="469"/>
      <c r="I82" s="469"/>
      <c r="J82" s="469"/>
      <c r="K82" s="469"/>
      <c r="L82" s="469"/>
      <c r="M82" s="469"/>
      <c r="N82" s="469"/>
      <c r="O82" s="470"/>
      <c r="P82" s="43"/>
    </row>
    <row r="83" spans="2:16" ht="52.5" customHeight="1">
      <c r="B83" s="21"/>
      <c r="C83" s="468"/>
      <c r="D83" s="469"/>
      <c r="E83" s="469"/>
      <c r="F83" s="469"/>
      <c r="G83" s="469"/>
      <c r="H83" s="469"/>
      <c r="I83" s="469"/>
      <c r="J83" s="469"/>
      <c r="K83" s="469"/>
      <c r="L83" s="469"/>
      <c r="M83" s="469"/>
      <c r="N83" s="469"/>
      <c r="O83" s="470"/>
      <c r="P83" s="43"/>
    </row>
    <row r="84" spans="2:16" ht="45.75" customHeight="1">
      <c r="B84" s="21"/>
      <c r="C84" s="468" t="s">
        <v>149</v>
      </c>
      <c r="D84" s="469"/>
      <c r="E84" s="469"/>
      <c r="F84" s="469"/>
      <c r="G84" s="469"/>
      <c r="H84" s="469"/>
      <c r="I84" s="469"/>
      <c r="J84" s="469"/>
      <c r="K84" s="469"/>
      <c r="L84" s="469"/>
      <c r="M84" s="469"/>
      <c r="N84" s="469"/>
      <c r="O84" s="470"/>
      <c r="P84" s="43"/>
    </row>
    <row r="85" spans="2:16">
      <c r="B85" s="21"/>
      <c r="C85" s="468"/>
      <c r="D85" s="469"/>
      <c r="E85" s="469"/>
      <c r="F85" s="469"/>
      <c r="G85" s="469"/>
      <c r="H85" s="469"/>
      <c r="I85" s="469"/>
      <c r="J85" s="469"/>
      <c r="K85" s="469"/>
      <c r="L85" s="469"/>
      <c r="M85" s="469"/>
      <c r="N85" s="469"/>
      <c r="O85" s="470"/>
      <c r="P85" s="43"/>
    </row>
    <row r="86" spans="2:16" ht="14.25">
      <c r="B86" s="21"/>
      <c r="C86" s="58"/>
      <c r="D86" s="121"/>
      <c r="E86" s="121"/>
      <c r="F86" s="121"/>
      <c r="G86" s="121"/>
      <c r="H86" s="121"/>
      <c r="I86" s="121"/>
      <c r="J86" s="121"/>
      <c r="K86" s="121"/>
      <c r="L86" s="121"/>
      <c r="M86" s="121"/>
      <c r="N86" s="121"/>
      <c r="O86" s="122"/>
      <c r="P86" s="42"/>
    </row>
    <row r="87" spans="2:16" ht="14.25">
      <c r="B87" s="21"/>
      <c r="C87" s="73"/>
      <c r="D87" s="48"/>
      <c r="E87" s="48"/>
      <c r="F87" s="48"/>
      <c r="G87" s="48"/>
      <c r="H87" s="120" t="s">
        <v>141</v>
      </c>
      <c r="I87" s="48"/>
      <c r="J87" s="48"/>
      <c r="K87" s="48"/>
      <c r="L87" s="48"/>
      <c r="M87" s="48"/>
      <c r="N87" s="48"/>
      <c r="O87" s="74"/>
      <c r="P87" s="22"/>
    </row>
    <row r="88" spans="2:16" ht="14.25">
      <c r="B88" s="21"/>
      <c r="C88" s="73"/>
      <c r="D88" s="48"/>
      <c r="E88" s="48"/>
      <c r="F88" s="48"/>
      <c r="G88" s="48"/>
      <c r="H88" s="48" t="s">
        <v>142</v>
      </c>
      <c r="I88" s="83"/>
      <c r="J88" s="83"/>
      <c r="K88" s="83"/>
      <c r="L88" s="48"/>
      <c r="M88" s="48"/>
      <c r="N88" s="48"/>
      <c r="O88" s="74"/>
      <c r="P88" s="22"/>
    </row>
    <row r="89" spans="2:16" ht="14.25">
      <c r="B89" s="21"/>
      <c r="C89" s="73"/>
      <c r="D89" s="48"/>
      <c r="E89" s="48"/>
      <c r="F89" s="48"/>
      <c r="G89" s="48"/>
      <c r="H89" s="48" t="s">
        <v>150</v>
      </c>
      <c r="I89" s="127"/>
      <c r="J89" s="127"/>
      <c r="K89" s="127"/>
      <c r="L89" s="48"/>
      <c r="M89" s="48"/>
      <c r="N89" s="48"/>
      <c r="O89" s="74"/>
      <c r="P89" s="22"/>
    </row>
    <row r="90" spans="2:16" ht="14.25">
      <c r="B90" s="21"/>
      <c r="C90" s="128"/>
      <c r="D90" s="121"/>
      <c r="E90" s="121"/>
      <c r="F90" s="121"/>
      <c r="G90" s="121"/>
      <c r="H90" s="48" t="s">
        <v>144</v>
      </c>
      <c r="I90" s="48"/>
      <c r="J90" s="48"/>
      <c r="K90" s="48"/>
      <c r="L90" s="121"/>
      <c r="M90" s="121"/>
      <c r="N90" s="121"/>
      <c r="O90" s="122"/>
      <c r="P90" s="42"/>
    </row>
    <row r="91" spans="2:16" ht="17.25" customHeight="1">
      <c r="B91" s="21"/>
      <c r="C91" s="128"/>
      <c r="D91" s="127"/>
      <c r="E91" s="127"/>
      <c r="F91" s="48"/>
      <c r="G91" s="48"/>
      <c r="H91" s="48"/>
      <c r="I91" s="48"/>
      <c r="J91" s="48"/>
      <c r="K91" s="460"/>
      <c r="L91" s="460"/>
      <c r="M91" s="460"/>
      <c r="N91" s="460"/>
      <c r="O91" s="461"/>
      <c r="P91" s="44"/>
    </row>
    <row r="92" spans="2:16" ht="18.75" customHeight="1" thickBot="1">
      <c r="B92" s="21"/>
      <c r="C92" s="464"/>
      <c r="D92" s="465"/>
      <c r="E92" s="465"/>
      <c r="F92" s="99"/>
      <c r="G92" s="99"/>
      <c r="H92" s="99"/>
      <c r="I92" s="99"/>
      <c r="J92" s="99"/>
      <c r="K92" s="462"/>
      <c r="L92" s="462"/>
      <c r="M92" s="462"/>
      <c r="N92" s="462"/>
      <c r="O92" s="463"/>
      <c r="P92" s="44"/>
    </row>
    <row r="93" spans="2:16" ht="13.5" thickBot="1">
      <c r="B93" s="45"/>
      <c r="C93" s="46"/>
      <c r="D93" s="46"/>
      <c r="E93" s="46"/>
      <c r="F93" s="46"/>
      <c r="G93" s="46"/>
      <c r="H93" s="46"/>
      <c r="I93" s="46"/>
      <c r="J93" s="46"/>
      <c r="K93" s="46"/>
      <c r="L93" s="46"/>
      <c r="M93" s="46"/>
      <c r="N93" s="46"/>
      <c r="O93" s="46"/>
      <c r="P93" s="47"/>
    </row>
    <row r="94" spans="2:16" ht="13.5"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341763FC-B79B-44AF-B7EC-578A524A61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PRESUPUESTO OFICIAL(Proponente)</vt:lpstr>
      <vt:lpstr>INDICAR CÓDIGO DEL ITEM DE PAGO</vt:lpstr>
      <vt:lpstr>_GoBack</vt:lpstr>
      <vt:lpstr>'INDICAR CÓDIGO DEL ITEM DE PAGO'!Área_de_impresión</vt:lpstr>
      <vt:lpstr>'PRESUPUESTO OFICIAL (Entidad)'!Área_de_impresión</vt:lpstr>
      <vt:lpstr>'PRESUPUESTO OFICIAL(Proponente)'!Área_de_impresión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lastModifiedBy>Ana Sofia Jimenez Botero</cp:lastModifiedBy>
  <cp:revision/>
  <dcterms:created xsi:type="dcterms:W3CDTF">2006-06-27T16:47:25Z</dcterms:created>
  <dcterms:modified xsi:type="dcterms:W3CDTF">2025-10-20T21:26:37Z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