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yulia\Desktop\SENA APARTADÓ\PROCESO MODERNIZACION AMBIENTES\"/>
    </mc:Choice>
  </mc:AlternateContent>
  <xr:revisionPtr revIDLastSave="0" documentId="8_{616782B9-3715-424A-B689-6DB0531D68AF}" xr6:coauthVersionLast="47" xr6:coauthVersionMax="47" xr10:uidLastSave="{00000000-0000-0000-0000-000000000000}"/>
  <bookViews>
    <workbookView xWindow="-108" yWindow="-108" windowWidth="23256" windowHeight="12456" firstSheet="2" activeTab="7" xr2:uid="{D5E0AF7B-CDB6-4227-AA05-90670E2AE1EF}"/>
  </bookViews>
  <sheets>
    <sheet name="1, ELECTRICIDAD" sheetId="1" r:id="rId1"/>
    <sheet name="2, AUTOMOTRIZ" sheetId="2" r:id="rId2"/>
    <sheet name="3, DOMOTICA" sheetId="3" r:id="rId3"/>
    <sheet name="4, METALMECANICA" sheetId="4" r:id="rId4"/>
    <sheet name="5, LOGISTICA" sheetId="5" r:id="rId5"/>
    <sheet name="6, MUSICA" sheetId="6" r:id="rId6"/>
    <sheet name="7, BILINGÜISMO" sheetId="7" r:id="rId7"/>
    <sheet name="8 ,COCINA" sheetId="8" r:id="rId8"/>
    <sheet name="9, EBANISTERIA" sheetId="9" r:id="rId9"/>
    <sheet name="10, INDUSTRIAS 4,0" sheetId="10" r:id="rId10"/>
    <sheet name="11, TIC´S" sheetId="11" r:id="rId11"/>
    <sheet name="12, INFORMATICA" sheetId="12"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3" l="1"/>
  <c r="M18" i="2"/>
  <c r="T12" i="1" l="1"/>
  <c r="Z51" i="12"/>
  <c r="X51" i="12"/>
  <c r="V51" i="12"/>
  <c r="T51" i="12"/>
  <c r="Z50" i="12"/>
  <c r="X50" i="12"/>
  <c r="V50" i="12"/>
  <c r="T50" i="12"/>
  <c r="Z49" i="12"/>
  <c r="X49" i="12"/>
  <c r="V49" i="12"/>
  <c r="T49" i="12"/>
  <c r="Z48" i="12"/>
  <c r="X48" i="12"/>
  <c r="V48" i="12"/>
  <c r="T48" i="12"/>
  <c r="Z47" i="12"/>
  <c r="X47" i="12"/>
  <c r="V47" i="12"/>
  <c r="T47" i="12"/>
  <c r="Z46" i="12"/>
  <c r="X46" i="12"/>
  <c r="V46" i="12"/>
  <c r="T46" i="12"/>
  <c r="Z45" i="12"/>
  <c r="X45" i="12"/>
  <c r="V45" i="12"/>
  <c r="T45" i="12"/>
  <c r="Z44" i="12"/>
  <c r="X44" i="12"/>
  <c r="V44" i="12"/>
  <c r="T44" i="12"/>
  <c r="Z43" i="12"/>
  <c r="X43" i="12"/>
  <c r="V43" i="12"/>
  <c r="T43" i="12"/>
  <c r="Z42" i="12"/>
  <c r="X42" i="12"/>
  <c r="V42" i="12"/>
  <c r="T42" i="12"/>
  <c r="Z41" i="12"/>
  <c r="X41" i="12"/>
  <c r="V41" i="12"/>
  <c r="T41" i="12"/>
  <c r="Z40" i="12"/>
  <c r="X40" i="12"/>
  <c r="V40" i="12"/>
  <c r="T40" i="12"/>
  <c r="Z39" i="12"/>
  <c r="X39" i="12"/>
  <c r="V39" i="12"/>
  <c r="T39" i="12"/>
  <c r="Z38" i="12"/>
  <c r="X38" i="12"/>
  <c r="V38" i="12"/>
  <c r="T38" i="12"/>
  <c r="Z37" i="12"/>
  <c r="X37" i="12"/>
  <c r="V37" i="12"/>
  <c r="T37" i="12"/>
  <c r="Z36" i="12"/>
  <c r="X36" i="12"/>
  <c r="V36" i="12"/>
  <c r="T36" i="12"/>
  <c r="Z35" i="12"/>
  <c r="X35" i="12"/>
  <c r="V35" i="12"/>
  <c r="T35" i="12"/>
  <c r="Z34" i="12"/>
  <c r="V34" i="12"/>
  <c r="T34" i="12"/>
  <c r="Z33" i="12"/>
  <c r="X33" i="12"/>
  <c r="V33" i="12"/>
  <c r="T33" i="12"/>
  <c r="Z32" i="12"/>
  <c r="X32" i="12"/>
  <c r="V32" i="12"/>
  <c r="T32" i="12"/>
  <c r="Z31" i="12"/>
  <c r="X31" i="12"/>
  <c r="V31" i="12"/>
  <c r="T31" i="12"/>
  <c r="Z30" i="12"/>
  <c r="X30" i="12"/>
  <c r="V30" i="12"/>
  <c r="T30" i="12"/>
  <c r="Z29" i="12"/>
  <c r="X29" i="12"/>
  <c r="V29" i="12"/>
  <c r="T29" i="12"/>
  <c r="Z28" i="12"/>
  <c r="X28" i="12"/>
  <c r="V28" i="12"/>
  <c r="T28" i="12"/>
  <c r="Z27" i="12"/>
  <c r="X27" i="12"/>
  <c r="V27" i="12"/>
  <c r="T27" i="12"/>
  <c r="Z26" i="12"/>
  <c r="X26" i="12"/>
  <c r="V26" i="12"/>
  <c r="T26" i="12"/>
  <c r="Z25" i="12"/>
  <c r="X25" i="12"/>
  <c r="V25" i="12"/>
  <c r="T25" i="12"/>
  <c r="Z24" i="12"/>
  <c r="X24" i="12"/>
  <c r="V24" i="12"/>
  <c r="T24" i="12"/>
  <c r="Z23" i="12"/>
  <c r="X23" i="12"/>
  <c r="V23" i="12"/>
  <c r="T23" i="12"/>
  <c r="Z22" i="12"/>
  <c r="X22" i="12"/>
  <c r="V22" i="12"/>
  <c r="T22" i="12"/>
  <c r="Z21" i="12"/>
  <c r="X21" i="12"/>
  <c r="V21" i="12"/>
  <c r="T21" i="12"/>
  <c r="Z20" i="12"/>
  <c r="X20" i="12"/>
  <c r="V20" i="12"/>
  <c r="T20" i="12"/>
  <c r="Z19" i="12"/>
  <c r="X19" i="12"/>
  <c r="V19" i="12"/>
  <c r="T19" i="12"/>
  <c r="Z18" i="12"/>
  <c r="X18" i="12"/>
  <c r="V18" i="12"/>
  <c r="T18" i="12"/>
  <c r="Z17" i="12"/>
  <c r="X17" i="12"/>
  <c r="V17" i="12"/>
  <c r="T17" i="12"/>
  <c r="Z16" i="12"/>
  <c r="X16" i="12"/>
  <c r="V16" i="12"/>
  <c r="T16" i="12"/>
  <c r="Z15" i="12"/>
  <c r="X15" i="12"/>
  <c r="V15" i="12"/>
  <c r="T15" i="12"/>
  <c r="Z14" i="12"/>
  <c r="X14" i="12"/>
  <c r="V14" i="12"/>
  <c r="T14" i="12"/>
  <c r="Z13" i="12"/>
  <c r="X13" i="12"/>
  <c r="V13" i="12"/>
  <c r="T13" i="12"/>
  <c r="Z12" i="12"/>
  <c r="X12" i="12"/>
  <c r="V12" i="12"/>
  <c r="T12" i="12"/>
  <c r="Z11" i="12"/>
  <c r="X11" i="12"/>
  <c r="V11" i="12"/>
  <c r="T11" i="12"/>
  <c r="Z10" i="12"/>
  <c r="X10" i="12"/>
  <c r="V10" i="12"/>
  <c r="T10" i="12"/>
  <c r="Z9" i="12"/>
  <c r="Z52" i="12" s="1"/>
  <c r="X9" i="12"/>
  <c r="V9" i="12"/>
  <c r="T9" i="12"/>
  <c r="K10" i="11" l="1"/>
  <c r="K9" i="11"/>
  <c r="K11" i="11" s="1"/>
  <c r="P12" i="10" l="1"/>
  <c r="N12" i="10"/>
  <c r="L12" i="10"/>
  <c r="J12" i="10"/>
  <c r="P11" i="10"/>
  <c r="N11" i="10"/>
  <c r="L11" i="10"/>
  <c r="J11" i="10"/>
  <c r="P10" i="10"/>
  <c r="N10" i="10"/>
  <c r="L10" i="10"/>
  <c r="J10" i="10"/>
  <c r="P9" i="10"/>
  <c r="P13" i="10" s="1"/>
  <c r="N9" i="10"/>
  <c r="L9" i="10"/>
  <c r="J9" i="10"/>
  <c r="O49" i="9" l="1"/>
  <c r="M49" i="9"/>
  <c r="K49" i="9"/>
  <c r="H49" i="9"/>
  <c r="O48" i="9"/>
  <c r="M48" i="9"/>
  <c r="K48" i="9"/>
  <c r="H48" i="9"/>
  <c r="O47" i="9"/>
  <c r="M47" i="9"/>
  <c r="K47" i="9"/>
  <c r="H47" i="9"/>
  <c r="O46" i="9"/>
  <c r="M46" i="9"/>
  <c r="K46" i="9"/>
  <c r="H46" i="9"/>
  <c r="O45" i="9"/>
  <c r="M45" i="9"/>
  <c r="K45" i="9"/>
  <c r="H45" i="9"/>
  <c r="O44" i="9"/>
  <c r="M44" i="9"/>
  <c r="K44" i="9"/>
  <c r="H44" i="9"/>
  <c r="O43" i="9"/>
  <c r="M43" i="9"/>
  <c r="K43" i="9"/>
  <c r="H43" i="9"/>
  <c r="O42" i="9"/>
  <c r="M42" i="9"/>
  <c r="K42" i="9"/>
  <c r="H42" i="9"/>
  <c r="O41" i="9"/>
  <c r="M41" i="9"/>
  <c r="K41" i="9"/>
  <c r="H41" i="9"/>
  <c r="O40" i="9"/>
  <c r="M40" i="9"/>
  <c r="K40" i="9"/>
  <c r="H40" i="9"/>
  <c r="O39" i="9"/>
  <c r="M39" i="9"/>
  <c r="K39" i="9"/>
  <c r="H39" i="9"/>
  <c r="O38" i="9"/>
  <c r="M38" i="9"/>
  <c r="K38" i="9"/>
  <c r="H38" i="9"/>
  <c r="O37" i="9"/>
  <c r="M37" i="9"/>
  <c r="K37" i="9"/>
  <c r="H37" i="9"/>
  <c r="O36" i="9"/>
  <c r="M36" i="9"/>
  <c r="K36" i="9"/>
  <c r="H36" i="9"/>
  <c r="O35" i="9"/>
  <c r="M35" i="9"/>
  <c r="K35" i="9"/>
  <c r="H35" i="9"/>
  <c r="O34" i="9"/>
  <c r="M34" i="9"/>
  <c r="K34" i="9"/>
  <c r="H34" i="9"/>
  <c r="O33" i="9"/>
  <c r="M33" i="9"/>
  <c r="K33" i="9"/>
  <c r="H33" i="9"/>
  <c r="O32" i="9"/>
  <c r="M32" i="9"/>
  <c r="K32" i="9"/>
  <c r="H32" i="9"/>
  <c r="O31" i="9"/>
  <c r="M31" i="9"/>
  <c r="K31" i="9"/>
  <c r="H31" i="9"/>
  <c r="O30" i="9"/>
  <c r="M30" i="9"/>
  <c r="K30" i="9"/>
  <c r="H30" i="9"/>
  <c r="O29" i="9"/>
  <c r="M29" i="9"/>
  <c r="K29" i="9"/>
  <c r="H29" i="9"/>
  <c r="O28" i="9"/>
  <c r="M28" i="9"/>
  <c r="K28" i="9"/>
  <c r="H28" i="9"/>
  <c r="O27" i="9"/>
  <c r="M27" i="9"/>
  <c r="K27" i="9"/>
  <c r="H27" i="9"/>
  <c r="O26" i="9"/>
  <c r="M26" i="9"/>
  <c r="K26" i="9"/>
  <c r="H26" i="9"/>
  <c r="O25" i="9"/>
  <c r="M25" i="9"/>
  <c r="K25" i="9"/>
  <c r="H25" i="9"/>
  <c r="O24" i="9"/>
  <c r="M24" i="9"/>
  <c r="K24" i="9"/>
  <c r="H24" i="9"/>
  <c r="O23" i="9"/>
  <c r="M23" i="9"/>
  <c r="K23" i="9"/>
  <c r="H23" i="9"/>
  <c r="O22" i="9"/>
  <c r="M22" i="9"/>
  <c r="K22" i="9"/>
  <c r="H22" i="9"/>
  <c r="O21" i="9"/>
  <c r="M21" i="9"/>
  <c r="K21" i="9"/>
  <c r="H21" i="9"/>
  <c r="O20" i="9"/>
  <c r="M20" i="9"/>
  <c r="K20" i="9"/>
  <c r="H20" i="9"/>
  <c r="O19" i="9"/>
  <c r="M19" i="9"/>
  <c r="K19" i="9"/>
  <c r="H19" i="9"/>
  <c r="O18" i="9"/>
  <c r="M18" i="9"/>
  <c r="K18" i="9"/>
  <c r="H18" i="9"/>
  <c r="O17" i="9"/>
  <c r="M17" i="9"/>
  <c r="K17" i="9"/>
  <c r="H17" i="9"/>
  <c r="O16" i="9"/>
  <c r="M16" i="9"/>
  <c r="K16" i="9"/>
  <c r="H16" i="9"/>
  <c r="O15" i="9"/>
  <c r="M15" i="9"/>
  <c r="K15" i="9"/>
  <c r="H15" i="9"/>
  <c r="O14" i="9"/>
  <c r="M14" i="9"/>
  <c r="K14" i="9"/>
  <c r="H14" i="9"/>
  <c r="O13" i="9"/>
  <c r="M13" i="9"/>
  <c r="K13" i="9"/>
  <c r="H13" i="9"/>
  <c r="O12" i="9"/>
  <c r="M12" i="9"/>
  <c r="K12" i="9"/>
  <c r="H12" i="9"/>
  <c r="O11" i="9"/>
  <c r="M11" i="9"/>
  <c r="K11" i="9"/>
  <c r="H11" i="9"/>
  <c r="O10" i="9"/>
  <c r="M10" i="9"/>
  <c r="K10" i="9"/>
  <c r="H10" i="9"/>
  <c r="O9" i="9"/>
  <c r="O50" i="9" s="1"/>
  <c r="M9" i="9"/>
  <c r="K9" i="9"/>
  <c r="H9" i="9"/>
  <c r="Q36" i="8" l="1"/>
  <c r="R36" i="8" s="1"/>
  <c r="R35" i="8"/>
  <c r="R34" i="8"/>
  <c r="P34" i="8"/>
  <c r="N34" i="8"/>
  <c r="L34" i="8"/>
  <c r="R33" i="8"/>
  <c r="N33" i="8"/>
  <c r="L33" i="8"/>
  <c r="R32" i="8"/>
  <c r="R31" i="8"/>
  <c r="N31" i="8"/>
  <c r="L31" i="8"/>
  <c r="R30" i="8"/>
  <c r="R29" i="8"/>
  <c r="R28" i="8"/>
  <c r="R27" i="8"/>
  <c r="R26" i="8"/>
  <c r="R25" i="8"/>
  <c r="R24" i="8"/>
  <c r="R23" i="8"/>
  <c r="R22" i="8"/>
  <c r="R21" i="8"/>
  <c r="R20" i="8"/>
  <c r="R19" i="8"/>
  <c r="R18" i="8"/>
  <c r="R17" i="8"/>
  <c r="R16" i="8"/>
  <c r="R15" i="8"/>
  <c r="R14" i="8"/>
  <c r="R13" i="8"/>
  <c r="R12" i="8"/>
  <c r="R11" i="8"/>
  <c r="R10" i="8"/>
  <c r="R9" i="8"/>
  <c r="R37" i="8" s="1"/>
  <c r="R11" i="7"/>
  <c r="O11" i="7"/>
  <c r="M11" i="7"/>
  <c r="K11" i="7"/>
  <c r="I11" i="7"/>
  <c r="R10" i="7"/>
  <c r="O10" i="7"/>
  <c r="M10" i="7"/>
  <c r="K10" i="7"/>
  <c r="I10" i="7"/>
  <c r="R9" i="7"/>
  <c r="R12" i="7" s="1"/>
  <c r="O9" i="7"/>
  <c r="M9" i="7"/>
  <c r="K9" i="7"/>
  <c r="I9" i="7"/>
  <c r="P37" i="6" l="1"/>
  <c r="Q37" i="6" s="1"/>
  <c r="O37" i="6"/>
  <c r="N37" i="6"/>
  <c r="K37" i="6"/>
  <c r="L37" i="6" s="1"/>
  <c r="H37" i="6"/>
  <c r="I37" i="6" s="1"/>
  <c r="P36" i="6"/>
  <c r="Q36" i="6" s="1"/>
  <c r="O36" i="6"/>
  <c r="N36" i="6"/>
  <c r="K36" i="6"/>
  <c r="L36" i="6" s="1"/>
  <c r="H36" i="6"/>
  <c r="I36" i="6" s="1"/>
  <c r="P35" i="6"/>
  <c r="Q35" i="6" s="1"/>
  <c r="O35" i="6"/>
  <c r="N35" i="6"/>
  <c r="K35" i="6"/>
  <c r="L35" i="6" s="1"/>
  <c r="H35" i="6"/>
  <c r="I35" i="6" s="1"/>
  <c r="P34" i="6"/>
  <c r="Q34" i="6" s="1"/>
  <c r="O34" i="6"/>
  <c r="N34" i="6"/>
  <c r="K34" i="6"/>
  <c r="L34" i="6" s="1"/>
  <c r="H34" i="6"/>
  <c r="I34" i="6" s="1"/>
  <c r="P33" i="6"/>
  <c r="Q33" i="6" s="1"/>
  <c r="O33" i="6"/>
  <c r="N33" i="6"/>
  <c r="K33" i="6"/>
  <c r="L33" i="6" s="1"/>
  <c r="H33" i="6"/>
  <c r="I33" i="6" s="1"/>
  <c r="P32" i="6"/>
  <c r="Q32" i="6" s="1"/>
  <c r="O32" i="6"/>
  <c r="N32" i="6"/>
  <c r="K32" i="6"/>
  <c r="L32" i="6" s="1"/>
  <c r="H32" i="6"/>
  <c r="I32" i="6" s="1"/>
  <c r="P31" i="6"/>
  <c r="Q31" i="6" s="1"/>
  <c r="O31" i="6"/>
  <c r="N31" i="6"/>
  <c r="K31" i="6"/>
  <c r="L31" i="6" s="1"/>
  <c r="H31" i="6"/>
  <c r="I31" i="6" s="1"/>
  <c r="P30" i="6"/>
  <c r="Q30" i="6" s="1"/>
  <c r="O30" i="6"/>
  <c r="N30" i="6"/>
  <c r="K30" i="6"/>
  <c r="L30" i="6" s="1"/>
  <c r="H30" i="6"/>
  <c r="I30" i="6" s="1"/>
  <c r="P29" i="6"/>
  <c r="Q29" i="6" s="1"/>
  <c r="O29" i="6"/>
  <c r="N29" i="6"/>
  <c r="K29" i="6"/>
  <c r="L29" i="6" s="1"/>
  <c r="H29" i="6"/>
  <c r="I29" i="6" s="1"/>
  <c r="P28" i="6"/>
  <c r="Q28" i="6" s="1"/>
  <c r="O28" i="6"/>
  <c r="N28" i="6"/>
  <c r="K28" i="6"/>
  <c r="L28" i="6" s="1"/>
  <c r="H28" i="6"/>
  <c r="I28" i="6" s="1"/>
  <c r="P27" i="6"/>
  <c r="Q27" i="6" s="1"/>
  <c r="O27" i="6"/>
  <c r="N27" i="6"/>
  <c r="K27" i="6"/>
  <c r="L27" i="6" s="1"/>
  <c r="H27" i="6"/>
  <c r="I27" i="6" s="1"/>
  <c r="P26" i="6"/>
  <c r="Q26" i="6" s="1"/>
  <c r="O26" i="6"/>
  <c r="N26" i="6"/>
  <c r="K26" i="6"/>
  <c r="L26" i="6" s="1"/>
  <c r="H26" i="6"/>
  <c r="I26" i="6" s="1"/>
  <c r="P25" i="6"/>
  <c r="Q25" i="6" s="1"/>
  <c r="O25" i="6"/>
  <c r="N25" i="6"/>
  <c r="K25" i="6"/>
  <c r="L25" i="6" s="1"/>
  <c r="H25" i="6"/>
  <c r="I25" i="6" s="1"/>
  <c r="P24" i="6"/>
  <c r="Q24" i="6" s="1"/>
  <c r="O24" i="6"/>
  <c r="N24" i="6"/>
  <c r="K24" i="6"/>
  <c r="L24" i="6" s="1"/>
  <c r="H24" i="6"/>
  <c r="I24" i="6" s="1"/>
  <c r="P23" i="6"/>
  <c r="Q23" i="6" s="1"/>
  <c r="O23" i="6"/>
  <c r="N23" i="6"/>
  <c r="K23" i="6"/>
  <c r="L23" i="6" s="1"/>
  <c r="H23" i="6"/>
  <c r="I23" i="6" s="1"/>
  <c r="P22" i="6"/>
  <c r="Q22" i="6" s="1"/>
  <c r="O22" i="6"/>
  <c r="N22" i="6"/>
  <c r="K22" i="6"/>
  <c r="L22" i="6" s="1"/>
  <c r="H22" i="6"/>
  <c r="I22" i="6" s="1"/>
  <c r="P21" i="6"/>
  <c r="Q21" i="6" s="1"/>
  <c r="O21" i="6"/>
  <c r="N21" i="6"/>
  <c r="K21" i="6"/>
  <c r="L21" i="6" s="1"/>
  <c r="H21" i="6"/>
  <c r="I21" i="6" s="1"/>
  <c r="P20" i="6"/>
  <c r="Q20" i="6" s="1"/>
  <c r="O20" i="6"/>
  <c r="N20" i="6"/>
  <c r="K20" i="6"/>
  <c r="L20" i="6" s="1"/>
  <c r="H20" i="6"/>
  <c r="I20" i="6" s="1"/>
  <c r="P19" i="6"/>
  <c r="Q19" i="6" s="1"/>
  <c r="O19" i="6"/>
  <c r="N19" i="6"/>
  <c r="K19" i="6"/>
  <c r="L19" i="6" s="1"/>
  <c r="H19" i="6"/>
  <c r="I19" i="6" s="1"/>
  <c r="P18" i="6"/>
  <c r="Q18" i="6" s="1"/>
  <c r="O18" i="6"/>
  <c r="N18" i="6"/>
  <c r="K18" i="6"/>
  <c r="L18" i="6" s="1"/>
  <c r="H18" i="6"/>
  <c r="I18" i="6" s="1"/>
  <c r="P17" i="6"/>
  <c r="Q17" i="6" s="1"/>
  <c r="O17" i="6"/>
  <c r="N17" i="6"/>
  <c r="K17" i="6"/>
  <c r="L17" i="6" s="1"/>
  <c r="H17" i="6"/>
  <c r="I17" i="6" s="1"/>
  <c r="P16" i="6"/>
  <c r="Q16" i="6" s="1"/>
  <c r="O16" i="6"/>
  <c r="N16" i="6"/>
  <c r="K16" i="6"/>
  <c r="L16" i="6" s="1"/>
  <c r="H16" i="6"/>
  <c r="I16" i="6" s="1"/>
  <c r="P15" i="6"/>
  <c r="Q15" i="6" s="1"/>
  <c r="O15" i="6"/>
  <c r="N15" i="6"/>
  <c r="K15" i="6"/>
  <c r="L15" i="6" s="1"/>
  <c r="H15" i="6"/>
  <c r="I15" i="6" s="1"/>
  <c r="P14" i="6"/>
  <c r="Q14" i="6" s="1"/>
  <c r="O14" i="6"/>
  <c r="N14" i="6"/>
  <c r="K14" i="6"/>
  <c r="L14" i="6" s="1"/>
  <c r="H14" i="6"/>
  <c r="I14" i="6" s="1"/>
  <c r="P13" i="6"/>
  <c r="Q13" i="6" s="1"/>
  <c r="O13" i="6"/>
  <c r="N13" i="6"/>
  <c r="K13" i="6"/>
  <c r="L13" i="6" s="1"/>
  <c r="H13" i="6"/>
  <c r="I13" i="6" s="1"/>
  <c r="P12" i="6"/>
  <c r="Q12" i="6" s="1"/>
  <c r="O12" i="6"/>
  <c r="N12" i="6"/>
  <c r="K12" i="6"/>
  <c r="L12" i="6" s="1"/>
  <c r="H12" i="6"/>
  <c r="I12" i="6" s="1"/>
  <c r="P11" i="6"/>
  <c r="Q11" i="6" s="1"/>
  <c r="O11" i="6"/>
  <c r="N11" i="6"/>
  <c r="K11" i="6"/>
  <c r="L11" i="6" s="1"/>
  <c r="H11" i="6"/>
  <c r="I11" i="6" s="1"/>
  <c r="P10" i="6"/>
  <c r="Q10" i="6" s="1"/>
  <c r="O10" i="6"/>
  <c r="O38" i="6" s="1"/>
  <c r="N10" i="6"/>
  <c r="K10" i="6"/>
  <c r="L10" i="6" s="1"/>
  <c r="H10" i="6"/>
  <c r="I10" i="6" s="1"/>
  <c r="I38" i="6" l="1"/>
  <c r="L38" i="6"/>
  <c r="Q38" i="6"/>
  <c r="M11" i="5" l="1"/>
  <c r="N11" i="5" s="1"/>
  <c r="L11" i="5"/>
  <c r="J11" i="5"/>
  <c r="H11" i="5"/>
  <c r="M10" i="5"/>
  <c r="N10" i="5" s="1"/>
  <c r="L10" i="5"/>
  <c r="L12" i="5" s="1"/>
  <c r="J10" i="5"/>
  <c r="J12" i="5" s="1"/>
  <c r="H10" i="5"/>
  <c r="H12" i="5" s="1"/>
  <c r="N12" i="5" l="1"/>
  <c r="M12" i="4"/>
  <c r="N12" i="4" s="1"/>
  <c r="L12" i="4"/>
  <c r="K12" i="4"/>
  <c r="J12" i="4"/>
  <c r="H12" i="4"/>
  <c r="M11" i="4"/>
  <c r="N11" i="4" s="1"/>
  <c r="L11" i="4"/>
  <c r="J11" i="4"/>
  <c r="H11" i="4"/>
  <c r="M10" i="4"/>
  <c r="N10" i="4" s="1"/>
  <c r="L10" i="4"/>
  <c r="L13" i="4" s="1"/>
  <c r="J10" i="4"/>
  <c r="J13" i="4" s="1"/>
  <c r="H10" i="4"/>
  <c r="H13" i="4" l="1"/>
  <c r="N13" i="4"/>
  <c r="O41" i="3"/>
  <c r="P41" i="3" s="1"/>
  <c r="N41" i="3"/>
  <c r="L41" i="3"/>
  <c r="J41" i="3"/>
  <c r="H41" i="3"/>
  <c r="O40" i="3"/>
  <c r="P40" i="3" s="1"/>
  <c r="N40" i="3"/>
  <c r="L40" i="3"/>
  <c r="J40" i="3"/>
  <c r="H40" i="3"/>
  <c r="O39" i="3"/>
  <c r="P39" i="3" s="1"/>
  <c r="N39" i="3"/>
  <c r="L39" i="3"/>
  <c r="J39" i="3"/>
  <c r="H39" i="3"/>
  <c r="O38" i="3"/>
  <c r="P38" i="3" s="1"/>
  <c r="N38" i="3"/>
  <c r="L38" i="3"/>
  <c r="J38" i="3"/>
  <c r="H38" i="3"/>
  <c r="O37" i="3"/>
  <c r="P37" i="3" s="1"/>
  <c r="N37" i="3"/>
  <c r="L37" i="3"/>
  <c r="J37" i="3"/>
  <c r="H37" i="3"/>
  <c r="O36" i="3"/>
  <c r="P36" i="3" s="1"/>
  <c r="N36" i="3"/>
  <c r="L36" i="3"/>
  <c r="J36" i="3"/>
  <c r="H36" i="3"/>
  <c r="O35" i="3"/>
  <c r="P35" i="3" s="1"/>
  <c r="N35" i="3"/>
  <c r="L35" i="3"/>
  <c r="J35" i="3"/>
  <c r="H35" i="3"/>
  <c r="O34" i="3"/>
  <c r="P34" i="3" s="1"/>
  <c r="N34" i="3"/>
  <c r="L34" i="3"/>
  <c r="J34" i="3"/>
  <c r="H34" i="3"/>
  <c r="O33" i="3"/>
  <c r="P33" i="3" s="1"/>
  <c r="N33" i="3"/>
  <c r="L33" i="3"/>
  <c r="J33" i="3"/>
  <c r="H33" i="3"/>
  <c r="O32" i="3"/>
  <c r="P32" i="3" s="1"/>
  <c r="N32" i="3"/>
  <c r="L32" i="3"/>
  <c r="J32" i="3"/>
  <c r="H32" i="3"/>
  <c r="O31" i="3"/>
  <c r="P31" i="3" s="1"/>
  <c r="N31" i="3"/>
  <c r="L31" i="3"/>
  <c r="J31" i="3"/>
  <c r="H31" i="3"/>
  <c r="O30" i="3"/>
  <c r="P30" i="3" s="1"/>
  <c r="N30" i="3"/>
  <c r="L30" i="3"/>
  <c r="J30" i="3"/>
  <c r="H30" i="3"/>
  <c r="O29" i="3"/>
  <c r="P29" i="3" s="1"/>
  <c r="N29" i="3"/>
  <c r="L29" i="3"/>
  <c r="J29" i="3"/>
  <c r="H29" i="3"/>
  <c r="O28" i="3"/>
  <c r="P28" i="3" s="1"/>
  <c r="N28" i="3"/>
  <c r="L28" i="3"/>
  <c r="J28" i="3"/>
  <c r="H28" i="3"/>
  <c r="O27" i="3"/>
  <c r="P27" i="3" s="1"/>
  <c r="N27" i="3"/>
  <c r="L27" i="3"/>
  <c r="J27" i="3"/>
  <c r="H27" i="3"/>
  <c r="O26" i="3"/>
  <c r="P26" i="3" s="1"/>
  <c r="N26" i="3"/>
  <c r="L26" i="3"/>
  <c r="J26" i="3"/>
  <c r="H26" i="3"/>
  <c r="O25" i="3"/>
  <c r="P25" i="3" s="1"/>
  <c r="N25" i="3"/>
  <c r="L25" i="3"/>
  <c r="J25" i="3"/>
  <c r="H25" i="3"/>
  <c r="O24" i="3"/>
  <c r="P24" i="3" s="1"/>
  <c r="N24" i="3"/>
  <c r="L24" i="3"/>
  <c r="J24" i="3"/>
  <c r="H24" i="3"/>
  <c r="O23" i="3"/>
  <c r="P23" i="3" s="1"/>
  <c r="N23" i="3"/>
  <c r="L23" i="3"/>
  <c r="J23" i="3"/>
  <c r="H23" i="3"/>
  <c r="O22" i="3"/>
  <c r="P22" i="3" s="1"/>
  <c r="N22" i="3"/>
  <c r="L22" i="3"/>
  <c r="J22" i="3"/>
  <c r="H22" i="3"/>
  <c r="O21" i="3"/>
  <c r="P21" i="3" s="1"/>
  <c r="N21" i="3"/>
  <c r="L21" i="3"/>
  <c r="J21" i="3"/>
  <c r="H21" i="3"/>
  <c r="O20" i="3"/>
  <c r="P20" i="3" s="1"/>
  <c r="N20" i="3"/>
  <c r="L20" i="3"/>
  <c r="J20" i="3"/>
  <c r="H20" i="3"/>
  <c r="O19" i="3"/>
  <c r="P19" i="3" s="1"/>
  <c r="N19" i="3"/>
  <c r="L19" i="3"/>
  <c r="J19" i="3"/>
  <c r="H19" i="3"/>
  <c r="O18" i="3"/>
  <c r="P18" i="3" s="1"/>
  <c r="N18" i="3"/>
  <c r="L18" i="3"/>
  <c r="J18" i="3"/>
  <c r="H18" i="3"/>
  <c r="O17" i="3"/>
  <c r="P17" i="3" s="1"/>
  <c r="N17" i="3"/>
  <c r="L17" i="3"/>
  <c r="J17" i="3"/>
  <c r="H17" i="3"/>
  <c r="O16" i="3"/>
  <c r="P16" i="3" s="1"/>
  <c r="N16" i="3"/>
  <c r="L16" i="3"/>
  <c r="J16" i="3"/>
  <c r="H16" i="3"/>
  <c r="O15" i="3"/>
  <c r="P15" i="3" s="1"/>
  <c r="N15" i="3"/>
  <c r="L15" i="3"/>
  <c r="J15" i="3"/>
  <c r="H15" i="3"/>
  <c r="O14" i="3"/>
  <c r="P14" i="3" s="1"/>
  <c r="N14" i="3"/>
  <c r="L14" i="3"/>
  <c r="J14" i="3"/>
  <c r="H14" i="3"/>
  <c r="O13" i="3"/>
  <c r="P13" i="3" s="1"/>
  <c r="N13" i="3"/>
  <c r="L13" i="3"/>
  <c r="J13" i="3"/>
  <c r="H13" i="3"/>
  <c r="O12" i="3"/>
  <c r="P12" i="3" s="1"/>
  <c r="N12" i="3"/>
  <c r="L12" i="3"/>
  <c r="J12" i="3"/>
  <c r="H12" i="3"/>
  <c r="O11" i="3"/>
  <c r="P11" i="3" s="1"/>
  <c r="N11" i="3"/>
  <c r="L11" i="3"/>
  <c r="J11" i="3"/>
  <c r="H11" i="3"/>
  <c r="P10" i="3"/>
  <c r="N10" i="3"/>
  <c r="N42" i="3" s="1"/>
  <c r="L10" i="3"/>
  <c r="L42" i="3" s="1"/>
  <c r="J10" i="3"/>
  <c r="J42" i="3" s="1"/>
  <c r="H10" i="3"/>
  <c r="H42" i="3" s="1"/>
  <c r="P42" i="3" l="1"/>
  <c r="N18" i="2" l="1"/>
  <c r="L18" i="2"/>
  <c r="J18" i="2"/>
  <c r="H18" i="2"/>
  <c r="M17" i="2"/>
  <c r="N17" i="2" s="1"/>
  <c r="L17" i="2"/>
  <c r="J17" i="2"/>
  <c r="H17" i="2"/>
  <c r="N16" i="2"/>
  <c r="M16" i="2"/>
  <c r="L16" i="2"/>
  <c r="J16" i="2"/>
  <c r="H16" i="2"/>
  <c r="M15" i="2"/>
  <c r="N15" i="2" s="1"/>
  <c r="L15" i="2"/>
  <c r="J15" i="2"/>
  <c r="H15" i="2"/>
  <c r="M14" i="2"/>
  <c r="N14" i="2" s="1"/>
  <c r="L14" i="2"/>
  <c r="J14" i="2"/>
  <c r="H14" i="2"/>
  <c r="M13" i="2"/>
  <c r="N13" i="2" s="1"/>
  <c r="L13" i="2"/>
  <c r="J13" i="2"/>
  <c r="H13" i="2"/>
  <c r="M12" i="2"/>
  <c r="N12" i="2" s="1"/>
  <c r="L12" i="2"/>
  <c r="J12" i="2"/>
  <c r="H12" i="2"/>
  <c r="M11" i="2"/>
  <c r="N11" i="2" s="1"/>
  <c r="L11" i="2"/>
  <c r="J11" i="2"/>
  <c r="J19" i="2" s="1"/>
  <c r="H11" i="2"/>
  <c r="H19" i="2" s="1"/>
  <c r="M10" i="2"/>
  <c r="N10" i="2" s="1"/>
  <c r="L10" i="2"/>
  <c r="L19" i="2" s="1"/>
  <c r="J10" i="2"/>
  <c r="H10" i="2"/>
  <c r="N19" i="2" l="1"/>
  <c r="S44" i="1"/>
  <c r="P44" i="1"/>
  <c r="Q44" i="1" s="1"/>
  <c r="O44" i="1"/>
  <c r="L44" i="1"/>
  <c r="M44" i="1" s="1"/>
  <c r="T44" i="1" s="1"/>
  <c r="U44" i="1" s="1"/>
  <c r="K44" i="1"/>
  <c r="H44" i="1"/>
  <c r="S43" i="1"/>
  <c r="P43" i="1"/>
  <c r="Q43" i="1" s="1"/>
  <c r="O43" i="1"/>
  <c r="L43" i="1"/>
  <c r="K43" i="1"/>
  <c r="H43" i="1"/>
  <c r="S42" i="1"/>
  <c r="Q42" i="1"/>
  <c r="P42" i="1"/>
  <c r="O42" i="1"/>
  <c r="L42" i="1"/>
  <c r="K42" i="1"/>
  <c r="H42" i="1"/>
  <c r="S41" i="1"/>
  <c r="Q41" i="1"/>
  <c r="T41" i="1" s="1"/>
  <c r="U41" i="1" s="1"/>
  <c r="P41" i="1"/>
  <c r="O41" i="1"/>
  <c r="M41" i="1"/>
  <c r="L41" i="1"/>
  <c r="K41" i="1"/>
  <c r="H41" i="1"/>
  <c r="S40" i="1"/>
  <c r="P40" i="1"/>
  <c r="Q40" i="1" s="1"/>
  <c r="O40" i="1"/>
  <c r="L40" i="1"/>
  <c r="M40" i="1" s="1"/>
  <c r="T40" i="1" s="1"/>
  <c r="U40" i="1" s="1"/>
  <c r="K40" i="1"/>
  <c r="H40" i="1"/>
  <c r="S39" i="1"/>
  <c r="P39" i="1"/>
  <c r="Q39" i="1" s="1"/>
  <c r="O39" i="1"/>
  <c r="L39" i="1"/>
  <c r="K39" i="1"/>
  <c r="H39" i="1"/>
  <c r="S38" i="1"/>
  <c r="Q38" i="1"/>
  <c r="P38" i="1"/>
  <c r="O38" i="1"/>
  <c r="L38" i="1"/>
  <c r="K38" i="1"/>
  <c r="H38" i="1"/>
  <c r="S37" i="1"/>
  <c r="Q37" i="1"/>
  <c r="T37" i="1" s="1"/>
  <c r="U37" i="1" s="1"/>
  <c r="P37" i="1"/>
  <c r="O37" i="1"/>
  <c r="M37" i="1"/>
  <c r="L37" i="1"/>
  <c r="K37" i="1"/>
  <c r="H37" i="1"/>
  <c r="S36" i="1"/>
  <c r="P36" i="1"/>
  <c r="Q36" i="1" s="1"/>
  <c r="O36" i="1"/>
  <c r="L36" i="1"/>
  <c r="M36" i="1" s="1"/>
  <c r="K36" i="1"/>
  <c r="H36" i="1"/>
  <c r="S35" i="1"/>
  <c r="P35" i="1"/>
  <c r="Q35" i="1" s="1"/>
  <c r="O35" i="1"/>
  <c r="L35" i="1"/>
  <c r="K35" i="1"/>
  <c r="H35" i="1"/>
  <c r="S34" i="1"/>
  <c r="Q34" i="1"/>
  <c r="P34" i="1"/>
  <c r="O34" i="1"/>
  <c r="L34" i="1"/>
  <c r="K34" i="1"/>
  <c r="H34" i="1"/>
  <c r="S33" i="1"/>
  <c r="Q33" i="1"/>
  <c r="T33" i="1" s="1"/>
  <c r="U33" i="1" s="1"/>
  <c r="P33" i="1"/>
  <c r="O33" i="1"/>
  <c r="M33" i="1"/>
  <c r="L33" i="1"/>
  <c r="K33" i="1"/>
  <c r="H33" i="1"/>
  <c r="S32" i="1"/>
  <c r="P32" i="1"/>
  <c r="Q32" i="1" s="1"/>
  <c r="O32" i="1"/>
  <c r="L32" i="1"/>
  <c r="M32" i="1" s="1"/>
  <c r="K32" i="1"/>
  <c r="H32" i="1"/>
  <c r="S31" i="1"/>
  <c r="P31" i="1"/>
  <c r="Q31" i="1" s="1"/>
  <c r="O31" i="1"/>
  <c r="L31" i="1"/>
  <c r="M31" i="1" s="1"/>
  <c r="K31" i="1"/>
  <c r="H31" i="1"/>
  <c r="S30" i="1"/>
  <c r="Q30" i="1"/>
  <c r="P30" i="1"/>
  <c r="O30" i="1"/>
  <c r="L30" i="1"/>
  <c r="M30" i="1" s="1"/>
  <c r="T30" i="1" s="1"/>
  <c r="U30" i="1" s="1"/>
  <c r="K30" i="1"/>
  <c r="H30" i="1"/>
  <c r="S29" i="1"/>
  <c r="Q29" i="1"/>
  <c r="T29" i="1" s="1"/>
  <c r="U29" i="1" s="1"/>
  <c r="P29" i="1"/>
  <c r="O29" i="1"/>
  <c r="M29" i="1"/>
  <c r="L29" i="1"/>
  <c r="K29" i="1"/>
  <c r="H29" i="1"/>
  <c r="S28" i="1"/>
  <c r="P28" i="1"/>
  <c r="Q28" i="1" s="1"/>
  <c r="O28" i="1"/>
  <c r="L28" i="1"/>
  <c r="M28" i="1" s="1"/>
  <c r="T28" i="1" s="1"/>
  <c r="U28" i="1" s="1"/>
  <c r="K28" i="1"/>
  <c r="H28" i="1"/>
  <c r="S27" i="1"/>
  <c r="P27" i="1"/>
  <c r="Q27" i="1" s="1"/>
  <c r="O27" i="1"/>
  <c r="L27" i="1"/>
  <c r="M27" i="1" s="1"/>
  <c r="K27" i="1"/>
  <c r="H27" i="1"/>
  <c r="S26" i="1"/>
  <c r="Q26" i="1"/>
  <c r="P26" i="1"/>
  <c r="O26" i="1"/>
  <c r="L26" i="1"/>
  <c r="M26" i="1" s="1"/>
  <c r="T26" i="1" s="1"/>
  <c r="U26" i="1" s="1"/>
  <c r="K26" i="1"/>
  <c r="H26" i="1"/>
  <c r="S25" i="1"/>
  <c r="Q25" i="1"/>
  <c r="T25" i="1" s="1"/>
  <c r="U25" i="1" s="1"/>
  <c r="P25" i="1"/>
  <c r="O25" i="1"/>
  <c r="M25" i="1"/>
  <c r="L25" i="1"/>
  <c r="K25" i="1"/>
  <c r="H25" i="1"/>
  <c r="S24" i="1"/>
  <c r="P24" i="1"/>
  <c r="Q24" i="1" s="1"/>
  <c r="O24" i="1"/>
  <c r="L24" i="1"/>
  <c r="M24" i="1" s="1"/>
  <c r="K24" i="1"/>
  <c r="H24" i="1"/>
  <c r="S23" i="1"/>
  <c r="P23" i="1"/>
  <c r="Q23" i="1" s="1"/>
  <c r="O23" i="1"/>
  <c r="L23" i="1"/>
  <c r="K23" i="1"/>
  <c r="H23" i="1"/>
  <c r="S22" i="1"/>
  <c r="Q22" i="1"/>
  <c r="P22" i="1"/>
  <c r="O22" i="1"/>
  <c r="L22" i="1"/>
  <c r="M22" i="1" s="1"/>
  <c r="T22" i="1" s="1"/>
  <c r="U22" i="1" s="1"/>
  <c r="K22" i="1"/>
  <c r="H22" i="1"/>
  <c r="S21" i="1"/>
  <c r="Q21" i="1"/>
  <c r="T21" i="1" s="1"/>
  <c r="U21" i="1" s="1"/>
  <c r="P21" i="1"/>
  <c r="O21" i="1"/>
  <c r="M21" i="1"/>
  <c r="L21" i="1"/>
  <c r="K21" i="1"/>
  <c r="H21" i="1"/>
  <c r="S20" i="1"/>
  <c r="P20" i="1"/>
  <c r="Q20" i="1" s="1"/>
  <c r="O20" i="1"/>
  <c r="L20" i="1"/>
  <c r="M20" i="1" s="1"/>
  <c r="K20" i="1"/>
  <c r="H20" i="1"/>
  <c r="S19" i="1"/>
  <c r="P19" i="1"/>
  <c r="Q19" i="1" s="1"/>
  <c r="O19" i="1"/>
  <c r="L19" i="1"/>
  <c r="K19" i="1"/>
  <c r="H19" i="1"/>
  <c r="S18" i="1"/>
  <c r="Q18" i="1"/>
  <c r="P18" i="1"/>
  <c r="O18" i="1"/>
  <c r="L18" i="1"/>
  <c r="M18" i="1" s="1"/>
  <c r="T18" i="1" s="1"/>
  <c r="U18" i="1" s="1"/>
  <c r="K18" i="1"/>
  <c r="H18" i="1"/>
  <c r="S17" i="1"/>
  <c r="Q17" i="1"/>
  <c r="T17" i="1" s="1"/>
  <c r="U17" i="1" s="1"/>
  <c r="P17" i="1"/>
  <c r="O17" i="1"/>
  <c r="M17" i="1"/>
  <c r="L17" i="1"/>
  <c r="K17" i="1"/>
  <c r="H17" i="1"/>
  <c r="S16" i="1"/>
  <c r="P16" i="1"/>
  <c r="Q16" i="1" s="1"/>
  <c r="O16" i="1"/>
  <c r="L16" i="1"/>
  <c r="M16" i="1" s="1"/>
  <c r="T16" i="1" s="1"/>
  <c r="U16" i="1" s="1"/>
  <c r="K16" i="1"/>
  <c r="H16" i="1"/>
  <c r="S15" i="1"/>
  <c r="P15" i="1"/>
  <c r="Q15" i="1" s="1"/>
  <c r="O15" i="1"/>
  <c r="L15" i="1"/>
  <c r="K15" i="1"/>
  <c r="H15" i="1"/>
  <c r="S14" i="1"/>
  <c r="Q14" i="1"/>
  <c r="P14" i="1"/>
  <c r="O14" i="1"/>
  <c r="L14" i="1"/>
  <c r="M14" i="1" s="1"/>
  <c r="T14" i="1" s="1"/>
  <c r="U14" i="1" s="1"/>
  <c r="K14" i="1"/>
  <c r="H14" i="1"/>
  <c r="S13" i="1"/>
  <c r="Q13" i="1"/>
  <c r="P13" i="1"/>
  <c r="O13" i="1"/>
  <c r="M13" i="1"/>
  <c r="L13" i="1"/>
  <c r="J13" i="1"/>
  <c r="K13" i="1" s="1"/>
  <c r="H13" i="1"/>
  <c r="S12" i="1"/>
  <c r="Q12" i="1"/>
  <c r="P12" i="1"/>
  <c r="O12" i="1"/>
  <c r="M12" i="1"/>
  <c r="L12" i="1"/>
  <c r="K12" i="1"/>
  <c r="J12" i="1"/>
  <c r="U12" i="1" s="1"/>
  <c r="H12" i="1"/>
  <c r="S11" i="1"/>
  <c r="Q11" i="1"/>
  <c r="P11" i="1"/>
  <c r="O11" i="1"/>
  <c r="L11" i="1"/>
  <c r="M11" i="1" s="1"/>
  <c r="K11" i="1"/>
  <c r="J11" i="1"/>
  <c r="T11" i="1" s="1"/>
  <c r="U11" i="1" s="1"/>
  <c r="H11" i="1"/>
  <c r="S10" i="1"/>
  <c r="S45" i="1" s="1"/>
  <c r="P10" i="1"/>
  <c r="Q10" i="1" s="1"/>
  <c r="O10" i="1"/>
  <c r="O45" i="1" s="1"/>
  <c r="L10" i="1"/>
  <c r="M10" i="1" s="1"/>
  <c r="K10" i="1"/>
  <c r="J10" i="1"/>
  <c r="T10" i="1" s="1"/>
  <c r="U10" i="1" s="1"/>
  <c r="H10" i="1"/>
  <c r="H45" i="1" s="1"/>
  <c r="T34" i="1" l="1"/>
  <c r="U34" i="1" s="1"/>
  <c r="K45" i="1"/>
  <c r="T20" i="1"/>
  <c r="U20" i="1" s="1"/>
  <c r="T32" i="1"/>
  <c r="U32" i="1" s="1"/>
  <c r="T35" i="1"/>
  <c r="U35" i="1" s="1"/>
  <c r="T24" i="1"/>
  <c r="U24" i="1" s="1"/>
  <c r="T36" i="1"/>
  <c r="U36" i="1" s="1"/>
  <c r="T27" i="1"/>
  <c r="U27" i="1" s="1"/>
  <c r="T31" i="1"/>
  <c r="U31" i="1" s="1"/>
  <c r="M34" i="1"/>
  <c r="M38" i="1"/>
  <c r="T38" i="1" s="1"/>
  <c r="U38" i="1" s="1"/>
  <c r="M42" i="1"/>
  <c r="T42" i="1" s="1"/>
  <c r="U42" i="1" s="1"/>
  <c r="M15" i="1"/>
  <c r="T15" i="1" s="1"/>
  <c r="U15" i="1" s="1"/>
  <c r="M19" i="1"/>
  <c r="T19" i="1" s="1"/>
  <c r="U19" i="1" s="1"/>
  <c r="M23" i="1"/>
  <c r="T23" i="1" s="1"/>
  <c r="U23" i="1" s="1"/>
  <c r="M35" i="1"/>
  <c r="M39" i="1"/>
  <c r="T39" i="1" s="1"/>
  <c r="U39" i="1" s="1"/>
  <c r="M43" i="1"/>
  <c r="T43" i="1" s="1"/>
  <c r="U43" i="1" s="1"/>
  <c r="T13" i="1"/>
  <c r="U13" i="1" s="1"/>
  <c r="U45"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30">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bk>
      <extLst>
        <ext uri="{3e2802c4-a4d2-4d8b-9148-e3be6c30e623}">
          <xlrd:rvb i="142"/>
        </ext>
      </extLst>
    </bk>
    <bk>
      <extLst>
        <ext uri="{3e2802c4-a4d2-4d8b-9148-e3be6c30e623}">
          <xlrd:rvb i="143"/>
        </ext>
      </extLst>
    </bk>
    <bk>
      <extLst>
        <ext uri="{3e2802c4-a4d2-4d8b-9148-e3be6c30e623}">
          <xlrd:rvb i="144"/>
        </ext>
      </extLst>
    </bk>
    <bk>
      <extLst>
        <ext uri="{3e2802c4-a4d2-4d8b-9148-e3be6c30e623}">
          <xlrd:rvb i="145"/>
        </ext>
      </extLst>
    </bk>
    <bk>
      <extLst>
        <ext uri="{3e2802c4-a4d2-4d8b-9148-e3be6c30e623}">
          <xlrd:rvb i="146"/>
        </ext>
      </extLst>
    </bk>
    <bk>
      <extLst>
        <ext uri="{3e2802c4-a4d2-4d8b-9148-e3be6c30e623}">
          <xlrd:rvb i="147"/>
        </ext>
      </extLst>
    </bk>
    <bk>
      <extLst>
        <ext uri="{3e2802c4-a4d2-4d8b-9148-e3be6c30e623}">
          <xlrd:rvb i="148"/>
        </ext>
      </extLst>
    </bk>
    <bk>
      <extLst>
        <ext uri="{3e2802c4-a4d2-4d8b-9148-e3be6c30e623}">
          <xlrd:rvb i="149"/>
        </ext>
      </extLst>
    </bk>
    <bk>
      <extLst>
        <ext uri="{3e2802c4-a4d2-4d8b-9148-e3be6c30e623}">
          <xlrd:rvb i="150"/>
        </ext>
      </extLst>
    </bk>
    <bk>
      <extLst>
        <ext uri="{3e2802c4-a4d2-4d8b-9148-e3be6c30e623}">
          <xlrd:rvb i="151"/>
        </ext>
      </extLst>
    </bk>
    <bk>
      <extLst>
        <ext uri="{3e2802c4-a4d2-4d8b-9148-e3be6c30e623}">
          <xlrd:rvb i="152"/>
        </ext>
      </extLst>
    </bk>
    <bk>
      <extLst>
        <ext uri="{3e2802c4-a4d2-4d8b-9148-e3be6c30e623}">
          <xlrd:rvb i="153"/>
        </ext>
      </extLst>
    </bk>
    <bk>
      <extLst>
        <ext uri="{3e2802c4-a4d2-4d8b-9148-e3be6c30e623}">
          <xlrd:rvb i="154"/>
        </ext>
      </extLst>
    </bk>
    <bk>
      <extLst>
        <ext uri="{3e2802c4-a4d2-4d8b-9148-e3be6c30e623}">
          <xlrd:rvb i="155"/>
        </ext>
      </extLst>
    </bk>
    <bk>
      <extLst>
        <ext uri="{3e2802c4-a4d2-4d8b-9148-e3be6c30e623}">
          <xlrd:rvb i="156"/>
        </ext>
      </extLst>
    </bk>
    <bk>
      <extLst>
        <ext uri="{3e2802c4-a4d2-4d8b-9148-e3be6c30e623}">
          <xlrd:rvb i="157"/>
        </ext>
      </extLst>
    </bk>
    <bk>
      <extLst>
        <ext uri="{3e2802c4-a4d2-4d8b-9148-e3be6c30e623}">
          <xlrd:rvb i="158"/>
        </ext>
      </extLst>
    </bk>
    <bk>
      <extLst>
        <ext uri="{3e2802c4-a4d2-4d8b-9148-e3be6c30e623}">
          <xlrd:rvb i="159"/>
        </ext>
      </extLst>
    </bk>
    <bk>
      <extLst>
        <ext uri="{3e2802c4-a4d2-4d8b-9148-e3be6c30e623}">
          <xlrd:rvb i="160"/>
        </ext>
      </extLst>
    </bk>
    <bk>
      <extLst>
        <ext uri="{3e2802c4-a4d2-4d8b-9148-e3be6c30e623}">
          <xlrd:rvb i="161"/>
        </ext>
      </extLst>
    </bk>
    <bk>
      <extLst>
        <ext uri="{3e2802c4-a4d2-4d8b-9148-e3be6c30e623}">
          <xlrd:rvb i="162"/>
        </ext>
      </extLst>
    </bk>
    <bk>
      <extLst>
        <ext uri="{3e2802c4-a4d2-4d8b-9148-e3be6c30e623}">
          <xlrd:rvb i="163"/>
        </ext>
      </extLst>
    </bk>
    <bk>
      <extLst>
        <ext uri="{3e2802c4-a4d2-4d8b-9148-e3be6c30e623}">
          <xlrd:rvb i="164"/>
        </ext>
      </extLst>
    </bk>
    <bk>
      <extLst>
        <ext uri="{3e2802c4-a4d2-4d8b-9148-e3be6c30e623}">
          <xlrd:rvb i="165"/>
        </ext>
      </extLst>
    </bk>
    <bk>
      <extLst>
        <ext uri="{3e2802c4-a4d2-4d8b-9148-e3be6c30e623}">
          <xlrd:rvb i="166"/>
        </ext>
      </extLst>
    </bk>
    <bk>
      <extLst>
        <ext uri="{3e2802c4-a4d2-4d8b-9148-e3be6c30e623}">
          <xlrd:rvb i="167"/>
        </ext>
      </extLst>
    </bk>
    <bk>
      <extLst>
        <ext uri="{3e2802c4-a4d2-4d8b-9148-e3be6c30e623}">
          <xlrd:rvb i="168"/>
        </ext>
      </extLst>
    </bk>
    <bk>
      <extLst>
        <ext uri="{3e2802c4-a4d2-4d8b-9148-e3be6c30e623}">
          <xlrd:rvb i="169"/>
        </ext>
      </extLst>
    </bk>
    <bk>
      <extLst>
        <ext uri="{3e2802c4-a4d2-4d8b-9148-e3be6c30e623}">
          <xlrd:rvb i="170"/>
        </ext>
      </extLst>
    </bk>
    <bk>
      <extLst>
        <ext uri="{3e2802c4-a4d2-4d8b-9148-e3be6c30e623}">
          <xlrd:rvb i="171"/>
        </ext>
      </extLst>
    </bk>
    <bk>
      <extLst>
        <ext uri="{3e2802c4-a4d2-4d8b-9148-e3be6c30e623}">
          <xlrd:rvb i="172"/>
        </ext>
      </extLst>
    </bk>
    <bk>
      <extLst>
        <ext uri="{3e2802c4-a4d2-4d8b-9148-e3be6c30e623}">
          <xlrd:rvb i="173"/>
        </ext>
      </extLst>
    </bk>
    <bk>
      <extLst>
        <ext uri="{3e2802c4-a4d2-4d8b-9148-e3be6c30e623}">
          <xlrd:rvb i="174"/>
        </ext>
      </extLst>
    </bk>
    <bk>
      <extLst>
        <ext uri="{3e2802c4-a4d2-4d8b-9148-e3be6c30e623}">
          <xlrd:rvb i="175"/>
        </ext>
      </extLst>
    </bk>
    <bk>
      <extLst>
        <ext uri="{3e2802c4-a4d2-4d8b-9148-e3be6c30e623}">
          <xlrd:rvb i="176"/>
        </ext>
      </extLst>
    </bk>
    <bk>
      <extLst>
        <ext uri="{3e2802c4-a4d2-4d8b-9148-e3be6c30e623}">
          <xlrd:rvb i="177"/>
        </ext>
      </extLst>
    </bk>
    <bk>
      <extLst>
        <ext uri="{3e2802c4-a4d2-4d8b-9148-e3be6c30e623}">
          <xlrd:rvb i="178"/>
        </ext>
      </extLst>
    </bk>
    <bk>
      <extLst>
        <ext uri="{3e2802c4-a4d2-4d8b-9148-e3be6c30e623}">
          <xlrd:rvb i="179"/>
        </ext>
      </extLst>
    </bk>
    <bk>
      <extLst>
        <ext uri="{3e2802c4-a4d2-4d8b-9148-e3be6c30e623}">
          <xlrd:rvb i="180"/>
        </ext>
      </extLst>
    </bk>
    <bk>
      <extLst>
        <ext uri="{3e2802c4-a4d2-4d8b-9148-e3be6c30e623}">
          <xlrd:rvb i="181"/>
        </ext>
      </extLst>
    </bk>
    <bk>
      <extLst>
        <ext uri="{3e2802c4-a4d2-4d8b-9148-e3be6c30e623}">
          <xlrd:rvb i="182"/>
        </ext>
      </extLst>
    </bk>
    <bk>
      <extLst>
        <ext uri="{3e2802c4-a4d2-4d8b-9148-e3be6c30e623}">
          <xlrd:rvb i="183"/>
        </ext>
      </extLst>
    </bk>
    <bk>
      <extLst>
        <ext uri="{3e2802c4-a4d2-4d8b-9148-e3be6c30e623}">
          <xlrd:rvb i="184"/>
        </ext>
      </extLst>
    </bk>
    <bk>
      <extLst>
        <ext uri="{3e2802c4-a4d2-4d8b-9148-e3be6c30e623}">
          <xlrd:rvb i="185"/>
        </ext>
      </extLst>
    </bk>
    <bk>
      <extLst>
        <ext uri="{3e2802c4-a4d2-4d8b-9148-e3be6c30e623}">
          <xlrd:rvb i="186"/>
        </ext>
      </extLst>
    </bk>
    <bk>
      <extLst>
        <ext uri="{3e2802c4-a4d2-4d8b-9148-e3be6c30e623}">
          <xlrd:rvb i="187"/>
        </ext>
      </extLst>
    </bk>
    <bk>
      <extLst>
        <ext uri="{3e2802c4-a4d2-4d8b-9148-e3be6c30e623}">
          <xlrd:rvb i="188"/>
        </ext>
      </extLst>
    </bk>
    <bk>
      <extLst>
        <ext uri="{3e2802c4-a4d2-4d8b-9148-e3be6c30e623}">
          <xlrd:rvb i="189"/>
        </ext>
      </extLst>
    </bk>
    <bk>
      <extLst>
        <ext uri="{3e2802c4-a4d2-4d8b-9148-e3be6c30e623}">
          <xlrd:rvb i="190"/>
        </ext>
      </extLst>
    </bk>
    <bk>
      <extLst>
        <ext uri="{3e2802c4-a4d2-4d8b-9148-e3be6c30e623}">
          <xlrd:rvb i="191"/>
        </ext>
      </extLst>
    </bk>
    <bk>
      <extLst>
        <ext uri="{3e2802c4-a4d2-4d8b-9148-e3be6c30e623}">
          <xlrd:rvb i="192"/>
        </ext>
      </extLst>
    </bk>
    <bk>
      <extLst>
        <ext uri="{3e2802c4-a4d2-4d8b-9148-e3be6c30e623}">
          <xlrd:rvb i="193"/>
        </ext>
      </extLst>
    </bk>
    <bk>
      <extLst>
        <ext uri="{3e2802c4-a4d2-4d8b-9148-e3be6c30e623}">
          <xlrd:rvb i="194"/>
        </ext>
      </extLst>
    </bk>
    <bk>
      <extLst>
        <ext uri="{3e2802c4-a4d2-4d8b-9148-e3be6c30e623}">
          <xlrd:rvb i="195"/>
        </ext>
      </extLst>
    </bk>
    <bk>
      <extLst>
        <ext uri="{3e2802c4-a4d2-4d8b-9148-e3be6c30e623}">
          <xlrd:rvb i="196"/>
        </ext>
      </extLst>
    </bk>
    <bk>
      <extLst>
        <ext uri="{3e2802c4-a4d2-4d8b-9148-e3be6c30e623}">
          <xlrd:rvb i="197"/>
        </ext>
      </extLst>
    </bk>
    <bk>
      <extLst>
        <ext uri="{3e2802c4-a4d2-4d8b-9148-e3be6c30e623}">
          <xlrd:rvb i="198"/>
        </ext>
      </extLst>
    </bk>
    <bk>
      <extLst>
        <ext uri="{3e2802c4-a4d2-4d8b-9148-e3be6c30e623}">
          <xlrd:rvb i="199"/>
        </ext>
      </extLst>
    </bk>
    <bk>
      <extLst>
        <ext uri="{3e2802c4-a4d2-4d8b-9148-e3be6c30e623}">
          <xlrd:rvb i="200"/>
        </ext>
      </extLst>
    </bk>
    <bk>
      <extLst>
        <ext uri="{3e2802c4-a4d2-4d8b-9148-e3be6c30e623}">
          <xlrd:rvb i="201"/>
        </ext>
      </extLst>
    </bk>
    <bk>
      <extLst>
        <ext uri="{3e2802c4-a4d2-4d8b-9148-e3be6c30e623}">
          <xlrd:rvb i="202"/>
        </ext>
      </extLst>
    </bk>
    <bk>
      <extLst>
        <ext uri="{3e2802c4-a4d2-4d8b-9148-e3be6c30e623}">
          <xlrd:rvb i="203"/>
        </ext>
      </extLst>
    </bk>
    <bk>
      <extLst>
        <ext uri="{3e2802c4-a4d2-4d8b-9148-e3be6c30e623}">
          <xlrd:rvb i="204"/>
        </ext>
      </extLst>
    </bk>
    <bk>
      <extLst>
        <ext uri="{3e2802c4-a4d2-4d8b-9148-e3be6c30e623}">
          <xlrd:rvb i="205"/>
        </ext>
      </extLst>
    </bk>
    <bk>
      <extLst>
        <ext uri="{3e2802c4-a4d2-4d8b-9148-e3be6c30e623}">
          <xlrd:rvb i="206"/>
        </ext>
      </extLst>
    </bk>
    <bk>
      <extLst>
        <ext uri="{3e2802c4-a4d2-4d8b-9148-e3be6c30e623}">
          <xlrd:rvb i="207"/>
        </ext>
      </extLst>
    </bk>
    <bk>
      <extLst>
        <ext uri="{3e2802c4-a4d2-4d8b-9148-e3be6c30e623}">
          <xlrd:rvb i="208"/>
        </ext>
      </extLst>
    </bk>
    <bk>
      <extLst>
        <ext uri="{3e2802c4-a4d2-4d8b-9148-e3be6c30e623}">
          <xlrd:rvb i="209"/>
        </ext>
      </extLst>
    </bk>
    <bk>
      <extLst>
        <ext uri="{3e2802c4-a4d2-4d8b-9148-e3be6c30e623}">
          <xlrd:rvb i="210"/>
        </ext>
      </extLst>
    </bk>
    <bk>
      <extLst>
        <ext uri="{3e2802c4-a4d2-4d8b-9148-e3be6c30e623}">
          <xlrd:rvb i="211"/>
        </ext>
      </extLst>
    </bk>
    <bk>
      <extLst>
        <ext uri="{3e2802c4-a4d2-4d8b-9148-e3be6c30e623}">
          <xlrd:rvb i="212"/>
        </ext>
      </extLst>
    </bk>
    <bk>
      <extLst>
        <ext uri="{3e2802c4-a4d2-4d8b-9148-e3be6c30e623}">
          <xlrd:rvb i="213"/>
        </ext>
      </extLst>
    </bk>
    <bk>
      <extLst>
        <ext uri="{3e2802c4-a4d2-4d8b-9148-e3be6c30e623}">
          <xlrd:rvb i="214"/>
        </ext>
      </extLst>
    </bk>
    <bk>
      <extLst>
        <ext uri="{3e2802c4-a4d2-4d8b-9148-e3be6c30e623}">
          <xlrd:rvb i="215"/>
        </ext>
      </extLst>
    </bk>
    <bk>
      <extLst>
        <ext uri="{3e2802c4-a4d2-4d8b-9148-e3be6c30e623}">
          <xlrd:rvb i="216"/>
        </ext>
      </extLst>
    </bk>
    <bk>
      <extLst>
        <ext uri="{3e2802c4-a4d2-4d8b-9148-e3be6c30e623}">
          <xlrd:rvb i="217"/>
        </ext>
      </extLst>
    </bk>
    <bk>
      <extLst>
        <ext uri="{3e2802c4-a4d2-4d8b-9148-e3be6c30e623}">
          <xlrd:rvb i="218"/>
        </ext>
      </extLst>
    </bk>
    <bk>
      <extLst>
        <ext uri="{3e2802c4-a4d2-4d8b-9148-e3be6c30e623}">
          <xlrd:rvb i="219"/>
        </ext>
      </extLst>
    </bk>
    <bk>
      <extLst>
        <ext uri="{3e2802c4-a4d2-4d8b-9148-e3be6c30e623}">
          <xlrd:rvb i="220"/>
        </ext>
      </extLst>
    </bk>
    <bk>
      <extLst>
        <ext uri="{3e2802c4-a4d2-4d8b-9148-e3be6c30e623}">
          <xlrd:rvb i="221"/>
        </ext>
      </extLst>
    </bk>
    <bk>
      <extLst>
        <ext uri="{3e2802c4-a4d2-4d8b-9148-e3be6c30e623}">
          <xlrd:rvb i="222"/>
        </ext>
      </extLst>
    </bk>
    <bk>
      <extLst>
        <ext uri="{3e2802c4-a4d2-4d8b-9148-e3be6c30e623}">
          <xlrd:rvb i="223"/>
        </ext>
      </extLst>
    </bk>
    <bk>
      <extLst>
        <ext uri="{3e2802c4-a4d2-4d8b-9148-e3be6c30e623}">
          <xlrd:rvb i="224"/>
        </ext>
      </extLst>
    </bk>
    <bk>
      <extLst>
        <ext uri="{3e2802c4-a4d2-4d8b-9148-e3be6c30e623}">
          <xlrd:rvb i="225"/>
        </ext>
      </extLst>
    </bk>
    <bk>
      <extLst>
        <ext uri="{3e2802c4-a4d2-4d8b-9148-e3be6c30e623}">
          <xlrd:rvb i="226"/>
        </ext>
      </extLst>
    </bk>
    <bk>
      <extLst>
        <ext uri="{3e2802c4-a4d2-4d8b-9148-e3be6c30e623}">
          <xlrd:rvb i="227"/>
        </ext>
      </extLst>
    </bk>
    <bk>
      <extLst>
        <ext uri="{3e2802c4-a4d2-4d8b-9148-e3be6c30e623}">
          <xlrd:rvb i="228"/>
        </ext>
      </extLst>
    </bk>
    <bk>
      <extLst>
        <ext uri="{3e2802c4-a4d2-4d8b-9148-e3be6c30e623}">
          <xlrd:rvb i="229"/>
        </ext>
      </extLst>
    </bk>
  </futureMetadata>
  <valueMetadata count="230">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bk>
      <rc t="1" v="149"/>
    </bk>
    <bk>
      <rc t="1" v="150"/>
    </bk>
    <bk>
      <rc t="1" v="151"/>
    </bk>
    <bk>
      <rc t="1" v="152"/>
    </bk>
    <bk>
      <rc t="1" v="153"/>
    </bk>
    <bk>
      <rc t="1" v="154"/>
    </bk>
    <bk>
      <rc t="1" v="155"/>
    </bk>
    <bk>
      <rc t="1" v="156"/>
    </bk>
    <bk>
      <rc t="1" v="157"/>
    </bk>
    <bk>
      <rc t="1" v="158"/>
    </bk>
    <bk>
      <rc t="1" v="159"/>
    </bk>
    <bk>
      <rc t="1" v="160"/>
    </bk>
    <bk>
      <rc t="1" v="161"/>
    </bk>
    <bk>
      <rc t="1" v="162"/>
    </bk>
    <bk>
      <rc t="1" v="163"/>
    </bk>
    <bk>
      <rc t="1" v="164"/>
    </bk>
    <bk>
      <rc t="1" v="165"/>
    </bk>
    <bk>
      <rc t="1" v="166"/>
    </bk>
    <bk>
      <rc t="1" v="167"/>
    </bk>
    <bk>
      <rc t="1" v="168"/>
    </bk>
    <bk>
      <rc t="1" v="169"/>
    </bk>
    <bk>
      <rc t="1" v="170"/>
    </bk>
    <bk>
      <rc t="1" v="171"/>
    </bk>
    <bk>
      <rc t="1" v="172"/>
    </bk>
    <bk>
      <rc t="1" v="173"/>
    </bk>
    <bk>
      <rc t="1" v="174"/>
    </bk>
    <bk>
      <rc t="1" v="175"/>
    </bk>
    <bk>
      <rc t="1" v="176"/>
    </bk>
    <bk>
      <rc t="1" v="177"/>
    </bk>
    <bk>
      <rc t="1" v="178"/>
    </bk>
    <bk>
      <rc t="1" v="179"/>
    </bk>
    <bk>
      <rc t="1" v="180"/>
    </bk>
    <bk>
      <rc t="1" v="181"/>
    </bk>
    <bk>
      <rc t="1" v="182"/>
    </bk>
    <bk>
      <rc t="1" v="183"/>
    </bk>
    <bk>
      <rc t="1" v="184"/>
    </bk>
    <bk>
      <rc t="1" v="185"/>
    </bk>
    <bk>
      <rc t="1" v="186"/>
    </bk>
    <bk>
      <rc t="1" v="187"/>
    </bk>
    <bk>
      <rc t="1" v="188"/>
    </bk>
    <bk>
      <rc t="1" v="189"/>
    </bk>
    <bk>
      <rc t="1" v="190"/>
    </bk>
    <bk>
      <rc t="1" v="191"/>
    </bk>
    <bk>
      <rc t="1" v="192"/>
    </bk>
    <bk>
      <rc t="1" v="193"/>
    </bk>
    <bk>
      <rc t="1" v="194"/>
    </bk>
    <bk>
      <rc t="1" v="195"/>
    </bk>
    <bk>
      <rc t="1" v="196"/>
    </bk>
    <bk>
      <rc t="1" v="197"/>
    </bk>
    <bk>
      <rc t="1" v="198"/>
    </bk>
    <bk>
      <rc t="1" v="199"/>
    </bk>
    <bk>
      <rc t="1" v="200"/>
    </bk>
    <bk>
      <rc t="1" v="201"/>
    </bk>
    <bk>
      <rc t="1" v="202"/>
    </bk>
    <bk>
      <rc t="1" v="203"/>
    </bk>
    <bk>
      <rc t="1" v="204"/>
    </bk>
    <bk>
      <rc t="1" v="205"/>
    </bk>
    <bk>
      <rc t="1" v="206"/>
    </bk>
    <bk>
      <rc t="1" v="207"/>
    </bk>
    <bk>
      <rc t="1" v="208"/>
    </bk>
    <bk>
      <rc t="1" v="209"/>
    </bk>
    <bk>
      <rc t="1" v="210"/>
    </bk>
    <bk>
      <rc t="1" v="211"/>
    </bk>
    <bk>
      <rc t="1" v="212"/>
    </bk>
    <bk>
      <rc t="1" v="213"/>
    </bk>
    <bk>
      <rc t="1" v="214"/>
    </bk>
    <bk>
      <rc t="1" v="215"/>
    </bk>
    <bk>
      <rc t="1" v="216"/>
    </bk>
    <bk>
      <rc t="1" v="217"/>
    </bk>
    <bk>
      <rc t="1" v="218"/>
    </bk>
    <bk>
      <rc t="1" v="219"/>
    </bk>
    <bk>
      <rc t="1" v="220"/>
    </bk>
    <bk>
      <rc t="1" v="221"/>
    </bk>
    <bk>
      <rc t="1" v="222"/>
    </bk>
    <bk>
      <rc t="1" v="223"/>
    </bk>
    <bk>
      <rc t="1" v="224"/>
    </bk>
    <bk>
      <rc t="1" v="225"/>
    </bk>
    <bk>
      <rc t="1" v="226"/>
    </bk>
    <bk>
      <rc t="1" v="227"/>
    </bk>
    <bk>
      <rc t="1" v="228"/>
    </bk>
    <bk>
      <rc t="1" v="229"/>
    </bk>
  </valueMetadata>
</metadata>
</file>

<file path=xl/sharedStrings.xml><?xml version="1.0" encoding="utf-8"?>
<sst xmlns="http://schemas.openxmlformats.org/spreadsheetml/2006/main" count="3681" uniqueCount="525">
  <si>
    <t xml:space="preserve">SERVICIO NACIONAL DE APRENDIZAJE SENA - COMPLEJO TECNOLÓGICO AGROINDUSTRIAL, PECUARIO Y TURÍSTICO - APARTADÓ ANTIOQUIA </t>
  </si>
  <si>
    <t xml:space="preserve">                                                                                                                                                                                                                                                                     ESTUDIO DE MERCADO PARA CONTRATAR EL SUMINISTRO DE LOS ELEMENTOS Y EQUIPOS NECESARIOS PARA LA DOTACIÓN Y MODERNIZACIÓN DE LOS AMBIENTES ESPECIALIZADOS DE APRENDIZAJE DEL CTAPT DEL SENA - ANTIOQUIA</t>
  </si>
  <si>
    <t xml:space="preserve">OBJETO: CONTRATAR EL SUMINISTRO DE LOS ELEMENTOS Y EQUIPOS NECESARIOS PARA LA DOTACIÓN Y MODERNIZACIÓN DE LOS AMBIENTES ESPECIALIZADOS DE APRENDIZAJE DEL COMPLEJO TECNOLÓGICO AGROINDUSTRIAL PECUARIO Y TURÍSTICO DEL SENA – ANTIOQUIA </t>
  </si>
  <si>
    <t>ÍTEM</t>
  </si>
  <si>
    <t>CÓDIGOS UNSPSC</t>
  </si>
  <si>
    <t>IMAGEN (ES DE REFERENCIA)</t>
  </si>
  <si>
    <t>DESCRIPCIÓN</t>
  </si>
  <si>
    <t>UNIDAD DE MEDIDA</t>
  </si>
  <si>
    <t>CANT</t>
  </si>
  <si>
    <t>TIC COLOMBIA</t>
  </si>
  <si>
    <t>ELECTROEQUIPOS</t>
  </si>
  <si>
    <t>INSTALACIONES ELECTRICAS - PROYECTOS, INSPECCIONES RETE - RETILAP DISEÑOS E INTERVENTORIAS</t>
  </si>
  <si>
    <t>SOLUCIONES UNICS JD</t>
  </si>
  <si>
    <t>VALOR PROMEDIO UNITARIO CON IVA</t>
  </si>
  <si>
    <t>VALOR TOTAL UNITARIO CON IVA</t>
  </si>
  <si>
    <t>MARCA OFRECIDA</t>
  </si>
  <si>
    <t>PRECIO UNITARIO CON IVA</t>
  </si>
  <si>
    <t>PRECIO TOTAL CON IVA</t>
  </si>
  <si>
    <t>PRECIO UNITARIO ANTES DE IVA</t>
  </si>
  <si>
    <t>IVA</t>
  </si>
  <si>
    <t>PRECIO TOTAL</t>
  </si>
  <si>
    <t>PRECIO UNITARIO SIN IVA</t>
  </si>
  <si>
    <t>PRECIO TOTAL UNITARIO</t>
  </si>
  <si>
    <r>
      <rPr>
        <b/>
        <sz val="10"/>
        <rFont val="Aptos Narrow"/>
        <family val="2"/>
        <scheme val="minor"/>
      </rPr>
      <t>Sistema avanzado de entrenamiento de electricidad</t>
    </r>
    <r>
      <rPr>
        <sz val="10"/>
        <rFont val="Aptos Narrow"/>
        <family val="2"/>
        <scheme val="minor"/>
      </rPr>
      <t xml:space="preserve">
Cada lado cuenta con un interruptor de encendido con protección contra fugas. Corriente de fuga según los parámetros técnicos:Potencia de entrada: CA 380 V, 50 Hz/60 Hz; trifásica, cinco cables. Temperatura ambiente: -5 °C a 40 °C.El dispositivo de protección actúa cuando la corriente de capacidad es inferior a 1,5 kVA. 2. Control general de potencia con protección contra fugas. Cuando la corriente de fuga alcanza los 30 mA, el dispositivo de protección actúa. 3. 3 voltímetros de CA de 450 V con indicador.4. Alimentación de CA: 1) Salida trifásica, 2) Salida de CA ajustable de 0 a 220 V/2 A, 3) Salida de CA del transformador: con botón de parada de emergencia. Corte la salida trifásica al presionarla. 5. Fuente de alimentación CC estabilizada: 1,25-30 V/2 A, precisión de ajuste del 1 %, proporciona alimentación CC ajustable de 0-190 V/2 A. 6. Medidor digital: Voltímetro digital CA: rango de medición de 0 a 450 V, pantalla digital de tres dígitos y medio, precisión de 1,0; Amperímetro digital CA: rango de medición de 0 a 6 A, precisión de 0,5, pantalla digital de tres dígitos y medio; 1 voltímetro digital CC: rango de medición de 0 a 450 V, pantalla digital de tres dígitos y medio, impedancia de entrada de 10 MΩ, precisión de 0,5; 1 amperímetro digital CC: rango de medición de 0 a 6 A, pantalla digital de tres dígitos y medio, precisión de 0,5. Diodos rectificadores: Cuatro estaciones cuentan con cuatro diodos rectificadores 1N5408 cada una para experimentos de rectificación y motores. 
El equipo tiene que ser entregado en el Municipio de Apartado – Antioquia, donde la entidad disponga dentro del área urbana del Municipio, instalado y con todos los accesorios necesarios para su optimo funcionamiento, </t>
    </r>
    <r>
      <rPr>
        <sz val="10"/>
        <color rgb="FFFF0000"/>
        <rFont val="Aptos Narrow"/>
        <family val="2"/>
        <scheme val="minor"/>
      </rPr>
      <t>debe incluir adecuación del sistema eléctrico según especificación técnica del equipo</t>
    </r>
    <r>
      <rPr>
        <sz val="10"/>
        <rFont val="Aptos Narrow"/>
        <family val="2"/>
        <scheme val="minor"/>
      </rPr>
      <t>, Así mismo, debe incluir la capacitación sobre el manejo del equipo al personal que el Sena disponga para ello, si para lleva a cabo estas acciones se requiere de alguna adecuación especial a la locación donde va a funcionar, se debe informar al momento de presentar la propuesta, todo esto debe estar incluido en la oferta presentada y publicado de en la plataforma SECOP II.</t>
    </r>
  </si>
  <si>
    <t>Unidad</t>
  </si>
  <si>
    <r>
      <rPr>
        <b/>
        <sz val="10"/>
        <rFont val="Aptos Narrow"/>
        <family val="2"/>
        <scheme val="minor"/>
      </rPr>
      <t>Sistema de entrenamiento en IOT</t>
    </r>
    <r>
      <rPr>
        <sz val="10"/>
        <rFont val="Aptos Narrow"/>
        <family val="2"/>
        <scheme val="minor"/>
      </rPr>
      <t xml:space="preserve">
Diseño modular, gran capacidad de expansión.
2. El uso de una estructura de placa de malla reduce las limitaciones del equipo en el diseño curricular y maximiza su aplicación. DLIM-441 Plataforma de Aplicación Integrada del Sistema de Fabricación Inteligente. Web: www.dolangeducation.com Correo electrónico: lab@dolang.cn Tel.: +86-531-87586199 3
3. La polea en la parte inferior del equipo es simple y portátil, lo que facilita su desplazamiento y el uso racional del espacio.
4. El equipo cuenta con múltiples protecciones personales, como cortocircuito, sobrecarga, parada de emergencia y fugas eléctricas, lo que garantiza en gran medida la seguridad personal.
5. El equipo adopta la tecnología de redes de comunicación más avanzada de la industria, lo que facilita la conexión en red, la aplicación sencilla de la plataforma de gestión y su fácil inicio y operación.
6. El contenido de capacitación del equipo incluye las aplicaciones principales en los sistemas residenciales actuales, lo que facilita su actualización y se adapta a los nuevos tiempos.
III. Parámetros técnicos
Alimentación de entrada: CA 220 V ± 10 % 50 Hz. Entorno de trabajo: - 5 °C - 45 °C, humedad relativa &lt; 90 % HR, altitud &lt; 3000 m. Capacidad de la unidad: &lt; 1,3 kVA. Dimensiones totales del equipo: no menos de 1100 x 740 x 1900 mm. Corriente de protección contra fugas &lt; 30 mA. Tiempo de respuesta &lt; 0,1 s. Protocolo de comunicación: protocolo de puerto serie, protocolo TCP/IP, con sistema de gestión de terminales. 
El equipo tiene que ser entregado en el Municipio de Apartado – Antioquia, donde la entidad disponga dentro del área urbana del Municipio, instalado y con todos los accesorios necesarios para su optimo funcionamiento, </t>
    </r>
    <r>
      <rPr>
        <sz val="10"/>
        <color rgb="FFFF0000"/>
        <rFont val="Aptos Narrow"/>
        <family val="2"/>
        <scheme val="minor"/>
      </rPr>
      <t>debe incluir adecuación del sistema eléctrico según especificación técnica del equipo</t>
    </r>
    <r>
      <rPr>
        <sz val="10"/>
        <rFont val="Aptos Narrow"/>
        <family val="2"/>
        <scheme val="minor"/>
      </rPr>
      <t>, Así mismo, debe incluir la capacitación sobre el manejo del equipo al personal que el Sena disponga para ello, si para lleva a cabo estas acciones se requiere de alguna adecuación especial a la locación donde va a funcionar, se debe informar al momento de presentar la propuesta, todo esto debe estar incluido en la oferta presentada y publicado de en la plataforma SECOP II.</t>
    </r>
  </si>
  <si>
    <r>
      <t xml:space="preserve">Sistema de entrenamiento en automatización de edificios
</t>
    </r>
    <r>
      <rPr>
        <sz val="10"/>
        <rFont val="Aptos Narrow"/>
        <family val="2"/>
        <scheme val="minor"/>
      </rPr>
      <t xml:space="preserve">1. El contenido de los dispositivos de entrenamiento puede incluir diferentes bucles de fuego.
2. Con el sistema de entrenamiento comúnmente utilizado en exhibiciones de fuegos artificiales y su función de enlace.
3. Implementación de tecnología informática y de red, que combina intercomunicación y control de acceso, con un sistema abierto y cableado flexible. 5. Software de gestión de PC que permite compartir información entre múltiples hosts.
III. Parámetros técnicos
1. Alimentación: CA 220 V ± 10 % 50 Hz. 2. Temperatura ambiente: -20 °C ~ +45 °C. 3. Capacidad del sistema: &lt;1 kVA.
4. Protección de seguridad: Protección automática con medidas de protección contra fugas. Contenido del curso: Proyecto de formación sobre sistemas de detección y alarma de incendios: Shandong Dolang Technology Equipment Co., Ltd.
Equipo del sistema y cableado para su comprensión, controlador de alarma, aisladores de cortocircuito, instalación y conexión del módulo de interfaz de enlace, detectores, módulos de salida, alarma sonora y luminosa para su uso e instalación del cableado, configuración de la gestión del sistema, programación de la dirección de elementos, diversas pruebas de simulación de incendios, programación de la conexión del sistema.
2. Proyecto de capacitación sobre alarmas de seguridad: Reconocimiento de equipos experimentales del sistema, cableado del sistema, equipos, experimento de cableado.
3. Capacitación en sistemas de control de acceso con intercomunicador. Proyecto de capacitación sobre sistemas: Control de acceso cognitivo con intercomunicador, instalación y uso de cada componente del sistema, experimento de control de acceso con tarjeta IC. Experimento de control de acceso con videoportero (incluyendo la unidad y la extensión de vídeo, intercomunicador, videoporteros y extensiones).
Instalación y uso del software para PC, emisión y gestión de tarjetas IC.
 El equipo tiene que ser entregado en el Municipio de Apartado – Antioquia, donde la entidad disponga dentro del área urbana del Municipio, instalado y con todos los accesorios necesarios para su optimo funcionamiento, </t>
    </r>
    <r>
      <rPr>
        <sz val="10"/>
        <color rgb="FFFF0000"/>
        <rFont val="Aptos Narrow"/>
        <family val="2"/>
        <scheme val="minor"/>
      </rPr>
      <t>debe incluir adecuación del sistema eléctrico según especificación técnica del equipo</t>
    </r>
    <r>
      <rPr>
        <sz val="10"/>
        <rFont val="Aptos Narrow"/>
        <family val="2"/>
        <scheme val="minor"/>
      </rPr>
      <t>, Así mismo, debe incluir la capacitación sobre el manejo del equipo al personal que el Sena disponga para ello, si para lleva a cabo estas acciones se requiere de alguna adecuación especial a la locación donde va a funcionar, se debe informar al momento de presentar la propuesta, todo esto debe estar incluido en la oferta presentada y publicado de en la plataforma SECOP II.</t>
    </r>
  </si>
  <si>
    <r>
      <t xml:space="preserve">Sistema de entrenamiento en cableado eléctrico que debe ser entregado instalado y realizar capacitacion de manejo y funcionamiento a los instructores encargados de este ambiente de formación 1.Dimensiones generales: estructura de escalera, el lado exterior está formado por un panel de revestimiento,
</t>
    </r>
    <r>
      <rPr>
        <sz val="10"/>
        <rFont val="Aptos Narrow"/>
        <family val="2"/>
        <scheme val="minor"/>
      </rPr>
      <t xml:space="preserve"> el lado interior está formado por cinco metopas simuladas.
1.1 Lado izquierdo (A)/1220 mm * 2440 *18 mm
1.2 Lado derecho (B)/1220 mm * 2440 *18 mm
•  Tablero de trabajo principal (C)/1600 mm * 2440 * 18 mm
•  Tablero superior (D)/delante 2426 mm, detrás 1827 mm, profundidad: 1202 mm
1.4 El ángulo formado entre la placa izquierda y la placa principal es de 109.
2. Panel de control y caja de herramientas
Panel de control 1500 (L) x 750 (B) x 800 (H)
Proporciona  a los trabajadores una plataforma de control, lo que evita interferencias de diversos
 factores, es fácil de manejar y protege a los trabajadores. Desempeña un papel importante en la realización de los trabajos.  Armario de herramientas   Sirve para la seguridad de los operarios y para guardar las herramientas.
  3. Suministro eléctrico Se utilizan las últimas tecnologías para la instalación eléctrica, y   cada estación
  cuenta con   una toma de corriente (AC380V trifásica, cinco cables), una toma de corriente para ordenador
  (AC220V monofásica), una toma de corriente para la construcción eléctrica del reproductor (AC220V
  monofásica),   una lámpara fluorescente y un enchufe.  
3.1 Potencia de entrada: trifásica, tres cables, 380 V ± 10 %, 50 Hz
3.2 Entorno de trabajo: rango de temperatura ambiente de -5 a 40 °C
3.3 Potencia: CA &lt; 4 kVA
3.4 Protección de seguridad: protección contra corriente de fuga (corriente de funcionamiento ≤ 30 mA), protección contra sobrecorriente, protección contra sobrecarga protección de parada de emergencia, protección contra subtensión 3.5 Humedad relativa: &lt;85 %
III.Características
(1) Utiliza la estructura real de la carcasa para aislar cada espacio, cerca del lugar de trabajo y en
  pleno cumplimiento de las directrices y el alcance de conocimientos de la World  Skills Competition .
  (2)  La instalación se realiza utilizando una estructura de tablero de parches y placas de montaje de madera,   que cumple totalmente
    3   los requisitos de equipamiento de la World Skills Competition.  Características: a. Este equipamiento   cumple con los estándares arquitectónicos; b. El uso de paneles de madera lo acerca   más a la pared   para los estudiantes; c. La estructura de tablero de parches aumenta la flexibilidad del
  equipamiento, lo que es práctico para las  clases prácticas después de la competición; d. El espacio abierto con   estructura trapezoidal, que se ajusta completamente al entorno de la World Skills Competition, permite a los alumnos
  realizar fácilmente la instalación de diferentes conductos en el espacio tridimensional y aprender diferentes   técnicas de instalación   El tablero de conexiones se utiliza para facilitar la formación y las pruebas de simulación. Se puede   utilizar repetidamente y es fácil de manejar gracias al uso del tablero de conexiones. La placa de madera de la evaluación de competencias  puede simular las condiciones reales de la competición (3)   Cuenta con un módulo de detección de fallos que contiene el principio de iluminación y  control de accionamiento eléctrico
    consta de varias subtareas que están relacionadas entre sí, con el fin de formar ampliamente a los estudiantes en la instalación y  la reparación de averías de aparatos eléctricos y, en particular, sus habilidades para la reparación y el mantenimiento de aparatos eléctricos. 
El equipo tiene que ser entregado en el Municipio de Apartado – Antioquia, donde la entidad disponga dentro del área urbana del Municipio, instalado </t>
    </r>
    <r>
      <rPr>
        <sz val="10"/>
        <color rgb="FFFF0000"/>
        <rFont val="Aptos Narrow"/>
        <family val="2"/>
        <scheme val="minor"/>
      </rPr>
      <t>y con todos los accesorios necesarios para su optimo funcionamiento, debe incluir adecuación del sistema eléctrico según especificación técnica del equipo</t>
    </r>
    <r>
      <rPr>
        <sz val="10"/>
        <rFont val="Aptos Narrow"/>
        <family val="2"/>
        <scheme val="minor"/>
      </rPr>
      <t>, Así mismo, debe incluir la capacitación sobre el manejo del equipo al personal que el Sena disponga para ello, si para lleva a cabo estas acciones se requiere de alguna adecuación especial a la locación donde va a funcionar, se debe informar al momento de presentar la propuesta, todo esto debe estar incluido en la oferta presentada y publicado de en la plataforma SECOP II.</t>
    </r>
  </si>
  <si>
    <r>
      <rPr>
        <b/>
        <sz val="10"/>
        <rFont val="Aptos Narrow"/>
        <family val="2"/>
        <scheme val="minor"/>
      </rPr>
      <t>Batería de litio 12V 200Ah.</t>
    </r>
    <r>
      <rPr>
        <sz val="10"/>
        <rFont val="Aptos Narrow"/>
        <family val="2"/>
        <scheme val="minor"/>
      </rPr>
      <t xml:space="preserve">                                                                                                                                                                                                                                                                                                 Más de 5000 ciclos con DOD del 80%. . 
5 años de garantía por defectos de fábrica.   . Características de la batería de litio de 12V 200Ah:
Vida útil: Despues de 5000 ciclos la capacidad de la baterías es mayor al 80%.
Alta resistencia a las temperaturas: La química del litio ferroso permite que las cargas y descargas se puedan realizar con temperaturas ambiente altas sin afectar ello a su vida útil. Es por ello que este tipo de baterías es la opción ideal en lugares con altas temperaturas y oscilaciones térmicas importantes.
Seguridad: Debido a los problemas de seguridad que tiene la tecnología Ion-Litio, se agregan cátodos de fosfato litio-hierro que dieron una gran estabilidad química a la batería. Es por ello que el litio ferroso es la tecnología más estable a nivel de mercado en la actualidad, a diferencia de la tecnología Ion-Litio no explota ni sale ardiendo, siendo esto un factor crucial de cara al transporte de la mercancía (barco, avión o tierra) así como de cara al cliente tras la instalación.
Voltaje descarga constante: Esto permite a la batería entregar virtualmente toda la energía hasta su descarga completa, además de simplificar el proceso de trabajo interno.
Memoria: No es necesario que la batería se cargue siempre al 100%, pudiendo realizar cargas parciales sin afectar a la vida útil.
Mayor sostenibilidad: La utilización de fosfatos evita el uso del cobalto y sus consecuentes riesgos medioambientales.</t>
    </r>
  </si>
  <si>
    <r>
      <rPr>
        <b/>
        <sz val="10"/>
        <rFont val="Aptos Narrow"/>
        <family val="2"/>
        <scheme val="minor"/>
      </rPr>
      <t>Batería de Gel 12V 100Ah</t>
    </r>
    <r>
      <rPr>
        <sz val="10"/>
        <rFont val="Aptos Narrow"/>
        <family val="2"/>
        <scheme val="minor"/>
      </rPr>
      <t>.                                                                                                                                                                                                                                                                                                    Ciclo profundo .
– Larga vida: la aleación de plomo-calcio anticorrosiva de alta densidad se utiliza en armonía con el electrolito GEL para reducir significativamente el efecto de sulfatación.
– Sin mantenimiento: el sistema de reabsorción de gas lo hace libre de mantenimiento
– Libre de fugas: la tecnología de gel se aplica para impregnar el electrolito en el separador para evitar fugas
– Seguridad: el filtro antiexplosión y las válvulas de seguridad especialmente diseñados evitan la fuga de gas cuando se sobrecarga
Dimensiones
Longitud: 371 mm
Ancho: 174 mm
Altura: 205mm
Altura Total (con terminal): 219mm
Peso aproximado: 30 kg</t>
    </r>
  </si>
  <si>
    <r>
      <rPr>
        <b/>
        <sz val="10"/>
        <rFont val="Aptos Narrow"/>
        <family val="2"/>
        <scheme val="minor"/>
      </rPr>
      <t>Batería de litio 24V 150Ah</t>
    </r>
    <r>
      <rPr>
        <sz val="10"/>
        <rFont val="Aptos Narrow"/>
        <family val="2"/>
        <scheme val="minor"/>
      </rPr>
      <t xml:space="preserve">
Más de 5000 ciclos con DOD del 80%.   
Características de la batería de litio 24V 150Ah:
Vida útil: Despues de 5000 ciclos la capacidad de la baterías es mayor al 80%.
Alta resistencia a las temperaturas: La química del litio ferroso permite que las cargas y descargas se puedan realizar con temperaturas ambiente altas sin afectar ello a su vida útil. Es por ello que este tipo de baterías es la opción ideal en lugares con altas temperaturas y oscilaciones térmicas importantes.
Seguridad: Debido a los problemas de seguridad que tiene la tecnología Ion-Litio, se agregan cátodos de fosfato litio-hierro que dieron una gran estabilidad química a la batería. Es por ello que el litio ferroso es la tecnología más estable a nivel de mercado en la actualidad, a diferencia de la tecnología Ion-Litio no explota ni sale ardiendo, siendo esto un factor crucial de cara al transporte de la mercancía (barco, avión o tierra) así como de cara al cliente tras la instalación.
Voltaje descarga constante: Esto permite a la batería entregar virtualmente toda la energía hasta su descarga copleta, además de simplificar el proceso de trabajo interno.
Memoria: No es necesario que la batería se cargue siempre al 100%, pudiendo realizar cargas parciales sin afectar a la vida útil.
Mayor sostenibilidad: La utilización de fosfatos evita el uso del cobalto y sus consecuentes riesgos medioambientales.</t>
    </r>
  </si>
  <si>
    <r>
      <rPr>
        <b/>
        <sz val="10"/>
        <rFont val="Aptos Narrow"/>
        <family val="2"/>
        <scheme val="minor"/>
      </rPr>
      <t xml:space="preserve">Panel solar de 590w  </t>
    </r>
    <r>
      <rPr>
        <sz val="10"/>
        <rFont val="Aptos Narrow"/>
        <family val="2"/>
        <scheme val="minor"/>
      </rPr>
      <t xml:space="preserve"> 
Propiedades eléctricas estándar 
Vmp: 34.32V
Voc: 41.2V
Imp: 17.2A
Isc: 18.21A
Eficiencia: 20.8%
Dimensiones: 2172 x 1303 x 35 mm
Peso: 31.5 Kg</t>
    </r>
  </si>
  <si>
    <r>
      <rPr>
        <b/>
        <sz val="10"/>
        <rFont val="Aptos Narrow"/>
        <family val="2"/>
        <scheme val="minor"/>
      </rPr>
      <t xml:space="preserve">Panel solar de 330w </t>
    </r>
    <r>
      <rPr>
        <sz val="10"/>
        <rFont val="Aptos Narrow"/>
        <family val="2"/>
        <scheme val="minor"/>
      </rPr>
      <t xml:space="preserve">                                                                                                                                                                                                                                                                                                        doble vidrio ZXP6-72-330/P con grafeno lo que los hace auto limpiante Propiedades eléctricas estándar a 1000W (STC) del panel solar de 330W son:
Vmp: 37.5V
Voc: 46,8V
Imp: 8.80A
Isc: 9.16A
Dimensiones: 1960 x 992 x 35 mm
Peso: 21.5 Kg</t>
    </r>
  </si>
  <si>
    <r>
      <t xml:space="preserve">Panel solar de 540W 
</t>
    </r>
    <r>
      <rPr>
        <sz val="10"/>
        <rFont val="Aptos Narrow"/>
        <family val="2"/>
        <scheme val="minor"/>
      </rPr>
      <t xml:space="preserve">Las características prinicpales del panel solar de 540W son:
Nominal Power Watt Pmax(W)	540
Power Output Tolerance Pmax(%)	0~+5
Maximum Power Voltage Vmp(V)	41.70
Maximum Power Current Imp(A)	13.03
Open Circuit Voltage Voc(V)	49.67
Short Circuit Current Isc(A)	13.90
Module Efficiency (%)	19.4
Solar cells	Mono
Cells orientation	144（6×24）
Module dimension 	2256x1133x35 mm(With Frame)
Weight	27.2 kg </t>
    </r>
  </si>
  <si>
    <r>
      <rPr>
        <b/>
        <sz val="10"/>
        <rFont val="Aptos Narrow"/>
        <family val="2"/>
        <scheme val="minor"/>
      </rPr>
      <t xml:space="preserve">Inversor  para sistemas monofásicos fase partida a 220V.   </t>
    </r>
    <r>
      <rPr>
        <sz val="10"/>
        <rFont val="Aptos Narrow"/>
        <family val="2"/>
        <scheme val="minor"/>
      </rPr>
      <t xml:space="preserve">                                                                                                                                                                                                                                       Inversor Para sistemas conectados a la red eléctrica, inyectando a la red los excedente.      
Información del producto:
Potencia de Salida continuada: 6000W
Máxima potencia de paneles: 8100W
Máximo voltaje DC: 550VDC
Rango de Voltaje MPP: 110VDC-360VDC
Numero de MPPT: 2
Eficiencia máxima: 98.4%
Eficiencia del Inversor: Onda Senoidal Pura
Peso del Inversor: 10.8Kg
Dimensiones del Inversor: 375 x 350 x 160 mm</t>
    </r>
  </si>
  <si>
    <r>
      <rPr>
        <b/>
        <sz val="10"/>
        <rFont val="Aptos Narrow"/>
        <family val="2"/>
        <scheme val="minor"/>
      </rPr>
      <t xml:space="preserve">Inversor  para red trifásica fase partida a 208V.     </t>
    </r>
    <r>
      <rPr>
        <sz val="10"/>
        <rFont val="Aptos Narrow"/>
        <family val="2"/>
        <scheme val="minor"/>
      </rPr>
      <t xml:space="preserve">                                                                                                                                                                                                                                                     Para sistemas conectados a la red eléctrica, inyectando a la red los excedente.    .   
Información del producto 
Potencia de Salida continuada: 10000W
Máxima potencia de paneles: 1300W
Máximo voltaje DC: 600VDC
Rango de Voltaje MPP: 300VDC-500VDC
Numero de MPPT: 2
Eficiencia CEC: 95.5%
Eficiencia del Inversor: Onda Senoidal Pura
Peso del Inversor: 41.32Kg
Dimensiones del Inversor: 510 x 724 x 226 mm</t>
    </r>
  </si>
  <si>
    <r>
      <rPr>
        <b/>
        <sz val="10"/>
        <rFont val="Aptos Narrow"/>
        <family val="2"/>
        <scheme val="minor"/>
      </rPr>
      <t xml:space="preserve">Inversor  para red trifásica fase partida a 208V. </t>
    </r>
    <r>
      <rPr>
        <sz val="10"/>
        <rFont val="Aptos Narrow"/>
        <family val="2"/>
        <scheme val="minor"/>
      </rPr>
      <t xml:space="preserve">                                                                                                                                                                                                                                                           Para sistemas conectados a la red eléctrica, inyectando a la red los excedente      
Información del producto 
Potencia de Salida continuada: 15000W
Máxima potencia de paneles: 19500W
Máximo voltaje DC: 600VDC
Rango de Voltaje MPP: 300VDC-500VDC
Numero de MPPT: 2
Eficiencia CEC: 95.5%
Eficiencia del Inversor: Onda Senoidal Pura
Peso del Inversor: 35.51Kg
Dimensiones del Inversor: 510 x 724 x 226 mm</t>
    </r>
  </si>
  <si>
    <r>
      <rPr>
        <b/>
        <sz val="10"/>
        <rFont val="Aptos Narrow"/>
        <family val="2"/>
        <scheme val="minor"/>
      </rPr>
      <t>Inversor Híbrido monofásico fase dividida</t>
    </r>
    <r>
      <rPr>
        <sz val="10"/>
        <rFont val="Aptos Narrow"/>
        <family val="2"/>
        <scheme val="minor"/>
      </rPr>
      <t xml:space="preserve">    
CARACTERÍSTICAS TÉCNICAS:
Entrada de CC:
Máxima potencia fotovoltaica recomendada: 8.000 W
Máxima Tensión fotovoltaica: 550 V
Tensión de inicio: 150V
Tensión nominal 370V
Rango de tensión 150V-550V
Número de MPPT: 2
Cadenas por MPPT: 1
Máx. corriente de entrada del MPPT: 13A
Salida de CA:
Potencia nominal de salida de CA: 4.999W
Máxima Potencia aparente de CA: 4.999 VA
Tensión nominal de salida de CA 240v(211.264V) y 208(183-228V)
Frecuencia de operación: 60Hz (59.3 – 60.5Hz)
Máxima corriente de salida: 22A
Factor de potencia nominal: 1
Factor de potencia ajustable: 0,8 en adelanto.
Información General:
Dimensiones (A/L/A) en mm: (669 x 565 x 179)
Peso: 33,5 kg
Autoconsumo: &lt; 12 W</t>
    </r>
  </si>
  <si>
    <r>
      <rPr>
        <b/>
        <sz val="10"/>
        <rFont val="Aptos Narrow"/>
        <family val="2"/>
        <scheme val="minor"/>
      </rPr>
      <t xml:space="preserve">Microinversor bifásico de 2000W 220V. </t>
    </r>
    <r>
      <rPr>
        <sz val="10"/>
        <rFont val="Aptos Narrow"/>
        <family val="2"/>
        <scheme val="minor"/>
      </rPr>
      <t xml:space="preserve">
Para sistemas conectados a la red eléctrica, 
inyectando a la red los excedente. Incluye bus Cable.
CARACTERÍSTICASDELPRODUCTO LatercerageneracióndemicroinversoresdualesdeAPsystems, losmodelosDS3D, estáalcanzando potencias de salida sinprecedentes de2000Wpara adaptarse a lamayor potenciademódulos fotovoltaico en la actualidad. Con 2 MPPT independientes, señales Zigbee encriptadas, los microiversoresDS3Dsebeneficiandeunaarquitecturacompletamentenueva. Eldiseñoinnovadorycompactohacequeelproductoseamás livianoymaximiza laproducciónde energía.Loscomponentesestánencapsuladosconsiliconaparareducirlatensiónenloscomponentes electrónicos, facilitar ladisipacióntérmica,mejorar laspropiedadesapruebadeaguaygarantizar la máximafiabilidaddelsistemaatravésderigurososmétodosdepruebaqueincluyenpruebasdevida útilacelerada.Unaccesoalaenergía24horasaldía,7díasalasemanaatravésdeaplicacionesmóviles ounportalwebfacilitaeldiagnósticoyelmantenimientoremotos. Conunrendimientoyunaeficienciadel97%,unaintegraciónúnicaconun20%menosdecomponentes, </t>
    </r>
  </si>
  <si>
    <r>
      <rPr>
        <b/>
        <sz val="10"/>
        <rFont val="Aptos Narrow"/>
        <family val="2"/>
        <scheme val="minor"/>
      </rPr>
      <t xml:space="preserve">Microinversor </t>
    </r>
    <r>
      <rPr>
        <sz val="10"/>
        <rFont val="Aptos Narrow"/>
        <family val="2"/>
        <scheme val="minor"/>
      </rPr>
      <t xml:space="preserve">
interconexion a la red electrica con redes inteligentes y sistemas avanzados de monitoreo para asegurar la máxima eficiencia.  4 entradas MPPT independientes, potencia máxima de salida de CA que llega a 2000W. Puedes conectarle hasta 4 paneles de hasta 640W.</t>
    </r>
  </si>
  <si>
    <r>
      <rPr>
        <b/>
        <sz val="10"/>
        <rFont val="Aptos Narrow"/>
        <family val="2"/>
        <scheme val="minor"/>
      </rPr>
      <t xml:space="preserve">Inversor Onda Pura 2000w 12v  Inversor Off Grid  </t>
    </r>
    <r>
      <rPr>
        <sz val="10"/>
        <rFont val="Aptos Narrow"/>
        <family val="2"/>
        <scheme val="minor"/>
      </rPr>
      <t xml:space="preserve">
cuenta con:
Tensión de entrada: 12V DC
Tensión de salida: 110V AC
Potencia continua: 2000w
Potencia pico: 4000w
Eficiencia &gt;= 90%
Puerto USB: 5V  500mA
Circuito de protección universal: sobretensión, protección térmica, protección contra fallas a tierra, protección contra sobrecarga, protección contra cortocircuitos
 Indicadores del inversor y del cargador: Completamente cargado / Energía pública / Fallo del inversor
Soporte de interruptor dual (inversor / cargador) descarga profunda de la batería.
Dos controladores de interruptor de alimentación (interruptor inversor / interruptor de cargador) para soportar la descarga profunda de la batería
Pantalla de voltaje de la batería: para que sepa el nivel de batería en todo momento
Pantalla de tensión de CA
Dimensiones: 454*180*142 mm
Peso (kg): 4.9</t>
    </r>
  </si>
  <si>
    <r>
      <rPr>
        <b/>
        <sz val="10"/>
        <rFont val="Aptos Narrow"/>
        <family val="2"/>
        <scheme val="minor"/>
      </rPr>
      <t xml:space="preserve">Controlador Regulador De Carga MPPT de 40A   </t>
    </r>
    <r>
      <rPr>
        <sz val="10"/>
        <rFont val="Aptos Narrow"/>
        <family val="2"/>
        <scheme val="minor"/>
      </rPr>
      <t xml:space="preserve">
El Regulador MPPT 12V / 24V 20A LCD es un avanzado controlador de carga solar con maximizador MPPT. Permite conectar cualquier tipo de panel solar para realizar la carga de nuestra batería de 12 o 24V a un máximo de 20A de intensidad.
Tiene pantalla LCD integrada gracias a la cual podremos visualizar el funcionamiento de la instalación y realizar una configuración ajustada a las características de nuestro sistema directamente desde el propio regulador de un modo visual y sencillo. Cuenta con unas excelentes características técnicas.
Este Regulador MPPT para instalaciones solares admite una carga máxima a baterías de 20A. Una ventaja añadida de este tipo de regulador es que puede trabajar con baterías de 12V o 24V con detección automática de la misma. Además, cuenta con una eficiencia de MPPT del 99% y una conversión de energía máxima del 98% para tener las mínimas pérdidas.</t>
    </r>
  </si>
  <si>
    <r>
      <rPr>
        <b/>
        <sz val="10"/>
        <color rgb="FF000000"/>
        <rFont val="Times New Roman"/>
        <family val="1"/>
      </rPr>
      <t xml:space="preserve">Controlador Regulador De Carga MPPT de 100A     </t>
    </r>
    <r>
      <rPr>
        <sz val="10"/>
        <color rgb="FF000000"/>
        <rFont val="Times New Roman"/>
        <family val="1"/>
      </rPr>
      <t xml:space="preserve">         
El controlador Regulador MPPT 12V / 24V 50A LCD es un avanzado controlador de carga solar con maximizador MPPT. Permite conectar cualquier tipo de panel solar para realizar la carga de nuestra batería de 12 o 24V a un máximo de 50A de intensidad.
Tiene pantalla LCD integrada gracias a la cual podremos visualizar el funcionamiento de la instalación y realizar una configuración ajustada a las características de nuestro sistema directamente desde el propio regulador de un modo visual y sencillo. Cuenta con unas excelentes características técnicas. Este Regulador admite una carga máxima a baterías de 40A. Una ventaja añadida de este tipo de regulador es que puede trabajar con baterías de 12V o 24V con detección automática de la misma.
El Regulador MPPT 100V 50A LCD 12/24V cuenta con una eficiencia de MPPT del 99% y una conversión de energía máxima del 98% para tener las mínimas pérdidas, de las mejores del mercado. Entre otros extras, el Regulador MPPT 100V 50A LCD 12/24V cuenta con las siguientes protecciones:
Cortocircuito en la entrada fotovoltaica. Se restaurará el funcionamiento normal cuando se solucione el cortocircuito.
Polaridad inversa en el campo fotovoltaico. El regulador incorpora protección para protegerse frente a este problema en la conexión.
Polaridad inversa de batería. El regulador no arrancará si la batería no está conectada de manera apropiada.
Sobrecarga. Si se excede la potencia admitida por el regulador, automáticamente se limita la producción a la capacidad máxima establecida por el modelo.
Cortocircuito de salida.
Potencia máxima FV que el regulador MPPT 50A puede convertir en carga de batería según voltaje
A 12V: 660W de potencia FV.
A 24V: 1320W de potencia FV.</t>
    </r>
  </si>
  <si>
    <t>Controlador Regulador De Carga PWM 60A . 
 El controlador de carga PWM 60A con puerto USB, se emplea para conectar cargas off-grid. 
Tiene las siguientes especificaciones técnicas:
Tensión mínima de entrada: 20V.
Tensión máxima de entrada: 100V
Tensión mínima de salida: 12V
Tensión máxima de salida: 24V
 Corriente máxima de salida: 60A                                                                                                                                                                                                                                                               esto debe estar incluido en la oferta presentada y publicado de en la plataforma SECOP II.</t>
  </si>
  <si>
    <r>
      <rPr>
        <b/>
        <sz val="10"/>
        <rFont val="Aptos Narrow"/>
        <family val="2"/>
        <scheme val="minor"/>
      </rPr>
      <t xml:space="preserve">Estructura en suelo para 9 paneles solares         </t>
    </r>
    <r>
      <rPr>
        <sz val="10"/>
        <rFont val="Aptos Narrow"/>
        <family val="2"/>
        <scheme val="minor"/>
      </rPr>
      <t xml:space="preserve">                                                                                                                                                                                                                     En Aluminio Anodizado, desmontable con capacidad de inclinacion entre 15° y 30 °, incluye elementos de fijación, anclaje, soporte, </t>
    </r>
  </si>
  <si>
    <r>
      <rPr>
        <b/>
        <sz val="10"/>
        <rFont val="Aptos Narrow"/>
        <family val="2"/>
        <scheme val="minor"/>
      </rPr>
      <t xml:space="preserve">Estructura para cubierta metálica para anclar 3 paneles solares </t>
    </r>
    <r>
      <rPr>
        <sz val="10"/>
        <rFont val="Aptos Narrow"/>
        <family val="2"/>
        <scheme val="minor"/>
      </rPr>
      <t xml:space="preserve">                                                                                                                                                                             Estructura para instalar sobre cubieta metalica con capacidad para instlar 3 paneles solares en Aluminio Anodizado, incluye elementos de fijación, anclaje, soporte, </t>
    </r>
  </si>
  <si>
    <t xml:space="preserve">Cable fotovoltaico 4mm (metro ) color Rojo </t>
  </si>
  <si>
    <t xml:space="preserve">cable fotovoltaico 6mm (metro ) color negro </t>
  </si>
  <si>
    <t>Metro</t>
  </si>
  <si>
    <r>
      <rPr>
        <b/>
        <sz val="10"/>
        <rFont val="Aptos Narrow"/>
        <family val="2"/>
        <scheme val="minor"/>
      </rPr>
      <t xml:space="preserve">spmc4 - mc4 macho y hembra        </t>
    </r>
    <r>
      <rPr>
        <sz val="10"/>
        <rFont val="Aptos Narrow"/>
        <family val="2"/>
        <scheme val="minor"/>
      </rPr>
      <t xml:space="preserve">                                                                                                                                                                                                                                                                                   Conector mc4 macho y hembra para uso exterior</t>
    </r>
  </si>
  <si>
    <r>
      <rPr>
        <b/>
        <sz val="10"/>
        <rFont val="Aptos Narrow"/>
        <family val="2"/>
        <scheme val="minor"/>
      </rPr>
      <t xml:space="preserve">spmc4 MC4 Y  </t>
    </r>
    <r>
      <rPr>
        <sz val="10"/>
        <rFont val="Aptos Narrow"/>
        <family val="2"/>
        <scheme val="minor"/>
      </rPr>
      <t xml:space="preserve">                                                                                                                                                                                                                                                                                                                          spmc4 MC4 Y, para conexiones en paralelo, para uso exterior</t>
    </r>
  </si>
  <si>
    <t>Pareja de conectores MC4 tipo T                                                                                                                                                                                                                                                                                   Pareja de conectores MC4 tipo T, uso exterior para realizar conexiones en paralelo</t>
  </si>
  <si>
    <t>CABLE SOLDADOR #4 SOLDAPLEX TPE105° N4 600V 170 AMP</t>
  </si>
  <si>
    <t>TERMINAL OJO PARELECTROPLATEADA PARA CABLE  #4</t>
  </si>
  <si>
    <r>
      <rPr>
        <b/>
        <sz val="10"/>
        <rFont val="Aptos Narrow"/>
        <family val="2"/>
        <scheme val="minor"/>
      </rPr>
      <t xml:space="preserve">AC TRUNK PORT DISCONNECTION TOOL HOYMILES     </t>
    </r>
    <r>
      <rPr>
        <sz val="10"/>
        <rFont val="Aptos Narrow"/>
        <family val="2"/>
        <scheme val="minor"/>
      </rPr>
      <t xml:space="preserve">                                                                                                                                                                                                                                                       AC TRUNK PORT DISCONNECTION TOOL HOYMILES, Se utiliza para desconectar la conexión entre el microinversor y el conector troncal de CA. También lleva integrada la llave para apretar los ojales de la tapa final.</t>
    </r>
  </si>
  <si>
    <r>
      <rPr>
        <b/>
        <sz val="10"/>
        <rFont val="Aptos Narrow"/>
        <family val="2"/>
        <scheme val="minor"/>
      </rPr>
      <t xml:space="preserve">AC TRUNK CONNECTOR UNLOK TOOL HOYMILE   </t>
    </r>
    <r>
      <rPr>
        <sz val="10"/>
        <rFont val="Aptos Narrow"/>
        <family val="2"/>
        <scheme val="minor"/>
      </rPr>
      <t xml:space="preserve">                                                                                                                                                                                                                                                                              AC TRUNK CONNECTOR UNLOK TOOL HOYMILE, Se utiliza para desbloquear la cubierta superior del conector troncal de CA para poder retirar, reemplazar el cable e instalar la tapa del extremo del troncal de CA.</t>
    </r>
  </si>
  <si>
    <r>
      <rPr>
        <b/>
        <sz val="10"/>
        <rFont val="Aptos Narrow"/>
        <family val="2"/>
        <scheme val="minor"/>
      </rPr>
      <t xml:space="preserve">end cap para microinversor  apsystem </t>
    </r>
    <r>
      <rPr>
        <sz val="10"/>
        <rFont val="Aptos Narrow"/>
        <family val="2"/>
        <scheme val="minor"/>
      </rPr>
      <t xml:space="preserve">                                                                                                                                                                                                                                                                                             Terminal hermético de extremo para microcontroladores QS1A y YC600. Se requiere de 1 terminal cada 3 microinversores.</t>
    </r>
  </si>
  <si>
    <r>
      <rPr>
        <b/>
        <sz val="10"/>
        <rFont val="Aptos Narrow"/>
        <family val="2"/>
        <scheme val="minor"/>
      </rPr>
      <t xml:space="preserve">PINZA VOLTIAMPERIMETRICA       </t>
    </r>
    <r>
      <rPr>
        <sz val="10"/>
        <rFont val="Aptos Narrow"/>
        <family val="2"/>
        <scheme val="minor"/>
      </rPr>
      <t xml:space="preserve">                                                                                                                                                                                                                                        PINZA VOLTIAMPERIMETRICA, CON MEDIDA DE CORRIENTE DIRECTA
•	Corriente AC (A) 400A ±(2.5%+5) 　　
•	Corriente DC (A) 400A ±(2.5%+5)
•	Voltaje AC (V) 600V ±(0.8%+5)
•	Frecuencia AC (Hz) 10Hz~60kHz ±(0.5%+2)
•	Voltaje DC (A) 600V ±(0.5%+2)
•	Resistencia (Ω) 40MΩ ±(0.8%+2)  　
•	Capacitancia (F) 4mF 　 40mF ±(4%+5) 　
•	Temperatura (℃) -40℃~1000℃ 　
•	Display 　 4000
•	Auto rango 　 √
•	Tamaño de la pinza 　 28mm
•	True RMS 　 √
•	NCV 　 √</t>
    </r>
  </si>
  <si>
    <r>
      <rPr>
        <b/>
        <sz val="10"/>
        <rFont val="Aptos Narrow"/>
        <family val="2"/>
        <scheme val="minor"/>
      </rPr>
      <t xml:space="preserve">PONCHADORA CONECTOR  MC4     </t>
    </r>
    <r>
      <rPr>
        <sz val="10"/>
        <rFont val="Aptos Narrow"/>
        <family val="2"/>
        <scheme val="minor"/>
      </rPr>
      <t xml:space="preserve">                                                                                                                                                                                                                                            Kit Ponchadora Conector MC4Ponchadora para terminales MC4 calibre (2,5/4/6 mm²).El paquete incluye:
1 – Ponchadora para conectores MC410 – pares de conectores mc4 para panel solar1 – par llave simple para conectores1 – estuche con agarradera interna</t>
    </r>
  </si>
  <si>
    <r>
      <rPr>
        <b/>
        <sz val="10"/>
        <rFont val="Aptos Narrow"/>
        <family val="2"/>
        <scheme val="minor"/>
      </rPr>
      <t xml:space="preserve">KIT HERRAMIENTA DE MANO </t>
    </r>
    <r>
      <rPr>
        <sz val="10"/>
        <rFont val="Aptos Narrow"/>
        <family val="2"/>
        <scheme val="minor"/>
      </rPr>
      <t xml:space="preserve">                                                                                                                                                                                                                                             Contiene 1 Martillo carpintero 13 oz1 Barra de extensión1 Llave de bujías1 Chicharra con mando de 10 mm2 Destornilladores punta paleta: 1,5 - 2 mm2 Destornilladores punta Phillips16 Llaves Allen1 Nivel1 Llave inglesa ajustable de 150 mm1 Set surtido de elementos de fijación (160 piezas)1 Adaptador de 10 mm x 6 mm29 Llaves de dado1 Cuchillo cartonero6 Llaves punta corona1 Porta puntas6 punta Phillips6 Punta paleta6 Punta estrella2 Adaptadores1 Cinta métrica de 5 m (16 pies)2 Alicates</t>
    </r>
  </si>
  <si>
    <t>VALOR TOTAL IVA INCLUIDO</t>
  </si>
  <si>
    <r>
      <t xml:space="preserve">NOTA: </t>
    </r>
    <r>
      <rPr>
        <sz val="14"/>
        <rFont val="Aptos Narrow"/>
        <family val="2"/>
        <scheme val="minor"/>
      </rPr>
      <t xml:space="preserve">SE DEBE TENER EN CUENTA QUE EN ALGUNOS ÍTEMS LA DESCRIPCIÓN DE LAS ESPECIFICACIONES TECNICAS NO SE ALCANZA A VISUALIZAR POR COMPLETO DEBIO A LO LARGO DEL TEXTO, POR FAVOR DAR CLICK SOBRE LA CELDA DE LA DESCRIPCIÓN PARA VER EL CONTENIDO COMPLETO.  </t>
    </r>
  </si>
  <si>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</si>
  <si>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</si>
  <si>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</si>
  <si>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</si>
  <si>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</si>
  <si>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</si>
  <si>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</si>
  <si>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</si>
  <si>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</si>
  <si>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</si>
  <si>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</si>
  <si>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</si>
  <si>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</si>
  <si>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</si>
  <si>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</si>
  <si>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</si>
  <si>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</si>
  <si>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</si>
  <si>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</si>
  <si>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</si>
  <si>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</si>
  <si>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</si>
  <si>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</si>
  <si>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</si>
  <si>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</si>
  <si>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</si>
  <si>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</si>
  <si>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</si>
  <si>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</si>
  <si>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</si>
  <si>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</si>
  <si>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</si>
  <si>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</si>
  <si>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</si>
  <si>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</si>
  <si>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</si>
  <si>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</si>
  <si>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</si>
  <si>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</si>
  <si>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</si>
  <si>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</si>
  <si>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</si>
  <si>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</si>
  <si>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</si>
  <si>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</si>
  <si>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</si>
  <si>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</si>
  <si>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</si>
  <si>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</si>
  <si>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</si>
  <si>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</si>
  <si>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</si>
  <si>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</si>
  <si>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</si>
  <si>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</si>
  <si>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</si>
  <si>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</si>
  <si>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</si>
  <si>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</si>
  <si>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</si>
  <si>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</si>
  <si>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</si>
  <si>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</si>
  <si>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</si>
  <si>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</si>
  <si>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</si>
  <si>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</si>
  <si>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</si>
  <si>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</si>
  <si>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</si>
  <si>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</si>
  <si>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</si>
  <si>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</si>
  <si>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</si>
  <si>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</si>
  <si>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</si>
  <si>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</si>
  <si>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</si>
  <si>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</si>
  <si>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</si>
  <si>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</si>
  <si>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</si>
  <si>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</si>
  <si>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</si>
  <si>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</si>
  <si>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</si>
  <si>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</si>
  <si>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</si>
  <si>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</si>
  <si>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</si>
  <si>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</si>
  <si>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</si>
  <si>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</si>
  <si>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</si>
  <si>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</si>
  <si>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</si>
  <si>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</si>
  <si>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</si>
  <si>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</si>
  <si>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</si>
  <si>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</si>
  <si>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</si>
  <si>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</si>
  <si>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</si>
  <si>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</si>
  <si>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</si>
  <si>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</si>
  <si>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</si>
  <si>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</si>
  <si>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</si>
  <si>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</si>
  <si>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</si>
  <si>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</si>
  <si>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</si>
  <si>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</si>
  <si>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</si>
  <si>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</si>
  <si>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</si>
  <si>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</si>
  <si>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</si>
  <si>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</si>
  <si>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</si>
  <si>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</si>
  <si>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</si>
  <si>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</si>
  <si>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</si>
  <si>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</si>
  <si>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</si>
  <si>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</si>
  <si>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</si>
  <si>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</si>
  <si>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</si>
  <si>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</si>
  <si>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</si>
  <si>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</si>
  <si>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</si>
  <si>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</si>
  <si>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</si>
  <si>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</si>
  <si>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</si>
  <si>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</si>
  <si>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</si>
  <si>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</si>
  <si>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</si>
  <si>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</si>
  <si>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</si>
  <si>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</si>
  <si>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</si>
  <si>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</si>
  <si>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</si>
  <si>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</si>
  <si>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</si>
  <si>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</si>
  <si>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</si>
  <si>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</si>
  <si>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</si>
  <si>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</si>
  <si>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</si>
  <si>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</si>
  <si>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</si>
  <si>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</si>
  <si>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</si>
  <si>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</si>
  <si>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</si>
  <si>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</si>
  <si>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</si>
  <si>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</si>
  <si>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</si>
  <si>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</si>
  <si>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</si>
  <si>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</si>
  <si>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</si>
  <si>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</si>
  <si>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</si>
  <si>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</si>
  <si>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</si>
  <si>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</si>
  <si>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</si>
  <si>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</si>
  <si>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</si>
  <si>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</si>
  <si>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</si>
  <si>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</si>
  <si>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</si>
  <si>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</si>
  <si>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</si>
  <si>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</si>
  <si>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</si>
  <si>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</si>
  <si>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</si>
  <si>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</si>
  <si>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</si>
  <si>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</si>
  <si>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</si>
  <si>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</si>
  <si>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ESTUDIO DE MERCADO PARA CONTRATAR EL SUMINISTRO DE LOS ELEMENTOS Y EQUIPOS NECESARIOS PARA LA DOTACIÓN Y MODERNIZACIÓN DE LOS AMBIENTES ESPECIALIZADOS DE APRENDIZAJE DEL CTAPT DEL SENA - ANTIOQUIA</t>
  </si>
  <si>
    <t>CÓDIGO UNSPSC</t>
  </si>
  <si>
    <t>LA GRAN TIENDA DEL MECANICO</t>
  </si>
  <si>
    <t>TRAZANDO SAS</t>
  </si>
  <si>
    <t>CTL COMPANY</t>
  </si>
  <si>
    <t>VALOR PROMEDIO TOTAL CON IVA</t>
  </si>
  <si>
    <r>
      <rPr>
        <b/>
        <sz val="10"/>
        <color theme="1"/>
        <rFont val="Aptos Narrow"/>
        <family val="2"/>
        <scheme val="minor"/>
      </rPr>
      <t xml:space="preserve">COMPRESOR       </t>
    </r>
    <r>
      <rPr>
        <sz val="10"/>
        <color theme="1"/>
        <rFont val="Aptos Narrow"/>
        <family val="2"/>
        <scheme val="minor"/>
      </rPr>
      <t xml:space="preserve">                                                                                                                   
Compresor de tornillo 10 HP con unidad de secador y tanque incluido. La tecnología de tornillo garantiza un rendimiento óptimo, un consumo de energía justo y un ruido controlado, aplicación en Agrícolas, Autos, Buses, Camiones, Camionetas, Motos.
• Potencia: 10HP 
• Capacidad Tanque: 500 L / 132 gal 
• Velocidad: 2,980 RPM 
• Presión trabajo: 10 bar 
• Caudal: 32 CFM 
• Requisito Eléctrico: 220V/60Hz/3F</t>
    </r>
  </si>
  <si>
    <r>
      <rPr>
        <b/>
        <sz val="10"/>
        <color theme="1"/>
        <rFont val="Aptos Narrow"/>
        <family val="2"/>
        <scheme val="minor"/>
      </rPr>
      <t>Extractor y Recolector de Aceite 80L</t>
    </r>
    <r>
      <rPr>
        <sz val="10"/>
        <color theme="1"/>
        <rFont val="Aptos Narrow"/>
        <family val="2"/>
        <scheme val="minor"/>
      </rPr>
      <t xml:space="preserve">
Aspirador móvil para la recuperación de aceite usado. Su doble función (aspirado y recuperado) lo hace versátil sobre todo en talleres de alto flujo con limitación de elevadores o pozos de lubricación. Incluye cámara de vacío (vaso), donde se puede ver la calidad y cantidad del aceite recuperado. Cuenta con descarga rápida por presurización.
• Capacidad depósito: 80 L
• Capacidad Embudo: 16 L
• Largo Manguera: 1.5 m
• Presión Válvula: 0.7 -1 bar
• Dimensiones (alto x ancho x largo): 1,435 x 554 x 452 mm</t>
    </r>
  </si>
  <si>
    <r>
      <rPr>
        <b/>
        <sz val="10"/>
        <color theme="1"/>
        <rFont val="Aptos Narrow"/>
        <family val="2"/>
        <scheme val="minor"/>
      </rPr>
      <t>ESCANER DE DIAGNISTICO VEHICULOS PESADOS Y LIVIANOS 12&amp;24 VOLT</t>
    </r>
    <r>
      <rPr>
        <sz val="10"/>
        <color theme="1"/>
        <rFont val="Aptos Narrow"/>
        <family val="2"/>
        <scheme val="minor"/>
      </rPr>
      <t xml:space="preserve">
para diagnosticar camiones, maquinaria, motores y vehículos multimarca, en sistemas 12 y 24 voltios Diesel, gasolina, híbridos, eléctricos y GNV
SPECIFICACIONES TÉCNICAS 
Tablet CPU libre escala Semiconductor (Quad-Core), I.MX6Q de 1.83GHz, lo que hace que el equipo tenga la mejor velocidad de respuesta. 
Sistema Operativo: Android 5.1 
Pantalla: de 10.1”   16:10 ,1280*800P 
Capacidad de almacenamiento: RAM:2GB ;ROM  :32GB(expandible). 
WIFI 802.11(a/b/g/n) Frecuencia 2.4G+5.8G DUAL BAND 
Bluetooth: BT
4.0 (BLE) class1, Distancia de Transmisión:10m 7 
Bateria: Lithium-ION Polymer battery,3.7V/10000mAh de alta duración. 
Temperatura de operación: -10 °C to 50 °C  14 °F to 122 °F. 
HDMI , Sensor G y de Luz , TF(SD) Card ,Micrófono sencillo, altavoz.
</t>
    </r>
  </si>
  <si>
    <t xml:space="preserve">OSCILOSCOPIO                                                                                                                                                                                                                    •	Número de canales: 4 canales analógicos. 
•	Ancho de banda: 70 MHz. 
•	Frecuencia de muestreo en tiempo real: 1 GSa/s. 
•	Funciones especiales:
o	Pruebas de actuadores. 
o	Análisis de señales de encendido, sensores, sistemas de bus, rendimiento, carga y más. 
o	Grabación y reproducción de formas de onda. 
•	Conectividad: USB Plug &amp; Play (no requiere fuente de alimentación externa). 
•	Compatibilidad: Compatible con tablets basadas en Windows y sistemas operativos como Windows 11, 10, 8, 7 y XP. 
•	Integración: Diseñado para integrarse con las tablets de diagnóstico 
•	Alimentación: USB. 
•	Modo de uso: Portátil y fácil de usar. </t>
  </si>
  <si>
    <r>
      <rPr>
        <b/>
        <sz val="10"/>
        <color theme="1"/>
        <rFont val="Aptos Narrow"/>
        <family val="2"/>
        <scheme val="minor"/>
      </rPr>
      <t>ELEVADOR DE TIJERA PARA 3 TONELADAS PARA SERVICIOS VARIOS</t>
    </r>
    <r>
      <rPr>
        <sz val="10"/>
        <color theme="1"/>
        <rFont val="Aptos Narrow"/>
        <family val="2"/>
        <scheme val="minor"/>
      </rPr>
      <t xml:space="preserve">
CARACTERÍSTICAS: • </t>
    </r>
    <r>
      <rPr>
        <sz val="10"/>
        <color rgb="FFFF0000"/>
        <rFont val="Aptos Narrow"/>
        <family val="2"/>
        <scheme val="minor"/>
      </rPr>
      <t>Instalación en piso rampas</t>
    </r>
    <r>
      <rPr>
        <sz val="10"/>
        <color theme="1"/>
        <rFont val="Aptos Narrow"/>
        <family val="2"/>
        <scheme val="minor"/>
      </rPr>
      <t>. • Dispositivo de seguridad de límite de recorrido, protege la máquina contra daños • Manguera de aceite anti explosión. • Excelente sincronización de elevación horizontal con precisión de 1 mm. • Impulsado por cilindro hidráulico. • Protección de seguridad mecánica de rango completo, mediante el uso de topes de seguridad, operación de descenso manual. • Elevación y descenso eléctrico controlado. • El equipo debe haber aprobado la prueba de carga dinámica del 115% y la prueba de carga estática del 150%. • Motor de aluminio en configuración de 220V</t>
    </r>
  </si>
  <si>
    <r>
      <rPr>
        <b/>
        <sz val="10"/>
        <color theme="1"/>
        <rFont val="Aptos Narrow"/>
        <family val="2"/>
        <scheme val="minor"/>
      </rPr>
      <t xml:space="preserve">BANCO DE PRUEBA DE INYECTORES CON TINA ULTRASONIDO </t>
    </r>
    <r>
      <rPr>
        <sz val="10"/>
        <color theme="1"/>
        <rFont val="Aptos Narrow"/>
        <family val="2"/>
        <scheme val="minor"/>
      </rPr>
      <t xml:space="preserve">                                                                                                                                                                                            equipo con capacidad de hacer pruebas de: Goteo o estanqueidad, Pulverizacion o atomizacion, Entrega o Caudal, Limpieza ultrasonido.
Prueba de inyectores que operen entre 50V y 90V al igual que convensionales de 12V, Puede probar inyectores GDI, FSI, SIDI, MPI, SPFI, TBI, CFI, K-JET, LPG, y funcion especial para inyectores de motocicleta. Pantalla tactil para la seleccion de pruebas , equipo de 4 probetas, incluye maleta de adaptadores, garantia de un año. </t>
    </r>
  </si>
  <si>
    <r>
      <rPr>
        <b/>
        <sz val="10"/>
        <color theme="1"/>
        <rFont val="Aptos Narrow"/>
        <family val="2"/>
        <scheme val="minor"/>
      </rPr>
      <t xml:space="preserve">El Banco de prueba de inyectores Diesel Common Rail TM514 </t>
    </r>
    <r>
      <rPr>
        <sz val="10"/>
        <color theme="1"/>
        <rFont val="Aptos Narrow"/>
        <family val="2"/>
        <scheme val="minor"/>
      </rPr>
      <t xml:space="preserve">
•	Es muy compacto y fácil de manejar. 
•	El Software COMMON RAIL PC FAST, que almacena una amplia base de datos en la que se encuentran las principales referencias de inyectores, sensores y válvulas comerciales del mercado latinoamericano. 
•	Posibilidad de generar y guardar informes y CREAR nuevas referencias. 
•	Soporte técnico en línea. 
•	Presión máxima de inyección: 2400 bar. 
•	Simple y rápida actualización del software por Internet. 
•	Electricidad 220V / 380V 50 / 60Hz, trifásico. 
•	Fluido de prueba: Castrol ISO 4113 o Ipiranga Ultra Serie 4113 
•	Se entrega cada equipo con un paquete de 4 horas de Capacitación e instalación. 
•	Garantía de 1 año. 
Con El Banco de inyectores Diesel Common Rail TM514 V3 podrá hacer las siguientes pruebas al inyector: 
•	Prueba eléctrica (resistencia, detección de cortocircuitos) 
•	Test de estanqueidad, Test de entrega carga plena, Test de entrega carga media, Test de entrega ralentí, Test de entrega en preinyección 
Se entrega con TODOS los adaptadores que han sido diseñados para la maquina: 
•	Tuberías, Conectores eléctricos, Adaptadores de retorno, Adaptadores para prueba de válvulas y sensores.
</t>
    </r>
  </si>
  <si>
    <r>
      <rPr>
        <b/>
        <sz val="10"/>
        <color theme="1"/>
        <rFont val="Aptos Narrow"/>
        <family val="2"/>
        <scheme val="minor"/>
      </rPr>
      <t>Banco De Entrenamiento De Motores Híbridos De Gasolina Y Electricidad</t>
    </r>
    <r>
      <rPr>
        <sz val="10"/>
        <color theme="1"/>
        <rFont val="Aptos Narrow"/>
        <family val="2"/>
        <scheme val="minor"/>
      </rPr>
      <t xml:space="preserve">
El dispositivo está diseñado sobre la base del motor híbrido de gasolina y electricidad del Toyota Prius para simular el arranque, la aceleración, la ralentización y otras acciones del motor con el fin de ilustrar la estructura y los principios de funcionamiento de los motores híbridos de gasolina y electricidad
Caracteristicas
•	Se utiliza un motor híbrido de gasolina y electricidad real y operativo 
•	El banco de entrenamiento está instalado con tablero de mandos y pantalla multifuncional 
•	El banco de entrenamiento se instala con el zócalo de diagnóstico 
•	El bastidor de la base del banco de entrenamiento está fabricado en acero 
•	Equipado con un sistema inteligente de ajuste y evaluación de fallos, 
Especificaciones
Dimensiones: 1800mm x 1OOOmm x 1800mm (largo x ancho x alto)
Fuente de alimentación: 12V DC
N.º de combustible (Fuel No): modo motor
Tamaño del depósito de combustible: 1OL
Temperatura de funcionamiento: -40ºC a +50ºC                                                                                                                                                                             MOTOR 100% NUEVO</t>
    </r>
  </si>
  <si>
    <r>
      <rPr>
        <b/>
        <sz val="10"/>
        <color theme="1"/>
        <rFont val="Aptos Narrow"/>
        <family val="2"/>
        <scheme val="minor"/>
      </rPr>
      <t>LABORATORIO ELECTRÓNICO</t>
    </r>
    <r>
      <rPr>
        <sz val="10"/>
        <color theme="1"/>
        <rFont val="Aptos Narrow"/>
        <family val="2"/>
        <scheme val="minor"/>
      </rPr>
      <t xml:space="preserve">
quipo diseñado especialmente para ensayar los componentes del sistema eléctrico de los vehículos automotores.
•	Alimentación única de 110 voltios AC. (No necesita Batería).
•	 Fuente Regulada de 12 y 24 voltios protegida contra corto circuito.
•	 Prueba de reguladores incluido los tipo “PD” y “PWM” controlados por la computadora.
•	 Prueba de módulos de encendido.
•	 Prueba de bobinas de encendido.
•	 Kilo voltímetro para medir el voltaje de alta tensión a la salida de las bobinas de encendido.
•	 Punta lógica para la prueba de sensores y autodiagnóstico del Laboratorio.
•	 Prueba de sensores con pantalla LCD que permite medida de voltaje y frecuencia variable.
•	 Prueba de flasher de direccional, relevos, pitos, bombillos…
•	 Manual ilustrado y en español.
•	 Dimensiones: Alto: 16 cm, Ancho: 43 cm, Largo: 35 cm.
•	 Peso: 12 kg.
•	 Garantía: Un año. La garantía cubre repuestos y mano de obra</t>
    </r>
  </si>
  <si>
    <t>NOTA: NO SE TENDRÁ ENCUENTA LA COTIZACIÓN DE TRAZANDO SAS POR TENER PRECIOS SUPERIORES A LOS OTROS COTIZANTES</t>
  </si>
  <si>
    <t xml:space="preserve">OBJETO: CONTRATAR LA COMPRAVENTA DE LOS ELEMENTOS Y EQUIPOS NECESARIOS PARA LA DOTACIÓN Y MODERNIZACIÓN DE LOS AMBIENTES ESPECIALIZADOS DE APRENDIZAJE DEL COMPLEJO TECNOLÓGICO AGROINDUSTRIAL PECUARIO Y TURÍSTICO DEL SENA – ANTIOQUIA </t>
  </si>
  <si>
    <t>FIBROTEC SA</t>
  </si>
  <si>
    <t>FIBROTEL SAS</t>
  </si>
  <si>
    <t>NETWORKING OCCIDENTAL</t>
  </si>
  <si>
    <t>TIC DE COLOMBIA</t>
  </si>
  <si>
    <r>
      <rPr>
        <b/>
        <sz val="10"/>
        <rFont val="Aptos Narrow"/>
        <family val="2"/>
        <scheme val="minor"/>
      </rPr>
      <t xml:space="preserve">Uled-at Unifi Led Panel
</t>
    </r>
    <r>
      <rPr>
        <sz val="10"/>
        <rFont val="Aptos Narrow"/>
        <family val="2"/>
        <scheme val="minor"/>
      </rPr>
      <t xml:space="preserve">Modelo
Panel 60x60
Formato de venta
Unidad
Color de la luz
Blanco
Temperatura de color
6.500 K
Voltaje
110V
Especificaciones
Potencia
48 W
Lugares de montaje
Techo
Materiales
Plástico
Ambientes
Interior
Luz
Tipos de fuentes de luz
LED
Otros
Tipo de alimentación
Corriente eléctrica
Formato de la lámpara
Panel     </t>
    </r>
  </si>
  <si>
    <r>
      <t xml:space="preserve">Sonoff Basic Wifi Smart Switch Domotica Alexa , Google Home
</t>
    </r>
    <r>
      <rPr>
        <sz val="10"/>
        <rFont val="Aptos Narrow"/>
        <family val="2"/>
        <scheme val="minor"/>
      </rPr>
      <t>Modelo Basic R2
Tipo de interruptor
Palanca
Color Blanco
Otros
Potencia nominal
2,2 kW
Voltaje nominal
240V
Frecuencia nominal
60 Hz
Corriente nominal
10 A
Materiales del cuerpo
Plástico
Materiales de contacto Plata
Largo x Altura x Ancho
9 cm x 2.7 cm x 4.1 cm
Peso 100 g
Cantidad de patas 1
Cantidad de canales 1
Con luz LED Sí
Con Wi-Fi Sí
Posiciones Off, On
Aplicaciones compatibles
eWeLink, Google Home, Alexa</t>
    </r>
  </si>
  <si>
    <r>
      <rPr>
        <b/>
        <sz val="10"/>
        <rFont val="Aptos Narrow"/>
        <family val="2"/>
        <scheme val="minor"/>
      </rPr>
      <t xml:space="preserve">Sonoff Touch Tx Us 3 Domotica Wifi Suiche Tactil
</t>
    </r>
    <r>
      <rPr>
        <sz val="10"/>
        <rFont val="Aptos Narrow"/>
        <family val="2"/>
        <scheme val="minor"/>
      </rPr>
      <t>Características:
*Control remoto de dispositivos a través de un teléfono.
*Encender/apagar dispositivos con Amazon Alexa y Google Assistant.
*Botones de control táctiles para una operación cómoda.
*Establezca un
*Personalice uno o grupos de dispositivos SONOFF para activar/desactivar con un simple toque.
*Permite administrar dispositivos cuando no haya red WiFi en su espacio.
*Controle el dispositivo con su familia juntos a través del uso compartido de dispo-sitivos.
*Sincronice el estado del dispositivo en tiempo real con su Teléfono.
* Servicio IFTTT desencadena un montón de acciones.
Especificaciones:
Nombre de la marca
: SONOFF Modelo
: T0 Estándar
: EE.UU. Gang
: 3 pandillas Color
: Blanco Entrada: CA 100-240V 50/60 Hz Entrada
: CA 100-240V 50/60Hz, 2A/Gang, 6A/Total Max
Material de la carcasa: Panel de vidrio endurecido + PC
inalámbrico Estándar: IEEE 802.11 b/g/n 2.4G
Tamaño: 120* 74* 38 (mm)</t>
    </r>
  </si>
  <si>
    <r>
      <rPr>
        <b/>
        <sz val="10"/>
        <rFont val="Aptos Narrow"/>
        <family val="2"/>
        <scheme val="minor"/>
      </rPr>
      <t xml:space="preserve">Controlador Inalámbrico
</t>
    </r>
    <r>
      <rPr>
        <sz val="10"/>
        <rFont val="Aptos Narrow"/>
        <family val="2"/>
        <scheme val="minor"/>
      </rPr>
      <t>Escalabilidad
●  Admite hasta 75 puntos de acceso
●  Admite hasta 1000 clientes
Facilidad de implementación
●  Para una implementación rápida y sencilla, los puntos de acceso se pueden co-nectar directamente al controlador LAN inalámbrico 2504 a través de dos puertos PoE (alimentación a través de Ethernet)
Rendimiento alto
Velocidad de  red cableada y rendimiento sin bloqueos para redes 802.11n y 802.11ac. Admite un rendimiento de hasta 1 Gbps.
Gestión de RF
●  Proporciona información histórica y en tiempo real sobre la interferencia de RF que afecta el rendimiento de la red en todos los controladores, a través de la inte-gración de la tecnología Cisco CleanAir® en todo el sistema.
Seguridad integral de extremo a extremo
●  Ofrece cifrado de seguridad de capa de transporte de datagramas (DTLS) com-patible con CAPWAP para ayudar a garantizar el cifrado de velocidad de línea completa entre los puntos de acceso y los controladores a través de enlaces WAN/LAN remotos
Voz de extremo a extremo
●  Admite comunicaciones unificadas para una mejor colaboración a través de men-sajería, presencia y conferencias.
●  Admite todos los teléfonos IP inalámbricos unificados de Cisco para servicios de voz rentables y en tiempo real</t>
    </r>
  </si>
  <si>
    <r>
      <rPr>
        <b/>
        <sz val="10"/>
        <color rgb="FF000000"/>
        <rFont val="Times New Roman"/>
        <family val="1"/>
      </rPr>
      <t xml:space="preserve">Camara Termografica ip poe
</t>
    </r>
    <r>
      <rPr>
        <sz val="10"/>
        <color rgb="FF000000"/>
        <rFont val="Times New Roman"/>
        <family val="1"/>
      </rPr>
      <t xml:space="preserve">Lente:
• Tipo de lente: Varifocal motorizado, ajustable entre 2.8 mm y 12 mm.
• Campo de visión (FOV):
• Horizontal: 95.9° a 29.2°.
• Vertical: 50.6° a 16.4°.
• Diagonal: 114.7° a 33.5°.
• Montura del lente: Ø 14 mm.
• Iris: Fijo, con apertura F1.6.
Cámara:
• Sensor de imagen: CMOS de 1/3" con escaneo progresivo.
• Resolución máxima: 2560 × 1440 (4 MP).
• Iluminación mínima:
• Color: 0.005 Lux (F1.6, AGC ON).
• Blanco y negro: 0 Lux con IR activado.
• Tiempo de obturación: 1/3 s a 1/100,000 s.
• Ajuste de ángulo:
• Panorámica: 0° a 360°.
• Inclinación: 0° a 90°.
• Rotación: 0° a 360°.
• Filtro de corte IR: Automático, para visión diurna y nocturna.
Iluminación:
• Tipo de luz suplementaria: Infrarrojo (IR).
• Alcance de la luz IR: Hasta 50 metros.
• Longitud de onda IR: 850 nm.
• Luz inteligente: Ajuste automático de la intensidad IR.
Video:
• Corriente principal:
• 50 Hz: 20 fps (2560 × 1440), 25 fps (1920 × 1080, 1280 × 720).
• 60 Hz: 20 fps (2560 × 1440), 24 fps (1920 × 1080, 1280 × 720).
• Corriente secundaria:
• 50 Hz: 25 fps (1280 × 720, 640 × 480, 640 × 360).
• 60 Hz: 24 fps (1280 × 720, 640 × 480, 640 × 360).
• Compresión de video: H.265+, H.265, H.264+, H.264 para corriente principal y MJPEG para subcorriente.
• Bit rate de video: De 32 Kbps a 8 Mbps.
• Región de interés (ROI): 1 región fija en la corriente principal.
Red:
• Protocolos soportados: TCP/IP, ICMP, DHCP, DNS, http, RTP, RTSP, NTP, IGMP, IPv6, UDP, QoS, FTP, SMTP.
• Vista en vivo simultánea: Hasta 6 canales.
• Interfaz de programación (API): ONVIF (Perfiles S, G, T), ISAPI, SDK.
• Usuarios soportados: Hasta 32 usuarios con tres niveles: administrador, operador y usuario.
• Seguridad: Protección con contraseña, autenticación http y WSSE, registro de auditoría de seguridad, autenticación de host (dirección MAC).
Imagen:
• Ajustes de imagen: Modo de rotación, saturación, brillo, contraste, nitidez, ga-nancia, balance de blancos, ajustable por software cliente o navegador web.
• Cambio de modo día/noche: Día, noche, automático, programado.
• Rango dinámico amplio (WDR): 120 dB.
• Mejoras de imagen: BLC (Compensación de luz de fondo), HLC (Compensación de luces altas), 3D DNR (Reducción de ruido digital en 3D).
Interfaz:
• Interfaz Ethernet: 1 puerto RJ45 10/100 M adaptativo.
• Almacenamiento integrado: Ranura para tarjeta mi-croSD/microSDHC/microSDXC, hasta 256 GB.
• Botón de reinicio: Sí.
Evento:
• Eventos básicos: Detección de movimiento (con soporte para alarmas específicas por tipo de objetivo: humano y vehículo), alarma de manipulación, excepciones.
• Vinculación: Carga a FTP/tarjeta de memoria, notificación al centro de vigilancia, envío de correo electrónico, activación de grabación, captura y salida de alarma (-S).
General:
• Alimentación:
• 12 VDC ± 25%, 0.9 A, máximo 11 W, con conector coaxial de 5.5 mm.
• PoE: 802.3af, Clase 3, 36 V a 57 V, 0.36 A a 0.23 A, máximo 12.9 W.
• Dimensiones: Ø 105 mm × 244.4 mm (Ø 4.1" × 9.6").
• Peso: Aproximadamente 745 g (1.6 lb).
• Condiciones de almacenamiento: -30 °C a 60 °C (-22 °F a 140 °F), humedad del 95% o menos (sin condensación).
• Condiciones de operación: -30 °C a 60 °C (-22 °F a 140 °F), humedad del 95% o menos (sin condensación).
• Funciones generales: Latido de corazón, anti-banding, espejo, protección por con-traseña, máscara de privacidad, marca de agua.
Aprobación:
• Compatibilidad electromagnética (EMC): Cumple con FCC, CE-EMC, RCM, IC.
• Seguridad: Certificaciones UL, CB, CE-LVD, BIS.
• Medio ambiente: Certificaciones CE-RoHS, WEEE, Reach.
• Protección: IP67 según IEC 60529-2013.                                                                                                                                                                        </t>
    </r>
  </si>
  <si>
    <r>
      <rPr>
        <b/>
        <sz val="10"/>
        <rFont val="Aptos Narrow"/>
        <family val="2"/>
        <scheme val="minor"/>
      </rPr>
      <t xml:space="preserve">Camara Ptz Hd Ip Ir 4mp 16x Ir 150 Soporte Pared Switch Poe </t>
    </r>
    <r>
      <rPr>
        <sz val="10"/>
        <rFont val="Aptos Narrow"/>
        <family val="2"/>
        <scheme val="minor"/>
      </rPr>
      <t xml:space="preserve">                                                                                                                                                                                                    Características principales:
Resolución maxima: 4 Megapixel (2560 x 1440).
Sensor CMOS 1/2.8” scan progresivo (High performance).
Iluminacion minima: color 0.005 Lux (F1.6, AGC ON).
Día / Noche Real (filtro ICR).
Distancia focal: 4.8 a 120 mm (25X zoom óptico / 16X zoom digital).
Distancia de infrarrojo: 100 mts Smart IR.
Funciones normales: WDR 120 dB / HLC / BLC / 3D DNR / Defog / EIS.
Funciones avanzadas: Detección de rostro / Detección de intrusión / Cruce de linea / Entrada y Salida de región / Objeto olvidado / Objeto removido.
Compresion: H.265+ / H.265 / H.264+ / H.264.
Compatible con la plataforma de Hik-Connect
Características Físicas y Eléctricas:
Alimentación: 12 VCD / PoE 802.3 at / 18 W.
Temperatura de operación: -30°C a 65°C / Humedad al 90% máximo.
Uso en exterior IP66.
Proteccion contra sobretensiones y proteccion contra voltajes transistorios.
Dimensiones: 164.5 x 290 mm.
Peso: 2 Kgs.</t>
    </r>
  </si>
  <si>
    <r>
      <rPr>
        <b/>
        <sz val="10"/>
        <rFont val="Aptos Narrow"/>
        <family val="2"/>
        <scheme val="minor"/>
      </rPr>
      <t xml:space="preserve">Cámara Ip 2mp Tipo Domo 2.8mm Poe Onvif </t>
    </r>
    <r>
      <rPr>
        <sz val="10"/>
        <rFont val="Aptos Narrow"/>
        <family val="2"/>
        <scheme val="minor"/>
      </rPr>
      <t xml:space="preserve">                                                                                                                                                                                                               Características principales:
• Resolución máxima: 2 Megapíxel (1920 x 1080).
• Lente fijo: 2.8 mm (ángulo de apertura 115°).
• 30 mts IR EXIR (visión nocturna).
• Compresión: H.265+ / H.265 / H.264.
• WDR 120 dB / 3D DNR / BLC.
• Soporta memoria micro SD de hasta 128 GB (no incluida).
• Compatible con plataforma Hik-Connect (P2P).
Características Físicas y Eléctricas:
• Alimentación: 12 VCD / PoE (802.3 af).
• Protección: IP67 (interior / exterior).
• Antivandalismo: IK10.
• Material: policarbonato y metal.
• Dimensiones: 111 x 82.4 mm.
• Peso: 497 g.
• Garantía: 12 meses
Características Destacadas:
• Video analítico de cruce de linea o intrusión de área.
• Compatible con la plataforma de Hik-Connect para una conexión mas rápido y sencilla.</t>
    </r>
  </si>
  <si>
    <r>
      <rPr>
        <b/>
        <sz val="10"/>
        <rFont val="Aptos Narrow"/>
        <family val="2"/>
        <scheme val="minor"/>
      </rPr>
      <t xml:space="preserve">Cerradura Puerta Con Wifi Biométrica   </t>
    </r>
    <r>
      <rPr>
        <sz val="10"/>
        <rFont val="Aptos Narrow"/>
        <family val="2"/>
        <scheme val="minor"/>
      </rPr>
      <t xml:space="preserve">                                                                                                                                                                                                                                            La DL05 ofrece los valores esenciales de una cerradura realmente inteligente, fácil de desbloquear, inteligente en los controles y segura por diseño. Conectada vía Bluetooth o Wi-Fi, posee métodos flexibles de desbloqueo y conecta a su residen-cia, sin importar de dónde, a través de la aplicación EZVIZ. Con un diseño mo-derno y sofisticado, el cuerpo robusto de la cerradura y varios recursos de seguri-dad ayudan a proteger su entrada adecuadamente.
Varios métodos de desbloqueo
Control simplificado vía aplicación EZVIZ
Alertas móviles en tiempo real
Acepta códigos de acceso temporales</t>
    </r>
  </si>
  <si>
    <r>
      <rPr>
        <b/>
        <sz val="10"/>
        <rFont val="Aptos Narrow"/>
        <family val="2"/>
        <scheme val="minor"/>
      </rPr>
      <t xml:space="preserve">citofono ip IS710-P - Citofono Portero IP PoE    </t>
    </r>
    <r>
      <rPr>
        <sz val="10"/>
        <rFont val="Aptos Narrow"/>
        <family val="2"/>
        <scheme val="minor"/>
      </rPr>
      <t xml:space="preserve">                                                                                                                                                                                                                             Features
1. IP65, Waterproof、Dustproof.
2. Adopted aluminum surface shell and cast iron bottom case design which has strong structure to anti-destroy.
3. High quality voice communication with built-in all kinds of standard speech co-de.
Detail
Key Features:
● One key to dial emergency call for help, realize the bi-directional full-duplex voi-ce intercom.
● Panel adopts advanced wire drawing aluminum alloy material, high strength da-mage resistant button, strong and durable.
● Support POE power supply and the external power supply.
● Embedded wall or mounted in the wall, to avoid cable leakage users, to ensure that the internal network information security, provide and remote configuration.
● Built-in speaker and high sensitive microphone, support hand-free calls and re-ceive emergency broadcast
● Adopted seal design, waterproof and dustproof level is IP65.
● Support extra access security device, multi-functions provide more perfect servi-ce to industry customers.
Phone Features:
● WEB support Multi-Language
● 1 SIP account, Hotline
● Call hold, Call waiting, Call forward
● Call transfer (blind/busy/ask)
● Mute, DND
● Auto-answer, 3-way conferencing
● 1 DSS programmable key(Speed dial, Intercom etc.)
● Volume control
● Direct IP call without SIP proxy
● Default Ring tone 1 selection/import/delete
● Custom Warning Ring tone 2 selection/import/delete
● Time setting(SNTP/SIP Server/Manual)
● Support SIP main/standby server
Advanced Features:
● 1 key to restore the factory value
● 1 DSS programmable key(Speed dial, Intercom etc.)
● 1 recording interface, 1 custom warning ring tone interface(using Ring tone 2)
IP PBX System Integration:
● Busy lamp field (BLF), BLF list
● Bridged line appearance (BLA)
● DND &amp; Forward synchronization
● Intercom, Paging, Music on hold
● Call pickup, Dial Plan, Call recording Anonymous call, Anonymous call rejection
Codes and Voice Features:
● Wideband Codec: G.722
● Narrowband codec: G.711μ/A, G.723.1
● G.726, G.729a/b, iLBC
● VAD, CNG, AEC, AGC
● Full-duplex,
Security:
● LLDP, VLAN QoS (802.1pq),VPN(L2TP)
● Transport Layer Security (TLS)
● Digest authentication using MD5/MD5-sess
● Secure configuration file via AES encryption
● Phone lock for personal privacy protection
● Admin/User 2-level configuration mode
Network Features:
● SIP v1 (RFC2543), v2 (RFC3261)
● DNS SRV (RFC3263)
● NAT Traversal: STUN mode
● DTMF: In-Band, RFC2833, SIP Info, Auto
● HTTP/HTTPS Web Management
● IP Assignment: Static/DHCP/PPPoE
● Network support Bridge mode
● TFTP/DHCP/PPPoE client
● DNS client, NAT/DHCP server
Management:
● Auto-provision via FTP/TFTP/HTTP/HTTPS
● SNMP V1/2 , TR069 optional
● Configuration: browser/phone/auto-provision
● Trace package and system log export
Physical Features:
● 1 DSS programmable key(Speed dial, Intercom etc.)
● 1 LED lights，
● 1 light touch button(Remote factory value)
● 1xRJ45 10/100M Ethernet ports
● Power adapter: AC 100~240V input and
● DC 12V/1A output
● Power over Ethernet ,IEEE 802.3af,class 0
● Net weight: 0.52KG, Gross weight: 0.65KG
● Dimension: 162x112x40MM
● Operating humidity: 10~95%
● Storage temperature: up to 60°C
Certifications:
● RoHS、CE、FCC</t>
    </r>
  </si>
  <si>
    <r>
      <rPr>
        <b/>
        <sz val="10"/>
        <rFont val="Aptos Narrow"/>
        <family val="2"/>
        <scheme val="minor"/>
      </rPr>
      <t xml:space="preserve">Cantonera Electrica 12 v       </t>
    </r>
    <r>
      <rPr>
        <sz val="10"/>
        <rFont val="Aptos Narrow"/>
        <family val="2"/>
        <scheme val="minor"/>
      </rPr>
      <t xml:space="preserve">                                                                                                                                                                                                                                                             SAT CT01
Color
Plateado
Otros
Mecanismos de apertura
Pueras
Tipo de instalación
Empotrable
Tipo de alimentación
Corriente eléctrica
Materiales
Zinc
Altura
20 cm
Ancho
25 cm
Profundidad
30 cm
Peso
2 kg</t>
    </r>
  </si>
  <si>
    <r>
      <rPr>
        <b/>
        <sz val="10"/>
        <rFont val="Aptos Narrow"/>
        <family val="2"/>
        <scheme val="minor"/>
      </rPr>
      <t xml:space="preserve">rack abierto 42 ru  </t>
    </r>
    <r>
      <rPr>
        <sz val="10"/>
        <rFont val="Aptos Narrow"/>
        <family val="2"/>
        <scheme val="minor"/>
      </rPr>
      <t xml:space="preserve">                                                                                                                                                                                                                                                                            El Rack Abierto Doble Parales de 210 cm de altura es la solución ideal para quienes buscan optimizar el espacio y la organización de sus servidores. Con una capacidad de 42 unidades y dimensiones de 630 mm de ancho y 600 mm de profundidad, este rack ofrece un diseño robusto y funcional que se adapta a diversas configura-ciones de equipos.</t>
    </r>
  </si>
  <si>
    <r>
      <rPr>
        <b/>
        <sz val="10"/>
        <rFont val="Aptos Narrow"/>
        <family val="2"/>
        <scheme val="minor"/>
      </rPr>
      <t xml:space="preserve">Parlante IP Full Duplex                                                      </t>
    </r>
    <r>
      <rPr>
        <sz val="10"/>
        <rFont val="Aptos Narrow"/>
        <family val="2"/>
        <scheme val="minor"/>
      </rPr>
      <t xml:space="preserve">                                                                                                                                                                                                                                     Audio HD, Full duplex talking, Auto-AEC.
Altavoz 13W.
LEDs y teclas incorporadas en el diseño
Incorpora micrófono y interfaz externa para micrófono 3.5mm que se puede con-mutar libremente
Alimentación PoE (802.3af / at). 
Características del producto
3 cuentas PBX
Soporta hasta 20 grupos de localización funciones
LEDs y teclas de función integradas en el diseño, LEDs que reflejan el estado del dispositivo, teclas de función para ajustar el volumen, broadcast IP y una tecla de reset para Factory Defaults. 
El micrófono incorporado y la interfaz del micrófono externo de 3,5mm pueden cambiarse libremente
Admite la gestión y el mantenimiento remoto de la web, como el mantenimiento de la cuenta, las actualizaciones de software, el control del volumen, etc.
Fuente de alimentación POE (802.3af/at).</t>
    </r>
  </si>
  <si>
    <r>
      <rPr>
        <b/>
        <sz val="10"/>
        <rFont val="Aptos Narrow"/>
        <family val="2"/>
        <scheme val="minor"/>
      </rPr>
      <t xml:space="preserve">bandeja Para rack 19 "   </t>
    </r>
    <r>
      <rPr>
        <sz val="10"/>
        <rFont val="Aptos Narrow"/>
        <family val="2"/>
        <scheme val="minor"/>
      </rPr>
      <t xml:space="preserve">                                                                                                                                                                                                                                                                          *1 BANDEJA PARA RACK
_ Medidas:
ANCHO: 19" = 48.4 CENTIMETROS
FONDO: 12" = 30 CENTIMETROS
COLOR: NEGRO CON TERMINACION EN PINTURA ELECTROSTATICA
MATERIAL: ACERO LAMINADO EN FRIO CALIBRE 24
*4 TORNILLO CANASTILLA M6 CON SU RESPECTIVA TUERCA</t>
    </r>
  </si>
  <si>
    <r>
      <rPr>
        <b/>
        <sz val="10"/>
        <rFont val="Aptos Narrow"/>
        <family val="2"/>
        <scheme val="minor"/>
      </rPr>
      <t xml:space="preserve">Multitoma para rack 8 puestos regulados </t>
    </r>
    <r>
      <rPr>
        <sz val="10"/>
        <rFont val="Aptos Narrow"/>
        <family val="2"/>
        <scheme val="minor"/>
      </rPr>
      <t xml:space="preserve">                                                                                                                                                                                                                                         Cable de entrada 1 Metro
- Calibre #14 AWG
- Tensión nominal 120VAC
- 1 Interruptor con indicador de neón
- Capacidad 15A 800W
- 8 tomas naranja con polo a tierra
- Portafusible y fusible 15A
- Supresor de picos de voltaje 20J- 150V</t>
    </r>
  </si>
  <si>
    <r>
      <rPr>
        <b/>
        <sz val="10"/>
        <rFont val="Aptos Narrow"/>
        <family val="2"/>
        <scheme val="minor"/>
      </rPr>
      <t xml:space="preserve">Kit De Herramientas Para Redes De Pc  </t>
    </r>
    <r>
      <rPr>
        <sz val="10"/>
        <rFont val="Aptos Narrow"/>
        <family val="2"/>
        <scheme val="minor"/>
      </rPr>
      <t xml:space="preserve">                                                                                                                                                                                                                                        •	VERSÁTIL SCOUT PRO 3 TESTER: El probador Scout Pro 3 localiza y prueba cables coaxiales, de datos y de teléfono, ofreciendo versatilidad y capacidades de prueba integrales
•	CRIMPADOR MODULAR DE RATCHETING: El rizador modular de trinquete corta, tira y engancha varios tipos de cables, incluyendo Twisted Pair, Ethernet y cables de voz y datos RJ45
•	CRIMPADOR MULTICONECTOR: El engarzador multiconector engancha los conectores de compresión F, BNC y RCA a los cables coaxiales interiores, inclui-dos Mini-coaxial, RG58, RG59, RG6, RG62 y RG6QS
•	Cierre duradero: el corte cuenta con cuchillas de acero de alto carbono que man-tienen la durabilidad y el filo, asegurando un rendimiento de corte confiable
•	PRECISO CABLE STRIPPER: El pelacables tiene un tope de cable deslizante exclusivo que mide previamente el cable para tiras rápidas, precisas y repetibles, mejorando la eficiencia
•	Herramienta versátil de perforación: la herramienta de perforación termina los cables en varios paneles de conexión cruzada, bloques y conectores trapezoida-les, proporcionando versatilidad para diferentes escenarios de instalación</t>
    </r>
  </si>
  <si>
    <r>
      <rPr>
        <b/>
        <sz val="10"/>
        <rFont val="Aptos Narrow"/>
        <family val="2"/>
        <scheme val="minor"/>
      </rPr>
      <t xml:space="preserve">Taladro Percutor                                                                                                                                                                                                                                                                               </t>
    </r>
    <r>
      <rPr>
        <sz val="10"/>
        <rFont val="Aptos Narrow"/>
        <family val="2"/>
        <scheme val="minor"/>
      </rPr>
      <t xml:space="preserve"> Taladro Percutor 1/2 Pulgadas 18V GSB 18V-50 SB/SC Brushless 
Amperaje (Ah):  1,5
-    Voltaje de la batería (V): 18V
-    Impacto (IMP = impacto por minuto): 0 – 27,000
-    Nº de rotaciones (sin carga / RPM) Mínimo y Máximo: 0-450/1,700
-    Mandril (pulgadas): 1/2''
-    Perforación máx. en madera: 35 mm
-    Perforación máx. en acero: 10 mm
-    Perforación máx. en mampostería: 8 mm
-    Portabrocas de cambio rápido: 13 mm
-    Tornillos: 10 mm
-    Medidas: Longitud 210 mm x anchura 62 mm x altura 225 mm
-    Garantía: 12 meses
-    Aplicación en material: perforación e atornillados en metal, albañearía y madera. Indicada para: Empresas de montaje y manutención industrial, instalación de siste-mas de seguridad y aire acondicionado, ebanistas y montadores de muebles, carpin-teros, Industrias e constructoras en general.
INCLUYE: 1 taladro percutor GSB 180-LI, 2 baterías 18V de 1,5 Ah, 1 cargador GAL 18V-20, 1 manual de instrucciones de la herramienta, 1 manual de instruccio-nes del cargador</t>
    </r>
  </si>
  <si>
    <t>modulo cablofil 6mt cuadrados,incluye soportes y herajes para su instalacion (5 bandejas de 40*300, 10 soportes horizontales )</t>
  </si>
  <si>
    <t>caja</t>
  </si>
  <si>
    <r>
      <rPr>
        <b/>
        <sz val="10"/>
        <rFont val="Aptos Narrow"/>
        <family val="2"/>
        <scheme val="minor"/>
      </rPr>
      <t xml:space="preserve">Kit Raspberry Pi 4  </t>
    </r>
    <r>
      <rPr>
        <sz val="10"/>
        <rFont val="Aptos Narrow"/>
        <family val="2"/>
        <scheme val="minor"/>
      </rPr>
      <t xml:space="preserve">                                                                                                                                                                                                                                                                                                
Kit  Pi 4, BCM2711 Broadcom, Quad Core Cortex-A72,64-bit SoC @ 1,5 GHz, Memoria RAM: 4 GB,2.4 GHz y 5.0 GHz IEEE 802.11b/g/n/ac inalámbrico LAN</t>
    </r>
  </si>
  <si>
    <t>UNIDAD</t>
  </si>
  <si>
    <r>
      <rPr>
        <b/>
        <sz val="10"/>
        <color theme="1"/>
        <rFont val="Aptos Narrow"/>
        <family val="2"/>
        <scheme val="minor"/>
      </rPr>
      <t xml:space="preserve">Nodemcu Esp32 Wifi  </t>
    </r>
    <r>
      <rPr>
        <sz val="10"/>
        <color theme="1"/>
        <rFont val="Aptos Narrow"/>
        <family val="2"/>
        <scheme val="minor"/>
      </rPr>
      <t xml:space="preserve">                                                                                                                                                                                                                                                                                 Nodemcu Esp32 Wifi Ch340g Usb-c + Shield Placa Expansion 30p</t>
    </r>
  </si>
  <si>
    <r>
      <t xml:space="preserve"> </t>
    </r>
    <r>
      <rPr>
        <b/>
        <sz val="10"/>
        <color theme="1"/>
        <rFont val="Aptos Narrow"/>
        <family val="2"/>
        <scheme val="minor"/>
      </rPr>
      <t xml:space="preserve">MKR WAN 1310,Microcontrolador   </t>
    </r>
    <r>
      <rPr>
        <sz val="10"/>
        <color theme="1"/>
        <rFont val="Aptos Narrow"/>
        <family val="2"/>
        <scheme val="minor"/>
      </rPr>
      <t xml:space="preserve">                                                                                                                                                                                                                                                    MKR WAN 1310,Microcontrolador SAMD21 Cortex®-M0+ MCU ARM de baja po-tencia de 32 bits</t>
    </r>
  </si>
  <si>
    <t>Tarjeta UNO R3 con microcontrolador Atmega 328p</t>
  </si>
  <si>
    <r>
      <t xml:space="preserve"> </t>
    </r>
    <r>
      <rPr>
        <b/>
        <sz val="10"/>
        <color theme="1"/>
        <rFont val="Aptos Narrow"/>
        <family val="2"/>
        <scheme val="minor"/>
      </rPr>
      <t xml:space="preserve">portenta C33,Microcontrolador: </t>
    </r>
    <r>
      <rPr>
        <sz val="10"/>
        <color theme="1"/>
        <rFont val="Aptos Narrow"/>
        <family val="2"/>
        <scheme val="minor"/>
      </rPr>
      <t xml:space="preserve">                                                                                                                                                                                                                                                        
portenta C33,Microcontrolador: Arm Cortex-M33 de hasta 200 MHz,SRAM: 512 kB,Flash: 2 MB,Interfaz Ethernet de 100 Mb (PHY),Wifi,Bluetooth de baja ener-gía,Interfaces: CAN, SD Card, ADC, GPIO, SPI, I2S, I2C, JTAG/SWD,Dimensiones: (66.04 x 25.40) mm.</t>
    </r>
  </si>
  <si>
    <t>Módulo de comunicación WiFi con IC ESP8266 -RAM instrucciones 64 Kb-RAM datos 96KB-reloj 80mhz</t>
  </si>
  <si>
    <r>
      <rPr>
        <b/>
        <sz val="10"/>
        <rFont val="Aptos Narrow"/>
        <family val="2"/>
        <scheme val="minor"/>
      </rPr>
      <t xml:space="preserve">Panel solar policristalino </t>
    </r>
    <r>
      <rPr>
        <sz val="10"/>
        <rFont val="Aptos Narrow"/>
        <family val="2"/>
        <scheme val="minor"/>
      </rPr>
      <t xml:space="preserve">                                                                                                                                                                                                                                                               
Panel solar policristalino vpm 18.36 v-55W voltaje de operación 12V-3Amperios</t>
    </r>
  </si>
  <si>
    <t>Regulador para panel solar 30A con LCD (REG-SOLAR-12-24-30LCD)</t>
  </si>
  <si>
    <t>Batería Seca 12v - 35 Ah Gel</t>
  </si>
  <si>
    <r>
      <rPr>
        <b/>
        <sz val="10"/>
        <rFont val="Aptos Narrow"/>
        <family val="2"/>
        <scheme val="minor"/>
      </rPr>
      <t>Inversor DC/AC 2000W</t>
    </r>
    <r>
      <rPr>
        <sz val="10"/>
        <rFont val="Aptos Narrow"/>
        <family val="2"/>
        <scheme val="minor"/>
      </rPr>
      <t xml:space="preserve">                                                                                                                                                                                                                                                                              
Inversor DC/AC 2000W 110VAC ± 10% / out 120-240 VAC</t>
    </r>
  </si>
  <si>
    <t>Modulo Relé 4 Salidas Smart Home IoT Wi-FI MODRLWIFI</t>
  </si>
  <si>
    <r>
      <t xml:space="preserve">Cnc Pro Maquina De Grabado(metal, PCB,Madera)                                                                                                                                                                                                                                  </t>
    </r>
    <r>
      <rPr>
        <sz val="10"/>
        <color theme="1"/>
        <rFont val="Aptos Narrow"/>
        <family val="2"/>
        <scheme val="minor"/>
      </rPr>
      <t>Cnc Pro Maquina De Grabado(metal, PCB,Madera),Área de trabajo: 11.8 x 7.1 x 1.8 in. Tamaño del marco: 16.5 x 13.8 x 10.6 in. Tipo: router CNC de escritorio con puerto USB. Requisitos del sistema: Windows XP/Win 7/Win 8/Win 10/Linux,Soporta archivos: código G (.nc/.txt/.gcode)
• Motor de eje y paso a paso: motor de husillo 775 (12-36 V) 24 V: 10000r / min; Collet: ER11 0.125 in (se puede equipar con 0.000-0.276 in); Motor paso a paso Nema17 42 1,3 A/0,25 N.m</t>
    </r>
  </si>
  <si>
    <r>
      <rPr>
        <b/>
        <sz val="10"/>
        <rFont val="Aptos Narrow"/>
        <family val="2"/>
        <scheme val="minor"/>
      </rPr>
      <t xml:space="preserve">Módulo ESP32 Con Cámara Ov2640 Arduino Wifi Ble Antena  </t>
    </r>
    <r>
      <rPr>
        <sz val="10"/>
        <rFont val="Aptos Narrow"/>
        <family val="2"/>
        <scheme val="minor"/>
      </rPr>
      <t xml:space="preserve">                                                                                                                                                                                                       Módulo de desarrollo de 32 bits, basado en el chipset ESP32-S de Espressif. Sopor-ta comunicación WIFI, Bluetooth low energy (BLE), ADC, I2C, PWM, SPI, IR contro-ller, UART, Micro SD, RTC,</t>
    </r>
  </si>
  <si>
    <r>
      <rPr>
        <b/>
        <sz val="10"/>
        <rFont val="Aptos Narrow"/>
        <family val="2"/>
        <scheme val="minor"/>
      </rPr>
      <t xml:space="preserve">Fuente DC conmutada para laboratorio Electrónico    </t>
    </r>
    <r>
      <rPr>
        <sz val="10"/>
        <rFont val="Aptos Narrow"/>
        <family val="2"/>
        <scheme val="minor"/>
      </rPr>
      <t xml:space="preserve">                                                                                                                                                                                                                
Fuente DC Conmutada para laboratorio de electrónica 1~60V/0~5A-Carga (0-100% carga) 50mV-Línea (90-132VAC, 170-264VAC variación) 20mV-Medidor de Voltaje y Corriente Pantalla LED de 3-dígitos ± 0.2% + 3 cuentas-Frecuencia Conmutada100 – 120kHz</t>
    </r>
  </si>
  <si>
    <r>
      <rPr>
        <b/>
        <sz val="10"/>
        <rFont val="Aptos Narrow"/>
        <family val="2"/>
        <scheme val="minor"/>
      </rPr>
      <t xml:space="preserve">Kit 38 Sensores KIT38S arduino                                                                                                                                                                                                                                                                                                                       </t>
    </r>
    <r>
      <rPr>
        <sz val="10"/>
        <rFont val="Aptos Narrow"/>
        <family val="2"/>
        <scheme val="minor"/>
      </rPr>
      <t xml:space="preserve">El kit contiene una selección de 38 módulos y sensores, entre los que se incluyen:
•	Módulo sensor de temperatura
•	Módulo LED colorido intermitente automático
•	Mini módulos de láminas magnéticas
•	Módulo sensor magnético Hall
•	Módulo receptor de sensor infrarrojo
•	Sensor magnético clase Bihor
•	Módulo de taza de luz mágica
•	Módulo codificador rotatorio
•	Módulo óptico roto
•	Detector de latidos del corazón
•	Módulo de lámina
•	Módulo sensor de evitación de obstáculos
•	Módulo sensor de caza
•	Módulo óptico abierto de mercurio
•	Módulo LED de 2 colores de 3MM
•	Módulo buzzer activo
•	Módulo de sensor de sonido de micrófono
•	Módulo sensor láser
•	Sensores lineales de Hall magnéticos </t>
    </r>
  </si>
  <si>
    <t xml:space="preserve">                  ESTUDIO DE MERCADO PARA CONTRATAR EL SUMINISTRO DE LOS ELEMENTOS Y EQUIPOS NECESARIOS PARA LA DOTACIÓN Y MODERNIZACIÓN DE LOS AMBIENTES ESPECIALIZADOS DE APRENDIZAJE DEL CTAPT DEL SENA - ANTIOQUIA</t>
  </si>
  <si>
    <t>AEROMAQUINADOS</t>
  </si>
  <si>
    <t>CODINTER</t>
  </si>
  <si>
    <t xml:space="preserve">Ingenieria y Estructuras de Colombia S.A.S </t>
  </si>
  <si>
    <t>VALOR TOTAL PROMEDIO CON IVA</t>
  </si>
  <si>
    <r>
      <rPr>
        <b/>
        <sz val="10"/>
        <color theme="1"/>
        <rFont val="Aptos Narrow"/>
        <family val="2"/>
        <scheme val="minor"/>
      </rPr>
      <t>TORNO PARALELO.</t>
    </r>
    <r>
      <rPr>
        <sz val="10"/>
        <color theme="1"/>
        <rFont val="Aptos Narrow"/>
        <family val="2"/>
        <scheme val="minor"/>
      </rPr>
      <t xml:space="preserve"> Especificaciones capacidad Máximo volteo sobre Bancada Ø400mm Máximo volteo sobre carro transversal Ø250mm Distancia entre centros 1000 mm Ancho de bancada 205 mm HUSILLO Diámetro Ø52 mm cono MT6 Número de velocidades 8 Rango de velocidades 70-2000 rpm ROSCAS Y AVANCES Recorrido carro superior 98 mm Recorrido del carro transversal 95 mm Ancho máximo de herramienta 16 x 16 mm Paso de rosca métricas 0.4 – 7 mm CONTRAPUNTO Diámetro Ø50 mm Recorrido 110 mm Cono MT4 MOTOR Potencia del motor 2.2 kW Conexión 320 V / 3 Fases – 60 Hz. Dimensiones (longitud x anchura x altura) 1935 x 780 x 1740 mm
Neto / bruto 755 / 846 kg. ACCESORIOS INCLUIDOS: - Copa de 3 mordazas ø200 mm - Copa de 4 mordazas ø200 mm - Visualizador con reglas ejes X y Z - Lámpara  Kit de htas x 7 PCS - Plato de arrastre - Guarda protectora de tornillo y de copa - Guarda dial de roscas - Luneta fija ø7 - 102 mm - Luneta móvil ø10 - 60 mm - Base</t>
    </r>
  </si>
  <si>
    <t>Mesa de corte  4X8 plasma para metales. Debe traer mesa de trabajo, lista para trabajar con los accesorios y complementos necesarios y 3 kit de elementos consumibles. Datos técnicos</t>
  </si>
  <si>
    <t>Equipo de corte y gravado LASER,  Equipo totalmente diseñados, construidos y ensamblados en Austria, 100% tecnología Alemana, con las siguientes especificaciones.</t>
  </si>
  <si>
    <t>INNOVATIVE EDUCATION</t>
  </si>
  <si>
    <t>ETECH SIMULATION</t>
  </si>
  <si>
    <t>VALOR UNITARIO PROMEDIO CON IVA</t>
  </si>
  <si>
    <t>Equipo simulador de operaciones en montacargas: Simulador de operaciones en montacarga en sistemas de combustión a gasolina, ACPM y eléctrico para operaciones de cargue y descargue en operaciones logísticas de almacenamiento, traslado, izaje de carga. Hardware
Debe incluir una estructura metálica robusta con pintura electrostática, soporte visual frontal, soporte visual trasera y ruedas ajustables.
Debe incorporar una silla ergonómica industrial de alta resistencia, caracterizada por su espaldar completo y acolchado, apoyabrazos y apoyacabeza regulables en altura. Utilizada en maquinaria real.
•	Esta silla, integrada a la estructura del simulador, debe permitir: Ajuste del espaldar, ajuste hacia adelante y atrás, cinturón de seguridad que cumpla con las normas SAE J386 e ISO6683.
•	Rango de peso soportado ajustable que va desde 50 hasta 130 Kg.
•	Debe incluir sistema de vibración en la silla.
•	Debe replicar vibraciones al operador de las revoluciones de uso de la máquina y de golpes que reciba la maquina durante la operación
Controles, el simulador debe incluir:
•	Un (1) volante industrial con palanca para selección de marchas y velocidades.
•	Un (1) panel de botones para asignación de funciones de la máquina.
•	Cuatro (4) palancas industriales (subir/bajar horquillas, inclinar horquillas, derecha/izquierda horquillas, unir/separar horquillas).
•	Tres (3) pedales industriales (acelerador, freno y freno de aproximación).
Las visuales deben incluir como mínimo:
•	Tres (3) Televisor 4K LED de 55” o superior (vista Frontal).
•	Un (1) Televisor 4K LED de 55” o superior (vista Trasera).
•	Un (1) pantalla táctil de 20” o superior. (Vista y Manipulación de controles).
Un (1) computador de alto rendimiento de última generación, que incluya como mínimo:
•	Procesador Intel Core i9 o superior.
•	Disco duro SSD 1TB o superior.
•	RAM 16Gb o superior.
•	Tarjeta gráfica NVIDIA RTX 3080 10 GB de alto rendimiento o superior.
Sistema de sonido integrado. Replica los sonidos propios de la máquina.
Instructor
•	Un (1) monitor LED 4K de 27” o superior (instructor).
•	Un (1) Teclado inalámbrico con mousepad.
•	Una (1) Impresora láser monocromática
Debe incluir todos los cables de video, energía, y red necesarios para el funcionamiento.
Software
El software del simulador de montacargas debe contar como mínimo los siguientes módulos:
•	Evaluación teórica.
•	Reconocimiento de controles.
•	Conducción.
•	Cargas con diferentes Centros de Gravedad.
•	Carga en tierra.
•	Diferentes tipos de carga.
•	Operación en estanterías.
•	Rampas.
•	Cargas pesadas.
•	Carga en camiones.
•	Libre.
El software del simulador de montacargas debe contar como mínimo los siguientes ejercicios:
•	Reconocimiento de controles.
•	Conducción Básica
•	Conducción Intermedia
•	Conducción Avanzada
•	Estacionamiento
•	Cargas con Diferente Centro de Gravedad
•	Ubicación de Cargas en Tierra
•	Apilamiento de Cargas Distintas
•	Apilamiento de Cargas Simulares
•	Operación con Carga Media
•	Operación con Carga Transversal Grande
•	Operación con Carga Vertical 1
•	Operación en Circuito en S
•	Cargas Distintas en estantería
•	Cargas Similares en estantería
•	Operación con Señales y Obstáculos
•	Operación en Espacios Confinados
•	Operación en Rampas con Carga
•	Operación en Rampas sin carga
•	Operación de Bajada de Rampas
•	Operación de Subida de Rampas
•	Operación de Carga de Bobinas en Camión
•	Operación de Apilamiento de bobinas
•	Operación de Traslado de Bobinas
•	Operación de Traslado de Estibas
•	Operación de Carga de Estibas en camión
•	Operación de Carga de Desechos en Camión
•	Operación de Traslado de Desechos 
•	Operación de Carga Interior en camión
•	Operación de Carga Lateral en camión
•	Operación de Descarga en camión
•	Ejercicio libre.
Debe incluir las siguientes visuales:
•	Visual frontal: replica de visual frontal que tiene el operador desde la cabina
•	Visual trasera: replica de visual trasera que tiene el operador  desde la cabina
•	Visual y manipulación controles: Visualización  virtual y manipulación con pantalla táctil de  panel de controles: Encendido, bocina, parada de emergencia, luces, limpia parabrisas, freno de parqueo, cinturón de seguridad, marcha adelante, atrás y neutral. 
Debe simular: 
•	Iluminacion del día como amanecer, mañana, tarde, crepúsculo y noche.
•	Lluvia con diferentes intensidades
•	Niebla con diferentes intensidades
•	Viento con diferentes velocidades y direcciones.
Debe simular fallas y emergencias como:
•	Falla de aceleración
•	Falla de dirección
•	Falla de freno
•	Incendio
El software de instructor debe contar como mínimo con las siguientes características:
•	El software debe tener idioma español.
•	Creación y modificación de alumnos e instructores.
•	Agrupación en clases.
•	Selección del alumno que va a realizar la práctica.
•	Selección de maquina a utilizar en la práctica.
•	Selección del programa de entrenamiento o práctica que va a realizar el alumno.
•	Inicio/Finalización de la práctica.
•	Monitoreo y supervisión: Visualización independiente de la visual del alumno que muestra la máquina y el escenario virtual en tiempo real durante la práctica.
•	Monitores y supervisión: Visualización independiente de la visual del alumno del movimiento y accionamiento de controles: palancas, botones, switch, volante, pedales.
•	Configuración y ajuste en tiempo real de la hora del día y las condiciones climáticas (Viento, lluvia, niebla, nieve) del ambiente simulado durante la práctica.
•	Inducción de fallas y emergencias durante las prácticas.
•	Visualización y evaluación de resultados. La información se presenta de manera visual a través de tablas y gráficas, facilitando la interpretación de los resultados.
•	Ajuste de métricas con IA (Inteligencia Artificial).
•	La IA detecta errores comunes y alerta al operador en el momento, permitiendo correcciones inmediatas y reduciendo la repetición de fallos.
•	La IA sugiere ajustes específicos para optimizar la precisión y eficiencia.
•	La IA sugiere al instructor la dificultad de ejercicios según el progreso del operador, promoviendo un avance continuo.
•	La IA identifica áreas de mejora y lo comunica al instructor para fortalecer habilidades específicas.
•	Capturas de pantalla, edición y creación de nuevas evaluaciones.
•	Simulación de condiciones climáticas, fallas y emergencias.
•	Reportes: sesión del estudiante, desempeño individual.
•	Sistema de grabación de ejercicios con cambio de punto de vista.
•	Debe generar en pantalla e imprimible, al menos los siguientes reportes:
	Reporte de Sesión del Estudiante.
	Reporte Grafico de Desempeño de un Estudiante.
	Reporte Grafico de Desempeño de la Clase en General.
Requerimientos adicionales:
•	Voltaje: 110v
•	Frecuencia: 60Hz
•	Manual de Usuario: Se debe entregar un (1) manual en español que incluye los ejercicios y funciones propios del equipo.
•	Garantía: Un (1) Año de garantía
•	Instalación: Instalación presencial del equipo
•	Capacitación: Capacitación presencial de Ocho (8) horas en el uso del simulador.</t>
  </si>
  <si>
    <t>Equipo simulador de operaciones en grúa STS (Pórtico) para el traslado de contenedores de la moto nave(buque) a equipo en tierra TT (Terminal Tractor)  y equipo RTG para operación en patio de contenedores especial para el traslado de contenedores entre las diferentes bahías y apilados.                                                                                                                                                          Simulador multifuncional diseñado para la formación de operadores de grúas portuarias, que permita la simulación completa de dos (2) tipologías de grúas en una única plataforma física. El sistema deberá ser capaz de operar cada tipología de forma independiente y con alta fidelidad operativa. El simulador deberá contemplar la simulación detallada e independiente de las siguientes grúas portuarias:
	Grúa tipo Ship to Shore (STS).
	Grúa tipo Rubber Tyred Gantry (RTG).
	Cada modalidad debe incluir: controles operativos, entorno visual inmersivo, y comportamiento dinámico ajustado a parámetros reales de operación.
	El sistema debe integrar un entorno gráfico inmersivo, con cambio de vistas (internas y externas), modelado de maquinaria, carga y entorno portuario.
	Las condiciones gráficas deberán incluir: representación de patio, buques, contenedores, zonas de tránsito, personal y equipamiento auxiliar.
	El software debe ser escalable, permitiendo la futura incorporación de nuevas tipologías de grúas o ampliación del entorno portuario.
	La arquitectura debe ser modular y actualizable, con capacidad de conexión a red para operaciones multiusuario o control remoto por parte del instructor.
	El simulador deberá ser compatible con normativas y buenas prácticas emitidas por organismos como IMO, ILO, ISO 12100, OSHA y otras normativas aplicables al entorno formativo portuario.
	El sistema debe permitir la gestión individualizada de usuarios, sesiones y niveles de formación.
	Los reportes generados deberán incluir métricas editables y objetivas de desempeño: tiempos, precisión, errores críticos, eficiencia operativa, cumplimiento de objetivos y recomendaciones automatizadas.
	Las estaciones deberán ser robustas y de uso intensivo, con componentes certificados para operación continua.
	El simulador debe permitir la simulación completa y autónoma de cada grúa, con escenarios en tiempo real, físicas realistas y variables ajustables (clima, viento, colisiones, fallos, etc.).
	El software deberá incluir un generador de ejercicios prácticos personalizados, con rutinas configurables por tipo de operación, complejidad, ubicación y parámetros logísticos.
	Deberá contar con un módulo de evaluación automatizada basado en inteligencia artificial (IA), capaz de registrar el desempeño del operador en tiempo real, identificar errores, sugerir mejoras y emitir reportes cuantitativos y cualitativos por sesión.
Hardware
Debe incluir una estructura metálica robusta con pintura electrostática, soporte visual frontal y ruedas ajustables.
Debe incorporar una silla ergonómica industrial de alta resistencia, caracterizada por su espaldar completo y acolchado, apoyabrazos y apoyacabeza regulables en altura. Utilizada en maquinaria portuaria real.
•	Asiento real utilizado en maquinaria portuaria.
•	Características mínimas:
•	Abertura de visualización tipo “V”.
•	Amortiguación y ajuste vertical.
•	Espaldar con soporte lumbar ajustable.
•	Suspensión mecánica con absorción de choques.
•	Apoyabrazos y respaldar reclinable.
Debe incluir plataforma de movimiento con actuadores con al menos dos (2) grados de libertad (pitch y roll). Capacidad de inclinación superior a 10° para cada eje.
Controles, el simulador debe incluir:
•	Debe incluir dos Joystick tipo industrial usados en equipos portuarios.
•	Debe incluir un sistema de controles con iluminación, siendo reprogramables dependiendo el tipo de grúa a simular.
•	Debe incluir un juego completo de luces de operación (floodlights) y luces de pasillos (walkways), así como alarma de viento integrada.
•	El sistema debe contar con memorias programables para inclinaciones del spreader en los lados mar y tierra.
•	Debe integrar un tándem Spreader completo y funcional, con capacidad de manejo independiente y separado para el lado mar y el lado tierra, y operación sincronizada.
•	Debe disponer de memorias de posición para operaciones repetitivas.
•	El sistema debe incluir un mecanismo de anclaje de tormenta (storm anchor).
•	Botón de emergencia activable.
•	Asimismo, debe reproducir todas las señales operativas estándar utilizadas en grúas portuarias convencionales.
•	Soportes ajustables hacia adelante y atrás, con apoya pies.
•	El diseño debe seguir estándares ergonómicos internacionales
•	Debe ser ajustable al operador.
Las visuales deben incluir como mínimo:
•	Tres (3) Televisor 4K LED de 55” o superior (vista Frontal).
•	Un (1) pantalla táctil de 20” o superior. (Vista y Manipulación de controles).
Un (1) computador de alto rendimiento de última generación, que incluya como mínimo:
•	Procesador Intel Core i9 o superior.
•	Disco duro SSD 1TB o superior.
•	RAM 16Gb o superior.
•	Tarjeta gráfica NVIDIA RTX 3080 10 GB de alto rendimiento o superior.
Sistema de sonido integrado. Replica los sonidos propios de la máquina.
Instructor
•	Un (1) monitor LED 4K de 27” o superior (instructor).
•	Un (1) Teclado inalámbrico con mousepad.
•	Una (1) Impresora láser monocromática
Debe incluir todos los cables de video, energía, y red necesarios para el funcionamiento.
Software
Grúa STS
El simulador debe replicar una grúa pórtico tipo Ship to Shore, que se desplaza sobre rieles, como las utilizadas en terminales portuarias nacionales.
•	Debe reproducir los siguientes movimientos con alta fidelidad:
	Movimiento de Gantry.
	Movimiento de Hoist.
	Movimiento de Trolley.
	Operación del Spreader.
	Inclinaciones Trim y Skew.
•	El sistema debe operar con contenedores ISO de 20, 30, 40, 45 pies y Twin.
•	La simulación debe incluir:
	Representación detallada de la grúa y su entorno.
	Visualización del flujo de camiones.
	Simulación de colisiones y entorno dinámico del patio de contenedores.
	Reacción ante condiciones atmosféricas variables.
•	El simulador debe incluir al menos los siguientes modelos de grúa:
	Feeder Crane
	Panamax Crane
	Post Panamax Crane
	Neo Panamax Crane
•	El simulador debe incluir al menos los siguientes modelos de grúa:
	Panamax
	Post Panamax
	Barcazas
	Alimentadores
El simulador STS debe incluir como mínimo los siguientes módulos:
•	Movimientos básicos.
•	Maniobras con contenedores.
•	Operaciones sobre la cubierta del buque.
•	Operaciones bajo la cubierta del buque.
•	Operaciones complejas sobre la cubierta del buque.
•	Operaciones complejas bajo la cubierta del buque.
•	Operaciones complejas con inclinación del buque.
El simulador STS debe incluir como mínimo los siguientes ejercicios:
•	Secuencia de encendido y apagado de la grúa real, incluyendo la maniobra de elevación y descenso de la pluma (Boom Hoist), con señales de:
	Boom horizontal.
	Boom a 45°.
	Boom a 90°.
	Boom en posición de detención.
•	Protección de límites de recorrido en los ejes del Trolley, Hoist y Gantry.
•	Sistema de memoria de inclinaciones del Spreader (TLS):
	Inclinación lateral (Trim).
	Inclinación frontal (List).
	Inclinación rotacional (Skew).
•	Manejo simultáneo de dos contenedores de 20 pies, con posibilidad de ajustar la distancia entre ellos.
•	Detección TTDS (Twin Twenty Detection System) para contenedores sin sujetadores centrales.
•	Selección del tamaño de grúa y buque a utilizar en cada ejercicio.
•	Señal de anclaje al muelle (rail clamp).
•	Sistema de anulación de sobrecarga por cuerda floja (hoist slack rope).
•	Operación con contenedores especiales:
	Tipo tanque.
	Plataforma.
	Flat rack (laterales abatibles).
	Refrigerados (reefer).
•	Sistema independiente de extensión/retracción del Spreader.
•	Posicionamiento del Trolley en posición de aparcamiento (home position).
•	Sistemas de calibración:
	Altura del hoist (hoist calibrate).
	Recorrido del trolley (trolley calibrate).
•	Protección contra colisiones de la pluma.
•	Prueba funcional de todas las señales de salida de la consola:
	Cabina de operación.
	Área del Gantry.
	Área del Boom.
•	Todos los ejercicios de transferencia de carga deben incluir indicadores visuales de origen y destino.
Grúa RTG
•	El simulador debe reproducir con alta fidelidad el funcionamiento de una grúa tipo RTG, incluyendo la operación detallada del Spreader con funcionalidades de:
	Inclinación lateral (Trim).
	Inclinación rotacional (Skew).
	Desplazamiento lateral (Side shift).
•	Debe incorporar los elementos operativos presentes en grúas reales, como:
	Sistema de corrección de trayectoria (Gantry steering far/near).
	Giro de ruedas para cambio de calle.
•	La simulación debe representar con realismo:
	Movimiento y desempeño mecánico de la grúa.
	Flujo de camiones en el patio.
	Colisiones y tráfico portuario.
	Condiciones atmosféricas variables.
•	Debe permitir la parametrización para recrear el comportamiento del modelo específico de la grúa RTG y sus características técnicas.
•	El simulador RTG debe incluir, como mínimo, los siguientes módulos de entrenamiento:
	Operación Básica del Spreader – Maniobras Iniciales de Enganche y Desenganche de Contenedores.
	Ejecución de Maniobras en Entorno de Terminal Portuaria.
	Manipulación y Traslado Eficiente de Contenedores en Zona Operativa.
	Operación con Cargas Especiales y No Estandarizadas en Ambientes Portuarios.
El simulador RTG debe incluir, como mínimo, los siguientes ejercicios de entrenamiento:
•	Secuencia de arranque y parada de la grúa real.
•	Maniobras de:
	Carga y descarga a camión.
	Remociones de contenedores.
	Trabajo con y sin inclinaciones (Trim/Skew).
	Control funcional de Twistlocks.
	Manipulación de contenedores de 20 y 40 pies.
	Operación en modo manual y automático.
•	Debe mostrar:
	Información en pantalla para usuario e instructor.
	Estado de la grúa y órdenes operativas.
•	Simulación de elementos de entorno:
	Spreader.
	Camiones.
	Tráfico de vehículos.
	Grúas operando en el patio, tales como: RoRo, reachstacker, transtainer, trasher.
•	Todos los ejercicios de transferencia de carga deben contar con indicadores de origen y destino claramente definidos.
Debe incluir las siguientes visuales:
•	Visual frontal: replica de visual frontal que tiene el operador desde la cabina
•	Visual y manipulación controles: Visualización  virtual y manipulación con pantalla táctil de  panel de controles: Encendido, bocina, parada de emergencia, luces, limpia parabrisas, freno de parqueo, cinturón de seguridad, marcha adelante, atrás y neutral. 
Debe simular: 
•	Iluminación del día como amanecer, mañana, tarde, crepúsculo y noche.
•	Lluvia con diferentes intensidades
•	Niebla con diferentes intensidades
•	Viento con diferentes velocidades y direcciones.
•	Condición ajustables buque: el trimado y la escora del buque.
Debe simular fallas y emergencias como:
•	Roturas de cables
•	Incendios
•	Obstáculos
El software de instructor debe contar como mínimo con las siguientes características:
•	El software debe tener idioma español.
•	Creación y modificación de alumnos e instructores.
•	Agrupación en clases.
•	Selección del alumno que va a realizar la práctica.
•	Selección de maquina a utilizar en la práctica.
•	Selección del programa de entrenamiento o práctica que va a realizar el alumno.
•	Inicio/Finalización de la práctica.
•	Monitoreo y supervisión: Visualización independiente de la visual del alumno que muestra la máquina y el escenario virtual en tiempo real durante la práctica.
•	Monitores y supervisión: Visualización independiente de la visual del alumno del movimiento y accionamiento de controles: Josyticks, botones, switch.
•	Configuración y ajuste en tiempo real de la hora del día y las condiciones climáticas (Viento, lluvia, niebla, nieve) del ambiente simulado durante la práctica.
•	Configuración  del trimado y escora del buque.
•	Inducción de fallas y emergencias durante las prácticas.
•	Métricas de rendimiento: Porcentaje de uso del joystick, Número total de movimientos realizados y movimientos promedio por hora, Tipo de contenedores manipulados durante la sesión.
•	Visualización y evaluación de resultados. La información se presenta de manera visual a través de tablas y gráficas, facilitando la interpretación de los resultados.
•	Errores: 
	Colisión con contenedor, barco o Edificación
	Spreader atascado
	Contenedor en ITV
	Cargos por colgado prolongado
	Tapa de escotilla sobre persona
	Tapa sobre ITV
	Contenedor sobre ITV
	Apilamiento incorrecto
	Operación en emergencia
	Altura insegura
	Colisión de flipper
	Colisión de grúa
	Ruedas fuera de placas
	Operación de viaje largo
	Brazo desde cabina
	Arrastre de spreader
	Colisión de plataforma refrigerada
	Colisión de escotilla
	Grúa chocó con ITV
	Cruce y cabrestante
•	El simulador registra una amplia gama de parámetros durante cada sesión, incluidas las colisiones, que se clasifican según su gravedad para una evaluación más detallada.
•	Ajuste de métricas con IA (Inteligencia Artificial).
•	La IA detecta errores comunes y alerta al operador en el momento, permitiendo correcciones inmediatas y reduciendo la repetición de fallos.
•	La IA sugiere ajustes específicos para optimizar la precisión y eficiencia.
•	La IA sugiere al instructor la dificultad de ejercicios según el progreso del operador, promoviendo un avance continuo.
•	La IA identifica áreas de mejora y lo comunica al instructor para fortalecer habilidades específicas.
•	Creación de ejercicios permite a los instructores seleccionar entre varios ajustes preprogramados o preconfigurados. Estos ajustes incluyen opciones como carga/descarga, tipo de carga, obstáculos, tipo de grúa/equipo y ajustes climáticos.
•	Capturas de pantalla, edición y creación de nuevas evaluaciones.
•	Simulación de condiciones climáticas, fallas y emergencias.
•	Reportes: sesión del estudiante, desempeño individual.
•	Sistema de grabación de ejercicios con cambio de punto de vista.
•	Debe generar en pantalla e imprimible, al menos los siguientes reportes:
	Reporte de Sesión del Estudiante.
	Reporte Grafico de Desempeño de un Estudiante.
	Reporte Grafico de Desempeño de la Clase en General.
Requerimientos adicionales:
•	Voltaje: 110v
•	Frecuencia: 60Hz
•	Manual de Usuario: Se debe entregar un (1) manual en español que incluye los ejercicios y funciones propios del equipo.
•	Garantía: Un (1) Año de garantía
•	Instalación: Instalación presencial del equipo
•	Capacitación: Capacitación presencial de Diesiseis (16) horas en el uso del simulador.</t>
  </si>
  <si>
    <t>NOTA: NO SE TOMO COMO REFERENCIA EL VALOR DE LOS EQUIPOS COTIZADOS POR LA EMPRESA TRAZANDO SAS, YA QUE ES MUY SUPERIOR AL DE LAS OTRAS EMPRESAS</t>
  </si>
  <si>
    <t>SOLICITUD DE INFORMACIÓN PARA CONTRATAR LA COMPRAVENTA DE LOS ELEMENTOS Y EQUIPOS NECESARIOS PARA LA DOTACIÓN Y MODERNIZACIÓN DE LOS AMBIENTES ESPECIALIZADOS DE APRENDIZAJE DEL CTAPT DEL SENA - ANTIOQUIA</t>
  </si>
  <si>
    <t>MUSICAL CEDAR</t>
  </si>
  <si>
    <t>MUSICAL BOUTIQUE</t>
  </si>
  <si>
    <t>MUSICALES BUCARAMANGA</t>
  </si>
  <si>
    <t>VALOR UNITARIO PROMEDIO</t>
  </si>
  <si>
    <t>VALOR TOTAL PROMEDIO</t>
  </si>
  <si>
    <t>IVA UNITARIO</t>
  </si>
  <si>
    <r>
      <t xml:space="preserve">Interfaz de audio-Procesamiento UAD: Dos chips DSP SHARC para procesar los plug-ins UAD en tiempo real, liberando la CPU del ordenador. 
</t>
    </r>
    <r>
      <rPr>
        <sz val="10"/>
        <rFont val="Aptos Narrow"/>
        <family val="2"/>
        <scheme val="minor"/>
      </rPr>
      <t xml:space="preserve">Tecnología Unison: Permite modelar preamplificadores, amplificadores de guitarra y pedales de válvulas y transformadores clásicos, con 2 preamplificadores de entrada. 
Calidad de audio: Conversión Analógico-Digital (A/D) y Digital-Analógico (D/A) de 24 bits y 192 kHz. 
Conectividad: USB 3.0, con entrada óptica ADAT/S/PDIF. 
Entradas y Salidas:
2 x entradas combinadas XLR/Jack para micrófono/línea. 
1 x entrada de instrumento Hi-Z en el panel frontal. 
4 x salidas de línea en Jack de 6.3 mm. 
1 x salida de auriculares estéreo en Jack de 6.3 mm. 
Función de Monitorización: Micrófono talkback integrado, y controles para Mono, Mute, DIM y ALT. </t>
    </r>
  </si>
  <si>
    <t>UND</t>
  </si>
  <si>
    <r>
      <t xml:space="preserve">Audifonos tipo casco para produccion musical- Auriculares De Monitoreo ProfesionalesConductor (mm)	40
</t>
    </r>
    <r>
      <rPr>
        <sz val="10"/>
        <rFont val="Aptos Narrow"/>
        <family val="2"/>
        <scheme val="minor"/>
      </rPr>
      <t>Impedancia [Ω]	44
Sensibilidad (1 kHz) (db SPL/mW)	97
Máx Potencia de entrada (mW)	1000
Longitud del Cable (cm)	300
Auriculares giratorios de 90°	n/a
Tipo de Cable	n/a
Diseño del Auricular	circumaural
Usos	mastering_critical_listening</t>
    </r>
  </si>
  <si>
    <r>
      <t xml:space="preserve">Micrófono para grabar música. </t>
    </r>
    <r>
      <rPr>
        <sz val="10"/>
        <rFont val="Aptos Narrow"/>
        <family val="2"/>
        <scheme val="minor"/>
      </rPr>
      <t>Debe ser dinámico, con respuesta en frecuencia de 50 a 20,000 Hz y patrón polar cardioide. Ideal para música, discursos, podcasting, voces en estudio y radiodifusión. Incluye sistema de suspensión de aire para eliminar ruidos mecánicos y dos pantallas anti-viento, una estándar y otra desmontable A7WS para voces cercanas.
Nivel de salida: -59 dB (1.12 mV). Blindaje contra interferencias electromagnéticas y montura de yugo para fácil ajuste de posición. Construcción robusta para máxima confiabilidad.</t>
    </r>
  </si>
  <si>
    <r>
      <t xml:space="preserve">El Micrófono debe ser dinámico, </t>
    </r>
    <r>
      <rPr>
        <sz val="10"/>
        <rFont val="Aptos Narrow"/>
        <family val="2"/>
        <scheme val="minor"/>
      </rPr>
      <t>diseñado para instrumentos y voces. Tiene respuesta en frecuencia de 40 Hz a 15,000 Hz, patrón polar cardioide, y gran resistencia a uso rudo. Incluye clip para micrófono y adaptador de rosca. Es estándar en estudios y escenarios por su fiabilidad y calidad de sonido</t>
    </r>
  </si>
  <si>
    <t>El Micrófono está diseñado para voces principales y coros. Debe ser dinámico, con patrón polar cardioide, ideal para escenarios y estudios. Resalta calidez y nitidez en la voz, resistente y confiable.</t>
  </si>
  <si>
    <r>
      <t>Pedal para bajo eléctrico</t>
    </r>
    <r>
      <rPr>
        <sz val="10"/>
        <rFont val="Aptos Narrow"/>
        <family val="2"/>
        <scheme val="minor"/>
      </rPr>
      <t xml:space="preserve"> es un preamplificador y simulador de cabinas para bajo, completamente analógico y en formato pedal, inspirado en el Ampeg SVT®. Ofrece un EQ de 3 bandas con medios semiparamétricos (400/900/1500 Hz), simulación de cabinas analógicas (8x10, 1x15, 4x10), control de posición de micrófono, señal paralela con LPF seleccionable, y un bucle de efectos. Sus conexiones incluyen entrada de 1/4", salidas XLR (DI Out y Parallel), y entradas/salidas para el bucle de efectos.</t>
    </r>
  </si>
  <si>
    <r>
      <t xml:space="preserve">Pedal dual de overdrive /distorsión para guitarra eléctrica
</t>
    </r>
    <r>
      <rPr>
        <sz val="10"/>
        <rFont val="Aptos Narrow"/>
        <family val="2"/>
        <scheme val="minor"/>
      </rPr>
      <t>Circuito de transmisión completamente original diseñado por Fender
Seleccione la operación en serie para tonos de unidad apilados, o en paralelo para mezclar las 2 secciones a su gusto
Construcción ultrarresistente con caja de aluminio anodizado
Innovador compartimento de la batería hace que sea rápido y fácil cambiar las baterías
Perillas retroiluminadas por LED le muestran su configuración de un vistazo, incluso en escenarios oscuros</t>
    </r>
  </si>
  <si>
    <r>
      <t xml:space="preserve">Cable de instrumentos P 06082 verde trenzado R/L de 5,49 mTipo de Cable: Cable de instrumento, ideal para guitarras y bajos.
</t>
    </r>
    <r>
      <rPr>
        <sz val="10"/>
        <rFont val="Aptos Narrow"/>
        <family val="2"/>
        <scheme val="minor"/>
      </rPr>
      <t>Color: Verde.
Cubierta: Algodón trenzado, que le da durabilidad y flexibilidad.
Longitud: 5,49 metros (18 pies).
Conectores: Rectos (R/L), de 6,35 mm (1/4 de pulgada) de tipo Jack Mono.
Especificaciones 
Conductor:
Cobre de 22 AWG (American Wire Gauge), lo que asegura una señal de audio de alta calidad.
Material del Conductor:
Cobre sin oxígeno (OFC - Oxygen Free Copper), minimiza la corrosión y mejora la conducción de la señal.
Diámetro:
7,5 mm (0,3 pulgadas).
Propiedades:
Diseño de baja capacitancia para un sonido más brillante y un aislamiento efectivo para reducir el ruido.</t>
    </r>
  </si>
  <si>
    <r>
      <t>Cable De Micrófono Profesional Xlr-</t>
    </r>
    <r>
      <rPr>
        <sz val="10"/>
        <rFont val="Aptos Narrow"/>
        <family val="2"/>
        <scheme val="minor"/>
      </rPr>
      <t>Un cable XLR para micrófono es un conector circular de tres pines diseñado para conexiones de audio profesional balanceadas, caracterizado por su robustez, bloqueo de seguridad, y blindaje que minimiza el ruido y las interferencias electromagnéticas. Sus especificaciones principales incluyen: conectores macho y hembra, construcción balanceada para una señal clara, blindaje de alta calidad y un calibre de 24 AWG para mayor durabilidad y resistencia. 
Características Clave</t>
    </r>
  </si>
  <si>
    <r>
      <t xml:space="preserve">Tipo de silla de escritorio: </t>
    </r>
    <r>
      <rPr>
        <sz val="10"/>
        <rFont val="Aptos Narrow"/>
        <family val="2"/>
        <scheme val="minor"/>
      </rPr>
      <t>Ejecutiva-color negro. Soporta un peso máximo de 150 kg.
Material del tapiz: Cuero sintético
Cuenta con ruedas: Si
Material de la estructura: Plástico
Nivelación de altura: Sí
Apoyabrazos: Si
Estilo: Urbano Industrial.</t>
    </r>
  </si>
  <si>
    <r>
      <t xml:space="preserve">monitor de estudio activo de 8 pulgadas </t>
    </r>
    <r>
      <rPr>
        <sz val="10"/>
        <rFont val="Aptos Narrow"/>
        <family val="2"/>
        <scheme val="minor"/>
      </rPr>
      <t>que ofrece una respuesta de frecuencia plana, un sistema biamplificado de 120W (75W LF + 45W HF) para alta resolución, y una respuesta extendida entre 38Hz y 30kHz. Sus características clave incluyen un woofer blanco de 8", un tweeter de cúpula de 1", un puerto bass-reflex con tecnología de reducción de ruido, y controles de ajustes de sala (Room Control) y agudos (High Trim). También cuenta con conectores XLR y TRS para una conexión versátil y una construcción de MDF de baja resonancia para eliminar vibraciones. Componentes:
Incluye un woofer de cono de 8 pulgadas y un tweeter de cúpula de 1 pulgada para una reproducción precisa del espectro. 
Diseño biamplificado:
Cuenta con dos amplificadores de potencia, uno dedicado a las bajas frecuencias (75W) y otro a las altas (45W), para una respuesta potente y estable. 
Respuesta de frecuencia plana:
Ofrece una respuesta sin coloraciones, ideal para lograr mezclas que se traduzcan bien en cualquier sistema. 
Construcción de caja:
Fabricado en MDF de alta densidad con uniones a inglete para minimizar vibraciones no deseadas y mejorar la durabilidad. 
Controles de ajuste:
Incorpora controles de Room Control (control de sala) y High Trim (recorte de agudos) para adaptar el sonido a la acústica del espacio. 
Entradas de conexión:
Dispone de entradas XLR y de jack (TRS) para aceptar señales balanceadas o no balanceadas. 
Tecnología de reducción de ruido:
El puerto bass-reflex está optimizado para reducir el ruido audible hasta en 6 dB. 
Capacidad y rendimiento
Potencia: 120W de potencia biamplificada (75W para el woofer, 45W para el tweeter). 
Respuesta de frecuencia: 38 Hz - 30 kHz (-10 dB) en el rango completo de frecuencia. 
Resolución y claridad: Capacidad para revelar detalles de audio con alta resolución y precisión. 
Sonido fiel: Diseñado para ofrecer una reproducción fiel al sonido original, con una imagen estéreo definida</t>
    </r>
  </si>
  <si>
    <r>
      <t xml:space="preserve">Sintetizador en teclado para el desempeño profesional, </t>
    </r>
    <r>
      <rPr>
        <sz val="10"/>
        <rFont val="Aptos Narrow"/>
        <family val="2"/>
        <scheme val="minor"/>
      </rPr>
      <t>con una diversa selección de sonidos de alta-calidad para la ejecución en vivo y en el estudio de grabación
Incluye un amplio rango de sonidos étnicos, más la función User Scale para crear afinaciones regionales
Función Sample Import, habilitando que el usuario pueda importar y ejecutar sonidos personalizados desde las teclas del XPS-10
Seis Audio Pads para disparar archivos de audio, loops, y efectos de sonido alojados en la memoria USB, o generados por los ritmos integrados en el XPS-10
Poderosos efectos integrados—tres MFX (cada uno con 78 tipos) más global reverb y chorus
Intuitiva interface de usuario, diseñada para el desempeño en vivo
Botones de Rápido-Acceso para los sonidos favoritos y para las funciones split, layer, octave shift, y transpose
Sección Sound Modify para la formación del sonido en tiempo-real y el control de nivel
Función Arpeggio con una gran selección de parámetros ajustables
Puerto USB Computer proveyendo comunicación MIDI con los populares programas de música por computadora
Diseño compacto, durable con cuerpo de peso ligero (4 kg) para su fácil transporte
ección del generador de sonidoPolifonía máxima128 voces (varía según la carga del generador de sonido)Regiones16 partesMemoria preestablecidaParches: 1273 + 256 (GM2)
Kits de batería: 19 + 9 (GM2)
Interpretaciones: 16Memoria de usuarioParches: 256
Kits de batería: 8
Actuaciones: 128
Favoritos: 100EfectosMultiefectos: 3 sistemas, 78 tipos
Coro: 3 tipos
Reverberación: 5 tipos Función de importación de muestra Formato de archivo Archivo de audio: WAV (44,1 kHz, 16 bits)Sección PAD DE AUDIOF formato de archivo Archivo de audio: WAV, AIFF, MP3Memoria externa Memoria flash USB (compatible con memoria flash USB 2.0 de alta velocidad: se vende por separado) Otro Patrón rítmico Predeterminado: 24 grupos x 6ArpegiarPredeterminado: 128ControladoresPalanca de modulación/pitch ben de Control
deslizante de modificación de sonido x 9MostrarLCD de 2 líneas y 16 caracteres Conectores Toma PHONES: Tipo de teléfono miniatura estéreo
Tomas OUTPUT (L/MONO, R): Tipo de teléfono de 1/4 de pulgada
Toma PEDAL
Puerto USB COMPUTER (MIDI)
Puerto USB MEMORY Toma
DC IN Fuente de alimentación Adaptador de CA Consumo de corriente1.3 AA  accesorios Manual del propietario
Adaptador de CA
Cable de alimentación Opciones Soporte de teclado: KS-11Z
Pedal interruptor: Serie DP
Pedal de expresión: EV-5
Memoria Flash USB (*1)</t>
    </r>
  </si>
  <si>
    <r>
      <t xml:space="preserve">Guitarra eléctrica profesional, perfecta para actuaciones de jazz y rock.
</t>
    </r>
    <r>
      <rPr>
        <sz val="10"/>
        <rFont val="Aptos Narrow"/>
        <family val="2"/>
        <scheme val="minor"/>
      </rPr>
      <t xml:space="preserve">El mástil de 22 trastes de esta guitarra eléctrica de 6 cuerdas está hecho de diapasón de arce y palisandro de alta resistencia.
El uso de arce asegura que el cuello sea resistente a la deformación, mientras que el diapasón de palo de rosa agrega un tono cálido al instrumento.
La guitarra eléctrica cuenta con un elegante cuerpo de ceniza que no solo es estéticamente agradable, sino que su diseño de doble corte también facilita la reproducción.
Ya sea que esta guitarra eléctrica se toque en lo alto del diapasón o de pie con la correa, el cuerpo delgado de esta guitarra garantiza una experiencia de juego cómoda.
Los filtros de la guitarra eléctrica y la tecnología de reducción de ruido ayudan a eliminar el ruido no deseado y garantizan un tono claro y nítido.
Mide 40.9 x 15.7 x 2.0 in y pesa solo 8.3 lbs, la guitarra eléctrica es ligera y fácil de transportar. El paquete incluye la guitarra, la llave, el cable de conexión, el resorte y el plectrum redondo.
</t>
    </r>
  </si>
  <si>
    <t>Guitarra Electroacústica Con Micrófonos Fishman Más Forro y correa, con cuerdas de Nylon, en madera cedro, pino o similar</t>
  </si>
  <si>
    <t>Guitarra acústica,cuerdas de Nylon, en madera cedro, pino o similar, con estuche rígido o similar. Con 6 cuerdas, de buen acabado en la cejillas y puente.</t>
  </si>
  <si>
    <r>
      <t>Bajo eléctrico de 4 cuerdas</t>
    </r>
    <r>
      <rPr>
        <sz val="10"/>
        <rFont val="Aptos Narrow"/>
        <family val="2"/>
        <scheme val="minor"/>
      </rPr>
      <t xml:space="preserve"> tiene cuatro cuerdas afinadas en E-A-D-G, es ideal para principiantes y para líneas de bajo tradicionales debido a su mástil más estrecho y ligereza. Sus características incluyen un cuerpo sólido de madera, un mástil largo que produce un sonido grave y potente, pastillas (single-coil o humbucker) para amplificar la vibración de las cuerdas, y controles de volumen y tono. Estándar en la mayoría de géneros musicales y la base rítmica y armónica fundamental para la música moderna, sirviendo como enlace entre la batería y otros instrumentos melódicos. Es el formato más popular, ideal para quienes buscan un aprendizaje inicial, un sonido clásico y no requieren un rango tonal más allá de las notas estándar.</t>
    </r>
  </si>
  <si>
    <r>
      <t xml:space="preserve">Pedal de efecto  negro </t>
    </r>
    <r>
      <rPr>
        <sz val="10"/>
        <rFont val="Aptos Narrow"/>
        <family val="2"/>
        <scheme val="minor"/>
      </rPr>
      <t>sirve como procesador de efectos y amplificadores compacto y portátil que utiliza el mismo chip DSP y modelado HX que los productos Helix de Line 6, permitiendo hasta 8 bloques de procesamiento (amplificador, pantalla o efectos) simultáneamente. Ofrece más de 300 efectos y modelos, soporte para IRs de terceros, varias opciones de conectividad como MIDI, dos loops de efectos estéreo, interfaz de audio USB, y es muy versátil, pudiendo usarse como "super stompbox", plataforma de viaje, o interfaz de audio.</t>
    </r>
  </si>
  <si>
    <r>
      <t xml:space="preserve">Acordeón VALLENATO </t>
    </r>
    <r>
      <rPr>
        <sz val="10"/>
        <rFont val="Aptos Narrow"/>
        <family val="2"/>
        <scheme val="minor"/>
      </rPr>
      <t>original para adultos, con estuche rígido  y correas para cargarlo en el momento del ejecución Ficha técnica ; Con afinación de Teclas, La/Re/Sol, Sol/Do/Re, Si bemol/Mi bemol/La bemol ; Bajos estándar, 12 ; Voces de bajo estándar, 6 ; Dimensiones, 31 x 19 cm</t>
    </r>
  </si>
  <si>
    <r>
      <t xml:space="preserve">BONGOS- BONGOES </t>
    </r>
    <r>
      <rPr>
        <sz val="10"/>
        <rFont val="Aptos Narrow"/>
        <family val="2"/>
        <scheme val="minor"/>
      </rPr>
      <t xml:space="preserve">Se requiere un instrumento de percusión denominado Bongos de madera rígida, cuero de animal y aros metálicos, en acero inoxidable, para acompañar los ritmos de salsa, merengue y paseo. BONGO DE MADERA COLOR NATURAL ROCKSTAR LS105F-NT medidas 6,5' y 7,5'  </t>
    </r>
  </si>
  <si>
    <r>
      <t xml:space="preserve">CONGAS CON SOPORTE METÁLICO </t>
    </r>
    <r>
      <rPr>
        <sz val="10"/>
        <rFont val="Aptos Narrow"/>
        <family val="2"/>
        <scheme val="minor"/>
      </rPr>
      <t>Se requiere par de congas, con cuero de animal y aros de hierro forjado, con base metálica de soporte de ambos lados. Caracterizados como macho y hembra para ejecución de diversos ritmos en la orquesta musical.</t>
    </r>
  </si>
  <si>
    <r>
      <t xml:space="preserve">KIT DE BATERIA ACÚSTICA DE 22’ </t>
    </r>
    <r>
      <rPr>
        <sz val="10"/>
        <rFont val="Aptos Narrow"/>
        <family val="2"/>
        <scheme val="minor"/>
      </rPr>
      <t>Esta batería acústica para orquesta uncluye: Tambores:
Bombo: El tambor más grande, generalmente situado en el suelo y tocado con un pedal.
Caja o Redoblante: El tambor central, con un sonido distintivo debido al bordón (una serie de hilos metálicos) en su parche inferior.
Toms o Tom-Toms: Tambores que se montan sobre el bombo o se colocan con soportes independientes, variando en tamaño para producir tonos más agudos o graves.
Platillos:
Hi-Hat o Charles: Dos platillos que se encuentran juntos y se operan con un pedal para abrir y cerrar, creando un sonido distintivo.
Crash: Un platillo más grande utilizado para acentuar notas y crear énfasis en la música.
Ride: El platillo más grande, con un sonido más sólido y resonante, usado para patrones rítmicos continuos. Los tambores pueden ser de madera (como álamo, arce o caoba), acrílico o metal, cada uno afectando la sonoridad del instrumento. 
Tamaño y Afinado:
El diámetro y la profundidad de los tambores y platillos determinan el tono, mientras que el ajuste de los parches con pernos y llave de afinación permite cambiar la afinación. 
Herrajes y Soportes:
Las estructuras metálicas sostienen y fijan los tambores y platillos en su posición, permitiendo el montaje seguro y ergonómico del conjunto. 
Accesorios:
Incluye pedales para el bombo y el hi-hat, así como baquetas de madera</t>
    </r>
  </si>
  <si>
    <r>
      <t xml:space="preserve">Teclado Profesional 
 </t>
    </r>
    <r>
      <rPr>
        <sz val="10"/>
        <rFont val="Aptos Narrow"/>
        <family val="2"/>
        <scheme val="minor"/>
      </rPr>
      <t>con adaptador, silla, base y forro, con capacidad para reproducción de música y conectores para amplificación y memoria -Teclado de 88 teclas - extensión piano –Teclado touch response - Órganos de Tubos, kits de Baterías incorporadas -
diversas voces: piano, órganos, instrumentos musicales de viento, metal, sintetizadores, cuerdas, entre otro. Diversos
ritmos o estilos, función de arpegio. Voces y Estilos auténticos de varias partes del mundo. Reproducción de audio desde
USB con funciones de modificación del tempo, tono y cancelación de voz, puerto Midi, pedal incorporado, mueble con su
respectivo asiento. Estuche respectivo y/o lona de protección.</t>
    </r>
  </si>
  <si>
    <r>
      <t>CAJA VALLENATA EN MADERA CON AROS METÁLICOS Y ACRÍLICO</t>
    </r>
    <r>
      <rPr>
        <sz val="10"/>
        <rFont val="Aptos Narrow"/>
        <family val="2"/>
        <scheme val="minor"/>
      </rPr>
      <t xml:space="preserve">: Instrumento de percusión llamado Caja vallenata incluye en su material (madera, cuero, acrílico), dimensiones (aproximadamente 30-40 cm de diámetro y altura), número de tensores (4-6), tipo de parche (cuero de chivo/venado o acrílico), y su función principal como instrumento de percusión que marca el ritmo en la música vallenata. </t>
    </r>
  </si>
  <si>
    <r>
      <t xml:space="preserve">Guiro De Acero Inoxidable 12 x 6 pulgadas </t>
    </r>
    <r>
      <rPr>
        <sz val="10"/>
        <rFont val="Aptos Narrow"/>
        <family val="2"/>
        <scheme val="minor"/>
      </rPr>
      <t>Con Raspador metálica profesional para tocar diversos ritmos entre ellos, el merengue, cumbia  y  vallenato</t>
    </r>
  </si>
  <si>
    <t>Soporte Para Micrófono Paral Con Base Redonda Pesada-Los soportes para micrófonos se caracterizan por su material duradero (acero, aluminio), altura ajustable, base sólida con patas antideslizantes para mayor estabilidad, y la presencia de un brazo flexible o extensible para un posicionamiento óptimo. También incluyen características como sistemas de montaje, abrazaderas para teléfonos, portabilidad, plegabilidad, y amortiguación para reducir vibraciones, asegurando una mejor captura de audio y seguridad.</t>
  </si>
  <si>
    <r>
      <t>Saxo Alto con Llave F#</t>
    </r>
    <r>
      <rPr>
        <sz val="10"/>
        <rFont val="Aptos Narrow"/>
        <family val="2"/>
        <scheme val="minor"/>
      </rPr>
      <t xml:space="preserve"> y palanca de Fa frontal. Gancho de pulgar ajustable. Tornillo de pivote cónico con cabeza, con cordón de nylon. Perlas de poliéster. Acabado lacado dorado. Boquilla del Instrumento. Paño de limpieza externa e interna con plomada, grasa lubricante en tudel. Arnés, Estuche y caña respectiva  </t>
    </r>
  </si>
  <si>
    <r>
      <t xml:space="preserve">Trombón Vara Tenor </t>
    </r>
    <r>
      <rPr>
        <sz val="10"/>
        <rFont val="Aptos Narrow"/>
        <family val="2"/>
        <scheme val="minor"/>
      </rPr>
      <t>con Tubería en un rango de 12.7 mm (0.500’’) a 13.89 mm (0,547"). Campana en un rango de 203.2 mm (8’’) a 215.9 mm (8.5") de latón dorado. Vara externa de plata níquel. Vara interna de plata-níquel. Acabado
lacado dorado. Boquilla del Instrumento. Caño delgado. Paño de limpieza externa, grasa lubricante</t>
    </r>
    <r>
      <rPr>
        <b/>
        <sz val="10"/>
        <rFont val="Aptos Narrow"/>
        <family val="2"/>
        <scheme val="minor"/>
      </rPr>
      <t xml:space="preserve">, </t>
    </r>
    <r>
      <rPr>
        <sz val="10"/>
        <rFont val="Aptos Narrow"/>
        <family val="2"/>
        <scheme val="minor"/>
      </rPr>
      <t>con estuche</t>
    </r>
  </si>
  <si>
    <r>
      <t xml:space="preserve">Mesa tipo escritorio material resistente, de 4 espacios de Rack integrados (estándar 19”):
</t>
    </r>
    <r>
      <rPr>
        <sz val="10"/>
        <rFont val="Aptos Narrow"/>
        <family val="2"/>
        <scheme val="minor"/>
      </rPr>
      <t>Ubicados de forma práctica para montar interfaces, previos, procesadores o unidades básicas, optimizando el espacio y manteniendo todo al alcance.
Altura optimizada para monitores de estudio:
Diseñada con la altura ideal para que los altavoces estén a la misma línea de los oídos, lo cual favorece una escucha precisa y balanceada en tus mezclas.
Espacio para controlador MIDI de hasta 49 teclas:
Amplia zona de trabajo frontal que permite colocar tu teclado MIDI o controlador principal sin sacrificar espacio para otros elementos.</t>
    </r>
  </si>
  <si>
    <t>ESTUDIO DE MERCADO PARA CONTRATAR EL SUMINISTRO DE LOS ELEMENTOS Y EQUIPOS NECESARIOS PARA LA DOTACIÓN Y MODERNIZACIÓN DE LOS AMBIENTES ESPECIALIZADOS DE APRENDIZAJE DEL COMPLEJO TECNOLÓGICO AGROINDUSTRIAL PECUARIO Y TURÍSTICO DEL SENA – ANTIOQUIA</t>
  </si>
  <si>
    <t>OBJETO: CONTRATAR EL SUMINISTRO DE LOS ELEMENTOS Y EQUIPOS NECESARIOS PARA LA DOTACIÓN Y MODERNIZACIÓN DE LOS AMBIENTES ESPECIALIZADOS DE APRENDIZAJE DEL COMPLEJO TECNOLÓGICO AGROINDUSTRIAL PECUARIO Y TURÍSTICO DEL SENA – ANTIOQUIA</t>
  </si>
  <si>
    <t>Código UNSPSC</t>
  </si>
  <si>
    <t>PRECIO INTERNET 1</t>
  </si>
  <si>
    <t>PRECIO INTERNET 2</t>
  </si>
  <si>
    <t>PRECIO INTERNET 3</t>
  </si>
  <si>
    <t>PRECIO INTERNET 4</t>
  </si>
  <si>
    <t>DYMESCO SAS</t>
  </si>
  <si>
    <t>VALOR PROMEDIO CON IVA</t>
  </si>
  <si>
    <t>PRECIO UNITARIO</t>
  </si>
  <si>
    <t>PRECIO UNITARIO + INC 20%</t>
  </si>
  <si>
    <t>Diadema inalámbrica
Noise Cancelling
Tamaño del driver
driver dinámico de 40 mm
Longitud de cable 1,2 m
Peso 220 g
Características Audio
Respuesta de frecuencia 20 Hz - 20 kHz
Entrada de potencia máxima: 20 mW (Sí)
Sensibilidad 96 dB SPL a 1 kHz/1 mW
Impedancia: 32 ohmios (Sí)
Respuesta de frecuencia del micrófono (100 Hz - 10 kHz)
Sensibilidad del micrófono -42 dBV a 1 kHz dB/Pa
Tipo de micrófono Asta desmontable
Patrón de captación del micrófono Direccional
Medidas
Profundidad del casco del auricular (cm) 2,5 cm
Altura externa del casco del auricular (cm) 10,2 cm
Ancho externo del casco del auricular (cm) 8,9 cm
Altura interna del casco del auricular (cm) 6,1 cm
Ancho interno del casco del auricular (cm) 4,9 cm. Incluye garantía del bien.</t>
  </si>
  <si>
    <t>Estuche 
Carcasa protectora exterior de goma EVA moldeada por compresión con resistente cubierta de nylon y una cremallera antiabrasión. Largo
368,3 mm
Ancho
304,8 mm
Altura
127 mm
Peso
1.065,9 g
Color
Negro. Lanzados al mercado a partir de Octubre de 2022 en adelante. Compatible con el casco del item 2 y 3
Incluye garantía del bien.</t>
  </si>
  <si>
    <t>Dispositivo de conexión inalámbrica de última generación 1TX-2RX
Transmisor y dos receptores, expansión simultánea inalámbrica de múltiples televisores, 165 pies/164.0 ft 5.8G/2.4G @60Hz, kit extensor Plug and Play.
con pre-emparejado. Banda dual de 5.8G/2.4GHz, frecuencia de actualización de pantalla de alta definición a 60Hz, Rango de transmisión de 165 pies/164.0 ft de largo en entornos abiertos (sin barreras). Soporte de tecnología 5G para transmitir a través de paredes o techos: aproximadamente 50 pies/49.2 ft (evita paredes gruesas u obstáculos)., 1TX puede coincidir hasta 6 pantallas: 4RX (varios televisores)+2RX (dispositivo móvil) o opciones 6RXs (bajo condiciones limitadas), transmisión de audio y video sin retrasos., Adaptador USB-C a HDMI (incluido) – Transmisión desde Mac-Book/Laptop a varios televisores de forma inalámbrica; Amplia compatibilidad con todos los dispositivos HDMI/USB-C HDMI., Mejora el chip de 5 GHz
locidad de actualización de pantalla alta de 60 Hz: experiencia de transmisión ultrarrápida con video de 1080P a 60Hz con potente chip de 5 GHz. Proporciona video de alta definición y audio sincronizado. Video sin compresión y sin artefactos con una conexión de señal HDMI directa para una reproducción de video de baja latencia y sin lágrimas. RX - Admite entrada de decodificación 4K. TX Soporte 1080P Salida solamente. Comprueba y ajusta tu dispositivo a 1080P antes de conectar la TX
Incluye garantía del bien.</t>
  </si>
  <si>
    <t>Códigos UNSPSC</t>
  </si>
  <si>
    <t>INGESTRUCTURAS DE COLOMBIA</t>
  </si>
  <si>
    <t>INOXZA</t>
  </si>
  <si>
    <t>SYC GRUPO EMPRESARIAL</t>
  </si>
  <si>
    <t>PROMEDIO UNITARIOS CON IVA</t>
  </si>
  <si>
    <t>OBSERVACIONES DE INSTALACIÓN</t>
  </si>
  <si>
    <t>PRECIO UNITARIO + INCRE 20%</t>
  </si>
  <si>
    <t>ESTUFA ISLA A GAS 06 QUEMADORES CON PLANCHA Y HORNO.
Dimensiones: 150 x 88 x 87 cm. Estructura en acero inoxidable AISI 304.Tablero superior de 1/16″.01 quemador de fierro fundido (68 000 BTU/HR c/u). Parrillas de fierro fundido de 380x380mm.Válvulas acero cromado. Energía: GLP (opcional GN). Potencia de gas: 408000 BTU/HR. Presión de gas: 15 PSI.01 Nivel inferior tipo rejilla. Patas de tubo cuadrado de 1 1/2″x1.5mm de espesor. PLANCHA: 02 quemador de fierro fundido (22000 BTU/HR). Potencia de gas: 44000 BTU/HR. Presión de gas 0.5 PSI. HORNO: 01 quemador de fierro fundido (30000 BTU/HR). Potencia de gas: 30000 BTU/HR. Presión de gas: 0.5 PSI. Incluye elementos necesarios para su entrega e instalación.
Requiere instalación
Incluye garantía del bien.</t>
  </si>
  <si>
    <t>Freidor a gas fabricado en acero inoxidable 201, que le brinda muy buena apariencia, con una capacidad del tanque de 40Lbs (20 litros). Cuenta con tres quemadores de hierro fundido altamente eficientes que crean una gran área de transferencia de calor con una distribución uniforme y confiable. Posee una sonda que detecta los cambios de tempera-tura y activa una respuesta rápida del quemador. La temperatura varía con un termostato variable de 200 °F (93 °C) a 400 °F (204 °C). Incluye termostato límite. Tiene un piloto de gas y una termopila, 3 quemadores con un consumo de energía de 30000 BTU/H cada uno, una válvula para el desagüé de 1 ¼". El sistema de la chimenea es desmontable consta de 2 partes la interna y la externa, 1 base para colgar las canastillas que es mon-table, se instala en la parte frontal de la chimenea, 2 canastillas para freír, 1 parrilla, 4 ruedas para facilitar el movimiento, el punto de conexión de gas es de ½”. incluye dos canastillas importadas. Dimensiones para área de uso: 0.3558 / 0.3550 mts. Dimensiones: Frente: 0.393 / Fondo 0.835 / Alto: 1.143 mts. Peso: 75 kg. Incluye elementos necesarios para su entrega e instalación.
Requiere instalación
Incluye garantía del bien.</t>
  </si>
  <si>
    <t>Plancha asadora de sobreponer
Especificaciones técnicas
Quemadores:2
Potencia total60.000BTU/hora
Potencia x quemador30.000BTU/hora
Dimensiones61X73X38,6cm
Estructura enAcero inoxidable
Plancha enCold rolled de 1/2"
Incluye elementos necesarios para su entrega e instalación.
Requiere instalación
Incluye garantía del bien.</t>
  </si>
  <si>
    <t>Parrilla de sobreponer para roca volcanica
Especificaciones técnicas
Quemadores: 3
Potencia total105.000BTU/hora
Potencia x quemador35.000BTU/hora
Dimensiones91X73X38,6cm
Estructura enAcero Inoxidable
Parrilla en Hierro fundido
Incluye elementos necesarios para su entrega e instalación.
Requiere instalación
Incluye garantía del bien.</t>
  </si>
  <si>
    <t>Estufa de sobreponer de dos puestos
Puestos2 puestos
Potencia total50.000BTU/hora
Potencia x quemador25.000BTU/hora
Dimensiones31X73X38,6cm
Fabricada enAcero Inoxidable.
Incluye elementos necesarios para su entrega e instalación.
Requiere instalación
Incluye garantía del bien.</t>
  </si>
  <si>
    <t>Baño maria
Mueble fabricado en lamina de acero inoxidable tipo 304, calibre 20, con tanque en el mismo material, con calentamiento eléctrico en la parte inferior, con control de temperatura, con luz piloto indicadora de funcionamiento.  Incluye una cubierta con dos recipientes cilindricos con tapa, de 7.5 lts de capacidad c/u.  Consumo: 1.2 Kw/h a 110V  Dimensiones: Largo 0.57 mts   Ancho: 0.37 mts   Altura: 0.24 mts.
Incluye elementos necesarios para su entrega e instalación.
Requiere instalación
Incluye garantía del bien.</t>
  </si>
  <si>
    <t>Refrigerador Vertical de 2 Puertas
No. Puertas: 2 – 49 Píes Cúbicos Características:
Fabricado en acero inoxidable interior y exterior.
Sistema de control electrónico con alarma de puerta abierta.
La alarma suena cada seis meses para recordarle que debe limpiar el condensador.
Dimensiones: Frente 1403 mm  Fondo 838 mm  Alto 2127 mm.
Amperios: 7.5 – 115V.
Potencia: 3/8 H.P
Peso: 482 Libras.
Garantía: 1 Año.
Incluye elementos necesarios para su entrega e instalación.
Requiere instalación</t>
  </si>
  <si>
    <t>Congelador vertical 3 Puerta 
No. Puertas: 3 – 70 Pies Cúbicos Características
Fabricado en acero inoxidable interior y exterior.
Sistema de control electrónico con alarma de puerta abierta
La alarma suena cada seis meses para recordarle que debe limpiar el condensador
Dimensiones: Frente 1981 mm  Fondo 838 mm  Alto 2127 mm.
Amperios: 9.0 – 115/208-230 V.
Potencia: 1.1 H.P
Peso:: 636 Libras.
Garantía: 1 Año.
Incluye elementos necesarios para su entrega e instalación.
Requiere instalación</t>
  </si>
  <si>
    <t>LAVADERO DOBLE POCETA EN ACERO INOXIDABLE    
Cubierta en acero inoxidable Ref. 304 calibre 18 postformada con borde antigoteo y salpicadero en altura de 7 cm
En medidas externas de 1.50 mts de largo x 60 cm de ancho x 90 cm de alto con 2 pocetas en acero Ref. 304 calibre 20 en medidas de 50 cm x 45 cm x 16 cm de profundidad; opcional con entrepaño o patas amarradas, base 4 patas.
Estructura cubierta en tubo cuadrado de 1″ en acero inoxidable Ref. 304 calibre 20.
Estructura entrepaño en tubo cuadrado CR de 1″ con pintura o patas amarradas en tubería de acero Ref. 304 calibre 20 de 1-1/2″.
Entrepaño en acero Ref 430 cl 22
Patas en tubo de 1-1/2″ en acero inoxidable Ref. 304, calibre 20, con tapones. Incluye elementos necesarios para su entrega e instalación.
Requiere instalación
Incluye garantía del bien.</t>
  </si>
  <si>
    <t>MESA DE TRABAJO EN ACERO INOXIDABLLE 
Medidas: 90 cm de alto x 180 cm de ancho x 80 cm de profundidad
Altura: 90 cm
Tapa: En acero inoxidable referencia 304 antiácido, calibre 18.
Entrepaño: En acero inoxidable 430 brillante
Patas: En tubo redondo inoxidable de 2 pulgadas con niveladores o protectores plásti-cos.</t>
  </si>
  <si>
    <t>Mesa de trabajo / Mesón con repisa
acero inoxidable de 1 mm (calibre 20)
Largo: 115 cms
Ancho: 60 cms
Alto total: 130 cms
Altura mesa: 85 cms
Altura repisa: 45 cms
Altura entrepaño: 25 cms
Patas en tubo redondo con niveladores en aluminio.</t>
  </si>
  <si>
    <t>Vitrina mostrador refrigerada para pasteleria
Especificaciones técnicas
Equipos
Estructura Acero inoxidable y vidrio templado
Estructura puertas Dos puertas de corredera totalmente en vidrio
Iluminación LED
Temperatura 4 a 8°C
Dimensiones100X130X76cm (frente, alto, fondo)
Vidrios Templados de 10mm
Incluye elementos necesarios para su entrega e instalación.
Requiere instalación
Incluye garantía del bien.</t>
  </si>
  <si>
    <t>Cafetera express semiautomática
Especificaciones técnicas
Caldera 5 Litros
Salida de vapor 1
Voltaje 220V bifásica
Potencia 2865W
Dimensiones 59,5x53,5x50cm
Capacidad de servir hasta 150 tazas de expreso por hora
Dos grupos cada uno con cuchara portafiltro
Dos salidas de vapor
1 ducha de agua caliente 
Carrocería en acero inoxidable, lamina pintada y plástico.
Dosificación de la bebida de café por botón
Salida de agua caliente con mando pulsante
Termostato de seguridad parte eléctrica
Sistema de doble caldera con grupos saturados.
Bomba de agua integrada con control de paso balanceado.
Sistema automático de auto llenado
Incluye elementos necesarios para su entrega e instalación.
Capacitación de uso de la máquina.
Requiere instalación
Incluye garantía del bien.</t>
  </si>
  <si>
    <t>Crepera eléctrica – uso comercial
Voltaje 110V
Diametro del plato 40cm
Material del Plato Hierro fundido antiadherente
Temperaturade 50 - 300°C
Potencia 2kW
Dimensiones 45X45X24 cm
Incluye garantía</t>
  </si>
  <si>
    <t>LAVADERO DE PEDAL   EN ACERO INOXIDABLE Anclaje al piso chaso expansivo 3/8”.
Sifón flexible. Altura de salida, 0.65 m desde el piso, entrada de agua 0.2 m del piso.
Fabricado en acero inoxidable: AISI  304 Calibre 18  Ref.: 304
Medidas poceta: 45 X 45 cm,  90 altura.
Válvula: Dos años de garantía 
Incluye elementos necesarios para su entrega e instalación.
Requiere instalación
Incluye garantía del bien.</t>
  </si>
  <si>
    <t>SANDUCHERA DOBLE CON CONTROLADOR EGO
Sanducheras de dos puestos, con plancha superior izquierda ranurada, plancha superior derecha ranurada y plancha inferior mixta (lado izquierdo ranurado y lado derecho liso). Están fabricadas en acero inoxidable tipo 430 y sus planchas en fundición de hierro con recubrimiento especial antiadherente. Estos equipos trabajan a una tensión de 220V.  controladas por un termostato de 50 a 300 ºC.  Dimensiones: 57 Frente: 38 Fondo: Alto: 52 cm. Dimensiones de la plancha de trabajo: Frente: 0.50 (0.25 c/u) Fondo: 0.22 mts.
Incluye elementos necesarios para su entrega e instalación.
Requiere instalación
Incluye garantía del bien.</t>
  </si>
  <si>
    <t>Parrilla asadora a gas de piso 36" de frente en acero inoxidable. Cuerpo fabricado totalmente en acero inoxidable calibre 18 tipo 201 y calibre 20 tipo 430, presenta laterales y piso con refuerzo galvanizado, que permiten un almacenamiento abierto, bandeja extraíble recolectora de grasas y líquidos, dimensiones: Frente: 0,91 mts; Fondo: 0,756 mts; Altura:0,94 mts, potencia Total: 90.000 BTU/H.
Incluye elementos necesarios para su entrega e instalación.
Requiere instalación
Incluye garantía del bien.</t>
  </si>
  <si>
    <t>Horno Compact
Voltaje 220V trifasico
Capacidad 5 bandejas GN 2/3
Tamaño bandeja GN-135,4x32,5 cms
Distancia entre bandejas 6,7 cm
Dimensiones 53,5X64,9X67,2 cm (Ancho, Alto y Fondo)
Potencia 5,2 kW
Incluye elementos necesarios para su entrega e instalación.
Capacitación de uso de la máquina.
Requiere instalación
Incluye garantía del bien.</t>
  </si>
  <si>
    <t>Extractores tipo hongo
Construidos en aluminio.
Volumen de aire: 1000 a 17000 CFM. 
Motor desde 0.250 HP hasta 6 HP.
Para ser instalados en techos o paredes.
Fácil acceso al compartimiento del motor.
Paso variable, la polea del motor permite un ajuste de campo y el equilibrio del sistema.
Funcionamiento silencioso.
Interruptor de des-conexión de emergencia                                                                                 BDU24K 6000 CFM – 2.5 HP
Incluye elementos necesarios para su entrega e instalación.
Requiere instalación
Incluye garantía del bien.</t>
  </si>
  <si>
    <t>Estación de Sandwich y ensaladas 1P
 No. Puertas: 1 – 6.8  Pies Cúbicos
Características: Acero inoxidable interior y exterior.
Tapa con aislamiento superior.
Autónomo de refrigeración de tamaño generoso sistema.
Ruedas de gran resistencia a la movilidad.
Dimensiones: Frente 699 mm  Fondo 762 mm  Alto 1080 mm.
Amperios: 3.2 – 115V.
Potencia: 1/5 H.P
Azafates: (6) Und. 1/6 y (2) Und. 1/9.
Peso: 212 Libras.
Garantía: 1 Año.
Incluye elementos necesarios para su entrega e instalación.</t>
  </si>
  <si>
    <t>Asador barril tamaño grande acero inoxidable con control de temperatura
Barril Asador Acero Inoxidable 304 Quirúrgico 
Ancho : 57 cm
Alto : 107 cm
Profundidad : 90 cm
Dimensiones : 57 cm x 107 cm x 90 cm
Peso 25 Kg
Tipo: Parrilla a carbón
Garantía Producto: 3 años</t>
  </si>
  <si>
    <t>Gabinete de pared
Mueble y entrepaño en acero inoxidable 304.
Con puertas corredizas.
Incluye chazos de expansión.
Dimensiones: 100 x 35 x 69 cm.
Incluye elementos necesarios para su entrega e instalación.
Requiere instalación
Incluye garantía del bien.</t>
  </si>
  <si>
    <t>Gabinete Abierto con Lambrin o Isla en Acero Inoxidable de 1m
Características del Producto
Material: Fabricado en acero inoxidable Cal. 18, lo que asegura durabilidad y resistencia a la corrosión, ideal para ambientes exigentes.
Diseño Abierto: Gabinete abierto con lambrin o isla, brindando una excelente visibilidad y accesibilidad a los productos almacenados.
Estructura Sólida: Cubierta, entrepaño y piso de alta resistencia para soportar el uso constante y las cargas pesadas.
Base Estable: Equipado con patas de acero inoxidable y regatones niveladores, asegurando un soporte estable en cualquier superficie.
Dimensiones: 1m x 70 cm x 90 cm (largo, fondo y alto), ofreciendo un tamaño compacto que se adapta fácilmente a diferentes espacios.
Incluye elementos necesarios para su entrega e instalación.
Incluye garantía del bien.</t>
  </si>
  <si>
    <t>Alacena A Muro Con Puertas Fabricado En Acero Inoxidable De 1.50m Características del Producto
Material: Fabricada en acero inoxidable Cal. 18, brindando alta resistencia y durabilidad.
Puertas: 2 puertas abatibles o corredizas, adaptándose a diferentes espacios y necesidades.
Dimensiones: 1.50 m x 40 cm x 60 cm (largo, ancho y alto), ideal para optimizar el almacenamiento.
Diseño de Muro: Se instala en la pared.
Incluye elementos necesarios para su entrega e instalación.
Requiere instalación
Incluye garantía del bien.</t>
  </si>
  <si>
    <t>Gabinete en Acero Inoxidable con Puertas Corredizas de 1.80 m
Características del Producto
Material: Fabricado en acero inoxidable Cal. 18 y 20, ideal para ambientes comerciales y de alto uso.
Diseño Funcional: Incluye cubierta, entrepaño y piso, asegurando organización y durabilidad.
Puertas: corredizas.
Base Resistente: Patas de acero inoxidable con regatones niveladores.
Dimensiones: 1.80 m x 70 cm x 90 cm (largo, ancho y alto).
Incluye elementos necesarios para su entrega e instalación.
Incluye garantía del bien.</t>
  </si>
  <si>
    <t>Horno Microondas 
Construcción completa en acero inoxidable,
tanto exterior como interior.
Plato no girato y luz incandescente.
5 Niveles de potencia: (0; 25; 50; 75 y 100).
3 estaciones de cocción.
Máximo tiempo de cocción: 60 minutos.
DIMENSIONES: externas - Ancho: 511 mm
Largo: 441 mm
Alto: 311 mm
internas - Ancho: 327 mm
Largo: 346 mm
Alto: 200 mm
PESO:
14.7 Kg
ALIMENTACIÓN:
120V/60Hz.
WATTS:
1500 Watts
Incluye elementos necesarios para su entrega e instalación.
Capacitación de uso del bien.
Incluye garantía del bien.</t>
  </si>
  <si>
    <t>Gabinete en Acero Inoxidable con Puertas Corredizas de 2.30 m
Características del Producto
Material: Fabricado en acero inoxidable Cal. 18 y 20, resistente y duradero.
Diseño Funcional: Cuenta con cubierta, entrepaño y piso para mejor organización.
Puertas: corredizas, adaptándose a tus necesidades.
Base Estable: Patas de acero inoxidable con regatones niveladores para ajuste en cualquier superficie.
Dimensiones: 2.30 m x 70 cm x 90 cm (largo, ancho y alto), ideal para cocinas industriales y comerciales.
Incluye elementos necesarios para su entrega e instalación.
Incluye garantía del bien.</t>
  </si>
  <si>
    <t xml:space="preserve">Campana extractora industrial tipo isla fabricada en acero 304, 100% inoxidable calibre 20, con capacidad de succión de 3500 m3/hr, medidas: 190 cm largo x 130 cm ancho, profundidad de 50 cm, Lámpara de iluminación, Filtros recolectores de grasa en acero inoxidable, Incluye instalación de campana y ductos circulares tipo colgante en acero inoxidable cal 26 con una longitud aprox de 5ml y 12" de diámetro y que la evacuacióon sea de tiro forzado, se relacionan  los elementos que se requieran para su correcta instalación.                                                                                                          
En el documento de solicitud de información a proveedores de word se anexan las fotos del sitio del ambiente de cocina y en los estudios previos se contemplará visita al sitio por parte de los interesados.  
</t>
  </si>
  <si>
    <t>CASA FERRETERA SAS</t>
  </si>
  <si>
    <t>ALMACENES HJ</t>
  </si>
  <si>
    <t>PROMEDIO UNITARIO CON IVA</t>
  </si>
  <si>
    <t>SIERRA CIRCULAR Sierra circular de mesa para carpintería, con disco de sierra de 250 mm (10”), con carro deslizante 1300 mm y mesa apoyo de 600 x 450 mm (deslizante), motor de 3 HP Monofásico 220V. Instalada en el lugar para su funcionamiento, incluye elementos necesarios para su instalación incluyendo tomacorrientes.
Se requiere instalación
Incluye garantía del bien.</t>
  </si>
  <si>
    <t>SIERRA DE MESA CON INCISOR P300 Sierra de Mesa con Incisor Referencia P300 Motor Principal 7.5 HP Motor Incisor 0.75 HP Grupo de corte inclinable 90° a 45°
Motor principal: 220V 1 fase
Motor Incisor: 220V 1 fase
Potencia del Motor Incisor: 3 FASES 220V
Potencia del Motor Principal: Trifásico 220V. Instalada en el lugar para su funcionamiento, incluye elementos necesarios para su instalación incluyendo tomacorrientes.
Se requiere instalación
Incluye garantía del bien.</t>
  </si>
  <si>
    <t>SIERRA SINFIN 17 PUL / 430MM MOTOR DE 2HP  Motor de 2.0 HP 220V trifásico
Diámetro de volante de 17" (430 mm)
Altura de trabajo 300 mm
Largo de cinta 3,350 mm
Capacidad de cinta desde 3/8" hasta 1" de ancho,
Velocidades de giro variables por poleas para una velocidad lineal de la cinta desde 490 hasta 1000 Metros/Minuto,
Inclinación de la mesa desde -5° hasta +45°.
Instalada en el lugar para su funcionamiento, incluye elementos necesarios para su instalación incluyendo tomacorrientes.
Se requiere instalación
Incluye garantía del bien.</t>
  </si>
  <si>
    <t>10 3061 10 SIERRA DE CINTA DE LUJO Motor: 1/2 hp, 5.5 Amp, 110 V (60 Hz), 1720 rpm. Velocidades de hoja: 1515 o 3280 pies/min.
Tamaño de la mesa: 13 3/4” x 12 1/2”. Inclinación de la mesa: 5° a la izquierda, 45° a la derecha.
Dimensiones – Tamaño de la valla: 12 1/4” x 2 3/8”. Tamaño del puerto de polvo: diámetro exterior de 2 1/2”, diámetro interior de 2 1/4”. Tamaño de la base: 15 7/8”de ancho x 9 3/8” de profundidad. Tamaño total: 34 1/4” de alto x 21” de ancho x 16 1/4” de profundidad.
Hoja de sierra de banda 6 dpp de 5/16” x 70 1/2”.
Instalada en el lugar para su funcionamiento, incluye elementos necesarios para su instalación incluyendo tomacorrientes.
Se requiere instalación 
Incluye garantía del bien.</t>
  </si>
  <si>
    <t>CANTEADORA DE 8" DE 1 1/2 HP 110/220V Canteadora de 8" motor de 1 1/2hp base en acero macizo de 1.525m x 0.225 sistema de absorción de polvo gabinete en acero volantes para regular la capacidad de corte cabeza de corte 61mm x 152mm guía de apoyo con inclinación a 45 grados tamaño de guía de 850mm por 100mm incluye 3 cuchillas de 205mm x 20mm x 3mm.
Instalada en el lugar para su funcionamiento, incluye elementos necesarios para su instalación incluyendo tomacorrientes.
Se requiere instalación
Incluye garantía del bien.</t>
  </si>
  <si>
    <t>MAQUINA COMBINADA PLANEADORA + CEPILLO + ESCOPLO Equipo de trabajo con 3 unidades específicas: Planeadora, cepillo y escoplo.
Motor: 2 HP – Mesa planeadora: 250 a 600mm
Mandril planeadora: Diámetro 75mmx 3 cuchillas                     
Ancho planeadora: 250mm - Ancho cepillo: 250mm
Altura cepillo: 180mm – Avance madera cepillo: 5.8 m/min
Mandril escoplo: 16mm                                                        Desplazamiento vertical: 85mm - Desplazamiento lateral: 140mm
Mesa escoplo: 160 x 368mm – Peso: 171Kgrs
Instalada en el lugar para su funcionamiento, incluye elementos necesarios para su instalación incluyendo tomacorrientes.
Se requiere instalación
Incluye garantía del bien.</t>
  </si>
  <si>
    <t>CEPILLADORA DE ESPESOR DE DOS VELOCIDADES 13" Dimensiones del artículo: ‎24 x 1 x 18.1 pulgadas
Peso: ‎45.36 Libras a 92– Estilo: ‎2- Cepilladora de velocidad 13"
Motor de 15 amperios que genera 20000 RPM
Cabezal de corte de tres cuchillas y caja de cambios de dos velocidades que ofrecen 96 o 179 cortes por pulgada.
Mesas de entrada y salida extralargas que proporcionan 33-1/2 pulgadas de soporte de material.
Velocidad del cabezal de corte de 10 000 RPM
Profundidad máxima de corte de 1/8 de pulgada, una capacidad de profundidad de 6 pulgadas y una capacidad de ancho de 13 pulgadas.
Incluye garantía del bien.</t>
  </si>
  <si>
    <t>ESCUADRADORA Motor Principal: 7,5 HP, Trifásico 220V
Motor Incisor 0.75 HP - Disco 300 a 355 mm
Desplazamiento del carro sobre barras de acero rectificadas
Longitud de corte 3200 mm - Ancho de corte 3200 mm
Instalada en el lugar para su funcionamiento, incluye elementos necesarios para su instalación incluyendo tomacorrientes.
Se requiere instalación
Incluye garantía del bien.</t>
  </si>
  <si>
    <t>SIERRA RADIAL Mesa de trabajo 1580x975 mm. Con sierra diam.400 mm: longitud máx. de corte 125x450 mm, ancho de corte máx. 20x545 mm, profundidad máx. de corte 125 mm, máx. altura de corte a 45º 80 mm. Max. la hoja de la planta Ø 400: 45 mm
Potencia Trifásica: 4 HP 3 kW - Potencia monofásica: 3 HP 2,2 kW
RPM: 2800 rpm - Diámetro Cuchilla: Ø 400 mm
Diámetro agujero cuchilla: Ø 30 mm
Dimensiones del cigüeñal: 25×80 mm Ø
Boca de aspiración en el protector de la hoja: Ø 60 mm
Boca de aspiración en el capó trasero: Ø 100 mm
Ancho de corte máx. Ø 400: 100×545 mm
Max. Ø de corte 400: 125 mm
Instalada en el lugar para su funcionamiento, incluye elementos necesarios para su instalación incluyendo tomacorrientes.
Se requiere instalación
Incluye garantía del bien.</t>
  </si>
  <si>
    <t>TROMPO ws700n Guía de aluminio y salida de viruta incorporada de 100 mm de diámetro
Motor 3.0 HP 4 velocidades - Eje principal 30 mm
Eje intercambiable para acoplar fresas de vástago
Trabaja a 220V
Instalada en el lugar para su funcionamiento, incluye elementos necesarios para su instalación incluyendo tomacorrientes.
Se requiere instalación 
Incluye garantía del bien.</t>
  </si>
  <si>
    <t>TALADRO DE PEDESTAL 1.1/2 HP 110/220 Vol- 51100 Potencia   de motor:  1100 watts / 1.1/2 HP - Peso:  120 Kg
Capacidad de mandril:  20mm / 3/4” - Altura:  1710mm
Recorrido del husillo:  120 mm - Cono del husillo:  mt 4
Numero de velocidades:  12 - Volteo:  440 mm
Rango de velocidad:  180-2940 RPM
Tamaño mesa trabajo:  355 x 355 mm
Tamaño de la base:  560 x 430 mm
Diámetro de la columna:  92 mm
Se requiere instalación
Incluye garantia del bien.</t>
  </si>
  <si>
    <t>SIERRA ACOLILLADORA 12 1600W Motor de 15 Amperios y 4,000 rpm
Amperes: 15.0 Amperios.
Velocidad sin carga: 4,000 rpm - Diámetro de la hoja: 12”
Tamaño del eje: 5/8” ó 1”
Capacidad vertical: Rodapié contra la guía: 6-1/2”
Capacidad vertical: Moldura de corona: 5-1/4”
Capacidad horizontal: rodapié en posición plana: 8”
Capacidad horizontal: Moldura de corona en posición plana: 6-1/2”
Se requiere instalación
Incluye garantia del bien.</t>
  </si>
  <si>
    <t>SIERRA CALADORA - 20V MAX - SIN ESCOBILLAS Voltaje: 20V – Longitud de carrera 1“
Velocidad variable – Cambio de hoja sin llave.
Ajuste de bisel sin llave – Capacidad de bisel: 45°
Sopladora de polvo: Integrado – Orbital 4 posiciones
Tipo de hoja: Vástago en T – Peso: 4 Lbs
Incluye garantia del bien.</t>
  </si>
  <si>
    <t>SIERRA CALADORA ORBITAL 500W Potencia: 500 W
Velocidad: 0 - 3200 RPM
Longitud de corte: 3/4 pulgada
Soplador de polvo: No
Encastre de cuchillas sin llave: Sí
Peso: 2,6 kg
Incluye garantia del bien.</t>
  </si>
  <si>
    <t>TALADRO RECARGABLE 1/2 Rotomartillo Inalámbrico de Velocidad Doble 1/2 pulgada 20V.
Diseño liviano y compacto.
Luz LED para iluminar el área de trabajo en lugares obscuros.
16 posiciones de Torque - Usa batería 20V (Ion de Litio).
Torsión máxima 371.73 a 212.41 pulgadas/libra.
Broquero autoajustable de 1/2 pulgada.
Mango ergonómico que brinda comodidad y control a la hora de los trabajos.
El máximo voltaje inicial de la batería es 20 voltios. El voltaje nominal es de 18V.
Incluye garantia del bien.</t>
  </si>
  <si>
    <t>LIJADORA ORBITAL 1/4 - 230W  Motor de 230 Wtts se mueve a 14,000 rpm:  230W - Voltaje:  120V
Órbitas / min:  14000 OPM - Diámetro orbital:  1/16 pulgada
Tamaño/tipo de papel:  1/4 de hoja
Carcaza antideslizante y texturizada
Incluye garantia del bien.</t>
  </si>
  <si>
    <t>PULIDORA PROFESIONAL 900 WATT 4.1/2 . Interruptor tipo paleta que aumenta la seguridad del operario y el confort - Disco de pulido de 4.1/2 pulgadas
Motor de 900W Motor de alta potencia de 4 HP de 6.000 rpm.
Guarda de seguridad de ajuste rápido 360° - Velocidad variable
Incluye garantia del bien.</t>
  </si>
  <si>
    <t>TALADRO ATORNILLADOR 3/8" 12V Potencia:  300 W - Mandril:  10 mm (3/8 pulgada)
Velocidad Sin Carga:  0 – 400 / 1500 RPM - Torque:  15 / 24 Nm
Posiciones de torque:  16 – Reversible - Tipo de batería:  Deslizante
Batería:  1.3 Ah - Tiempo de carga:  60 min - Peso:  2.5 Kg
Diámetro de perforación máximo en madera:  19 mm
Diámetro de perforación máximo en metal:  10 mm
Incluye garantia del bien.</t>
  </si>
  <si>
    <t>LIJADORA ORBITAL INAL. 5PUL Control de velocidad variable de 8,000 a 12,000 RPM
Orbital aleatoria inalámbrica de 20 V MAX * XR de 5 pulgada
Interruptor sellado contra el polvo
Voltaje	20V - Batería de litio | Batería recargable
Velocidad 12,000 RPM (Variable)
Tamaño del plato: 5 pulgadas (127 mm
Incluye garantia del bien.</t>
  </si>
  <si>
    <t>TALADRO ATORNILLADOR 1/2"  Compacto y liviano para espacios reducidos - Mandril de 1/2"
2 Rangos de velocidad de 0-450 / 0-1650 rpm
3 Luces LED que proporcionan iluminación en entornos de trabajos oscuros.        Motor sin escobillas ofrece mayor eficiencia del motor libre de mantenimiento
Voltaje 20V MAX*
Incluye garantia del bien.</t>
  </si>
  <si>
    <t>DESTORNILLADOR INALÁMBRICO 7.2V, 2 BATERIAS Fuente de energía: Funciona con baterías
Voltaje	7.2 a 10 Voltios - Amperaje 7.2 Amperios
Tamaño máximo del portabrocas 0.25 Pulgadas
Batería de 1500 mAh - Mandril de 0.2 pulgadas
Portabrocas de 1/4" – Mango giratorio 6+1 ajustes de torsión
Incluye garantia del bien.</t>
  </si>
  <si>
    <t>RUTEADORA 1/4 HP 24000RPM COLLET 1/4 Y 1/2 Amperios 12,0 amperios - Dimensión base 6 pulgada
Diámetro del collar 1/2 ", 1/4 pulgada
Parada de profundidad anillo de ajuste de profundidad microfino
Sin velocidad de carga 8.000-24.000 rpm
Potencia máxima 2 ¼ HP - Carrera de inmersión n / a en
Tipo de herramienta eléctrica cortado
Base del enrutador base fija 
Tipo de enrutador de tamaño mediano - Bloqueo del eje
Peso de la herramienta 7,2 libras
Incluye garantia del bien.</t>
  </si>
  <si>
    <t>SIERRA CIRCULAR ELÉCTRICA DE 7 - 1/4 PULGADAS 185 MM DE 1800W Potencia:  1800 W - Velocidad sin carga:  5200 RPM
Capacidad de biselado 56° - Peso:  4 kg
Diámetro de la hoja 7 1/4 pulgada - 184 mm
Capacidad de corte 90°:  66 mm – Voltaje 110 V
Profundidad máxima de corte 6.5cm – Alto 32 cm – Largo 24 cm
Incluye garantia del bien.</t>
  </si>
  <si>
    <t>TALADRO INALAMB 3/8 12V 2Ah 2VVR + 27ACC Potencia 12v - Diámetro 3/8” - 10mm
Velocidad 0 - 400 / 0 - 1.350 rpm - Ajustes de torque 18
Peso 1kg - Batería ion de litio - Número de. velocidades 2
Medidas producto (la x an x al) 18.5 x 4.5 x 20
Incluye garantia del bien.</t>
  </si>
  <si>
    <t>COMPRESOR DE AIRE 3.2 SCFM - 150 PSI  Potencia: 1,1 HP - Motor: 120 V de 14 Amp
Tamaño del tanque: 4 galones - SCFM @100 PSI 3.2 SCFM
Dimensiones (Al x An): 16,75 x 15 pulgada
Velocidad de la bomba: 3400 RPM
Incluye garantia del bien.</t>
  </si>
  <si>
    <t>PISTOLA DE CALOR 1550W 50-400/600 °C Voltaje:  120V - Amperaje:  12 Amp
Potencia:  1550W - Rango de temperatura:  50 – 400/600°C
Flujo de aire:  250 / 500 - Peso:  0,63 kg
Incluye garantia del bien.</t>
  </si>
  <si>
    <t>CEPILLO ELÉCTRICO 82MM 5.5 AMP Potencia:  580 W - Amperaje:  5,5 Amp
Velocidad de giro en vacío: 17000 RPM
Diámetro orbital:  1 mm - Peso:  2,7 kg
Profundidad de corte:  1 / 16pulg - 1,5 mm
Ancho de cepillado:  3 - 1 / 4pulg - 83 mm
Incluye garantia del bien.</t>
  </si>
  <si>
    <t>CAJA ORGANIZADORA DE HERRAMIENTAS - CAJONES DOBLE Material: Plástico - Sin ruedas
Profundidad: 15 cm - Ancho: 30.5 cm
Largo: 41 cm - Cantidad de compartimentos: 2
Capacidad de carga: 16.5 LB
Incluye garantia del bien.</t>
  </si>
  <si>
    <t>ESMERIL DE BANCO 6 PULG 1/2 HP  Potencia:  1/2 HP - Watts: 375 W
Velocidad Sin Carga:  3450 RPM - Diámetro del Eje:  1/2 pulgada        Diámetro máximo del disco:  6 pulgada
Peso de la Herramienta:  13,8 kg
Incluye garantia del bien.</t>
  </si>
  <si>
    <t>SIERRA SABLE RECIPROCA 1-1/8 PULGADA. 60V MAX Alto: 40cm - Ancho/Diámetro: 40cm
Largo: 40cm
Peso del producto: 6
Potencia: 60 V
Incluye garantia del bien.</t>
  </si>
  <si>
    <t>TALADRO 1/2 - 800W PERCUTOR REVERSIBLE  Amperios: 5,5 Amperios
Potencia: 800 W - RPM: 0-2.600 rpm
GPM: 0-44.200 gpm - Tamaño del mandril: 1/2&amp;#34;
Medidas: 23 x 8 x 29 cm - Peso de la herramienta: 1.7 kg aprox.
Incluye garantia del bien.</t>
  </si>
  <si>
    <t xml:space="preserve">
TALADRO ROTACIÓN 3/8-PULG 650W 2800RPM  Tamaño del mandril 3/8 pulgadas
Alto: 26 cm – Ancho: 23 cm
Velocidad 2800 RPM - Potencia 600 W
Peso: 1.67 kg
Tipo: Taladro alámbrico - Largo del cable 2 m
Incluye garantia del bien.</t>
  </si>
  <si>
    <t>SIERRA DE INGLETE 7 1/4  - 20V  Dimensiones del producto: ‎25.25"L x 19.88"W x 15.69"H pulgadas
Voltaje:	‎20 Voltios - Peso del artículo: ‎30 Libras
Velocidad: ‎4500 RPM - Longitud de la hoja: ‎4 Pulgadas
Número de dientes: ‎80
Cantidad de baterías	‎1 Iones de litio (Tipo de pila necesaria)
Ángulo de corte: ‎90 Grados
Incluye garantia del bien.</t>
  </si>
  <si>
    <t>SOPLADORA Y ASPIRADORA 800W 16000RPM Potencia 800w - Revoluciones 0-16000 rpm
Flujo de aire 4.5 metros cúbicos por minuto
Frecuencia 50 - 60Hz
Peso 3,0Kg - Medidas: 22 x 20 x 33cm
Incluye garantia del bien.</t>
  </si>
  <si>
    <t>CANTEADORA PARA MADERA  14" PULGADAS INDUSTRIAL 5HP 220V Frecuencia: 60 Hz – Potencia: 3 Hp
Voltaje	220 Volts - Diámetro del eje de corte 	98 mm
Cabezal de corte: 4 Cuchillas
Velocidad del eje de corte:  5500 rpm
Ancho máximo de corte: 12"
Profundidad máxima de desbaste: 5 mm
Diámetro de extractor de polvo: 4"
Inclinación de la guía: 0-45 grados
Altura mesa de trabajo	80 cm
Sistema de ensamble 	Tipo L
Profundidad máxima de sistema de ensamble: 12 mm (1/2")
Instalada en el lugar para su funcionamiento, incluye elementos necesarios para su instalación incluyendo tomacorrientes.
Se requiere instalación
Incluye garantía del bien.</t>
  </si>
  <si>
    <t>SIERRA DE BRAZO RADIAL DE 12” Voltaje: 220 V - Watts: 2,000 W
Velocidad: 2,800 rpm - Peso: 92 Kg
Profundidad de corte: 90° 4” (90mm)
Profundidad de corte: 45° 2” (60mm)
Diámetro del Disco: 12” (300 mm)
Diámetro Interior: 1-1/64” (30 mm)
Capacidad de Corte Cruzado Máximo: 20” (507 mm)
Instalada en el lugar para su funcionamiento, incluye elementos necesarios para su instalación incluyendo tomacorrientes.
Se requiere instalación
Incluye garantía del bien.</t>
  </si>
  <si>
    <t>JUEGO DE HERRAMIENTAS DE MECÁNICA (Raches) 108 PIEZAS DE 1/4″ Y 3/8″ Medidas:  80x60x60 - Color: negro - Material: metal
Estuche de accesorios extraíble para herramientas eléctricas    Trinquete de 72 dientes de liberación rápida para trinquete de alto par
Destornillador de punta de agarre de vinilo antideslizante duradero con máxima comodidad
Tecnología DirectTorque
Acabado de cromo vanadio pulido
Enchufes de 1/4 pulgada. De 6 puntos: SAE 5/32, 3/16, 7/32, 1/4, 9/32, 5/16, 11/32, 3/8, Métrico 4, 5, 6, 7, 8, 9, 10, 11.
Adaptador reductor de 3/8 pulgada x 1/4 pulgada., Extensión de 3/8 pulgada.
1/4 pulgada. Drive 3 pulgada. De extensión
Trinquete de cabeza de pera de 1/4, 3/8 pulgada.
Dado de 1/4 pulgada. De profundidad de 6 puntos: SAE 11/32, 3/8, 7/16, 1/2, métrico 10, 11, 12, 13
Juego de llaves hexagonales estándar de 14 piezas, juego de llaves hexagonales métricas de 14 piezas
Enchufes de 3/8 pulgada. De 6 puntos: SAE 3/8, 7/16, 1/2, 9/16, 5/8, 11/16, 3/4, Métrico 10, 11, 12, 13, 14, 15, 16, 17
Broca para tuercas: SAE 5/32, 3/16, 7/32, 1/4, 9/32
Vasos de 3/8 pulgada. De 6 puntos de profundidad: SAE 9/16, 5/8, 11/16, 3/4, Métrico 14, 15, 16, 17
Multi driver con agarre de vinilo, juego de 22 puntas con estuche de almacenamiento.
Incluye garantia del bien.</t>
  </si>
  <si>
    <t>JUEGO DE IMPULSORES ACCESORIOS - 40 PIEZAS El Flextorq permite que las puntas se doblen hasta 15 grados.
Sistema de bloqueo de desarmador magnético 10X.
Minimiza caídas y reduce el bamboleo.
Reduce la rotura y vida útil más larga.
Juego de atornillamiento de 40 piezas listo para impacto
Flexor permite que las brocas se flexionen hasta 15 grados
Bloqueo de tornillo magnético 10x
El juego incluye: (1) 3/8" sin probar
(1) 1/4" sin probar
(1) 5/16" sin probar
(1) manguito listo para impactos
(1) soporte de bloqueo de tornillo listo para impactos de 3"
(6 ) 2" PH2 Impact Ready Bit, (1) 2' SQ2 Impact Ready Bit   (1) 2 'T25 Impact Ready Bit
(1) 2" SL8 Impact Ready Bit
(4) 1" PH2 Bits
(2) 1" Brocas listas para impacto SL8
(1) Broca lista para impacto SL6 de 1"
(1) Broca lista para impacto PH1 de 1"
(1) Broca lista para impacto PH3 de 1"
(1) Broca lista para impacto SL10 de 1"
(3) 1" PH2
(1) 1" broca preparada para impacto T15
(3) broca preparada para impacto T20 de 1"
(3) broca preparada para impacto T25 de 1"
(1) broca preparada para impacto T30 de 1"
(2) broca preparada para impacto SQ2 de 1" Brocas listas
(1) Broca preparada para impacto SQ3 de 1"
(1) Broca preparada para impacto SQ1 de 1"
(1) Broca preparada para impacto PH2 de 3,5"
Incluye garantia del bien.</t>
  </si>
  <si>
    <t>COLECTOR POLVO Y VIRUTA 5HP TRIFASICO CAUDAL 3200 SCFM Motor de 5.0 HP corriente 220V Trifásica, conformado por:
2 bolsas superiores de filtrado
2 bolsas inferiores de recolección
2 salidas de 125 mm. (5”) + 1 salida x 100 mm (4")
Base con 4 rodachinas para fácil transporteEl caudal de aspiración es de 3200 CFM (5436 M3 / Hora).
Incluye Switch magnético de protección para el motor
Diámetro Volante: Impeler 14" (350 mm)
Potencia de Motor: 5.0 HP 220V 3 Fases
Peso de la Máquina: 105 Kgrs
Dimensiones (Lxaxh) MMS: Área Base 1170 mm x 590 mm
Presión de Trabajo: 19" Columna Agua - Nivel de Ruido: 90 Db
Caudal Aspiración: 3200 CFM 
Tomas de Aire: 2 x 125 mm + 1 x 100 mm
Velocidad de Aire: 20 M/seg
Capacidad Bolsas Recolección: 2 x 0.12 M3
Instalada en el lugar para su funcionamiento, incluye elementos necesarios para su instalación incluyendo tomacorrientes.
Se requiere instalación
Incluye garantía del bien.</t>
  </si>
  <si>
    <t>MÁQUINA LÁSER 100X80 100W Tamaño de la máquina 1450 x 1140 x 980mm 
Área de trabajo: 1000 x 800 mm – Potencia: 100w
Duración del tubo: 8.000 – 10.000 horas
Espesor del corte: hasta 14mm (depende del material)
Plataforma de trabajo: Mesa panal de abeja removible u hoja
Manera de posicionamiento: Luz roja
Precisión de localización: Mayor o igual a 0,01mm
Peso: 120kg - Banda transportadora: Marca 3M de alta resistencia
Espesor del grabado: 2mm (depende del material)
Sistema de refrigeración: Chiller 3000
Sistema de control: Panel de control / Software Ruida V8 en español
Velocidad: hasta 1000 mm/s grabado y 500mm/s corte. 57 motores paso a paso
Sistema sube y baja: 18 cm, puntero: Dorado
Entorno de sistema: Windows 7 / 8 / 10
sistema de extracción
Sistema de extracción de humo y temperatura incorporado tanto en el cabezal como en la parte trasera para evitar recalentamiento, al igual que protege los lentes de impurezas garantizando un corte más preciso
Instalada en el lugar para su funcionamiento, incluye elementos necesarios para su instalación incluyendo tomacorrientes.
Se requiere instalación
Incluye capacitación sobre el uso del equipo y garantía del bien.</t>
  </si>
  <si>
    <t>TALADRO DE BASE MAGNÉTICA Panel de control intuitivo - Indicador LED
Protección electrónica contra sobrecarga que evita daños al motor y desgaste excesivo
Doble posición de mango
Potencia:  1200 W - Velocidad sin carga:  300 / 450 rpm
Encastre:  Weldom 19mm - Diámetro máximo broca:  2 pulgadas
Peso:  14.55 kg - Torque:  19000 Nm
Dimensiones (La x An x Al):  280 x 120 x 350 mm
Incluye garantia del bien.</t>
  </si>
  <si>
    <t>TIC COLOMBIA SAS</t>
  </si>
  <si>
    <t>PROMEDIO UNITARIO IVA INCLUIDO</t>
  </si>
  <si>
    <t>PLOTER DE CORTE - Área de material 72 cm ​Área efectiva de corte 63 cm
Potencia de corte
500 gramos
Velocidad hasta
800 mm/s
Diseñado para corte en diferentes vinilos (adhesivo, textil, imprimible, reflectivo, entre otros)
Equipado con mira laser para corte de contornos de imágenes previamente impresas.
Incluye elementos necesarios para su entrega e instalación.
Capacitación de uso de la máquina.
Se requiere instalación
Incluye garantía del bien.</t>
  </si>
  <si>
    <t>Cámara Mirrorless con lente intercambiable y accesorios
Lente 16-50mm f/3.5-5.6 + Memoria 64Gb de 100Mb/s + Bolso
Sensor CMOS Exmor APS-C de 24.2MP
Vídeo UHD 4K30p y Full HD 120p
Pantalla LCD táctil abatible lateral de 3,0 «
AF híbrido rápido de 425 puntos
Disparo de hasta 11 fps, ISO 100-32000
Seguimiento y AF ocular en tiempo real
Desenfoque de fondo y AE con prioridad al rostro
Micrófono direccional de 3 cápsulas y parabrisas
Puertos para auriculares y micrófono
Objetivo E PZ 16-50 mm f / 3,5-5,6 OSS
Incluye garantía del bien.</t>
  </si>
  <si>
    <t>Tripode Cabeza Fluida
Material: aluminio
Peso: 1845g
Capacidad de carga: 5 kg.
Trípode tornillo de montaje:. u1/4 y u3/8
Altura plegado: 50cm
Altura máxima de trabajo: 172cm
Estatura mínima POERATING: 47cm
Carga máxima capacidad: 5000g
Diámetro máximo: 26mm
Incluye garantía del bien.</t>
  </si>
  <si>
    <t>Proyector de luz con las siguientes especificaciones técnicas:
Salida: 18.600 a 3,3′ (5600K)
5600 K, ±200 K de temperatura de color
Alimentación de CA con adaptador incluido
Control local, Bluetooth y Wi-Fi
CRI 96 | TLCI 97
Incluye garantía del bien.</t>
  </si>
  <si>
    <t>ESTUDIO DE MERCADO PARA CONTRATAR LA COMPRAVENTA DE LOS ELEMENTOS Y EQUIPOS NECESARIOS PARA LA DOTACIÓN Y MODERNIZACIÓN DE LOS AMBIENTES ESPECIALIZADOS DE APRENDIZAJE DEL CTAPT DEL SENA - ANTIOQUIA</t>
  </si>
  <si>
    <t>iTechBit</t>
  </si>
  <si>
    <t>Gafas de Inteligencia Artificial (A.I) con camara gran angular, microfono y salida de audio incorporado
Gafas con montura estandar
Cámaras:
Sensor principal: 5MP 
Sensor ultra gran angular: 12MP 
Grabación de video con resolución mínima sensor principal: 720px 
Grabación de video con resolución mínima sensor ultra gran angular: 1080px
Audio:
Altavoces de oído abierto estándar. 
Mínimo 3 micrófonos con grabación estéreo.
Conectividad:
Bluetooth: 5.0 o superior. 
WiFi: 802.11ac o Wi-Fi 6. 
Almacenamiento:
Mínimo: 32GB. 
 Certificación: IPX4. 
Peso máximo: 220 gr.
Software compatible con programación A.I
Lentes:
Traslucidos SIN graduación
Incluye elementos necesarios para su entrega.
Capacitación de uso del bien.
Incluye garantía del bien.</t>
  </si>
  <si>
    <t xml:space="preserve">Diadema Gamer para PC
Características generales
Tamaño del driver
driver dinámico de 40 mm
Longitud de cable 1,2 m
Peso 220 g
Características Audio 
Respuesta de frecuencia 20 Hz - 20 kHz
Entrada de potencia máxima: 20 mW (Sí)
Sensibilidad 96 dB SPL a 1 kHz/1 mW
Impedancia: 32 ohmios (Sí)
Respuesta de frecuencia del micrófono (100 Hz - 10 kHz)
Sensibilidad del micrófono -42 dBV a 1 kHz dB/Pa
Tipo de micrófono Asta desmontable
Patrón de captación del micrófono Direccional
Medidas
Profundidad del casco del auricular (cm) 2,5 cm
Altura externa del casco del auricular (cm) 10,2 cm
Ancho externo del casco del auricular (cm) 8,9 cm
Altura interna del casco del auricular (cm) 6,1 cm
Ancho interno del casco del auricular (cm) 4,9 cm
Incluye garantía del bien.
</t>
  </si>
  <si>
    <t>SOLICITUD DE INFORMACIÓN PARA CONTRATAR EL SUMINISTRO DE LOS ELEMENTOS Y EQUIPOS NECESARIOS PARA LA DOTACIÓN Y MODERNIZACIÓN DE LOS AMBIENTES ESPECIALIZADOS DE APRENDIZAJE DEL COMPLEJO TECNOLÓGICO AGROINDUSTRIAL PECUARIO Y TURÍSTICO DEL SENA – ANTIOQUIA</t>
  </si>
  <si>
    <t>Listado</t>
  </si>
  <si>
    <t>SUCONEL</t>
  </si>
  <si>
    <t>FIBROTEL S.A.</t>
  </si>
  <si>
    <t>NUCLEOLAB</t>
  </si>
  <si>
    <t>MAKA SOLUTIONS</t>
  </si>
  <si>
    <t>MARCA SUGERIDA</t>
  </si>
  <si>
    <t>VALOR UNITARIO CON IVA</t>
  </si>
  <si>
    <t>VALOR UNITARIO</t>
  </si>
  <si>
    <t>VALOR UNITARIO + INCRE 20%</t>
  </si>
  <si>
    <t>domotica</t>
  </si>
  <si>
    <t>FUSIONADORA DE FIBRA OPTICA ALINEACION POR NUCLEO
Máquina automática de empalme de fibra óptica con alineación de núcleos de 4 moto-res para FTTH
Parámetro	Valor
Modelo	Empalmadora de fusión 70S
Fibras aplicables	Monomodo (G.652 y G.657), multimodo (G.651), DS (G.653), NZDS (G.655)
Diámetro del revestimien-to	80 - 150 μm
Diámetro de recubrimien-to	100 μm a 1.000 μm
Longitud de hendidura de fibra	5 a 16 mm
Típica pérdida media de empalme	0,02 dB con SM, 0,01 dB con MM, 0,04 dB con DS, 0,04 dB con NZDS
Tiempo de empalme	Modo SM FAST — 7 segundos; modo SM AUTO — 10 segundos; modo AUTO — 15 segundos con fibra SM
Método de calibración de arco	Función de calibración de arco automática, en tiempo real y manual
Modos de empalme	100 modos preestablecidos y programables por el usuario
Estimación de pérdida de empalme	Basado en datos de alineación del eje central de doble cámara Almacenamiento del resultado del empalme	Últimos 2.000 resultados almacenados en la memoria interna
Pantalla de fibra	X o Y, o tanto X como Y simultáneamente. Opciones de visualización del monitor delantero o trasero con orientación automática de la imagen
Aumento	320X para una sola vista X o Y, o 200X para vista X e Y
Método de visualización	Cámaras duales con monitor LCD a color TFT de 4,7 pulgadas
Estado de funcionamiento	0 a 5.000 m sobre el nivel del mar, 0 a 95% HR y -10 a 50 ° C respectivamente
Prueba de prueba mecánica	1,96 a 2,25 N
Calentador de tubo	Calentador de tubo incorporado con 30 modos de calentamiento; función de arranque automático
Tiempo de calentamiento del tubo	Típico 14 segundos con varias mangas
Longitud de la manga de protección	60 mm, 40 mm, micro
Ciclos de empalme/calor con batería	Típico 200 ciclos con funciones de ahorro de energía activadas
Vida útil del electrodo	3.000 descargas de arco
Fuente de alimentación	Selección automática de voltaje de 100 a 240 V CA o de 10 a 15 V CC con ADC-18, 14,8 V CC con batería BTR-09
Terminales	USB 1.1 (tipo USB-B) para la comunicación de PC. Mini-DIN (6-pin) para HJS-02/03
Protección contra el viento	Velocidad máxima del viento de 15 m/s. (34 mph)
Dimensiones	146 W x 159 D x 150 H (mm) / 5,75 W x 6,25 D x 5,9 H (pulgadas)
Peso	2,5 kg (5,5 libras) con adaptador de CA ADC-18; 2,7 kg (5,95 libras) con batería BTR-09</t>
  </si>
  <si>
    <t>CERTIFICADOR DE CABLEADO DE FIBRA SM ,MM  Y COBRE CAT 6 ,6A ,7 DSX2 5000 .(2) módulos OLTS Quad, (2) módulos OLTS multimodo, (2) módu-los OLTS monomodo                                  El paquete incluye: certificado de cable LanTEK IV-3000 MHz. Categoría TIA 8/ISO Clase I/II. Pantalla LanTEK IV/teléfonos remotos, batería de iones de litio (2), Univ. Adaptador de corriente (2), correa colgante (2), ref. rápida. Guía, estuche de transporte, adaptadores de enlace permanente CAT8 RJ45 VisiLINQ (2), adap-tador de canal Cat8.1/6A/6/5e RJ45 (2), fiber sm,ms modulos visiLINQ fibra Para pruebas Cat 6A/clase EA y clase FA, Cat 8 y Clase I/II , fibra sm  mm La protección contra voltaje proporciona notificación/protección inmediata si acci-dentalmente conectado PoE Partner Finder proporciona tono audible e indicador visible cuando se conecta a la unidad remota Interfaz de usuario simplificada para una fácil configuración y operación Resultado instantáneo del mapa de cables antes de que comience la prueba automá-tica Conectividad completa: Wi-Fi, Bluetooth, USB A, USB C
Pantalla táctil resistente a impactos de alta resolución para facilitar su uso Realiza todas las mediciones extendidas: TCL / ELTCTL Común / Diferencial SI-GUIENTE Resistencia Desequilibrio Escudo Integridad Diseño resistente: carcasa de goma, pantalla protegida y puerto de medición prote-gido</t>
  </si>
  <si>
    <t>WI-FI AP  UAP-IW-HD UniFi Access Point In Wall Hi-Density                                                                                                                                                                                                                                                Descripción UAP-IW-HD
Especificaciones
Dimensiones y peso
Dimensiones:
ALTURA: 14 CM
ANCHO: 9 CM
PROFUNDIDAD: 3 CM
Peso: 210 g
Gestión avanzada del tráfico
VLAN: 802.1Q
QoS avanzada: limitación de velocidad por usuario
Aislamiento del tráfico de invitados: compatible
WMM: voz, vídeo, mejor esfuerzo y segundo plano
Clientes simultáneos: hasta 200
puertos y alimentación
Interfaz de red: 5 puertos ethernet 10/100/1000
Alimentación: conmutador UniFi (PoE)
Método de alimentación: 802.3af PoE, 802.3at PoE+
Compatible Rango de voltaje: 44 a 57 VDC
Certificaciones
CE, FCC, IC
Medio ambiente
Temperatura de funcionamiento: -10 a 60 °C
Humedad de funcionamiento: 5 a 95%
Sistema operativo: UniFi OS</t>
  </si>
  <si>
    <t>WI-FI Punto de Acceso UAP-AC-SHD UniFi Wave2 AC AP, Security and BLE                                                                                                                                                                Este punto de acceso WiFi 5 de doble banda está diseñado para su uso en redes de alta densidad y aplicaciones de sistemas críticos. Cuenta con WiFi 5 en las bandas de 2,4/5 GHz (3x3 MIMO) y una velocidad de transferencia combinada de 1,3 Gbps. Además, presenta un patrón de antena equilibrado que ofrece una mayor flexibilidad de montaje. Dispone de un puerto RJ45 GbE para entrada PoE, un puerto RJ45 GbE para dispositivos extendidos y otro puerto RJ45 GbE para entra-da PoE. El sistema Wi-Fi UniFi® es revolucionario, proporcionando un rendimien-to empresarial, escalabilidad ilimitada y un controlador de gestión centralizado. Los puntos de acceso (AP) UniFi 802.11AC de radio dual cuentan con un diseño in-dustrial refinado y se incluye hardware de montaje para una fácil instalación. Inclu-ye sistema operativo UniFi SO</t>
  </si>
  <si>
    <t>CONTROLADORAS Controladoras Físicas  UCK-PLUS UniFi Cloud Key, G2, with HDD                                                                                                                                                                                                              El UniFi Cloud Key Gen2 es un hardware integrado controlador y servidor de apli-caciones autónomo diseñado para ayudarlo a monitorear y administrar su red UniFi dispositivos. Cuenta con un procesador de ocho núcleos con 2 GB RAM y 32 GB de almacenamiento flash eMMC, y utiliza el última versión del controlador UniFi con nube híbrida tecnología. Incluye sistema operativo UniFi SO</t>
  </si>
  <si>
    <t>Switches US-48-750W UniFiSwitch, 48-port, 750W                                                                                                                                                                                                                                                                              Serie
48 poe   
Tipo de telecomunicación
Adaptive
Capacidad de conmutación
104 GB/s
Es gestionable
Sí
Ancho x Profundidad x Altura
44.24 cm x 28.5 cm x 4.37 cm
Peso
4,52 kg
Incluye sistema operativo UniFi SO</t>
  </si>
  <si>
    <t>Router RB1100AHX4 con 13 interfaces gigabit ethernet, 4 nucleos a 1.4GHz y 1GB RAM                                                                                                                                                                                                              Puertos Ethernet	13
Aplicación	ISP
Especificaciones	
13 Puertos Gigabit
4 Núcleos
Frecuencia CPU 1.4GHz
1GB RAM
Soporte microUSB
Licencia L6
Fuente redundante interna
Incluye	
2 Cables de poder
Orejas para Rack y sus tornillos
Beneficios	
Rackeable
13 puertos gigabit ethernet
Entorno	Interior
Sistema operativo RouterOS</t>
  </si>
  <si>
    <t xml:space="preserve"> UniFi LED Dimmer (UDIM-AT)                                                                                                                                                                                                                                                                                                                  Línea
Smart
Modelo
WS-US2
Otros
Tipo de interruptor
Inteligente Wifi
Material
Cristal, Plastico
Asistentes virtuales compatibles
Alexa/Google Assistant
Aplicaciones inteligentes compatibles
Smart Life, Tuya
Cantidad de polos
2
Cantidad de módulos
2
Con tomacorriente
No
Con Wi-Fi
Sí</t>
  </si>
  <si>
    <t>ISR4331K9 4331 Router VPN ,VOZ                                                                                                                                                                                                                                                                                                     Servicios de Voz (Voice)
Los routers pueden ofrecer funciones de voz con las siguientes capacidades:
Módulos de red para voz (como NIMs: Network Interface Modules).
Soporte para Cisco Unified Communications.
Posibilidad de integrar gateways de voz analógicos y digitales, como E1/T1 (me-diante módulos).
SRST (Survivable Remote Site Telephony): en caso de que falle la conexión con el CUCM central.
DSPs (Digital Signal Processors): necesarios para transcodificación, conferencias y codificación de voz.
IPSec VPN.
DMVPN (Dynamic Multipoint VPN).
SSL VPN.
FlexVPN (basado en IKEv2).
Hardware Encryption Acceleration (a través de su motor Crypto integrado).
Sistema operativo Cisco IOS (Internetwork Operating System)</t>
  </si>
  <si>
    <t>Swtich WS C2960X 24PD L Catalyst 2960X 24 GigE PoE 370W 2 X 10G SFP LAN Base                                                                                                                                                                                                      Catalyst 2960X-24PD-L Network Switch, 24 Gigabit Ethernet Ports, 370W PoE Budget, two 10 G SFP+ Uplink Ports, Enhanced Limited Lifetime Wa-rranty (WS-C2960X-24PD-L). Switch type: Managed, Switch layer: L2. Basic switching RJ-45 Ethernet ports type: Gigabit Ethernet (10/100/1000), Basic switching RJ-45 Ethernet ports quantity: 24, USB 2.0 ports quantity: 2, Con-sole port: RJ-45. Full duplex. MAC address table: 16000 entries, Switching capacity: 216 Gbit/s. Networking standards: IEEE 802.1ab, IEEE 802.1D, IEEE 802.1p, IEEE 802.1Q, IEEE 802.1s, IEEE 802.1w, IEEE 802.1x, IEEE.... Power over Ethernet (PoE). Rack mounting. Sistema operativo Cisco IOS</t>
  </si>
  <si>
    <t>Dispositivo De Firewall                                                                                                                                                                                                                                                                                                                                     10 puertos RJ45 Gigabit Ethernet, 
incluye puertos DMZ, WAN e internos (FG-60F) 
10 puertos RJ45 GE, incluidos 2 puertos WAN, 1 puerto DMZ y 7 puertos inter-nos, Rendimiento superior para redes seguras: cuenta con un potente sistema acele-ración en un chip para ofrecer seguridad de primer nivel con un rendimiento de IPS de 1,4 Gbps y una protección contra amenazas de 700 Mbps rendimiento, lo que garantiza una defensa eficaz contra las amenazas avanzadas. - Capacidades mejo-radas de inspección de SSL y SD-WAN: utiliza una tecnología de procesador de seguridad especialmente diseñada para proporcionar el mayor rendimiento de ins-pección de SSL del sector y una sólida funcionalidad de SD-WAN para operacio-nes de red seguras y de alta velocidad. Sistema operativo FortiOS.</t>
  </si>
  <si>
    <t>Firewall  ASA5508 FTD K9 ASA 5508X With Firepower Threat Defense 8GE AC                                                                                                                                                                                                                       Procesador:** 2 x Intel Xeon Silver 4110 de 2,1 GHz
* **Memoria:** 16 GB de SDRAM DDR4
* **Capacidad de firewall:** 40 Gbps
* **VPN:** 35 Gbps
* **IPS (Sistema de prevención de intrusiones):** 10 Gbps
* **NGFW (Firewall de última generación):** 10 Gbps
* **Almacenamiento:** 2 unidades de estado sólido (SSD) SATA de 240 GB
* **Puertos:**
* 8 puertos Ethernet 10 Gigabit SFP+
* 8 puertos Ethernet Gigabit RJ-45
* 2 puertos de consola RJ-45
* 1 puerto de administración fuera de banda Ethernet Gigabit RJ-45
* **Software:** Cisco ASA 9.15(2) y posterior
* **Dimensiones:** 1U (1,75 pulgadas de alto x 19 pulgadas de ancho x 16,3 pul-gadas de profundidad)
* **Consumo de energía:** 420 W (máx.)
* **Funciones adicionales:**
* Alta disponibilidad activa/pasiva
* Equilibrio de carga
* Traducción de direcciones de red (NAT)
* Filtrado de contenido
* Gestión remota</t>
  </si>
  <si>
    <t>Dual-Band Access Point AC                                                                                                                                                                                                                                                                                                                                   Con 802.11ac Wave 2, ofrece una velocidad de datos de hasta 1,7 Gbps en la ban-da de 5 GHz, más del triple de la que ofrecen los puntos de acceso 802.11n de ga-ma alta actuales. Además, permite una velocidad de datos total agregada en radio dual de 2,0 Gbps, lo que proporciona la base necesaria para que las redes de empre-sas y proveedores de servicios se mantengan a la vanguardia de las expectativas y necesidades de rendimiento y ancho de banda de sus usuarios inalámbricos, incluye:
- 802.11ac Wave 2 con tecnología 4x4 de entrada múltiple y salida múltiple (MIMO) con cuatro flujos espaciales cuando opera en modo MIMO de usuario único y tres flujos espaciales cuando opera en modo MIMO multiusuario, que ofre-ce velocidades de 1,7 Gbps para mayor capacidad y confiabilidad que los puntos de acceso de la competencia.
- MIMO multiusuario, que permite la transmisión simultánea de datos a múlti-ples clientes compatibles con 802.11ac Wave 2 para mejorar la experiencia del cliente. Antes de MIMO multiusuario, los puntos de acceso 802.11n y 802.11ac Wave 1 solo podían transmitir datos a un cliente a la vez, lo que se conocía como MIMO monousuario.
- Tecnología de formación de haz de transmisión para mejorar el rendimiento del enlace descendente a dispositivos móviles, incluidos dispositivos de una, dos y tres transmisiones espaciales en 802.11ac, al tiempo que mejora la duración de la batería en dispositivos móviles como teléfonos inteligentes y tabletas.
El     modo de implementación flexible de Cisco Mobility Express es ideal para implementaciones pequeñas y medianas que requieren múltiples puntos de acceso. Su sencilla configuración permite implementar la serie 1850 en redes sin un contro-lador físico.
- Conexiones seguras para teletrabajadores o microoficinas. Cualquier punto de acceso Cisco Aironet o Catalyst puede funcionar como un punto de acceso Offi-ceExtend (OEAP). Con un OEAP, un empleado, ya sea en casa o en una microofi-cina temporal, tendrá acceso al SSID y a la red corporativa sin necesidad de confi-gurar una VPN ni conocimientos técnicos avanzados.
- Red Definida por el Usuario de Cisco, una función disponible en Cisco DNA Center, permite al departamento de TI otorgar a los usuarios finales el control de su propia partición de red inalámbrica en una red compartida. Los usuarios pueden implementar sus dispositivos en esta red de forma remota y segura. Ideal para resi-dencias universitarias o estancias hospitalarias prolongadas, la Red Definida por el Usuario de Cisco ofrece seguridad y control de los dispositivos, permitiendo a cada usuario elegir quién puede conectarse a su red. (Disponible en el segundo semestre de 2020).
El     panel de preparación para Wi-Fi 6, un nuevo panel en el menú de Garantía de Cisco DNA Center, revisará el inventario de todos los dispositivos de la red y veri-ficará la compatibilidad de dispositivos, software y clientes con el nuevo estándar Wi-Fi 6. Tras la actualización, los análisis inalámbricos avanzados indicarán las me-joras de rendimiento y capacidad gracias a la implementación de Wi-Fi 6. Esta es una herramienta excepcional que ayudará a su equipo a definir dónde y cómo ac-tualizar la red inalámbrica. También le proporcionará información sobre la distribu-ción de puntos de acceso por protocolo (802.11 ac/n/abg), la eficiencia del tiempo de transmisión inalámbrica por protocolo y métricas de rendimiento detalladas.</t>
  </si>
  <si>
    <t>Nvr Grabadora 12mp 4k 8ip 8 Cámaras 2 Bahias Hdmi                                                                                                                                                                                                                                                                     Modelo
NVR 16 canales poe
Voltaje
110V
Otros
Cantidad de canales 16
Resolución máxima de video 4K
Tipo de resolución 4K
Conectores de salida ÁUDIO, HDMI, VGA
Incluye disco rígido No
Conectores de entrada Adaptadores para cables de red, POE, RJ45, USB, ÁUDIO
Capacidad de almacenamiento 8 TB
Tipos de control Celular, Mouse
Cantidad de puertos PoE 16
Altura 31,5 cm
Ancho 52 cm
Profundidad 38,5 cm
Peso 2,6 kg</t>
  </si>
  <si>
    <t>CooVox U50 - PBX IP                                                                                                                                                                                                                                                                                                                                  Códecs &amp; Protocolos
Códecs de audio: G.722/G.711-Ulaw/G.711-Alaw/
G.726/G.729/GSM/SPEEX
Códecs de video: H.261/H.263/H.263+/H.264
Protocolos: SIP (RFC3261)/IAX2
DTMF: RFC2833/SIP INFO/In-Band
Funciones de Red
Cliente DDNS Servidor DHCP
IPv4/IPv6/IEEE802.1Q
Asignación de dirección IP (PPPoE/DHCP/Static)
SNMP v1/v2
TR069 Rutas estáticas
Herramientas de red (Ping/Traceroute)
Cliente VPN (N2N/L2TP/PPTP/OpenVPN/IPSec)
Servidor VPN (PPTP/L2TP/OpenVPN/IPSec)
Funcionalidades de Seguridad
Rechazo de ataques DoS por registro SIP
Rechazo de ataques DoS por invitaciones abortadas
Rechazo de ataques DoS por inicio de sesión SSH
Reporte general del PBX
Reporte de acceso web
Reporte de depuración del PBX
Interfaces de Hardware
1 botón de restauración de fabrica
1 puerto de adaptador eléctrico
2 puertos WAN/LAN RJ45
1 puerto USB 2.0
1 puerto de consola RJ45
2 ranuras para modulos analogos /GSM/WCDMA
Especificaciones del Hardware
Procesador: Dual Core A7(1GHz)
SDRAM: DDR3 1GB
Almacenamiento: Tarjeta SD de 8GB (Estándar de la industria)
Fuente de alimentación: Entrada de AC 100 ~ 240V, 50/60Hz;
Salida DC 12V/2A
Condiciones Ambientales Temperatura de uso: 0 ~ 40°C Temperatura de almacenamiento: -20 ~</t>
  </si>
  <si>
    <t>Teléfono IP VoIP 1 línea                                                                                                                                                                                                                                                                                                                               Pantalla
384 x 106 píxeles (3,28 pulgadas/83,3 mm)
Conmutador Ethernet
10/100
Teclas de línea programables
Altavoz dúplex completo
Sí (banda estrecha)
audio de banda ancha
Opcional*
Clase PoE 1
bisel reemplazable No
Las opciones de implementación flexibles incluyen Cisco local, alojado y Webex Calling.
Cisco Expressway, que permite a los trabajadores remotos disfrutar de acceso de inicio de sesión único sin un cliente VPN
Alimentación a través de Ethernet (PoE) Clase 1 y Cisco EnergyWise para ayudar a reducir los costos de energía
Conmutador IEEE 10/100 integrado para reducir los costes de instalación.
Cisco Webex Phone OS consolida la administración con un software común para las series de teléfonos IP 7800 y 8800-</t>
  </si>
  <si>
    <t>Extender Transmisor                                                                                                                                                                                                                                                                                                                                  Extender Transmisor H265 HDMI sobre IP hasta 120 MTS cable CAT. 5e/6 PS_6015</t>
  </si>
  <si>
    <t>Extender Receptor H265 HDMI sobre IP hasta 120 MTS cable CAT. 5e/6 PS_6016</t>
  </si>
  <si>
    <t>Kit Tv Satelital Gtmedia V8 Uhd 4k + Antena Parabolica + Lnb</t>
  </si>
  <si>
    <t>Edfa 16x16 + Wdm Gpon Epon                                                                                                                                                                                                                                                                                                                       Longitud de onda: 1550 nm 
- Potencia de salida: 23 dBm
- Puertos de salida: 16 x SC/APC
- Entrada de señal: SC/APC para RF de TV
- Amplificación de bajo ruido: señal estable y de alta calidad.
amplificador de fibra óptica EDFA diseñado para mejorar y distribuir señales de televisión en redes de fibra óptica, permitiendo una transmisión de alta calidad y alcance en la banda de 1550 nm. Este equipo combina y amplifica la señal RF de TV para luego entregarla a través de sus 16 puertos de salida, ofreciendo una solu-ción potente y eficiente para ISP y operadores de televisión por cable.</t>
  </si>
  <si>
    <t xml:space="preserve">Transmisor Optico 1550 7 Dbm                                                                                                                                                                                                                                                                                                                    Usa un láser DFB (decibelio-milivatio) con  dos salidas ópticas de 7 dBm de po-tencia cada una.  Incluye un conector óptico tipo SC con pulido angular (APC). 
CARACTERÍSTICAS TRANSMISOR ÓPTICO DE MODULACIÓN EXTER-NA 1550 nm 
•   Este transmisor óptico de 1550 nm se puede utilizar en transmisiones de larga distancia.
•  Control SBS de fuente de microondas doble, + 13 ～ + 19dBm ajustable, paso de 0.5dB.
•  Adopta láser DFB y el modulador externo LiNbO3.
•  soporte transpondedor Ethernet
•  admite la gestión de redes WEB y SNMP.
•  Módulos de energía dual de respaldo en caliente         </t>
  </si>
  <si>
    <t>OLT GPON 4 PUERTOS                                                                                                                                                                                                                                                                                                                                      OLT GPON 4 PUERTOS 
•	Hasta 512 ONUs.
•	2 puertos Uplink RJ45 Gigabit.
•	2 puertos Uplink SFP/SFP+.
•	GPON.
•	Triple Play.
•	Funciones capa 3.
•	Incluye su fuente de alimentacion CA.
•	Hasta 4,096 Vlans.
•	Distancia 20 Km en cada puerto PON.
•	Software de gestión local.
•	Software de gestión remota.
•	Gestión desde APP celular.</t>
  </si>
  <si>
    <t>ONU GPON 4 FE +WIFI +CATV                                                                                                                                                                                                                                                                                                                         Es una ONU de modo dual,  admite acceso EPON y GPON. Reconoce automá-ticamente el modo OLT de la oficina central (GPON o EPON) y activa el modo PON correspondiente, completando así el acceso adaptativo GPON o EPON.
Está diseñada para satisfacer las necesidades de los operadores de telecomunica-ciones y radio y televisión para la recepción multiservicio FTTH de fibra a casa. El acceso de fibra única, proporciona servicios múltiples de Internet, CATV, WIFI.</t>
  </si>
  <si>
    <t>Osciloscopio Digital de Escritorio                                                                                                                                                                                                                                                                                                           Osciloscopio Digital de escritorio, ancho de banda análogo de 100MHz * 2, Gene-rador de señal DDS integrado y tasa de muestreo de @ 1GSa/s (1X = 5MHz, 10X = 100MHz), pantalla LCD TFT a color de 7 pulgadas con resolución de 800*480, Rango de voltaje de medición alta: 1X, medición 0 ~ 400V.</t>
  </si>
  <si>
    <t>COMPUTADOR PORTATIL Notebook 40GB 1TB SSD Ci9 Indie Black
•	Procesador: Intel Core i9 13900H.
•	Capacidad de disco SSD: 1 TB.
•	Con pantalla táctil: No.
•	Resolución de 1920x1080 px.
•	Tarjeta gráfica Intel Iris Xe. 
•	Memoria RAM: 40GB.</t>
  </si>
  <si>
    <t>Musica</t>
  </si>
  <si>
    <t xml:space="preserve">PANTALLA CPU TODO EN UNO  con Retina 4.5K de 24 pulgadas. Incluye asesorios, mause, cables de poder. y estuche protector de pantalla y teclado.
Resolución de 4480 x 2520 píxeles a 218 ppp. 
Brillo de 500 nits. 
Gama cromática amplia (P3) y tecnología True Tone. 
Chip M3
CPU de 8 núcleos. 
GPU de 8 núcleos (o 10 núcleos, configurable). 
Neural Engine de 16 núcleos. 
Aceleración por hardware para trazado de rayos. 
Memoria
8 GB de memoria unificada. 
Almacenamiento
Configurable a 16 GB o 24 GB. 
SSD de 256 GB. 
Configurable a 512 GB o 1 TB. 
Cámara
Cámara FaceTime HD de 1080p.
Conexiones Dos puertos Thunderbolt/USB 4. 
Puerto para auriculares de 3,5 mm. 
Opcionalmente, Gigabit Ethernet en el adaptador de corriente. 
Sistema de sonido
Sistema de seis altavoces de alta fidelidad. 
Compatibilidad con Audio Espacial. </t>
  </si>
  <si>
    <t>metalmecanica 1 - bilingüismo 11</t>
  </si>
  <si>
    <t>Computador Portátil Gamer 15.6" Pulgadas 15ARP9 - AMD Ryzen 7 - RAM 24GB - Disco SSD 512GB - Gris. Con pantalla táctil: No
Resolución de la pantalla: 1920 px x 1080 px
Procesador: AMD Ryzen 7 7435HS
Sistema operativo: Windows 11 Home
Capacidad de disco SSD: 512 GB
Memoria RAM: 16 GB
Tarjeta gráfica NVIDIA GeForce RTX 4060 - 8GB.
Garantía del equipo 1 año.</t>
  </si>
  <si>
    <t>bilingüismo</t>
  </si>
  <si>
    <t>Casco de realidad virtual y mixta con procesador Snapdragon XR2 Gen 2, 512GB de almacenamiento interno, dos (2) cámaras RGB con 18 píxeles por grado, altavoces estéreo integrados con audio espacial 3D, conector de audio de 3,5 mm para auriculares y salida de audio a dispositivos de audio externos.  Memoria RAM de 8GB. Peso del dispositivo: 515 gramos, resolución de 2.064 x 2.208 píxeles por lente, pantalla infinita 4K+ con 25 píxeles por grado y 1.218 píxeles por pulgada, tasa de refresco 72 Hz, 90 Hz y 120 Hz. Campo de visión con 110 grados en el plano horizontal y 96 grados en el plano vertical, lente Pancake, dos cámaras RGB en color y proyector de profundidad. Wifi 6E, puerto USB-C incorporado para carga y conectividad. Estos dispositivos debieron ser lanzados al mercado de forma global por una empresa internacionalmente reconocida en octubre de 2024. 2 Controladores tipo joystick  Incluye Cable óptico USB activo 3.2 Gen 1 con señal de 5 Gbps Tipo C, Cable link 5m de longitud, diametro externo 4.6mm, 224 gramos de peso, el cable debe permitir la conexión en modo desarrollador sin ningún tipo de alteración o bloqueo durante el desarrollo de contenidos para Developers. Estuche de transporte con dimensiones 328 mm (largo) x 242 mm (ancho) x 128 mm (alto), peso 670 gramos. Materiales: EVA, fieltro reciclado, TPU, ABS, microfibra, resistente al agua y a los golpes. El espacio de esta funda para adaptarse a la correa de cabeza de batería BOBOVR S3 Pro y otras correas de cabeza de terceros. Ajustador facial para frente con esponja viscoelástica para mayor comodidad. 2 Bolsos de transporte para 5 cascos guardados en su respectivo estuche, con recubrimiento interno acolchado, resistente al agua en el exterior, sistema de seguridad con clave, de alto tráfico y resistencia a cortes. Los cascos incluyen transporte, envío y puesta en funcionamiento en el lugar indicado por el SENA.
Capacitación uso del dispositivo.
Incluye garantía del bien.</t>
  </si>
  <si>
    <t>$3,931,760</t>
  </si>
  <si>
    <t>Casco RV tipo II: Procesador y Almacenamiento
Snapdragon® XR2 Gen 2, 12 GB RAM LPDDR5, 256 GB UFS 3.1.
Pantalla y Óptica
Dos pantallas de 2,56", resolución 2160 × 2160 por ojo, densidad de 1200 PPP, 90 Hz, lentes Pancake, FOV de 105°, ajuste IPD de 58-72 mm.
Sensor de Realidad Mixta
Cámaras de transparencia a color (2 de 32 MP), sensor de profundidad iToF, 4 cámaras de seguimiento del entorno.
Audio Altavoces estéreo dobles y 4 micrófonos con grabación de audio espacial.
Batería 5770 mAh (típica), carga rápida QC 4.0 / PD 3.0 (45 W).
Conectividad Inalámbrica. Protocolo patentado de 2,4 GHz, compatible con PICO 4 Ultra Enterprise, PICO 4 Enterprise y PICO Neo3.
Contenido de la Caja
Gafas PICO 4 Ultra Enterprise MR, 2 mandos, 2 correas, separador para gafas, espuma facial, 4 pilas AA, cable USB-C a USB-C, guías de usuario.
PICO Motion Tracker
Seguimiento corporal completo y de objetos, conectividad inalámbrica de 2,4 GHz, compatible con PICO 4 Ultra, PICO 4 Pro, PICO 4 y PICO Neo3. (15). Incluye Envío, entrega, instalación total y puesta en funcionamiento en el lugar indicado por el SENA.
Capacitación uso del dispositivo.
Incluye garantía del bien.</t>
  </si>
  <si>
    <t>Tablet 12.9 pulgadas con pantalla de retina líquida XDR, con cable de carga y adaptador de corriente USB-C, Face ID para una autenticación segura, Chip M1, sistema de cámara TrueDepth ultra gran angular con Encuadre Centrado, cámara gran angular de 12 MP, cámara ultra gran angular de 10 MP y escáner LiDAR para experiencias de realidad aumentada envolventes, Conexiones Wi-Fi 6 y 4G LTE Advanced ultrarrápidas2, puerto Thunderbolt para conectar almacenamiento externo de alta velocidad, monitores y bases, resolución de 2732 x 2048 a 264 pixeles por pulgada (ppi), sistema de retroiluminación 2D con 2,596 zonas de atenuación local de gama completa, almacenamiento de 128gb, 682 gramos de peso, 280,6 mm de largo, 214,9 mm de ancho y 6,4 mm de grosor, CPU de 8 núcleos con 4 núcleos de rendimiento y 4 de eficiencia, GPU de 8 núcleos, Neural Engine de 16 núcleos, 8 GB de RAM, Giroscopio de tres ejes,  Acelerómetro, Barómetro, Sensor de luz ambiente, Batería de polímero de litio recargable integrada de 40,88 Wh. Incluye Tablet 12.9 pulgadas, Cable de carga USB-C (1 m), Adaptador de corriente USB-C de 20 W, Lápiz Óptico de 2da generación compatible con el dispositivo, que permita dibujar, escribir, tomar notas, cambiar de herramienta tocando 2 veces sin tener que soltarlo, Teclado-Carcasa Inteligente de 5ta generación, 500 gramos de peso, Medidas: Alto 2.3cm Largo 29.1cm Ancho 22.7cm, compatibles con el dispositivo.
Incluye garantía del bien.</t>
  </si>
  <si>
    <t>Pantalla Interactiva 75' Display LED Touch, Resolución 3840 x2160 (4K UHD), Tamaño de la pantalla 75', Brillo 400cd/m2, angulo de visión 178 grados, contraste 4000:1, formato de pantalla 16:09, Frecuencia de actualización 60Hz,  Duración en horas 100.000 horas, alimentación eléctrica 100-230AC 60/60Hz con protección estabilizadora de voltaje a cada pantalla. Tecnología Touch infrarrojo o capacitivo, Multi-Touch 40 puntos mínimo, android y windows, Tiempo de respuesta del Touch menos de 2.5ms, USB para conectar otros dispositivos, modo de entrada con dedos, manos, lápiz y otros objetos, Puerto de audio Mi Jack 1 de 3.5mm, 4 puertos HDMI que soportan resolución 4K(4 HDMI IN y  1 HDMI OUT), Puerto USB tipo A y B, Potencia de salida de audio 15W x 2 con standard de calidad Dolby Digital,  o superior. Procesador Android 13 o superior actualizable, con certificación EDLA para Google Play y Workspace (Quad Core Cortex A73), RAM 3GB DDR3/64GB expandible, conectividad LAN (RJ45) Wifi en Modo Android 2.4 y 5G. Incluye software de Videoconferencia, Software de Pizarrón Interactivo, Software de Colaboración, Plataforma de Atención de Reuniones, Plataforma de Generación de Exámenes y evaluaciones automático, Software de Administración Remota, Capacitación, Certificados, Manuales, Servicio posventa, Instalación, Registros de Calidad, Licencias, Accesorios: 2 lápices ópticos 1 con cable de 2m y uno convencional, teclado inalámbrico con pad mouse y batería recargable por cada TV, Kit de limpieza para monitores y Cámara para videoconferencias. Incluye transporte, instalación y puesta en funcionamiento en el centro de formación</t>
  </si>
  <si>
    <t>Software
Licencia anual de Uso de Software MONOUSUARIO especializado para el aprendizaje de Idiomas con escenarios en Realidad Virtual y Mixta, para uso en visores de Realidad Virtual y mixta con recursos educativos organizados en video de 360° de alta definición. Con biblioteca de recursos con al más de 300 lecciones, divididas en más de 45 macrotemas por ejemplo:  hablar sobre vacaciones, comprando comida, en el hotel, hablando sobre lugares famosos, etc. Cada lección incluye 4 metodologías de práctica para el desarrollo de una habilidad: habla, escucha, vocabulario, escritura y modo inmersión. Cada escenario permite interacción con un personaje virtual que incluye cuadros de dialogo subtitulado de cada conversación con tiempo de espera para que el usuario de respuesta. El software da retroalimentación positiva sobre el trabajo realizado y en caso de error, permite al usuario repetirlo nuevamente hasta hacerlo correctamente. Dichas retroalimentaciones incluyen imágenes y sonidos con carácter positivo. Todas las lecciones le permiten al usuario, a través del uso de los cascos de realidad virtual apreciar en todas las direcciones un escenario hiperrealista inmersivo para garantizar una experiencia sensorial(visual-auditiva) de gran impacto positivo. La plataforma permite el acceso desde cualquier dispositivo con navegador web con conexión a internet. La plataforma posee un opción de gestión educativa para los maestros, que permite seguimiento por parte de un tutor para tener información del progreso de los estudiantes en el desarrollo de las actividades, además permite construir una ruta de aprendizaje de acuerdo con los objetivos del curso, utilizando los contenido habilitados en la plataforma, asignar actividades estableciendo fechas límite para la realización de la misma y un espacio de comunicación a través del mismo aplicativo con el docente para resolver dudas e inquietudes. A nivel metodológico cada lección se completa en un rango de 12 a 20 minutos, con un monto total de más de 90 horas de trabajo directo en la plataforma. Se debe garantizar la puesta en funcionamiento en el centro de formación y el soporte técnico necesario para la misma.
Capacitación de uso y soporte requerido.                                                                                                                                                                              Habilitar los accesos de las 100 licencias de la aplicación ImmerseMe una vez los Profesionales del SENA hayan realizado la distribución de las mismas a los beneficiarios, eso implica entregar al SENA las licencias de uso de la aplicación ImmerseMe para el uso de computadores y móviles en su última versión, con sus respectivos códigos/licencias, para el desarrollo del
proyecto por un (1) año.
a. Realizar las correspondientes actualizaciones de nuevas versiones del software
de la aplicación, las cuales no tendrán costo para la entidad durante la vigencia
del uso de las licencias el cual tiene un tope máximo de 3 años calendario.
b. Garantizar la disponibilidad de al menos el 99% del tiempo el acceso al sitio Web
ImmerseMe de acuerdo a los ANS.
c.  Realizar al menos dos (2) transferencias de conocimiento virtual para los
beneficiarios de las licencias por año, enfocadas en el aprovechamiento de la plataforma y en la articulación de esta en las guías de aprendizaje, de acuerdo con el cronograma convenido con el Programa de Bilingüismo</t>
  </si>
  <si>
    <t>AP EAP 225 INDOOR 
 PUNTO DE ACCESO WIFI AC 1350   AP 225 INDOOR POE INCLUIDO
Tipo de Dispositivo: Punto de Acceso (Access Point) de montaje en techo o pared para interiores.
 * Tecnologías de Red: Wi-Fi 5 (802.11ac Wave 2)
 * Orientación: Solución empresarial y para entornos de alta densidad (hoteles, oficinas, colegios, etc.).
Rendimiento y Características Inalámbricas 
 * Velocidad Wi-Fi: AC1350 (velocidad total de hasta 1350 Mbps)
   * Banda de 2.4 GHz: Hasta 450 Mbps
   * Banda de 5 GHz: Hasta 867 Mbps
 * Bandas de Frecuencia: Doble banda simultánea (2.4 GHz y 5 GHz)
 * Tecnologías Inalámbricas Avanzadas:
   * MU-MIMO: Permite enviar datos a múltiples dispositivos al mismo tiempo, mejorando la eficiencia y el rendimiento de la red.
   * Beamforming: Enfoca la señal Wi-Fi hacia los dispositivos conectados, mejorando el alcance y la estabilidad de la conexión.
   * Band Steering: Mueve automáticamente los dispositivos de banda dual a la banda de 5 GHz más rápida.
   * Roaming Sin Fisuras (Seamless Roaming): Permite a los clientes de la red pasar de un punto de acceso a otro sin interrupciones, ideal para grandes espacios.
 * Antenas: 3 antenas internas omnidireccionales
   * 2.4 GHz: 4 dBi   * 5 GHz: 5 dBi
 * SSIDs: Admite múltiples SSID (hasta 16, 8 por banda), lo que permite crear redes de invitados o segmentar el tráfico.
Hardware y Conectividad * Puertos: 1 puerto Gigabit Ethernet (RJ45)  * Alimentación (PoE): Compatible con:    * PoE estándar (802.3af/at)    * PoE pasivo de 24V (incluye adaptador PoE pasivo en la caja)
 * Botones: Botón de Reset.  * Dimensiones: 205.5 x 181.5 x 37.1 mm
Gestión y Software * Gestión:    * Modo Autónomo (Standalone): Se puede configurar individualmente a través de su interfaz web.
   * Gestión Centralizada: Ideal para múltiples puntos de acceso a través del Controlador Omada (software gratuito o dispositivos de hardware como el OC200 u OC300), lo que permite una configuración, monitoreo y gestión en la nube desde una única interfaz.
 * Funciones de Seguridad: * Portal cautivo para autenticación de invitados. * Autenticación por SMS y Wi-Fi de Facebook. * Filtrado de direcciones MAC. * Aislamiento de clientes inalámbricos.
   * Mapeo de VLAN a SSID.
Incluye garantía del bien.</t>
  </si>
  <si>
    <t>router en un formato claro y estructurado. Este es un router de alto rendimiento diseñado para rack, ideal para redes corporativas o de proveedores de servicios.
Hardware
 * Arquitectura de CPU: ARM de 32 bits
 * Modelo de CPU: IPQ-8064
 * Frecuencia Nominal de CPU: 1.4 GHz con 2 núcleos
 * RAM: 1 GB
 * Almacenamiento: 128 MB NAND
 * Aceleración por Hardware: Soporta aceleración por hardware para IPsec, mejorando el rendimiento de las VPN.
 * Dimensiones: 443 x 92 x 44 mm
Puertos e Interfaces
 * Puertos Ethernet: 10 puertos Gigabit (10/100/1000 Mbps)
 * Puerto SFP: 1 puerto para módulos de fibra óptica SFP.
 * Puerto USB: 1 puerto USB 3.0 de tamaño completo (tipo A) para almacenamiento externo o módems 3G/4G.
 * Puerto de Consola: 1 puerto de consola serial (RJ45).
 * Pantalla: Panel LCD táctil para monitoreo y configuración básica.
Funcionalidades de Alimentación y PoE
 * Consumo Máximo de Energía: 30 W
 * Entradas de Alimentación: 2 (Jack de corriente y PoE-IN).
 * Voltaje de Entrada Soportado: 10 - 30 V
 * PoE Pasivo (PoE-IN): El puerto Ethernet 1 puede recibir alimentación a través de PoE pasivo.
 * PoE Pasivo (PoE-OUT): El puerto Ethernet 10 puede suministrar alimentación a otros dispositivos a través de PoE pasivo.
Sistema Operativo y Características de Software
 * Sistema Operativo: RouterOS
 * Nivel de Licencia: Licencia de nivel 5, que habilita una amplia gama de funciones avanzadas de enrutamiento, firewall, VPN, QoS, balanceo de carga, y más.
 * Características Adicionales:
   * Monitoreo de voltaje y temperatura de la placa.
   * Montaje en rack de 1U incluido.
Incluye garantía del bien.</t>
  </si>
  <si>
    <t>TICS</t>
  </si>
  <si>
    <t>Combo dron profesional para inspección y seguridad. 
Tiempo de vuelo extendido: Hasta 49 minutos con hélices estándar.
Zoom óptico híbrido: Cámara gran angular de 48 MP y teleobjetivo de 48 MP.
Resistencia al viento de 12 m/s: Ideal para entornos exigentes.
Altitud operativa máxima: 6000 m.
Compatibilidad GNSS: GPS, Galileo, BeiDou y GLONASS.
Transmisión O4 Enterprise: Alcance de hasta 25 km (FCC).
Sistema de detección omnidireccional: Mayor seguridad en vuelo.
Capacitación de uso de la máquina.
Incluye garantía del bien.</t>
  </si>
  <si>
    <t>combo mini dron. Integra potentes funciones de imagen, detección omnidireccional de obstáculos, Active Track 360°                                                                                                                                    con el nuevo modo Trace y transmisión de vídeo FHD de 20 km, lo que brinda aún más funciones para profesionales y principiantes.
Peso máximo de 249g. Toma fotos de 48 MP. Graba vídeos de hasta 4K 100 fps, con batería de vuelo inteligente. Detección omnidireccional de obstáculos. Transmisión de vídeo FHD de 20 km. Active Track 360. DJI RC 2, cuerpo ligero con 5. Pantalla FHD de 5 pulgadas, con procesador homologado a la fecha de la adquisición, transmisión de vídeo O4 y antenas 2T4R.
Capacitación de uso de la máquina.
Incluye garantía del bien.</t>
  </si>
  <si>
    <t>Workstation de edición multiproposito
Procesador Core Ultra 7 265K (20 núcleos, 5,5GHz, 125W)
RAM 32GB 2 x 16GB DDR5
Tarjeta de Video A1000 NVidia DDR6 8GB
Soporte tarjeta T2
Cooler Fan Thermalteh para Intel
Almacenamiento
SSD TLC de 1 TB DRAM M2 2280 PCIe Gen4
HDD SATA 3,5 pulgadas 2TB a 7200RPM
Tarjeta Ethernet up to 2GBs + Wifi 6, Bluetooth 5
Altavoz interno convencional
Puertos USB 3,2 2 frontales y 4 posteriores
Fuente de Poder 1500 W
Chasis metálico de fácil acceso con 
Teclado Querty completo + numérico, tipo membrana
Raton óptico con cable USB
Sistema Operativo Windows 11 Pro
Incluye elementos necesarios para su entrega e instalación.
Incluye garantía del bien.</t>
  </si>
  <si>
    <t>Monitores Curvo de 34 Pulgadas Oled
DIMENSIÓN/PESO
Dimensiones con peana (Ancho x Alto x Profundo) [mm]
78 x 58 x 27 (arriba) / 78 x 46 x 27 cms (abajo)
Dimensiones empaquetado (Ancho x Alto x Profundo) [mm]
92 x 29 x 55 cms
Peso con Peana [kg] 9.3
Peso empaquetado [kg] 14
HDR 10 HDR 10
VESA DisplayHDR™ DisplayHDR™ TRUE BLACK 400
Efecto HDR (SI)
Calibrado de color en Fábrica(Si)
Calibración HW Calibración de hardware lista
Modo de lectura(SI)
Debilidad de Color(SI)
Incluye elementos necesarios para su entrega e instalación.
Incluye garantía del bien.</t>
  </si>
  <si>
    <t>Gafas de Realidad mixta. Almacenamiento: 512GB. Resolución: 2064 x 2208 por ojo para una experiencia visual detallada. Procesador: Snapdragon XR2 Gen 2. Pantalla: Frecuencia de actualización de 90 Hz y hasta 120 Hz para títulos de PCVR con Meta Link. Cámaras RGB Duales: Passthrough a color con 10 veces más píxeles que el Quest 2.
    Controladores Touch Plus: Retroalimentación TruTouch para una experiencia más inmersiva. Audio 3D Espacial: Sonido estéreo integrado con un 40% más de rango. Ajustes de comodidad: Correa ajustable y lentes de profundidad regulable. Compatibilidad: Más de 500 títulos disponibles y soporte para juegos de Xbox Cloud Gaming.
Incluye elementos necesarios para su entrega e instalación.
Capacitación de uso de la máquina.
Incluye garantía del bien.</t>
  </si>
  <si>
    <t>Smart Board 86 pulgadas:
Tamaño Pantalla 86".
Tecnología pantalla Led
Relación aspecto: 16:9
Resolución mínima 4K UHD 3840 x 2160
Frecuencia y ángulo de visión: 60Hz, 178°
Brillo 400cd/m2
Tiempo respuesta de pantalla mínimo de 8ms
Funciones multitáctiles mínimo de 40 puntos de táctiles.
Sonido incluido 20 W
CPU Octa-core
Memoria RAM 8 GB DDR4
Arquitectura y Sistema Operativo: 64 bits Android 13.0 (o superior), Windows 11 (o superior), IOS
Disco de almacenamiento mínimo 512 GB.
Idiomas: Español e Ingles.
Conectividad
Ethernet RJ45 (×2) 1000BASE-T
Wi-Fi IEEE 802.11ax (Wi-Fi 6e) compatible con protocolos de autenticación WEP, WPA, WPA2, WPA3 PSK y 802.1X EAP
Bluetooth: 5.2 modo dual
Puertos de entrada:
HDMI 2.1 4K a 60Hz con soporte para HDCP 1.4, HDCP 2.3 y ARC6 3 puertos
Vídeo VGA 1 puerto
Jack sonido 3,5mm
Puerto USB 3.2 Gen 1 tipo A 2
Puerto USB 3.2 Gen 1 tipo B 2
Puerto USB Tipo-C, 4K a 60Hz, con salida de 65 W para carga</t>
  </si>
  <si>
    <t>Servidor de montaje en rack:
Chasis 3,5" 4 hot plug hard drives
Procesador: Intel Xeon 6 Performance 6315p 2.8G/4T, 12MB Cache DDR5-4800
Memoria RAM: 16GB x 2, UDIMM
Mother Board: Broadcom 5720 Dual Port 1Gb On-Board LOM, MLK
RAID para HDD o SSD
Tarjeta de Red Ethernet 10GbE
Controlador RAID: Front PERC H355 Front Load
Almacenamiento SATA HDD 4TB 7200RPM SATA 6Gbps 512n 3,5" Hot-plug Hard Drive
Configuración BIOS: Power Saving BIOS Setting
Sistema Operativo: Windows Server 2025 Standard, recovery image, multi lenguaje
UEFI BIOS Boot Mode con GPT Partición
Fuente de alimentación: Single Hot Plug Power Supply sin redundancia 700W MM
Cordon de alimentación 4mt
Incluye garantía del bien.</t>
  </si>
  <si>
    <t>Impresora Matriz De Punto Para Pos con consumibles (Rollo)
Método de impresión: 9 PIN Serial de Impacto, Impresión matricial
Ancho de impresión: 63,5 M
Res. de Impresión: 84 DPI
Capacidad de la columna: 576 Puntos/líneas
Vel. de impresión: 4,5 L/S
Interface: USB
Papel de impresión: 75,5 ± 0,5mm / 65mm
Número de columnas: FONT A - 33 columns / FONT B - 40 columns / Chinese tradicional - 22 columns
Características de tamaño: ANK Fuente A: 1.6x3.1mm (9x9 dots) Fuente B: 1.2x3.1mm (7x9 dots) Chinese tradicional 2.7mm x 2.7mm (16x16 dots)
Caracteres: PC437 / KATAKANA / PC850 / PC860 / PC863 / PC865 / WPC1252 / PC866 / PC852 / PC858
Caracteres de extensión: PC347 (Estándar europeo) / Katakana / PC850 (Multilenguaje)/ PC860 (Portugal) / PC860 (Canadiense) / PC865 (Nordico) / Europa occidental / Griego / Hebreo / Europa del este / Iraní / WPC1252 / PC866 (Cyrilic #2) / PC852 (latino 2) / PC858 / IRAN / Lavtian / Arabe / PT151(1251)
Búfer de entrada: USB 128Kbytes
NV Flash: 256 Kbytes
Controladores: Windows / Linux
Utility: Windows
Adaptador de poder: Entrada: AC 110v-220v, 50-60HZ / Salida: DC 24v/2.5A
Cortador: Manual
Peso: 1.46 KG
Dimensión: 230x150x138mm (DxWxH)
Ambiente de trabajo: 0- 45°C, 10-80% RH
Ambiente de almacenamiento: 10 - 60°C, 10-90% RH sin condensación
Vida cabezal de impresión: 10 millones de líneas
Incluye elementos necesarios para su entrega e instalación.
Incluye garantía del bien.</t>
  </si>
  <si>
    <t>Impresora Térmica Pos 80mm De Alta Velocidad Con Cortadora y consumibles (rollos)
Línea método de impresión térmica directa
• Ancho de impresión 80mm • Densidad del punto 576 puntos/línea, o 512 puntos/línea
• Velocidad de impresión 160mm/sec
• Tipo de interfaz: puerto USB • Papel 79.5 ± 0.5mm × f83mm
• Distancia entre ejes 3.75mm (comando disponible para ajustar el espaciado de la línea)
• Número de columnas
• 80mm papel: 80mm papel: fuente a-42 columnas o 48/fuente b-56 columnas o 64/Jane, tradicional-21 columna o 24
• Tamaño del carácter • Carácter, fuente a: 1.5 × 3.0mm (12 × 24 puntos)
• Fuente B: 1.1 × 2.1mm (9 × 17 puntos)
• Simplificado/tradicional: 3.0 × 3.0mm (24 × 24 puntos) • Barras caracteres
• Cuadro de carácter extendido pc347 (Europa estándar), katakana,
• Pc850 (multilingüe), pc860 (portugués),
• Pc863 (canadiense-francés), pc865 (Nórdico),
• Europa Occidental, griego, hebreo, Europa Oriental, Irán, wpc1252, pc866 (Cirílico #2), pc852 (latin2), pc858, iranii, letón, árabe, PT151 (1251)
• Tipo de código de barras upc-a/upc-e/jan13 (EAN13)/jan8 (ean8)/
• Code39/ITF/codabar/code93/Code128
• Cortador • Semiautomática cortador corte • Buffer
• Búfer de entrada 64 k bytes • NV flash 256 k bytes • Fuente de alimentación
• Entrada del adaptador de corriente: AC 110 V/220 V, 50 ~ 60Hz
• Salida de potencia: DC 24 V/2.5a • Salida cajón DC 24 V/1a • Características físicas
• Peso 1.3 kg • Dimensiones 190 × 140 × 131mm (L × W × H) • cantidad de consumibles 10 rollos
Incluye elementos necesarios para su entrega e instalación.
Incluye garantía del bien.</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</si>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</sst>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240A]\ * #,##0.0_-;\-[$$-240A]\ * #,##0.0_-;_-[$$-240A]\ * &quot;-&quot;??_-;_-@_-"/>
    <numFmt numFmtId="165" formatCode="_-[$$-240A]\ * #,##0_-;\-[$$-240A]\ * #,##0_-;_-[$$-240A]\ * &quot;-&quot;??_-;_-@_-"/>
    <numFmt numFmtId="166" formatCode="_-[$$-2C0A]\ * #,##0_-;\-[$$-2C0A]\ * #,##0_-;_-[$$-2C0A]\ * &quot;-&quot;??_-;_-@_-"/>
    <numFmt numFmtId="167" formatCode="&quot;$&quot;\ #,##0.00"/>
  </numFmts>
  <fonts count="42" x14ac:knownFonts="1">
    <font>
      <sz val="11"/>
      <color theme="1"/>
      <name val="Aptos Narrow"/>
      <family val="2"/>
      <scheme val="minor"/>
    </font>
    <font>
      <sz val="11"/>
      <color theme="1"/>
      <name val="Aptos Narrow"/>
      <family val="2"/>
      <scheme val="minor"/>
    </font>
    <font>
      <sz val="11"/>
      <color rgb="FFFF0000"/>
      <name val="Aptos Narrow"/>
      <family val="2"/>
      <scheme val="minor"/>
    </font>
    <font>
      <sz val="11"/>
      <color theme="0"/>
      <name val="Aptos Narrow"/>
      <family val="2"/>
      <scheme val="minor"/>
    </font>
    <font>
      <sz val="14"/>
      <color theme="1"/>
      <name val="Aptos Narrow"/>
      <family val="2"/>
    </font>
    <font>
      <b/>
      <sz val="22"/>
      <color theme="1"/>
      <name val="Aptos Narrow"/>
      <family val="2"/>
    </font>
    <font>
      <b/>
      <sz val="11"/>
      <color theme="1"/>
      <name val="Aptos Narrow"/>
      <family val="2"/>
    </font>
    <font>
      <b/>
      <sz val="14"/>
      <color theme="1"/>
      <name val="Aptos Narrow"/>
      <family val="2"/>
    </font>
    <font>
      <b/>
      <sz val="10"/>
      <name val="Aptos Narrow"/>
      <family val="2"/>
      <scheme val="minor"/>
    </font>
    <font>
      <sz val="16"/>
      <color theme="1"/>
      <name val="Aptos Narrow"/>
      <family val="2"/>
      <scheme val="minor"/>
    </font>
    <font>
      <sz val="14"/>
      <color theme="1"/>
      <name val="Aptos Narrow"/>
      <family val="2"/>
      <scheme val="minor"/>
    </font>
    <font>
      <sz val="10"/>
      <name val="Aptos Narrow"/>
      <family val="2"/>
      <scheme val="minor"/>
    </font>
    <font>
      <sz val="10"/>
      <name val="Arial"/>
      <family val="2"/>
    </font>
    <font>
      <sz val="10"/>
      <color rgb="FFFF0000"/>
      <name val="Aptos Narrow"/>
      <family val="2"/>
      <scheme val="minor"/>
    </font>
    <font>
      <sz val="12"/>
      <name val="Arial"/>
      <family val="2"/>
    </font>
    <font>
      <sz val="14"/>
      <name val="Arial"/>
      <family val="2"/>
    </font>
    <font>
      <sz val="11"/>
      <name val="Aptos Narrow"/>
      <family val="2"/>
      <scheme val="minor"/>
    </font>
    <font>
      <sz val="14"/>
      <color theme="1"/>
      <name val="Arial"/>
      <family val="2"/>
    </font>
    <font>
      <sz val="12"/>
      <color theme="1"/>
      <name val="Arial"/>
      <family val="2"/>
    </font>
    <font>
      <sz val="10"/>
      <color theme="1"/>
      <name val="Aptos Narrow"/>
      <family val="2"/>
      <scheme val="minor"/>
    </font>
    <font>
      <sz val="10"/>
      <color rgb="FF000000"/>
      <name val="Times New Roman"/>
      <family val="1"/>
    </font>
    <font>
      <b/>
      <sz val="10"/>
      <color rgb="FF000000"/>
      <name val="Times New Roman"/>
      <family val="1"/>
    </font>
    <font>
      <b/>
      <sz val="20"/>
      <name val="Aptos Narrow"/>
      <family val="2"/>
      <scheme val="minor"/>
    </font>
    <font>
      <b/>
      <sz val="14"/>
      <name val="Aptos Narrow"/>
      <family val="2"/>
      <scheme val="minor"/>
    </font>
    <font>
      <sz val="14"/>
      <name val="Aptos Narrow"/>
      <family val="2"/>
      <scheme val="minor"/>
    </font>
    <font>
      <sz val="12"/>
      <color theme="0"/>
      <name val="Aptos Narrow"/>
      <family val="2"/>
      <scheme val="minor"/>
    </font>
    <font>
      <b/>
      <sz val="9"/>
      <color theme="0"/>
      <name val="Aptos Narrow"/>
      <family val="2"/>
      <scheme val="minor"/>
    </font>
    <font>
      <sz val="12"/>
      <name val="Aptos Narrow"/>
      <family val="2"/>
      <scheme val="minor"/>
    </font>
    <font>
      <b/>
      <sz val="9"/>
      <name val="Aptos Narrow"/>
      <family val="2"/>
      <scheme val="minor"/>
    </font>
    <font>
      <sz val="9"/>
      <name val="Aptos Narrow"/>
      <family val="2"/>
      <scheme val="minor"/>
    </font>
    <font>
      <sz val="9"/>
      <color theme="0"/>
      <name val="Aptos Narrow"/>
      <family val="2"/>
      <scheme val="minor"/>
    </font>
    <font>
      <b/>
      <sz val="10"/>
      <color theme="1"/>
      <name val="Aptos Narrow"/>
      <family val="2"/>
      <scheme val="minor"/>
    </font>
    <font>
      <b/>
      <sz val="12"/>
      <name val="Aptos Narrow"/>
      <family val="2"/>
      <scheme val="minor"/>
    </font>
    <font>
      <b/>
      <sz val="11"/>
      <name val="Aptos Narrow"/>
      <family val="2"/>
      <scheme val="minor"/>
    </font>
    <font>
      <b/>
      <sz val="9"/>
      <color theme="1"/>
      <name val="Aptos Narrow"/>
      <family val="2"/>
    </font>
    <font>
      <b/>
      <sz val="12"/>
      <color theme="1"/>
      <name val="Aptos Narrow"/>
      <family val="2"/>
    </font>
    <font>
      <sz val="12"/>
      <color rgb="FF000000"/>
      <name val="Aptos Narrow"/>
      <family val="2"/>
      <scheme val="minor"/>
    </font>
    <font>
      <sz val="20"/>
      <name val="Aptos Narrow"/>
      <family val="2"/>
      <scheme val="minor"/>
    </font>
    <font>
      <sz val="10"/>
      <name val="Calibri"/>
      <family val="2"/>
    </font>
    <font>
      <b/>
      <sz val="16"/>
      <name val="Aptos Narrow"/>
      <family val="2"/>
      <scheme val="minor"/>
    </font>
    <font>
      <sz val="10"/>
      <name val="Calibri"/>
      <family val="2"/>
      <charset val="1"/>
    </font>
    <font>
      <b/>
      <sz val="12"/>
      <color theme="1"/>
      <name val="Aptos Narrow"/>
      <family val="2"/>
      <scheme val="minor"/>
    </font>
  </fonts>
  <fills count="23">
    <fill>
      <patternFill patternType="none"/>
    </fill>
    <fill>
      <patternFill patternType="gray125"/>
    </fill>
    <fill>
      <patternFill patternType="solid">
        <fgColor theme="6"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9"/>
        <bgColor indexed="64"/>
      </patternFill>
    </fill>
    <fill>
      <patternFill patternType="solid">
        <fgColor theme="0"/>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FFFF"/>
        <bgColor rgb="FF000000"/>
      </patternFill>
    </fill>
    <fill>
      <patternFill patternType="solid">
        <fgColor rgb="FFFFC0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0" fontId="12" fillId="0" borderId="0"/>
  </cellStyleXfs>
  <cellXfs count="274">
    <xf numFmtId="0" fontId="0" fillId="0" borderId="0" xfId="0"/>
    <xf numFmtId="0" fontId="7" fillId="0" borderId="0" xfId="0" applyFont="1" applyAlignment="1">
      <alignment horizontal="center" vertical="center" wrapText="1"/>
    </xf>
    <xf numFmtId="0" fontId="8" fillId="3" borderId="1"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10" fillId="5" borderId="8" xfId="0" applyFont="1" applyFill="1" applyBorder="1" applyAlignment="1">
      <alignment horizontal="center" vertical="center"/>
    </xf>
    <xf numFmtId="0" fontId="10" fillId="5" borderId="8" xfId="0" applyFont="1" applyFill="1" applyBorder="1" applyAlignment="1">
      <alignment horizontal="center" vertical="center" wrapText="1"/>
    </xf>
    <xf numFmtId="0" fontId="10" fillId="5" borderId="5" xfId="0" applyFont="1" applyFill="1" applyBorder="1" applyAlignment="1">
      <alignment horizontal="center" vertical="center"/>
    </xf>
    <xf numFmtId="0" fontId="10" fillId="6" borderId="1" xfId="0" applyFont="1" applyFill="1" applyBorder="1" applyAlignment="1">
      <alignment horizontal="center" vertical="center"/>
    </xf>
    <xf numFmtId="0" fontId="11" fillId="0" borderId="9" xfId="2" applyFont="1" applyBorder="1" applyAlignment="1">
      <alignment horizontal="center" vertical="center"/>
    </xf>
    <xf numFmtId="0" fontId="11" fillId="0" borderId="9" xfId="2" applyFont="1" applyBorder="1" applyAlignment="1">
      <alignment horizontal="left" vertical="center" wrapText="1"/>
    </xf>
    <xf numFmtId="0" fontId="14" fillId="0" borderId="9" xfId="2" applyFont="1" applyBorder="1" applyAlignment="1">
      <alignment horizontal="center" vertical="center"/>
    </xf>
    <xf numFmtId="0" fontId="14" fillId="0" borderId="10" xfId="2" applyFont="1" applyBorder="1" applyAlignment="1">
      <alignment horizontal="center" vertical="center"/>
    </xf>
    <xf numFmtId="44" fontId="15" fillId="7" borderId="9" xfId="1" applyFont="1" applyFill="1" applyBorder="1" applyAlignment="1">
      <alignment horizontal="center" vertical="center"/>
    </xf>
    <xf numFmtId="164" fontId="15" fillId="0" borderId="11" xfId="1" applyNumberFormat="1" applyFont="1" applyFill="1" applyBorder="1" applyAlignment="1">
      <alignment horizontal="center" vertical="center" wrapText="1"/>
    </xf>
    <xf numFmtId="164" fontId="15" fillId="0" borderId="9" xfId="1" applyNumberFormat="1" applyFont="1" applyFill="1" applyBorder="1" applyAlignment="1">
      <alignment horizontal="center" vertical="center" wrapText="1"/>
    </xf>
    <xf numFmtId="164" fontId="15" fillId="0" borderId="12" xfId="1" applyNumberFormat="1" applyFont="1" applyFill="1" applyBorder="1" applyAlignment="1">
      <alignment horizontal="center" vertical="center" wrapText="1"/>
    </xf>
    <xf numFmtId="164" fontId="15" fillId="0" borderId="2" xfId="1" applyNumberFormat="1" applyFont="1" applyFill="1" applyBorder="1" applyAlignment="1">
      <alignment horizontal="center" vertical="center" wrapText="1"/>
    </xf>
    <xf numFmtId="164" fontId="15" fillId="0" borderId="1" xfId="1" applyNumberFormat="1" applyFont="1" applyFill="1" applyBorder="1" applyAlignment="1">
      <alignment horizontal="center" vertical="center" wrapText="1"/>
    </xf>
    <xf numFmtId="165" fontId="15" fillId="0" borderId="1" xfId="1" applyNumberFormat="1" applyFont="1" applyFill="1" applyBorder="1" applyAlignment="1">
      <alignment horizontal="center" vertical="center" wrapText="1"/>
    </xf>
    <xf numFmtId="44" fontId="15" fillId="0" borderId="1" xfId="1" applyFont="1" applyBorder="1" applyAlignment="1">
      <alignment horizontal="center" vertical="center"/>
    </xf>
    <xf numFmtId="44" fontId="15" fillId="0" borderId="1" xfId="0" applyNumberFormat="1" applyFont="1" applyBorder="1" applyAlignment="1">
      <alignment horizontal="center" vertical="center"/>
    </xf>
    <xf numFmtId="0" fontId="16" fillId="0" borderId="0" xfId="0" applyFont="1"/>
    <xf numFmtId="0" fontId="11" fillId="0" borderId="1" xfId="2" applyFont="1" applyBorder="1" applyAlignment="1">
      <alignment horizontal="center" vertical="center"/>
    </xf>
    <xf numFmtId="0" fontId="11" fillId="0" borderId="1" xfId="2" applyFont="1" applyBorder="1" applyAlignment="1">
      <alignment horizontal="left" vertical="center" wrapText="1"/>
    </xf>
    <xf numFmtId="0" fontId="14" fillId="0" borderId="1" xfId="2" applyFont="1" applyBorder="1" applyAlignment="1">
      <alignment horizontal="center" vertical="center"/>
    </xf>
    <xf numFmtId="0" fontId="14" fillId="0" borderId="13" xfId="2" applyFont="1" applyBorder="1" applyAlignment="1">
      <alignment horizontal="center" vertical="center"/>
    </xf>
    <xf numFmtId="164" fontId="15" fillId="0" borderId="14" xfId="1" applyNumberFormat="1" applyFont="1" applyFill="1" applyBorder="1" applyAlignment="1">
      <alignment horizontal="center" vertical="center"/>
    </xf>
    <xf numFmtId="164" fontId="15" fillId="0" borderId="14" xfId="1" applyNumberFormat="1" applyFont="1" applyFill="1" applyBorder="1" applyAlignment="1">
      <alignment horizontal="center" vertical="center" wrapText="1"/>
    </xf>
    <xf numFmtId="164" fontId="15" fillId="0" borderId="1" xfId="1" applyNumberFormat="1" applyFont="1" applyFill="1" applyBorder="1" applyAlignment="1">
      <alignment horizontal="center" vertical="center"/>
    </xf>
    <xf numFmtId="165" fontId="15" fillId="0" borderId="1" xfId="1" applyNumberFormat="1" applyFont="1" applyFill="1" applyBorder="1" applyAlignment="1">
      <alignment horizontal="center" vertical="center"/>
    </xf>
    <xf numFmtId="0" fontId="8" fillId="0" borderId="1" xfId="2" applyFont="1" applyBorder="1" applyAlignment="1">
      <alignment horizontal="left" vertical="center" wrapText="1"/>
    </xf>
    <xf numFmtId="164" fontId="15" fillId="7" borderId="14" xfId="1" applyNumberFormat="1" applyFont="1" applyFill="1" applyBorder="1" applyAlignment="1">
      <alignment horizontal="center" vertical="center" wrapText="1"/>
    </xf>
    <xf numFmtId="164" fontId="15" fillId="7" borderId="1" xfId="1" applyNumberFormat="1" applyFont="1" applyFill="1" applyBorder="1" applyAlignment="1">
      <alignment horizontal="center" vertical="center" wrapText="1"/>
    </xf>
    <xf numFmtId="164" fontId="17" fillId="7" borderId="1" xfId="0" applyNumberFormat="1" applyFont="1" applyFill="1" applyBorder="1" applyAlignment="1">
      <alignment horizontal="center" vertical="center"/>
    </xf>
    <xf numFmtId="164" fontId="15" fillId="7" borderId="2" xfId="1" applyNumberFormat="1" applyFont="1" applyFill="1" applyBorder="1" applyAlignment="1">
      <alignment horizontal="center" vertical="center" wrapText="1"/>
    </xf>
    <xf numFmtId="166" fontId="17" fillId="0" borderId="1" xfId="0" applyNumberFormat="1" applyFont="1" applyBorder="1" applyAlignment="1">
      <alignment horizontal="center" vertical="center"/>
    </xf>
    <xf numFmtId="0" fontId="18" fillId="0" borderId="13" xfId="0" applyFont="1" applyBorder="1" applyAlignment="1">
      <alignment horizontal="center" vertical="center"/>
    </xf>
    <xf numFmtId="166" fontId="17" fillId="7" borderId="14" xfId="0" applyNumberFormat="1" applyFont="1" applyFill="1" applyBorder="1" applyAlignment="1">
      <alignment horizontal="center" vertical="center"/>
    </xf>
    <xf numFmtId="166" fontId="17" fillId="7" borderId="1" xfId="0" applyNumberFormat="1" applyFont="1" applyFill="1" applyBorder="1" applyAlignment="1">
      <alignment horizontal="center" vertical="center"/>
    </xf>
    <xf numFmtId="164" fontId="15" fillId="7" borderId="12" xfId="1" applyNumberFormat="1" applyFont="1" applyFill="1" applyBorder="1" applyAlignment="1">
      <alignment horizontal="center" vertical="center" wrapText="1"/>
    </xf>
    <xf numFmtId="0" fontId="11" fillId="0" borderId="1" xfId="0" applyFont="1" applyBorder="1" applyAlignment="1">
      <alignment horizontal="center"/>
    </xf>
    <xf numFmtId="164" fontId="17" fillId="0" borderId="1" xfId="0" applyNumberFormat="1" applyFont="1" applyBorder="1" applyAlignment="1">
      <alignment horizontal="center" vertical="center"/>
    </xf>
    <xf numFmtId="0" fontId="19" fillId="0" borderId="1" xfId="0" applyFont="1" applyBorder="1" applyAlignment="1">
      <alignment horizontal="center"/>
    </xf>
    <xf numFmtId="0" fontId="20" fillId="0" borderId="1" xfId="0" applyFont="1" applyBorder="1" applyAlignment="1">
      <alignment horizontal="left" vertical="center" wrapText="1"/>
    </xf>
    <xf numFmtId="0" fontId="18" fillId="0" borderId="15" xfId="0" applyFont="1" applyBorder="1" applyAlignment="1">
      <alignment horizontal="center" vertical="center"/>
    </xf>
    <xf numFmtId="164" fontId="15" fillId="0" borderId="16" xfId="1" applyNumberFormat="1" applyFont="1" applyFill="1" applyBorder="1" applyAlignment="1">
      <alignment horizontal="center" vertical="center" wrapText="1"/>
    </xf>
    <xf numFmtId="164" fontId="15" fillId="0" borderId="17" xfId="1" applyNumberFormat="1" applyFont="1" applyFill="1" applyBorder="1" applyAlignment="1">
      <alignment horizontal="center" vertical="center" wrapText="1"/>
    </xf>
    <xf numFmtId="164" fontId="17" fillId="0" borderId="17" xfId="0" applyNumberFormat="1" applyFont="1" applyBorder="1" applyAlignment="1">
      <alignment horizontal="center" vertical="center"/>
    </xf>
    <xf numFmtId="0" fontId="22" fillId="8" borderId="5" xfId="2" applyFont="1" applyFill="1" applyBorder="1" applyAlignment="1">
      <alignment horizontal="center" vertical="center"/>
    </xf>
    <xf numFmtId="0" fontId="22" fillId="8" borderId="6" xfId="2" applyFont="1" applyFill="1" applyBorder="1" applyAlignment="1">
      <alignment horizontal="center" vertical="center"/>
    </xf>
    <xf numFmtId="44" fontId="23" fillId="8" borderId="8" xfId="1" applyFont="1" applyFill="1" applyBorder="1" applyAlignment="1">
      <alignment vertical="center"/>
    </xf>
    <xf numFmtId="44" fontId="23" fillId="8" borderId="0" xfId="1" applyFont="1" applyFill="1" applyBorder="1" applyAlignment="1">
      <alignment vertical="center"/>
    </xf>
    <xf numFmtId="0" fontId="16" fillId="9" borderId="0" xfId="0" applyFont="1" applyFill="1"/>
    <xf numFmtId="0" fontId="8" fillId="0" borderId="0" xfId="2" applyFont="1"/>
    <xf numFmtId="0" fontId="8" fillId="0" borderId="0" xfId="2" applyFont="1" applyAlignment="1">
      <alignment horizontal="left"/>
    </xf>
    <xf numFmtId="0" fontId="8" fillId="9" borderId="0" xfId="2" applyFont="1" applyFill="1"/>
    <xf numFmtId="0" fontId="24" fillId="0" borderId="0" xfId="2" applyFont="1"/>
    <xf numFmtId="0" fontId="16" fillId="0" borderId="0" xfId="0" applyFont="1" applyAlignment="1">
      <alignment horizontal="left"/>
    </xf>
    <xf numFmtId="0" fontId="0" fillId="0" borderId="0" xfId="0" applyAlignment="1">
      <alignment horizontal="left"/>
    </xf>
    <xf numFmtId="0" fontId="0" fillId="9" borderId="0" xfId="0" applyFill="1"/>
    <xf numFmtId="0" fontId="3" fillId="9" borderId="0" xfId="0" applyFont="1" applyFill="1" applyAlignment="1">
      <alignment horizontal="left"/>
    </xf>
    <xf numFmtId="0" fontId="3" fillId="9" borderId="0" xfId="0" applyFont="1" applyFill="1"/>
    <xf numFmtId="0" fontId="25" fillId="9" borderId="0" xfId="0" applyFont="1" applyFill="1" applyAlignment="1">
      <alignment vertical="center"/>
    </xf>
    <xf numFmtId="0" fontId="26" fillId="9" borderId="0" xfId="0" applyFont="1" applyFill="1" applyAlignment="1">
      <alignment horizontal="left" vertical="center" wrapText="1"/>
    </xf>
    <xf numFmtId="0" fontId="27" fillId="9" borderId="0" xfId="0" applyFont="1" applyFill="1" applyAlignment="1">
      <alignment vertical="center"/>
    </xf>
    <xf numFmtId="0" fontId="28" fillId="9" borderId="0" xfId="0" applyFont="1" applyFill="1" applyAlignment="1">
      <alignment horizontal="left" vertical="center" wrapText="1"/>
    </xf>
    <xf numFmtId="0" fontId="29" fillId="9" borderId="0" xfId="0" applyFont="1" applyFill="1" applyAlignment="1">
      <alignment horizontal="left" vertical="center" wrapText="1"/>
    </xf>
    <xf numFmtId="0" fontId="30" fillId="9" borderId="0" xfId="0" applyFont="1" applyFill="1" applyAlignment="1">
      <alignment horizontal="left" vertical="center" wrapText="1"/>
    </xf>
    <xf numFmtId="0" fontId="16" fillId="9" borderId="0" xfId="0" applyFont="1" applyFill="1" applyAlignment="1">
      <alignment horizontal="left"/>
    </xf>
    <xf numFmtId="0" fontId="2" fillId="0" borderId="0" xfId="0" applyFont="1"/>
    <xf numFmtId="0" fontId="0" fillId="0" borderId="0" xfId="0" applyAlignment="1">
      <alignment horizontal="center" vertical="center"/>
    </xf>
    <xf numFmtId="0" fontId="8" fillId="6"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0" fillId="0" borderId="1" xfId="0" applyBorder="1" applyAlignment="1">
      <alignment vertical="top"/>
    </xf>
    <xf numFmtId="0" fontId="19" fillId="0" borderId="1" xfId="0" applyFont="1" applyBorder="1" applyAlignment="1">
      <alignment vertical="center" wrapText="1"/>
    </xf>
    <xf numFmtId="0" fontId="12" fillId="0" borderId="1" xfId="2" applyBorder="1" applyAlignment="1">
      <alignment horizontal="center" vertical="center"/>
    </xf>
    <xf numFmtId="44" fontId="12" fillId="0" borderId="1" xfId="1" applyFont="1" applyBorder="1" applyAlignment="1">
      <alignment horizontal="center" vertical="center"/>
    </xf>
    <xf numFmtId="44" fontId="27" fillId="0" borderId="1" xfId="1" applyFont="1" applyBorder="1" applyAlignment="1">
      <alignment horizontal="center" vertical="center"/>
    </xf>
    <xf numFmtId="44" fontId="12" fillId="0" borderId="1" xfId="0" applyNumberFormat="1" applyFont="1" applyBorder="1" applyAlignment="1">
      <alignment horizontal="center" vertical="center"/>
    </xf>
    <xf numFmtId="44" fontId="12" fillId="0" borderId="1" xfId="0" applyNumberFormat="1" applyFont="1" applyBorder="1" applyAlignment="1">
      <alignment vertical="center"/>
    </xf>
    <xf numFmtId="0" fontId="19" fillId="0" borderId="1" xfId="0" applyFont="1" applyBorder="1" applyAlignment="1">
      <alignment vertical="top" wrapText="1"/>
    </xf>
    <xf numFmtId="0" fontId="19" fillId="0" borderId="1" xfId="0" applyFont="1" applyBorder="1" applyAlignment="1">
      <alignment horizontal="left" vertical="top" wrapText="1"/>
    </xf>
    <xf numFmtId="44" fontId="27" fillId="0" borderId="17" xfId="1" applyFont="1" applyBorder="1" applyAlignment="1">
      <alignment horizontal="center" vertical="center"/>
    </xf>
    <xf numFmtId="44" fontId="32" fillId="8" borderId="24" xfId="1" applyFont="1" applyFill="1" applyBorder="1" applyAlignment="1">
      <alignment vertical="center"/>
    </xf>
    <xf numFmtId="0" fontId="16" fillId="0" borderId="0" xfId="0" applyFont="1" applyAlignment="1">
      <alignment horizontal="center" vertical="center"/>
    </xf>
    <xf numFmtId="44" fontId="32" fillId="8" borderId="0" xfId="1" applyFont="1" applyFill="1" applyBorder="1" applyAlignment="1">
      <alignment vertical="center"/>
    </xf>
    <xf numFmtId="0" fontId="3" fillId="9" borderId="0" xfId="0" applyFont="1" applyFill="1" applyAlignment="1">
      <alignment horizontal="center" vertical="center"/>
    </xf>
    <xf numFmtId="0" fontId="16" fillId="9" borderId="0" xfId="0" applyFont="1" applyFill="1" applyAlignment="1">
      <alignment horizontal="center" vertical="center"/>
    </xf>
    <xf numFmtId="0" fontId="8" fillId="3" borderId="25" xfId="0" applyFont="1" applyFill="1" applyBorder="1" applyAlignment="1">
      <alignment horizontal="center" vertical="center" wrapText="1"/>
    </xf>
    <xf numFmtId="0" fontId="8" fillId="11" borderId="1" xfId="0" applyFont="1" applyFill="1" applyBorder="1" applyAlignment="1">
      <alignment horizontal="center" vertical="center" wrapText="1"/>
    </xf>
    <xf numFmtId="0" fontId="8" fillId="12" borderId="1" xfId="0" applyFont="1" applyFill="1" applyBorder="1" applyAlignment="1">
      <alignment horizontal="center" vertical="center" wrapText="1"/>
    </xf>
    <xf numFmtId="1" fontId="19" fillId="0" borderId="1" xfId="0" applyNumberFormat="1" applyFont="1" applyBorder="1" applyAlignment="1">
      <alignment horizontal="center" vertical="center"/>
    </xf>
    <xf numFmtId="44" fontId="19" fillId="0" borderId="1" xfId="1" applyFont="1" applyBorder="1" applyAlignment="1">
      <alignment horizontal="center" vertical="center"/>
    </xf>
    <xf numFmtId="44" fontId="11" fillId="0" borderId="1" xfId="1" applyFont="1" applyBorder="1" applyAlignment="1">
      <alignment horizontal="center" vertical="center"/>
    </xf>
    <xf numFmtId="44" fontId="11" fillId="0" borderId="1" xfId="1" applyFont="1" applyFill="1" applyBorder="1" applyAlignment="1">
      <alignment horizontal="center" vertical="center"/>
    </xf>
    <xf numFmtId="0" fontId="0" fillId="0" borderId="1" xfId="0" applyBorder="1"/>
    <xf numFmtId="0" fontId="19" fillId="0" borderId="1" xfId="0" applyFont="1" applyBorder="1" applyAlignment="1">
      <alignment horizontal="left" vertical="center" wrapText="1"/>
    </xf>
    <xf numFmtId="0" fontId="19" fillId="9" borderId="1" xfId="0" applyFont="1" applyFill="1" applyBorder="1" applyAlignment="1">
      <alignment horizontal="center"/>
    </xf>
    <xf numFmtId="0" fontId="19" fillId="9" borderId="1" xfId="0" applyFont="1" applyFill="1" applyBorder="1" applyAlignment="1">
      <alignment horizontal="left" vertical="center" wrapText="1"/>
    </xf>
    <xf numFmtId="0" fontId="11" fillId="9" borderId="1" xfId="2" applyFont="1" applyFill="1" applyBorder="1" applyAlignment="1">
      <alignment horizontal="center" vertical="center"/>
    </xf>
    <xf numFmtId="1" fontId="19" fillId="9" borderId="1" xfId="0" applyNumberFormat="1" applyFont="1" applyFill="1" applyBorder="1" applyAlignment="1">
      <alignment horizontal="center" vertical="center"/>
    </xf>
    <xf numFmtId="44" fontId="19" fillId="9" borderId="1" xfId="1" applyFont="1" applyFill="1" applyBorder="1" applyAlignment="1">
      <alignment horizontal="center" vertical="center"/>
    </xf>
    <xf numFmtId="0" fontId="8" fillId="9" borderId="1" xfId="2" applyFont="1" applyFill="1" applyBorder="1" applyAlignment="1">
      <alignment horizontal="left" vertical="center" wrapText="1"/>
    </xf>
    <xf numFmtId="0" fontId="31" fillId="9" borderId="1" xfId="0" applyFont="1" applyFill="1" applyBorder="1" applyAlignment="1">
      <alignment horizontal="left" vertical="center" wrapText="1"/>
    </xf>
    <xf numFmtId="0" fontId="11" fillId="9" borderId="1" xfId="2" applyFont="1" applyFill="1" applyBorder="1" applyAlignment="1">
      <alignment horizontal="left" vertical="center" wrapText="1"/>
    </xf>
    <xf numFmtId="0" fontId="8" fillId="9" borderId="1" xfId="0" applyFont="1" applyFill="1" applyBorder="1" applyAlignment="1">
      <alignment horizontal="left" vertical="center" wrapText="1"/>
    </xf>
    <xf numFmtId="0" fontId="19" fillId="9" borderId="25" xfId="0" applyFont="1" applyFill="1" applyBorder="1" applyAlignment="1">
      <alignment horizontal="center"/>
    </xf>
    <xf numFmtId="0" fontId="11" fillId="9" borderId="25" xfId="2" applyFont="1" applyFill="1" applyBorder="1" applyAlignment="1">
      <alignment horizontal="left" vertical="center" wrapText="1"/>
    </xf>
    <xf numFmtId="0" fontId="11" fillId="9" borderId="25" xfId="2" applyFont="1" applyFill="1" applyBorder="1" applyAlignment="1">
      <alignment horizontal="center" vertical="center"/>
    </xf>
    <xf numFmtId="1" fontId="19" fillId="9" borderId="25" xfId="0" applyNumberFormat="1" applyFont="1" applyFill="1" applyBorder="1" applyAlignment="1">
      <alignment horizontal="center" vertical="center"/>
    </xf>
    <xf numFmtId="44" fontId="19" fillId="9" borderId="25" xfId="1" applyFont="1" applyFill="1" applyBorder="1" applyAlignment="1">
      <alignment horizontal="center" vertical="center"/>
    </xf>
    <xf numFmtId="44" fontId="33" fillId="8" borderId="8" xfId="1" applyFont="1" applyFill="1" applyBorder="1" applyAlignment="1">
      <alignment vertical="center"/>
    </xf>
    <xf numFmtId="0" fontId="22" fillId="8" borderId="5" xfId="2" applyFont="1" applyFill="1" applyBorder="1" applyAlignment="1">
      <alignment vertical="center"/>
    </xf>
    <xf numFmtId="44" fontId="33" fillId="8" borderId="6" xfId="1" applyFont="1" applyFill="1" applyBorder="1" applyAlignment="1">
      <alignment vertical="center"/>
    </xf>
    <xf numFmtId="0" fontId="22" fillId="8" borderId="6" xfId="2" applyFont="1" applyFill="1" applyBorder="1" applyAlignment="1">
      <alignment vertical="center"/>
    </xf>
    <xf numFmtId="0" fontId="8" fillId="13" borderId="1" xfId="0" applyFont="1" applyFill="1" applyBorder="1" applyAlignment="1">
      <alignment horizontal="center" vertical="center" wrapText="1"/>
    </xf>
    <xf numFmtId="0" fontId="8" fillId="14" borderId="1" xfId="0" applyFont="1" applyFill="1" applyBorder="1" applyAlignment="1">
      <alignment horizontal="center" vertical="center" wrapText="1"/>
    </xf>
    <xf numFmtId="0" fontId="0" fillId="0" borderId="9" xfId="0" applyBorder="1" applyAlignment="1">
      <alignment vertical="top"/>
    </xf>
    <xf numFmtId="0" fontId="19" fillId="0" borderId="2" xfId="0" applyFont="1" applyBorder="1" applyAlignment="1">
      <alignment vertical="center" wrapText="1"/>
    </xf>
    <xf numFmtId="44" fontId="16" fillId="0" borderId="1" xfId="0" applyNumberFormat="1" applyFont="1" applyBorder="1" applyAlignment="1">
      <alignment vertical="center"/>
    </xf>
    <xf numFmtId="0" fontId="31" fillId="0" borderId="19" xfId="0" applyFont="1" applyBorder="1" applyAlignment="1">
      <alignment vertical="top" wrapText="1"/>
    </xf>
    <xf numFmtId="0" fontId="19" fillId="0" borderId="19" xfId="0" applyFont="1" applyBorder="1" applyAlignment="1">
      <alignment vertical="top" wrapText="1"/>
    </xf>
    <xf numFmtId="0" fontId="16" fillId="0" borderId="1" xfId="0" applyFont="1" applyBorder="1"/>
    <xf numFmtId="44" fontId="33" fillId="8" borderId="1" xfId="1" applyFont="1" applyFill="1" applyBorder="1" applyAlignment="1">
      <alignment vertical="center"/>
    </xf>
    <xf numFmtId="0" fontId="16" fillId="0" borderId="25" xfId="0" applyFont="1" applyBorder="1"/>
    <xf numFmtId="0" fontId="8" fillId="15" borderId="1" xfId="0" applyFont="1" applyFill="1" applyBorder="1" applyAlignment="1">
      <alignment horizontal="center" vertical="center" wrapText="1"/>
    </xf>
    <xf numFmtId="0" fontId="36" fillId="0" borderId="0" xfId="0" applyFont="1" applyAlignment="1">
      <alignment horizontal="left" vertical="center" wrapText="1"/>
    </xf>
    <xf numFmtId="0" fontId="12" fillId="0" borderId="29" xfId="2" applyBorder="1" applyAlignment="1">
      <alignment horizontal="center" vertical="center"/>
    </xf>
    <xf numFmtId="44" fontId="12" fillId="0" borderId="9" xfId="1" applyFont="1" applyBorder="1" applyAlignment="1">
      <alignment horizontal="center" vertical="center"/>
    </xf>
    <xf numFmtId="44" fontId="11" fillId="0" borderId="9" xfId="1" applyFont="1" applyBorder="1" applyAlignment="1">
      <alignment horizontal="center" vertical="center"/>
    </xf>
    <xf numFmtId="44" fontId="16" fillId="0" borderId="1" xfId="0" applyNumberFormat="1" applyFont="1" applyBorder="1" applyAlignment="1">
      <alignment horizontal="center" vertical="center"/>
    </xf>
    <xf numFmtId="0" fontId="31" fillId="0" borderId="1" xfId="0" applyFont="1" applyBorder="1" applyAlignment="1">
      <alignment vertical="top" wrapText="1"/>
    </xf>
    <xf numFmtId="0" fontId="22" fillId="8" borderId="32" xfId="2" applyFont="1" applyFill="1" applyBorder="1" applyAlignment="1">
      <alignment horizontal="center" vertical="center"/>
    </xf>
    <xf numFmtId="44" fontId="33" fillId="8" borderId="24" xfId="1" applyFont="1" applyFill="1" applyBorder="1" applyAlignment="1">
      <alignment vertical="center"/>
    </xf>
    <xf numFmtId="0" fontId="22" fillId="8" borderId="31" xfId="2" applyFont="1" applyFill="1" applyBorder="1" applyAlignment="1">
      <alignment vertical="center"/>
    </xf>
    <xf numFmtId="0" fontId="22" fillId="8" borderId="32" xfId="2" applyFont="1" applyFill="1" applyBorder="1" applyAlignment="1">
      <alignment vertical="center"/>
    </xf>
    <xf numFmtId="44" fontId="8" fillId="17" borderId="1" xfId="1" applyFont="1" applyFill="1" applyBorder="1" applyAlignment="1">
      <alignment horizontal="center" vertical="center" wrapText="1"/>
    </xf>
    <xf numFmtId="0" fontId="8" fillId="17" borderId="1" xfId="0" applyFont="1" applyFill="1" applyBorder="1" applyAlignment="1">
      <alignment horizontal="center" vertical="center" wrapText="1"/>
    </xf>
    <xf numFmtId="44" fontId="8" fillId="18" borderId="1" xfId="1" applyFont="1" applyFill="1" applyBorder="1" applyAlignment="1">
      <alignment horizontal="center" vertical="center" wrapText="1"/>
    </xf>
    <xf numFmtId="0" fontId="8" fillId="18"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horizontal="left" vertical="center" wrapText="1"/>
    </xf>
    <xf numFmtId="44" fontId="8" fillId="0" borderId="1" xfId="1" applyFont="1" applyBorder="1" applyAlignment="1">
      <alignment horizontal="center" vertical="center" wrapText="1"/>
    </xf>
    <xf numFmtId="44" fontId="8" fillId="0" borderId="1" xfId="0" applyNumberFormat="1" applyFont="1" applyBorder="1" applyAlignment="1">
      <alignment horizontal="center" vertical="center" wrapText="1"/>
    </xf>
    <xf numFmtId="3" fontId="37" fillId="0" borderId="36" xfId="2" applyNumberFormat="1" applyFont="1" applyBorder="1" applyAlignment="1">
      <alignment horizontal="center"/>
    </xf>
    <xf numFmtId="44" fontId="8" fillId="9" borderId="0" xfId="1" applyFont="1" applyFill="1"/>
    <xf numFmtId="44" fontId="16" fillId="9" borderId="0" xfId="1" applyFont="1" applyFill="1"/>
    <xf numFmtId="44" fontId="0" fillId="9" borderId="0" xfId="1" applyFont="1" applyFill="1"/>
    <xf numFmtId="0" fontId="3" fillId="0" borderId="0" xfId="0" applyFont="1"/>
    <xf numFmtId="44" fontId="3" fillId="9" borderId="0" xfId="1" applyFont="1" applyFill="1"/>
    <xf numFmtId="0" fontId="31" fillId="19" borderId="1" xfId="0" applyFont="1" applyFill="1" applyBorder="1" applyAlignment="1">
      <alignment horizontal="center" vertical="center" wrapText="1"/>
    </xf>
    <xf numFmtId="0" fontId="31" fillId="11" borderId="1" xfId="0" applyFont="1" applyFill="1" applyBorder="1" applyAlignment="1">
      <alignment horizontal="center" vertical="center" wrapText="1"/>
    </xf>
    <xf numFmtId="0" fontId="38" fillId="0" borderId="1" xfId="0" applyFont="1" applyBorder="1" applyAlignment="1">
      <alignment vertical="center" wrapText="1"/>
    </xf>
    <xf numFmtId="0" fontId="12" fillId="0" borderId="13" xfId="2" applyBorder="1" applyAlignment="1">
      <alignment horizontal="center" vertical="center"/>
    </xf>
    <xf numFmtId="167" fontId="11" fillId="0" borderId="1" xfId="1" applyNumberFormat="1" applyFont="1" applyFill="1" applyBorder="1" applyAlignment="1">
      <alignment horizontal="center" vertical="center"/>
    </xf>
    <xf numFmtId="0" fontId="38" fillId="0" borderId="1" xfId="0" applyFont="1" applyBorder="1" applyAlignment="1">
      <alignment horizontal="left" vertical="center" wrapText="1"/>
    </xf>
    <xf numFmtId="167" fontId="39" fillId="8" borderId="8" xfId="1" applyNumberFormat="1" applyFont="1" applyFill="1" applyBorder="1" applyAlignment="1">
      <alignment vertical="center"/>
    </xf>
    <xf numFmtId="167" fontId="39" fillId="8" borderId="0" xfId="1" applyNumberFormat="1" applyFont="1" applyFill="1" applyBorder="1" applyAlignment="1">
      <alignment vertical="center"/>
    </xf>
    <xf numFmtId="0" fontId="0" fillId="0" borderId="37" xfId="0" applyBorder="1" applyAlignment="1">
      <alignment horizontal="center"/>
    </xf>
    <xf numFmtId="0" fontId="31" fillId="20" borderId="1" xfId="0" applyFont="1" applyFill="1" applyBorder="1" applyAlignment="1">
      <alignment horizontal="center" vertical="center" wrapText="1"/>
    </xf>
    <xf numFmtId="0" fontId="11" fillId="0" borderId="1" xfId="2" applyFont="1" applyBorder="1" applyAlignment="1">
      <alignment horizontal="center" vertical="center" wrapText="1"/>
    </xf>
    <xf numFmtId="0" fontId="38" fillId="21" borderId="1" xfId="0" applyFont="1" applyFill="1" applyBorder="1" applyAlignment="1">
      <alignment horizontal="left" vertical="center" wrapText="1"/>
    </xf>
    <xf numFmtId="0" fontId="38" fillId="21" borderId="1" xfId="0" applyFont="1" applyFill="1" applyBorder="1" applyAlignment="1">
      <alignment vertical="center" wrapText="1"/>
    </xf>
    <xf numFmtId="0" fontId="38" fillId="21" borderId="1" xfId="0" applyFont="1" applyFill="1" applyBorder="1" applyAlignment="1">
      <alignment horizontal="left" vertical="top" wrapText="1"/>
    </xf>
    <xf numFmtId="44" fontId="11" fillId="3" borderId="1" xfId="1" applyFont="1" applyFill="1" applyBorder="1" applyAlignment="1">
      <alignment horizontal="center" vertical="center"/>
    </xf>
    <xf numFmtId="44" fontId="22" fillId="8" borderId="8" xfId="1" applyFont="1" applyFill="1" applyBorder="1" applyAlignment="1">
      <alignment vertical="center"/>
    </xf>
    <xf numFmtId="3" fontId="37" fillId="0" borderId="20" xfId="2" applyNumberFormat="1" applyFont="1" applyBorder="1" applyAlignment="1">
      <alignment horizontal="center"/>
    </xf>
    <xf numFmtId="44" fontId="40" fillId="0" borderId="1" xfId="1" applyFont="1" applyBorder="1" applyAlignment="1" applyProtection="1">
      <alignment horizontal="center" vertical="center"/>
    </xf>
    <xf numFmtId="44" fontId="11" fillId="0" borderId="1" xfId="1" applyFont="1" applyBorder="1" applyAlignment="1">
      <alignment horizontal="center" vertical="center" wrapText="1"/>
    </xf>
    <xf numFmtId="44" fontId="40" fillId="0" borderId="1" xfId="1" applyFont="1" applyFill="1" applyBorder="1" applyAlignment="1" applyProtection="1">
      <alignment horizontal="center" vertical="center"/>
    </xf>
    <xf numFmtId="44" fontId="23" fillId="8" borderId="24" xfId="1" applyFont="1" applyFill="1" applyBorder="1" applyAlignment="1">
      <alignment vertical="center"/>
    </xf>
    <xf numFmtId="44" fontId="22" fillId="8" borderId="0" xfId="1" applyFont="1" applyFill="1" applyBorder="1" applyAlignment="1">
      <alignment vertical="center"/>
    </xf>
    <xf numFmtId="0" fontId="31" fillId="2" borderId="1" xfId="0" applyFont="1" applyFill="1" applyBorder="1" applyAlignment="1">
      <alignment horizontal="center" vertical="center" wrapText="1"/>
    </xf>
    <xf numFmtId="0" fontId="11" fillId="0" borderId="9" xfId="0" applyFont="1" applyBorder="1" applyAlignment="1">
      <alignment horizontal="center" vertical="center" wrapText="1"/>
    </xf>
    <xf numFmtId="0" fontId="8" fillId="0" borderId="9" xfId="0" applyFont="1" applyBorder="1" applyAlignment="1">
      <alignment horizontal="center" vertical="center" wrapText="1"/>
    </xf>
    <xf numFmtId="0" fontId="11" fillId="0" borderId="9" xfId="0" applyFont="1" applyBorder="1" applyAlignment="1">
      <alignment horizontal="left" vertical="center" wrapText="1"/>
    </xf>
    <xf numFmtId="167" fontId="11" fillId="0" borderId="9" xfId="1" applyNumberFormat="1" applyFont="1" applyBorder="1" applyAlignment="1">
      <alignment horizontal="center" vertical="center" wrapText="1"/>
    </xf>
    <xf numFmtId="167" fontId="11" fillId="0" borderId="9" xfId="0" applyNumberFormat="1" applyFont="1" applyBorder="1" applyAlignment="1">
      <alignment horizontal="center" vertical="center" wrapText="1"/>
    </xf>
    <xf numFmtId="167" fontId="11" fillId="0" borderId="9" xfId="1" applyNumberFormat="1" applyFont="1" applyFill="1" applyBorder="1" applyAlignment="1">
      <alignment horizontal="center" vertical="center" wrapText="1"/>
    </xf>
    <xf numFmtId="0" fontId="19" fillId="0" borderId="1" xfId="0" applyFont="1" applyBorder="1" applyAlignment="1">
      <alignment horizontal="center" vertical="center"/>
    </xf>
    <xf numFmtId="0" fontId="11" fillId="22" borderId="9" xfId="0" applyFont="1" applyFill="1" applyBorder="1" applyAlignment="1">
      <alignment horizontal="center" vertical="center" wrapText="1"/>
    </xf>
    <xf numFmtId="0" fontId="19" fillId="22" borderId="1" xfId="0" applyFont="1" applyFill="1" applyBorder="1" applyAlignment="1">
      <alignment horizontal="center" vertical="center"/>
    </xf>
    <xf numFmtId="0" fontId="11" fillId="22" borderId="9" xfId="0" applyFont="1" applyFill="1" applyBorder="1" applyAlignment="1">
      <alignment horizontal="left" vertical="center" wrapText="1"/>
    </xf>
    <xf numFmtId="167" fontId="11" fillId="22" borderId="9" xfId="1" applyNumberFormat="1" applyFont="1" applyFill="1" applyBorder="1" applyAlignment="1">
      <alignment horizontal="center" vertical="center" wrapText="1"/>
    </xf>
    <xf numFmtId="0" fontId="22" fillId="8" borderId="4" xfId="2" applyFont="1" applyFill="1" applyBorder="1" applyAlignment="1">
      <alignment horizontal="center" vertical="center"/>
    </xf>
    <xf numFmtId="0" fontId="22" fillId="8" borderId="5" xfId="2" applyFont="1" applyFill="1" applyBorder="1" applyAlignment="1">
      <alignment horizontal="center" vertical="center"/>
    </xf>
    <xf numFmtId="0" fontId="22" fillId="8" borderId="6" xfId="2" applyFont="1" applyFill="1" applyBorder="1" applyAlignment="1">
      <alignment horizontal="center" vertical="center"/>
    </xf>
    <xf numFmtId="0" fontId="23" fillId="0" borderId="1" xfId="2" applyFont="1" applyBorder="1" applyAlignment="1">
      <alignment horizontal="center" vertical="center" wrapText="1"/>
    </xf>
    <xf numFmtId="0" fontId="4" fillId="4" borderId="1"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8" fillId="3" borderId="1" xfId="0" applyFont="1" applyFill="1" applyBorder="1" applyAlignment="1">
      <alignment horizontal="center" vertical="center" wrapText="1"/>
    </xf>
    <xf numFmtId="0" fontId="22" fillId="8" borderId="21" xfId="2" applyFont="1" applyFill="1" applyBorder="1" applyAlignment="1">
      <alignment horizontal="center" vertical="center"/>
    </xf>
    <xf numFmtId="0" fontId="22" fillId="8" borderId="22" xfId="2" applyFont="1" applyFill="1" applyBorder="1" applyAlignment="1">
      <alignment horizontal="center" vertical="center"/>
    </xf>
    <xf numFmtId="0" fontId="22" fillId="8" borderId="23" xfId="2" applyFont="1" applyFill="1" applyBorder="1" applyAlignment="1">
      <alignment horizontal="center" vertical="center"/>
    </xf>
    <xf numFmtId="0" fontId="8" fillId="6"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6" borderId="19"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0" xfId="0" applyFont="1" applyAlignment="1">
      <alignment horizontal="center" vertical="center" wrapText="1"/>
    </xf>
    <xf numFmtId="0" fontId="8" fillId="11" borderId="19" xfId="0" applyFont="1" applyFill="1" applyBorder="1" applyAlignment="1">
      <alignment horizontal="center" vertical="center" wrapText="1"/>
    </xf>
    <xf numFmtId="0" fontId="8" fillId="11" borderId="20" xfId="0" applyFont="1" applyFill="1" applyBorder="1" applyAlignment="1">
      <alignment horizontal="center" vertical="center" wrapText="1"/>
    </xf>
    <xf numFmtId="0" fontId="8" fillId="12" borderId="19" xfId="0" applyFont="1" applyFill="1" applyBorder="1" applyAlignment="1">
      <alignment horizontal="center" vertical="center" wrapText="1"/>
    </xf>
    <xf numFmtId="0" fontId="8" fillId="12" borderId="20"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22" fillId="8" borderId="26" xfId="2" applyFont="1" applyFill="1" applyBorder="1" applyAlignment="1">
      <alignment horizontal="center" vertical="center"/>
    </xf>
    <xf numFmtId="0" fontId="22" fillId="8" borderId="27" xfId="2" applyFont="1" applyFill="1" applyBorder="1" applyAlignment="1">
      <alignment horizontal="center" vertical="center"/>
    </xf>
    <xf numFmtId="0" fontId="22" fillId="8" borderId="28" xfId="2" applyFont="1" applyFill="1" applyBorder="1" applyAlignment="1">
      <alignment horizontal="center" vertical="center"/>
    </xf>
    <xf numFmtId="0" fontId="8" fillId="13" borderId="1" xfId="0" applyFont="1" applyFill="1" applyBorder="1" applyAlignment="1">
      <alignment horizontal="center" vertical="center" wrapText="1"/>
    </xf>
    <xf numFmtId="0" fontId="34" fillId="14"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8" fillId="3" borderId="19" xfId="0" applyFont="1" applyFill="1" applyBorder="1" applyAlignment="1">
      <alignment horizontal="center" vertical="center" wrapText="1"/>
    </xf>
    <xf numFmtId="0" fontId="22" fillId="8" borderId="30" xfId="2" applyFont="1" applyFill="1" applyBorder="1" applyAlignment="1">
      <alignment horizontal="center" vertical="center"/>
    </xf>
    <xf numFmtId="0" fontId="22" fillId="8" borderId="31" xfId="2" applyFont="1" applyFill="1" applyBorder="1" applyAlignment="1">
      <alignment horizontal="center" vertical="center"/>
    </xf>
    <xf numFmtId="0" fontId="22" fillId="8" borderId="32" xfId="2" applyFont="1" applyFill="1" applyBorder="1" applyAlignment="1">
      <alignment horizontal="center" vertical="center"/>
    </xf>
    <xf numFmtId="0" fontId="23" fillId="0" borderId="18" xfId="2" applyFont="1" applyBorder="1" applyAlignment="1">
      <alignment horizontal="center" vertical="center" wrapText="1"/>
    </xf>
    <xf numFmtId="0" fontId="23" fillId="0" borderId="0" xfId="2" applyFont="1" applyAlignment="1">
      <alignment horizontal="center" vertical="center" wrapText="1"/>
    </xf>
    <xf numFmtId="0" fontId="8" fillId="15" borderId="1" xfId="0" applyFont="1" applyFill="1" applyBorder="1" applyAlignment="1">
      <alignment horizontal="center" vertical="center" wrapText="1"/>
    </xf>
    <xf numFmtId="0" fontId="35" fillId="14" borderId="1" xfId="0" applyFont="1" applyFill="1" applyBorder="1" applyAlignment="1">
      <alignment horizontal="center" vertical="center" wrapText="1"/>
    </xf>
    <xf numFmtId="0" fontId="35" fillId="12" borderId="1" xfId="0" applyFont="1" applyFill="1" applyBorder="1" applyAlignment="1">
      <alignment horizontal="center" vertical="center" wrapText="1"/>
    </xf>
    <xf numFmtId="0" fontId="31" fillId="16"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23" fillId="0" borderId="4" xfId="2" applyFont="1" applyBorder="1" applyAlignment="1">
      <alignment horizontal="center" vertical="center" wrapText="1"/>
    </xf>
    <xf numFmtId="0" fontId="23" fillId="0" borderId="5" xfId="2" applyFont="1" applyBorder="1" applyAlignment="1">
      <alignment horizontal="center" vertical="center" wrapText="1"/>
    </xf>
    <xf numFmtId="0" fontId="23" fillId="0" borderId="6" xfId="2" applyFont="1" applyBorder="1" applyAlignment="1">
      <alignment horizontal="center" vertical="center" wrapText="1"/>
    </xf>
    <xf numFmtId="0" fontId="7" fillId="17" borderId="1" xfId="0" applyFont="1" applyFill="1" applyBorder="1" applyAlignment="1">
      <alignment horizontal="center" vertical="center" wrapText="1"/>
    </xf>
    <xf numFmtId="0" fontId="7" fillId="18" borderId="1" xfId="0" applyFont="1" applyFill="1" applyBorder="1" applyAlignment="1">
      <alignment horizontal="center" vertical="center" wrapText="1"/>
    </xf>
    <xf numFmtId="0" fontId="7" fillId="18" borderId="25" xfId="0" applyFont="1" applyFill="1" applyBorder="1" applyAlignment="1">
      <alignment horizontal="center" vertical="center" wrapText="1"/>
    </xf>
    <xf numFmtId="0" fontId="7" fillId="18" borderId="9" xfId="0" applyFont="1" applyFill="1" applyBorder="1" applyAlignment="1">
      <alignment horizontal="center" vertical="center" wrapText="1"/>
    </xf>
    <xf numFmtId="0" fontId="6" fillId="0" borderId="25" xfId="0" applyFont="1" applyBorder="1" applyAlignment="1">
      <alignment horizontal="left"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31" fillId="11" borderId="19" xfId="0" applyFont="1" applyFill="1" applyBorder="1" applyAlignment="1">
      <alignment horizontal="center" vertical="center" wrapText="1"/>
    </xf>
    <xf numFmtId="0" fontId="31" fillId="11" borderId="20" xfId="0" applyFont="1" applyFill="1" applyBorder="1" applyAlignment="1">
      <alignment horizontal="center" vertical="center" wrapText="1"/>
    </xf>
    <xf numFmtId="0" fontId="31" fillId="11" borderId="38" xfId="0" applyFont="1" applyFill="1" applyBorder="1" applyAlignment="1">
      <alignment horizontal="center" vertical="center" wrapText="1"/>
    </xf>
    <xf numFmtId="0" fontId="31" fillId="11" borderId="28" xfId="0" applyFont="1" applyFill="1" applyBorder="1" applyAlignment="1">
      <alignment horizontal="center" vertical="center" wrapText="1"/>
    </xf>
    <xf numFmtId="0" fontId="4" fillId="2" borderId="25" xfId="0" applyFont="1" applyFill="1" applyBorder="1" applyAlignment="1">
      <alignment horizontal="center" vertical="center"/>
    </xf>
    <xf numFmtId="0" fontId="0" fillId="0" borderId="37" xfId="0" applyBorder="1" applyAlignment="1">
      <alignment horizontal="center"/>
    </xf>
    <xf numFmtId="0" fontId="6" fillId="0" borderId="3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9" xfId="0" applyFont="1" applyBorder="1" applyAlignment="1">
      <alignment horizontal="left" vertical="center" wrapText="1"/>
    </xf>
    <xf numFmtId="0" fontId="8" fillId="3" borderId="39" xfId="0" applyFont="1" applyFill="1" applyBorder="1" applyAlignment="1">
      <alignment horizontal="center" vertical="center" wrapText="1"/>
    </xf>
    <xf numFmtId="0" fontId="31" fillId="20" borderId="19" xfId="0" applyFont="1" applyFill="1" applyBorder="1" applyAlignment="1">
      <alignment horizontal="center" vertical="center" wrapText="1"/>
    </xf>
    <xf numFmtId="0" fontId="31" fillId="20" borderId="20" xfId="0" applyFont="1" applyFill="1" applyBorder="1" applyAlignment="1">
      <alignment horizontal="center" vertical="center" wrapText="1"/>
    </xf>
    <xf numFmtId="0" fontId="0" fillId="0" borderId="20" xfId="0" applyBorder="1" applyAlignment="1">
      <alignment horizontal="center"/>
    </xf>
    <xf numFmtId="0" fontId="6" fillId="0" borderId="19" xfId="0" applyFont="1" applyBorder="1" applyAlignment="1">
      <alignment horizontal="center" vertical="center" wrapText="1"/>
    </xf>
    <xf numFmtId="0" fontId="35" fillId="0" borderId="37" xfId="0" applyFont="1" applyBorder="1" applyAlignment="1">
      <alignment horizontal="center" vertical="center" wrapText="1"/>
    </xf>
    <xf numFmtId="0" fontId="31" fillId="2" borderId="19" xfId="0" applyFont="1" applyFill="1" applyBorder="1" applyAlignment="1">
      <alignment horizontal="center" vertical="center" wrapText="1"/>
    </xf>
    <xf numFmtId="0" fontId="31" fillId="2" borderId="20" xfId="0" applyFont="1" applyFill="1" applyBorder="1" applyAlignment="1">
      <alignment horizontal="center" vertical="center" wrapText="1"/>
    </xf>
    <xf numFmtId="0" fontId="41" fillId="0" borderId="37" xfId="0" applyFont="1" applyBorder="1" applyAlignment="1">
      <alignment horizontal="center" vertical="center" wrapText="1"/>
    </xf>
    <xf numFmtId="0" fontId="41" fillId="0" borderId="39" xfId="0" applyFont="1" applyBorder="1" applyAlignment="1">
      <alignment horizontal="left" vertical="center" wrapText="1"/>
    </xf>
    <xf numFmtId="0" fontId="41" fillId="0" borderId="25" xfId="0" applyFont="1" applyBorder="1" applyAlignment="1">
      <alignment horizontal="left" vertical="center" wrapText="1"/>
    </xf>
  </cellXfs>
  <cellStyles count="3">
    <cellStyle name="Moneda" xfId="1" builtinId="4"/>
    <cellStyle name="Normal" xfId="0" builtinId="0"/>
    <cellStyle name="Normal 2" xfId="2" xr:uid="{2BCE34AA-F124-4DFE-B2E4-E97B1DD45A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17/06/relationships/rdRichValueStructure" Target="richData/rdrichvaluestructure.xml"/><Relationship Id="rId3" Type="http://schemas.openxmlformats.org/officeDocument/2006/relationships/worksheet" Target="worksheets/sheet3.xml"/><Relationship Id="rId21" Type="http://schemas.microsoft.com/office/2022/10/relationships/richValueRel" Target="richData/richValueRel.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44</xdr:row>
      <xdr:rowOff>0</xdr:rowOff>
    </xdr:from>
    <xdr:to>
      <xdr:col>2</xdr:col>
      <xdr:colOff>152400</xdr:colOff>
      <xdr:row>107</xdr:row>
      <xdr:rowOff>85723</xdr:rowOff>
    </xdr:to>
    <xdr:sp macro="" textlink="">
      <xdr:nvSpPr>
        <xdr:cNvPr id="2" name="AutoShape 11" descr="Amazon.com: HP - Intel Xeon / Laptops / Computadoras y Tablets: Electrónica">
          <a:extLst>
            <a:ext uri="{FF2B5EF4-FFF2-40B4-BE49-F238E27FC236}">
              <a16:creationId xmlns:a16="http://schemas.microsoft.com/office/drawing/2014/main" id="{7D09AE38-C3E9-40FF-A1BE-531ED0C1C212}"/>
            </a:ext>
          </a:extLst>
        </xdr:cNvPr>
        <xdr:cNvSpPr>
          <a:spLocks noChangeAspect="1" noChangeArrowheads="1"/>
        </xdr:cNvSpPr>
      </xdr:nvSpPr>
      <xdr:spPr bwMode="auto">
        <a:xfrm>
          <a:off x="1971675" y="84105750"/>
          <a:ext cx="152400" cy="1208722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44</xdr:row>
      <xdr:rowOff>0</xdr:rowOff>
    </xdr:from>
    <xdr:to>
      <xdr:col>2</xdr:col>
      <xdr:colOff>152400</xdr:colOff>
      <xdr:row>107</xdr:row>
      <xdr:rowOff>85723</xdr:rowOff>
    </xdr:to>
    <xdr:sp macro="" textlink="">
      <xdr:nvSpPr>
        <xdr:cNvPr id="3" name="AutoShape 12" descr="Amazon.com: HP - Intel Xeon / Laptops / Computadoras y Tablets: Electrónica">
          <a:extLst>
            <a:ext uri="{FF2B5EF4-FFF2-40B4-BE49-F238E27FC236}">
              <a16:creationId xmlns:a16="http://schemas.microsoft.com/office/drawing/2014/main" id="{0360783A-5D1F-408A-AA28-F501B599E7F0}"/>
            </a:ext>
          </a:extLst>
        </xdr:cNvPr>
        <xdr:cNvSpPr>
          <a:spLocks noChangeAspect="1" noChangeArrowheads="1"/>
        </xdr:cNvSpPr>
      </xdr:nvSpPr>
      <xdr:spPr bwMode="auto">
        <a:xfrm>
          <a:off x="1971675" y="84105750"/>
          <a:ext cx="152400" cy="1208722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44</xdr:row>
      <xdr:rowOff>0</xdr:rowOff>
    </xdr:from>
    <xdr:to>
      <xdr:col>4</xdr:col>
      <xdr:colOff>152400</xdr:colOff>
      <xdr:row>78</xdr:row>
      <xdr:rowOff>155765</xdr:rowOff>
    </xdr:to>
    <xdr:sp macro="" textlink="">
      <xdr:nvSpPr>
        <xdr:cNvPr id="4" name="AutoShape 7">
          <a:extLst>
            <a:ext uri="{FF2B5EF4-FFF2-40B4-BE49-F238E27FC236}">
              <a16:creationId xmlns:a16="http://schemas.microsoft.com/office/drawing/2014/main" id="{3AEE6614-E1E6-42B7-BDF6-C2AF2A6DA5AA}"/>
            </a:ext>
          </a:extLst>
        </xdr:cNvPr>
        <xdr:cNvSpPr>
          <a:spLocks noChangeAspect="1" noChangeArrowheads="1"/>
        </xdr:cNvSpPr>
      </xdr:nvSpPr>
      <xdr:spPr bwMode="auto">
        <a:xfrm>
          <a:off x="14211300" y="84105750"/>
          <a:ext cx="152400" cy="66327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44</xdr:row>
      <xdr:rowOff>0</xdr:rowOff>
    </xdr:from>
    <xdr:to>
      <xdr:col>4</xdr:col>
      <xdr:colOff>152400</xdr:colOff>
      <xdr:row>78</xdr:row>
      <xdr:rowOff>155765</xdr:rowOff>
    </xdr:to>
    <xdr:sp macro="" textlink="">
      <xdr:nvSpPr>
        <xdr:cNvPr id="5" name="AutoShape 8">
          <a:extLst>
            <a:ext uri="{FF2B5EF4-FFF2-40B4-BE49-F238E27FC236}">
              <a16:creationId xmlns:a16="http://schemas.microsoft.com/office/drawing/2014/main" id="{4C01235A-0721-46B7-9E18-4993DCDC0D36}"/>
            </a:ext>
          </a:extLst>
        </xdr:cNvPr>
        <xdr:cNvSpPr>
          <a:spLocks noChangeAspect="1" noChangeArrowheads="1"/>
        </xdr:cNvSpPr>
      </xdr:nvSpPr>
      <xdr:spPr bwMode="auto">
        <a:xfrm>
          <a:off x="14211300" y="84105750"/>
          <a:ext cx="152400" cy="66327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44</xdr:row>
      <xdr:rowOff>0</xdr:rowOff>
    </xdr:from>
    <xdr:to>
      <xdr:col>4</xdr:col>
      <xdr:colOff>152400</xdr:colOff>
      <xdr:row>78</xdr:row>
      <xdr:rowOff>155765</xdr:rowOff>
    </xdr:to>
    <xdr:sp macro="" textlink="">
      <xdr:nvSpPr>
        <xdr:cNvPr id="6" name="AutoShape 9" descr="Imagen 1 de 1 de Pizarra, Tablero De Plane Nsn******* - Skilcraft Quartet Kit">
          <a:extLst>
            <a:ext uri="{FF2B5EF4-FFF2-40B4-BE49-F238E27FC236}">
              <a16:creationId xmlns:a16="http://schemas.microsoft.com/office/drawing/2014/main" id="{402F81B9-520D-43B6-AB32-373F37791812}"/>
            </a:ext>
          </a:extLst>
        </xdr:cNvPr>
        <xdr:cNvSpPr>
          <a:spLocks noChangeAspect="1" noChangeArrowheads="1"/>
        </xdr:cNvSpPr>
      </xdr:nvSpPr>
      <xdr:spPr bwMode="auto">
        <a:xfrm>
          <a:off x="14211300" y="84105750"/>
          <a:ext cx="152400" cy="66327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44</xdr:row>
      <xdr:rowOff>0</xdr:rowOff>
    </xdr:from>
    <xdr:ext cx="304800" cy="304800"/>
    <xdr:sp macro="" textlink="">
      <xdr:nvSpPr>
        <xdr:cNvPr id="7" name="AutoShape 7">
          <a:extLst>
            <a:ext uri="{FF2B5EF4-FFF2-40B4-BE49-F238E27FC236}">
              <a16:creationId xmlns:a16="http://schemas.microsoft.com/office/drawing/2014/main" id="{A0F6759B-D407-42F6-B069-AFB31EEA8B3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 name="AutoShape 8">
          <a:extLst>
            <a:ext uri="{FF2B5EF4-FFF2-40B4-BE49-F238E27FC236}">
              <a16:creationId xmlns:a16="http://schemas.microsoft.com/office/drawing/2014/main" id="{3749C6CD-FDA1-489D-8271-AE884A93B70C}"/>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 name="AutoShape 9" descr="Imagen 1 de 1 de Pizarra, Tablero De Plane Nsn******* - Skilcraft Quartet Kit">
          <a:extLst>
            <a:ext uri="{FF2B5EF4-FFF2-40B4-BE49-F238E27FC236}">
              <a16:creationId xmlns:a16="http://schemas.microsoft.com/office/drawing/2014/main" id="{3799FE4A-536E-4AAF-BAD1-164264B2BD68}"/>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 name="AutoShape 7">
          <a:extLst>
            <a:ext uri="{FF2B5EF4-FFF2-40B4-BE49-F238E27FC236}">
              <a16:creationId xmlns:a16="http://schemas.microsoft.com/office/drawing/2014/main" id="{E474B96A-5FCC-4DBB-9301-1FDB8CEA9D8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1" name="AutoShape 8">
          <a:extLst>
            <a:ext uri="{FF2B5EF4-FFF2-40B4-BE49-F238E27FC236}">
              <a16:creationId xmlns:a16="http://schemas.microsoft.com/office/drawing/2014/main" id="{831B2CED-02F6-4CD8-8EFC-4540E43DD59A}"/>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2" name="AutoShape 9" descr="Imagen 1 de 1 de Pizarra, Tablero De Plane Nsn******* - Skilcraft Quartet Kit">
          <a:extLst>
            <a:ext uri="{FF2B5EF4-FFF2-40B4-BE49-F238E27FC236}">
              <a16:creationId xmlns:a16="http://schemas.microsoft.com/office/drawing/2014/main" id="{B506336D-064A-43AF-8F8A-9FDFD4F5D8E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3" name="AutoShape 7">
          <a:extLst>
            <a:ext uri="{FF2B5EF4-FFF2-40B4-BE49-F238E27FC236}">
              <a16:creationId xmlns:a16="http://schemas.microsoft.com/office/drawing/2014/main" id="{C15C086A-D655-4754-9FA2-58D6EEEFA99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4" name="AutoShape 8">
          <a:extLst>
            <a:ext uri="{FF2B5EF4-FFF2-40B4-BE49-F238E27FC236}">
              <a16:creationId xmlns:a16="http://schemas.microsoft.com/office/drawing/2014/main" id="{AB2BB785-A51E-42FE-BF62-52C7D58D118A}"/>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5" name="AutoShape 9" descr="Imagen 1 de 1 de Pizarra, Tablero De Plane Nsn******* - Skilcraft Quartet Kit">
          <a:extLst>
            <a:ext uri="{FF2B5EF4-FFF2-40B4-BE49-F238E27FC236}">
              <a16:creationId xmlns:a16="http://schemas.microsoft.com/office/drawing/2014/main" id="{E5D91369-0C15-4EB5-9674-003CF0F2C50D}"/>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6" name="AutoShape 7">
          <a:extLst>
            <a:ext uri="{FF2B5EF4-FFF2-40B4-BE49-F238E27FC236}">
              <a16:creationId xmlns:a16="http://schemas.microsoft.com/office/drawing/2014/main" id="{8BE8E9A6-D71B-4D90-AD8C-BBAF35839B7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7" name="AutoShape 8">
          <a:extLst>
            <a:ext uri="{FF2B5EF4-FFF2-40B4-BE49-F238E27FC236}">
              <a16:creationId xmlns:a16="http://schemas.microsoft.com/office/drawing/2014/main" id="{831663C0-BD75-4910-A50A-BD7145AA6046}"/>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8" name="AutoShape 9" descr="Imagen 1 de 1 de Pizarra, Tablero De Plane Nsn******* - Skilcraft Quartet Kit">
          <a:extLst>
            <a:ext uri="{FF2B5EF4-FFF2-40B4-BE49-F238E27FC236}">
              <a16:creationId xmlns:a16="http://schemas.microsoft.com/office/drawing/2014/main" id="{62DA1542-4EBC-41BC-8988-1F3B127AD648}"/>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9" name="AutoShape 7">
          <a:extLst>
            <a:ext uri="{FF2B5EF4-FFF2-40B4-BE49-F238E27FC236}">
              <a16:creationId xmlns:a16="http://schemas.microsoft.com/office/drawing/2014/main" id="{7603FE69-5B02-4F03-AF1F-E0BD0A5F78A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0" name="AutoShape 8">
          <a:extLst>
            <a:ext uri="{FF2B5EF4-FFF2-40B4-BE49-F238E27FC236}">
              <a16:creationId xmlns:a16="http://schemas.microsoft.com/office/drawing/2014/main" id="{7C60C322-0403-40EC-8F39-45CC8BF5D198}"/>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1" name="AutoShape 9" descr="Imagen 1 de 1 de Pizarra, Tablero De Plane Nsn******* - Skilcraft Quartet Kit">
          <a:extLst>
            <a:ext uri="{FF2B5EF4-FFF2-40B4-BE49-F238E27FC236}">
              <a16:creationId xmlns:a16="http://schemas.microsoft.com/office/drawing/2014/main" id="{D4243D90-E3F9-4D8D-9B16-4D3722563E04}"/>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2" name="AutoShape 7">
          <a:extLst>
            <a:ext uri="{FF2B5EF4-FFF2-40B4-BE49-F238E27FC236}">
              <a16:creationId xmlns:a16="http://schemas.microsoft.com/office/drawing/2014/main" id="{06D44118-B271-4F77-A909-A9BE5AB91C32}"/>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3" name="AutoShape 8">
          <a:extLst>
            <a:ext uri="{FF2B5EF4-FFF2-40B4-BE49-F238E27FC236}">
              <a16:creationId xmlns:a16="http://schemas.microsoft.com/office/drawing/2014/main" id="{C4286CAD-928C-4463-B41F-E7A0209302A5}"/>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4" name="AutoShape 9" descr="Imagen 1 de 1 de Pizarra, Tablero De Plane Nsn******* - Skilcraft Quartet Kit">
          <a:extLst>
            <a:ext uri="{FF2B5EF4-FFF2-40B4-BE49-F238E27FC236}">
              <a16:creationId xmlns:a16="http://schemas.microsoft.com/office/drawing/2014/main" id="{B20ABC4C-29CC-4C5D-A907-7B498625A48D}"/>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5" name="AutoShape 7">
          <a:extLst>
            <a:ext uri="{FF2B5EF4-FFF2-40B4-BE49-F238E27FC236}">
              <a16:creationId xmlns:a16="http://schemas.microsoft.com/office/drawing/2014/main" id="{EB837E17-DE3F-4728-B746-C2B46FB775F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6" name="AutoShape 8">
          <a:extLst>
            <a:ext uri="{FF2B5EF4-FFF2-40B4-BE49-F238E27FC236}">
              <a16:creationId xmlns:a16="http://schemas.microsoft.com/office/drawing/2014/main" id="{19DF142A-0045-4A82-B07F-6425AF15C87A}"/>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27" name="AutoShape 9" descr="Imagen 1 de 1 de Pizarra, Tablero De Plane Nsn******* - Skilcraft Quartet Kit">
          <a:extLst>
            <a:ext uri="{FF2B5EF4-FFF2-40B4-BE49-F238E27FC236}">
              <a16:creationId xmlns:a16="http://schemas.microsoft.com/office/drawing/2014/main" id="{CC45A6F2-C55F-4B28-9502-1D1498DFD75A}"/>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44</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4D62E76A-BEF2-4063-A4D4-10E372FF62F3}"/>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06839D9A-DBCF-4402-84D8-37BBC7F50342}"/>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A128DB51-F5F7-46F5-BD0C-2859FC8104F2}"/>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FCD6DDEF-2B9C-4D7A-BB12-95A1D5766160}"/>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BA24C060-0FCC-4CE1-B192-3E5516DEA9E3}"/>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D35D8398-9B18-44A2-85E4-B8806393796C}"/>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23D0741E-8772-4188-8DEB-EFF3C4D6C109}"/>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667F987F-21DB-47D3-B396-826A2F9C1A53}"/>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1CE16217-E646-4035-9CF5-1F891BB02277}"/>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D18B449B-6EF7-4B42-A27B-088428AD8079}"/>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6F24E2DA-883B-4587-8437-279B9FBD7E12}"/>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1944F703-5006-4582-8C38-EB19DFD802D6}"/>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34D4A506-328C-4857-B70F-0901C30A9A0D}"/>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5ECE409B-DE2E-4964-8B09-09F4B4E2E494}"/>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42" name="Shape 3" descr="Horno combi unox chefttop 5 bandejas en Colombia | Clasf casa-y-jardin">
          <a:extLst>
            <a:ext uri="{FF2B5EF4-FFF2-40B4-BE49-F238E27FC236}">
              <a16:creationId xmlns:a16="http://schemas.microsoft.com/office/drawing/2014/main" id="{4EECAC90-72EE-4032-9C48-DFEB3B088275}"/>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43" name="Shape 3" descr="Horno combi unox chefttop 5 bandejas en Colombia | Clasf casa-y-jardin">
          <a:extLst>
            <a:ext uri="{FF2B5EF4-FFF2-40B4-BE49-F238E27FC236}">
              <a16:creationId xmlns:a16="http://schemas.microsoft.com/office/drawing/2014/main" id="{CE18CFB0-DC93-4F32-ABAD-5FDBC1C08DD2}"/>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304800" cy="304800"/>
    <xdr:sp macro="" textlink="">
      <xdr:nvSpPr>
        <xdr:cNvPr id="44" name="Shape 3" descr="Horno combi unox chefttop 5 bandejas en Colombia | Clasf casa-y-jardin">
          <a:extLst>
            <a:ext uri="{FF2B5EF4-FFF2-40B4-BE49-F238E27FC236}">
              <a16:creationId xmlns:a16="http://schemas.microsoft.com/office/drawing/2014/main" id="{59B48C2B-03FB-4876-B87E-A7222E355951}"/>
            </a:ext>
          </a:extLst>
        </xdr:cNvPr>
        <xdr:cNvSpPr/>
      </xdr:nvSpPr>
      <xdr:spPr>
        <a:xfrm>
          <a:off x="1971675" y="841057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44</xdr:row>
      <xdr:rowOff>0</xdr:rowOff>
    </xdr:from>
    <xdr:to>
      <xdr:col>2</xdr:col>
      <xdr:colOff>152400</xdr:colOff>
      <xdr:row>46</xdr:row>
      <xdr:rowOff>47625</xdr:rowOff>
    </xdr:to>
    <xdr:sp macro="" textlink="">
      <xdr:nvSpPr>
        <xdr:cNvPr id="45" name="AutoShape 4">
          <a:extLst>
            <a:ext uri="{FF2B5EF4-FFF2-40B4-BE49-F238E27FC236}">
              <a16:creationId xmlns:a16="http://schemas.microsoft.com/office/drawing/2014/main" id="{F12C3A26-3BAB-4A12-9B83-5DECFA97037E}"/>
            </a:ext>
          </a:extLst>
        </xdr:cNvPr>
        <xdr:cNvSpPr>
          <a:spLocks noChangeAspect="1" noChangeArrowheads="1"/>
        </xdr:cNvSpPr>
      </xdr:nvSpPr>
      <xdr:spPr bwMode="auto">
        <a:xfrm>
          <a:off x="1971675" y="84105750"/>
          <a:ext cx="1524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44</xdr:row>
      <xdr:rowOff>0</xdr:rowOff>
    </xdr:from>
    <xdr:to>
      <xdr:col>2</xdr:col>
      <xdr:colOff>152400</xdr:colOff>
      <xdr:row>46</xdr:row>
      <xdr:rowOff>47625</xdr:rowOff>
    </xdr:to>
    <xdr:sp macro="" textlink="">
      <xdr:nvSpPr>
        <xdr:cNvPr id="46" name="AutoShape 4">
          <a:extLst>
            <a:ext uri="{FF2B5EF4-FFF2-40B4-BE49-F238E27FC236}">
              <a16:creationId xmlns:a16="http://schemas.microsoft.com/office/drawing/2014/main" id="{DA01D63A-98CD-4537-8FAE-FD8CA6F4D07E}"/>
            </a:ext>
          </a:extLst>
        </xdr:cNvPr>
        <xdr:cNvSpPr>
          <a:spLocks noChangeAspect="1" noChangeArrowheads="1"/>
        </xdr:cNvSpPr>
      </xdr:nvSpPr>
      <xdr:spPr bwMode="auto">
        <a:xfrm>
          <a:off x="1971675" y="84105750"/>
          <a:ext cx="1524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44</xdr:row>
      <xdr:rowOff>0</xdr:rowOff>
    </xdr:from>
    <xdr:to>
      <xdr:col>2</xdr:col>
      <xdr:colOff>152400</xdr:colOff>
      <xdr:row>46</xdr:row>
      <xdr:rowOff>47625</xdr:rowOff>
    </xdr:to>
    <xdr:sp macro="" textlink="">
      <xdr:nvSpPr>
        <xdr:cNvPr id="47" name="AutoShape 4">
          <a:extLst>
            <a:ext uri="{FF2B5EF4-FFF2-40B4-BE49-F238E27FC236}">
              <a16:creationId xmlns:a16="http://schemas.microsoft.com/office/drawing/2014/main" id="{B12B6A3C-D3DE-46C4-A5FB-BF662F7AB797}"/>
            </a:ext>
          </a:extLst>
        </xdr:cNvPr>
        <xdr:cNvSpPr>
          <a:spLocks noChangeAspect="1" noChangeArrowheads="1"/>
        </xdr:cNvSpPr>
      </xdr:nvSpPr>
      <xdr:spPr bwMode="auto">
        <a:xfrm>
          <a:off x="1971675" y="84105750"/>
          <a:ext cx="1524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44</xdr:row>
      <xdr:rowOff>0</xdr:rowOff>
    </xdr:from>
    <xdr:to>
      <xdr:col>11</xdr:col>
      <xdr:colOff>149750</xdr:colOff>
      <xdr:row>46</xdr:row>
      <xdr:rowOff>44975</xdr:rowOff>
    </xdr:to>
    <xdr:sp macro="" textlink="">
      <xdr:nvSpPr>
        <xdr:cNvPr id="48" name="AutoShape 3">
          <a:extLst>
            <a:ext uri="{FF2B5EF4-FFF2-40B4-BE49-F238E27FC236}">
              <a16:creationId xmlns:a16="http://schemas.microsoft.com/office/drawing/2014/main" id="{ACAC1347-F25C-493C-9D15-DD671BA551EC}"/>
            </a:ext>
          </a:extLst>
        </xdr:cNvPr>
        <xdr:cNvSpPr>
          <a:spLocks noChangeAspect="1" noChangeArrowheads="1"/>
        </xdr:cNvSpPr>
      </xdr:nvSpPr>
      <xdr:spPr bwMode="auto">
        <a:xfrm>
          <a:off x="25860375" y="84105750"/>
          <a:ext cx="149750" cy="425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44</xdr:row>
      <xdr:rowOff>0</xdr:rowOff>
    </xdr:from>
    <xdr:ext cx="304800" cy="1445183"/>
    <xdr:sp macro="" textlink="">
      <xdr:nvSpPr>
        <xdr:cNvPr id="49" name="AutoShape 6">
          <a:extLst>
            <a:ext uri="{FF2B5EF4-FFF2-40B4-BE49-F238E27FC236}">
              <a16:creationId xmlns:a16="http://schemas.microsoft.com/office/drawing/2014/main" id="{396BB8C7-78C8-4103-BA2E-B346CA5D7738}"/>
            </a:ext>
          </a:extLst>
        </xdr:cNvPr>
        <xdr:cNvSpPr>
          <a:spLocks noChangeAspect="1" noChangeArrowheads="1"/>
        </xdr:cNvSpPr>
      </xdr:nvSpPr>
      <xdr:spPr bwMode="auto">
        <a:xfrm>
          <a:off x="1971675" y="84105750"/>
          <a:ext cx="304800" cy="14451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50" name="AutoShape 7">
          <a:extLst>
            <a:ext uri="{FF2B5EF4-FFF2-40B4-BE49-F238E27FC236}">
              <a16:creationId xmlns:a16="http://schemas.microsoft.com/office/drawing/2014/main" id="{8A72253E-B0D1-4C6D-AC10-3E99C7D61D17}"/>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51" name="AutoShape 8">
          <a:extLst>
            <a:ext uri="{FF2B5EF4-FFF2-40B4-BE49-F238E27FC236}">
              <a16:creationId xmlns:a16="http://schemas.microsoft.com/office/drawing/2014/main" id="{32C5826A-D764-492E-8C3B-FD2F0921C4E0}"/>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52" name="AutoShape 9" descr="Imagen 1 de 1 de Pizarra, Tablero De Plane Nsn******* - Skilcraft Quartet Kit">
          <a:extLst>
            <a:ext uri="{FF2B5EF4-FFF2-40B4-BE49-F238E27FC236}">
              <a16:creationId xmlns:a16="http://schemas.microsoft.com/office/drawing/2014/main" id="{A140E68F-2D0C-45AE-8FFA-26CF17B9814D}"/>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3" name="AutoShape 7">
          <a:extLst>
            <a:ext uri="{FF2B5EF4-FFF2-40B4-BE49-F238E27FC236}">
              <a16:creationId xmlns:a16="http://schemas.microsoft.com/office/drawing/2014/main" id="{44DA7178-A29A-45FF-B58A-E50972841A87}"/>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4" name="AutoShape 8">
          <a:extLst>
            <a:ext uri="{FF2B5EF4-FFF2-40B4-BE49-F238E27FC236}">
              <a16:creationId xmlns:a16="http://schemas.microsoft.com/office/drawing/2014/main" id="{0B3A4D19-426A-4AFB-BF9F-BAB78B8C3545}"/>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5" name="AutoShape 9" descr="Imagen 1 de 1 de Pizarra, Tablero De Plane Nsn******* - Skilcraft Quartet Kit">
          <a:extLst>
            <a:ext uri="{FF2B5EF4-FFF2-40B4-BE49-F238E27FC236}">
              <a16:creationId xmlns:a16="http://schemas.microsoft.com/office/drawing/2014/main" id="{54A752FF-5D14-4294-828D-CDB2FD23C831}"/>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6" name="AutoShape 7">
          <a:extLst>
            <a:ext uri="{FF2B5EF4-FFF2-40B4-BE49-F238E27FC236}">
              <a16:creationId xmlns:a16="http://schemas.microsoft.com/office/drawing/2014/main" id="{DAE0FF2B-CAD4-4D2C-A9CF-C94E7B2BBE19}"/>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7" name="AutoShape 8">
          <a:extLst>
            <a:ext uri="{FF2B5EF4-FFF2-40B4-BE49-F238E27FC236}">
              <a16:creationId xmlns:a16="http://schemas.microsoft.com/office/drawing/2014/main" id="{31B5C090-FD84-4DD5-B18F-76BCB6FCA0A0}"/>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8" name="AutoShape 9" descr="Imagen 1 de 1 de Pizarra, Tablero De Plane Nsn******* - Skilcraft Quartet Kit">
          <a:extLst>
            <a:ext uri="{FF2B5EF4-FFF2-40B4-BE49-F238E27FC236}">
              <a16:creationId xmlns:a16="http://schemas.microsoft.com/office/drawing/2014/main" id="{15D787C3-1B1D-464D-8935-B384119D4C9C}"/>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59" name="AutoShape 7">
          <a:extLst>
            <a:ext uri="{FF2B5EF4-FFF2-40B4-BE49-F238E27FC236}">
              <a16:creationId xmlns:a16="http://schemas.microsoft.com/office/drawing/2014/main" id="{9AF58A54-82DD-4ECF-9825-33ADB7DD1EE2}"/>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0" name="AutoShape 8">
          <a:extLst>
            <a:ext uri="{FF2B5EF4-FFF2-40B4-BE49-F238E27FC236}">
              <a16:creationId xmlns:a16="http://schemas.microsoft.com/office/drawing/2014/main" id="{62E6082B-4FF9-4A9D-9A2B-B3A0A5E80C2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1" name="AutoShape 9" descr="Imagen 1 de 1 de Pizarra, Tablero De Plane Nsn******* - Skilcraft Quartet Kit">
          <a:extLst>
            <a:ext uri="{FF2B5EF4-FFF2-40B4-BE49-F238E27FC236}">
              <a16:creationId xmlns:a16="http://schemas.microsoft.com/office/drawing/2014/main" id="{4196A4FB-B64E-4DFE-8226-7D129D5E7C30}"/>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2" name="AutoShape 7">
          <a:extLst>
            <a:ext uri="{FF2B5EF4-FFF2-40B4-BE49-F238E27FC236}">
              <a16:creationId xmlns:a16="http://schemas.microsoft.com/office/drawing/2014/main" id="{CE881518-0519-44D4-8E95-7653BF4A546C}"/>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3" name="AutoShape 8">
          <a:extLst>
            <a:ext uri="{FF2B5EF4-FFF2-40B4-BE49-F238E27FC236}">
              <a16:creationId xmlns:a16="http://schemas.microsoft.com/office/drawing/2014/main" id="{BF4587FB-AFB0-409E-8CB3-2A20290BEBB6}"/>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4" name="AutoShape 9" descr="Imagen 1 de 1 de Pizarra, Tablero De Plane Nsn******* - Skilcraft Quartet Kit">
          <a:extLst>
            <a:ext uri="{FF2B5EF4-FFF2-40B4-BE49-F238E27FC236}">
              <a16:creationId xmlns:a16="http://schemas.microsoft.com/office/drawing/2014/main" id="{3F4FEA10-6080-4BC7-A8B2-60DDC0BA3CA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5" name="AutoShape 7">
          <a:extLst>
            <a:ext uri="{FF2B5EF4-FFF2-40B4-BE49-F238E27FC236}">
              <a16:creationId xmlns:a16="http://schemas.microsoft.com/office/drawing/2014/main" id="{D4AEF60A-7735-4B71-9548-F8AE2706903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6" name="AutoShape 8">
          <a:extLst>
            <a:ext uri="{FF2B5EF4-FFF2-40B4-BE49-F238E27FC236}">
              <a16:creationId xmlns:a16="http://schemas.microsoft.com/office/drawing/2014/main" id="{F788F96B-2C5C-422E-B19D-F56330F8F1BC}"/>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7" name="AutoShape 9" descr="Imagen 1 de 1 de Pizarra, Tablero De Plane Nsn******* - Skilcraft Quartet Kit">
          <a:extLst>
            <a:ext uri="{FF2B5EF4-FFF2-40B4-BE49-F238E27FC236}">
              <a16:creationId xmlns:a16="http://schemas.microsoft.com/office/drawing/2014/main" id="{00275D11-D129-4081-9E38-277AEE54CFD4}"/>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8" name="AutoShape 7">
          <a:extLst>
            <a:ext uri="{FF2B5EF4-FFF2-40B4-BE49-F238E27FC236}">
              <a16:creationId xmlns:a16="http://schemas.microsoft.com/office/drawing/2014/main" id="{157AC0A9-84B6-46FD-A099-3BCDC975FA79}"/>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69" name="AutoShape 8">
          <a:extLst>
            <a:ext uri="{FF2B5EF4-FFF2-40B4-BE49-F238E27FC236}">
              <a16:creationId xmlns:a16="http://schemas.microsoft.com/office/drawing/2014/main" id="{065A3E15-8308-40A9-890D-E605CCDFBEB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0" name="AutoShape 9" descr="Imagen 1 de 1 de Pizarra, Tablero De Plane Nsn******* - Skilcraft Quartet Kit">
          <a:extLst>
            <a:ext uri="{FF2B5EF4-FFF2-40B4-BE49-F238E27FC236}">
              <a16:creationId xmlns:a16="http://schemas.microsoft.com/office/drawing/2014/main" id="{A4926916-5532-4326-BE85-0EA5D84F5C1A}"/>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1" name="AutoShape 7">
          <a:extLst>
            <a:ext uri="{FF2B5EF4-FFF2-40B4-BE49-F238E27FC236}">
              <a16:creationId xmlns:a16="http://schemas.microsoft.com/office/drawing/2014/main" id="{9DEF9FFF-77E6-465B-BE3D-5B6FD581E08C}"/>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2" name="AutoShape 8">
          <a:extLst>
            <a:ext uri="{FF2B5EF4-FFF2-40B4-BE49-F238E27FC236}">
              <a16:creationId xmlns:a16="http://schemas.microsoft.com/office/drawing/2014/main" id="{A3634670-A06A-49D4-A0B5-101562F9AAB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3" name="AutoShape 9" descr="Imagen 1 de 1 de Pizarra, Tablero De Plane Nsn******* - Skilcraft Quartet Kit">
          <a:extLst>
            <a:ext uri="{FF2B5EF4-FFF2-40B4-BE49-F238E27FC236}">
              <a16:creationId xmlns:a16="http://schemas.microsoft.com/office/drawing/2014/main" id="{15047428-D8CB-4C45-AFF3-A817FF35F5D5}"/>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4" name="AutoShape 7">
          <a:extLst>
            <a:ext uri="{FF2B5EF4-FFF2-40B4-BE49-F238E27FC236}">
              <a16:creationId xmlns:a16="http://schemas.microsoft.com/office/drawing/2014/main" id="{CDABB01C-8E91-491E-8C3F-660BE920926D}"/>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5" name="AutoShape 8">
          <a:extLst>
            <a:ext uri="{FF2B5EF4-FFF2-40B4-BE49-F238E27FC236}">
              <a16:creationId xmlns:a16="http://schemas.microsoft.com/office/drawing/2014/main" id="{0C23E93F-1BC7-422D-8FE5-110BDBB3653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6" name="AutoShape 9" descr="Imagen 1 de 1 de Pizarra, Tablero De Plane Nsn******* - Skilcraft Quartet Kit">
          <a:extLst>
            <a:ext uri="{FF2B5EF4-FFF2-40B4-BE49-F238E27FC236}">
              <a16:creationId xmlns:a16="http://schemas.microsoft.com/office/drawing/2014/main" id="{B3C70C0F-3282-469C-BE75-8BF7A385C9C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7" name="AutoShape 7">
          <a:extLst>
            <a:ext uri="{FF2B5EF4-FFF2-40B4-BE49-F238E27FC236}">
              <a16:creationId xmlns:a16="http://schemas.microsoft.com/office/drawing/2014/main" id="{1EF02AA0-FA02-4138-A135-AD330042C7F7}"/>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8" name="AutoShape 8">
          <a:extLst>
            <a:ext uri="{FF2B5EF4-FFF2-40B4-BE49-F238E27FC236}">
              <a16:creationId xmlns:a16="http://schemas.microsoft.com/office/drawing/2014/main" id="{CA745E07-E6DD-44E5-B89F-0CA3C2095404}"/>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79" name="AutoShape 9" descr="Imagen 1 de 1 de Pizarra, Tablero De Plane Nsn******* - Skilcraft Quartet Kit">
          <a:extLst>
            <a:ext uri="{FF2B5EF4-FFF2-40B4-BE49-F238E27FC236}">
              <a16:creationId xmlns:a16="http://schemas.microsoft.com/office/drawing/2014/main" id="{DAB8C480-7F26-41DA-8A1E-C34D2F69C073}"/>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80" name="AutoShape 7">
          <a:extLst>
            <a:ext uri="{FF2B5EF4-FFF2-40B4-BE49-F238E27FC236}">
              <a16:creationId xmlns:a16="http://schemas.microsoft.com/office/drawing/2014/main" id="{B5441DAF-F0FB-4918-B0BD-73912F0E98D5}"/>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81" name="AutoShape 8">
          <a:extLst>
            <a:ext uri="{FF2B5EF4-FFF2-40B4-BE49-F238E27FC236}">
              <a16:creationId xmlns:a16="http://schemas.microsoft.com/office/drawing/2014/main" id="{304B5D15-3B80-4D74-87B7-F80D17C336C9}"/>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82" name="AutoShape 9" descr="Imagen 1 de 1 de Pizarra, Tablero De Plane Nsn******* - Skilcraft Quartet Kit">
          <a:extLst>
            <a:ext uri="{FF2B5EF4-FFF2-40B4-BE49-F238E27FC236}">
              <a16:creationId xmlns:a16="http://schemas.microsoft.com/office/drawing/2014/main" id="{AB6ADCDA-A712-491F-AD56-F8BB4DDD37DB}"/>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3" name="AutoShape 7">
          <a:extLst>
            <a:ext uri="{FF2B5EF4-FFF2-40B4-BE49-F238E27FC236}">
              <a16:creationId xmlns:a16="http://schemas.microsoft.com/office/drawing/2014/main" id="{D6235F39-9987-4802-9980-5EEF05B3FCA0}"/>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4" name="AutoShape 8">
          <a:extLst>
            <a:ext uri="{FF2B5EF4-FFF2-40B4-BE49-F238E27FC236}">
              <a16:creationId xmlns:a16="http://schemas.microsoft.com/office/drawing/2014/main" id="{080676B0-1D4A-46A6-BD3C-1A789FDBE11A}"/>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5" name="AutoShape 9" descr="Imagen 1 de 1 de Pizarra, Tablero De Plane Nsn******* - Skilcraft Quartet Kit">
          <a:extLst>
            <a:ext uri="{FF2B5EF4-FFF2-40B4-BE49-F238E27FC236}">
              <a16:creationId xmlns:a16="http://schemas.microsoft.com/office/drawing/2014/main" id="{C9EC6B6A-28C8-4DC1-A033-6B6979061040}"/>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6" name="AutoShape 7">
          <a:extLst>
            <a:ext uri="{FF2B5EF4-FFF2-40B4-BE49-F238E27FC236}">
              <a16:creationId xmlns:a16="http://schemas.microsoft.com/office/drawing/2014/main" id="{3E0473AC-81FD-4BE3-94CA-3901AD2930E0}"/>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7" name="AutoShape 8">
          <a:extLst>
            <a:ext uri="{FF2B5EF4-FFF2-40B4-BE49-F238E27FC236}">
              <a16:creationId xmlns:a16="http://schemas.microsoft.com/office/drawing/2014/main" id="{7F4BDF72-D68E-471A-8668-B76CA146E8D3}"/>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8" name="AutoShape 9" descr="Imagen 1 de 1 de Pizarra, Tablero De Plane Nsn******* - Skilcraft Quartet Kit">
          <a:extLst>
            <a:ext uri="{FF2B5EF4-FFF2-40B4-BE49-F238E27FC236}">
              <a16:creationId xmlns:a16="http://schemas.microsoft.com/office/drawing/2014/main" id="{869DC039-7F87-432D-B7D3-C0DEDBCBFE39}"/>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89" name="AutoShape 7">
          <a:extLst>
            <a:ext uri="{FF2B5EF4-FFF2-40B4-BE49-F238E27FC236}">
              <a16:creationId xmlns:a16="http://schemas.microsoft.com/office/drawing/2014/main" id="{2DAD2AAD-6970-4D61-B1AA-DD9CEA4D0B24}"/>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0" name="AutoShape 8">
          <a:extLst>
            <a:ext uri="{FF2B5EF4-FFF2-40B4-BE49-F238E27FC236}">
              <a16:creationId xmlns:a16="http://schemas.microsoft.com/office/drawing/2014/main" id="{F0ADB09C-A97D-4E2A-B3FF-0A9B4C73FB5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1" name="AutoShape 9" descr="Imagen 1 de 1 de Pizarra, Tablero De Plane Nsn******* - Skilcraft Quartet Kit">
          <a:extLst>
            <a:ext uri="{FF2B5EF4-FFF2-40B4-BE49-F238E27FC236}">
              <a16:creationId xmlns:a16="http://schemas.microsoft.com/office/drawing/2014/main" id="{40EC7FC4-5163-44D6-B3BB-70360A9A506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2" name="AutoShape 7">
          <a:extLst>
            <a:ext uri="{FF2B5EF4-FFF2-40B4-BE49-F238E27FC236}">
              <a16:creationId xmlns:a16="http://schemas.microsoft.com/office/drawing/2014/main" id="{546137E6-12FC-4750-A4A8-F6BC07426B4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3" name="AutoShape 8">
          <a:extLst>
            <a:ext uri="{FF2B5EF4-FFF2-40B4-BE49-F238E27FC236}">
              <a16:creationId xmlns:a16="http://schemas.microsoft.com/office/drawing/2014/main" id="{F751BB86-22F6-4A49-99C9-823BA6DD339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4" name="AutoShape 9" descr="Imagen 1 de 1 de Pizarra, Tablero De Plane Nsn******* - Skilcraft Quartet Kit">
          <a:extLst>
            <a:ext uri="{FF2B5EF4-FFF2-40B4-BE49-F238E27FC236}">
              <a16:creationId xmlns:a16="http://schemas.microsoft.com/office/drawing/2014/main" id="{90274BB9-6E0A-4E42-9B47-25AB1A56C782}"/>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5" name="AutoShape 7">
          <a:extLst>
            <a:ext uri="{FF2B5EF4-FFF2-40B4-BE49-F238E27FC236}">
              <a16:creationId xmlns:a16="http://schemas.microsoft.com/office/drawing/2014/main" id="{90D84CEB-B8E0-49F8-8646-9AB23FCE95F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6" name="AutoShape 8">
          <a:extLst>
            <a:ext uri="{FF2B5EF4-FFF2-40B4-BE49-F238E27FC236}">
              <a16:creationId xmlns:a16="http://schemas.microsoft.com/office/drawing/2014/main" id="{1FC7CE6F-C9F8-48E8-A565-0B3DE7800E0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7" name="AutoShape 9" descr="Imagen 1 de 1 de Pizarra, Tablero De Plane Nsn******* - Skilcraft Quartet Kit">
          <a:extLst>
            <a:ext uri="{FF2B5EF4-FFF2-40B4-BE49-F238E27FC236}">
              <a16:creationId xmlns:a16="http://schemas.microsoft.com/office/drawing/2014/main" id="{AAFC186B-13F0-4AB3-AAB4-C887B57DC842}"/>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8" name="AutoShape 7">
          <a:extLst>
            <a:ext uri="{FF2B5EF4-FFF2-40B4-BE49-F238E27FC236}">
              <a16:creationId xmlns:a16="http://schemas.microsoft.com/office/drawing/2014/main" id="{2CC1B280-2100-4F9A-8C03-7394392E8EAB}"/>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99" name="AutoShape 8">
          <a:extLst>
            <a:ext uri="{FF2B5EF4-FFF2-40B4-BE49-F238E27FC236}">
              <a16:creationId xmlns:a16="http://schemas.microsoft.com/office/drawing/2014/main" id="{C3683554-B8AC-484A-B86D-AD79020DC4A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0" name="AutoShape 9" descr="Imagen 1 de 1 de Pizarra, Tablero De Plane Nsn******* - Skilcraft Quartet Kit">
          <a:extLst>
            <a:ext uri="{FF2B5EF4-FFF2-40B4-BE49-F238E27FC236}">
              <a16:creationId xmlns:a16="http://schemas.microsoft.com/office/drawing/2014/main" id="{AE22DBA2-909D-4B81-BDAE-B4E1577CA49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1" name="AutoShape 7">
          <a:extLst>
            <a:ext uri="{FF2B5EF4-FFF2-40B4-BE49-F238E27FC236}">
              <a16:creationId xmlns:a16="http://schemas.microsoft.com/office/drawing/2014/main" id="{7D37D772-62C1-4894-8394-A2473811FF34}"/>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2" name="AutoShape 8">
          <a:extLst>
            <a:ext uri="{FF2B5EF4-FFF2-40B4-BE49-F238E27FC236}">
              <a16:creationId xmlns:a16="http://schemas.microsoft.com/office/drawing/2014/main" id="{3DB4080A-760C-4BD4-962B-58BBFBB00157}"/>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3" name="AutoShape 9" descr="Imagen 1 de 1 de Pizarra, Tablero De Plane Nsn******* - Skilcraft Quartet Kit">
          <a:extLst>
            <a:ext uri="{FF2B5EF4-FFF2-40B4-BE49-F238E27FC236}">
              <a16:creationId xmlns:a16="http://schemas.microsoft.com/office/drawing/2014/main" id="{D06B5BF9-E20B-4666-9AC7-5FF9C926817F}"/>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4" name="AutoShape 7">
          <a:extLst>
            <a:ext uri="{FF2B5EF4-FFF2-40B4-BE49-F238E27FC236}">
              <a16:creationId xmlns:a16="http://schemas.microsoft.com/office/drawing/2014/main" id="{14FDC7E9-D35A-4B50-9501-9EAD5F307E13}"/>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5" name="AutoShape 8">
          <a:extLst>
            <a:ext uri="{FF2B5EF4-FFF2-40B4-BE49-F238E27FC236}">
              <a16:creationId xmlns:a16="http://schemas.microsoft.com/office/drawing/2014/main" id="{DC23BC9E-4690-4483-868F-F824B7037FBC}"/>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6" name="AutoShape 9" descr="Imagen 1 de 1 de Pizarra, Tablero De Plane Nsn******* - Skilcraft Quartet Kit">
          <a:extLst>
            <a:ext uri="{FF2B5EF4-FFF2-40B4-BE49-F238E27FC236}">
              <a16:creationId xmlns:a16="http://schemas.microsoft.com/office/drawing/2014/main" id="{43E7474F-DA1D-418E-8549-9104FDDD5B54}"/>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7" name="AutoShape 7">
          <a:extLst>
            <a:ext uri="{FF2B5EF4-FFF2-40B4-BE49-F238E27FC236}">
              <a16:creationId xmlns:a16="http://schemas.microsoft.com/office/drawing/2014/main" id="{0B028DA9-391B-4E39-BE71-CB602A2914C3}"/>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8" name="AutoShape 8">
          <a:extLst>
            <a:ext uri="{FF2B5EF4-FFF2-40B4-BE49-F238E27FC236}">
              <a16:creationId xmlns:a16="http://schemas.microsoft.com/office/drawing/2014/main" id="{A81770D1-C31A-4986-BE88-078D4A25FFC0}"/>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304800"/>
    <xdr:sp macro="" textlink="">
      <xdr:nvSpPr>
        <xdr:cNvPr id="109" name="AutoShape 9" descr="Imagen 1 de 1 de Pizarra, Tablero De Plane Nsn******* - Skilcraft Quartet Kit">
          <a:extLst>
            <a:ext uri="{FF2B5EF4-FFF2-40B4-BE49-F238E27FC236}">
              <a16:creationId xmlns:a16="http://schemas.microsoft.com/office/drawing/2014/main" id="{8360CC6B-AA81-433E-A810-05FC421B7D3E}"/>
            </a:ext>
          </a:extLst>
        </xdr:cNvPr>
        <xdr:cNvSpPr>
          <a:spLocks noChangeAspect="1" noChangeArrowheads="1"/>
        </xdr:cNvSpPr>
      </xdr:nvSpPr>
      <xdr:spPr bwMode="auto">
        <a:xfrm>
          <a:off x="14211300" y="841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0" name="AutoShape 7">
          <a:extLst>
            <a:ext uri="{FF2B5EF4-FFF2-40B4-BE49-F238E27FC236}">
              <a16:creationId xmlns:a16="http://schemas.microsoft.com/office/drawing/2014/main" id="{678D52F8-90BE-4CD2-820F-1A994C924FC9}"/>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1" name="AutoShape 8">
          <a:extLst>
            <a:ext uri="{FF2B5EF4-FFF2-40B4-BE49-F238E27FC236}">
              <a16:creationId xmlns:a16="http://schemas.microsoft.com/office/drawing/2014/main" id="{1EA9CEB4-2E36-482F-BD22-A3D58E97C28C}"/>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2" name="AutoShape 9" descr="Imagen 1 de 1 de Pizarra, Tablero De Plane Nsn******* - Skilcraft Quartet Kit">
          <a:extLst>
            <a:ext uri="{FF2B5EF4-FFF2-40B4-BE49-F238E27FC236}">
              <a16:creationId xmlns:a16="http://schemas.microsoft.com/office/drawing/2014/main" id="{ABAADD73-0102-4557-A713-53382F2AAD51}"/>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3" name="AutoShape 7">
          <a:extLst>
            <a:ext uri="{FF2B5EF4-FFF2-40B4-BE49-F238E27FC236}">
              <a16:creationId xmlns:a16="http://schemas.microsoft.com/office/drawing/2014/main" id="{E7CFC197-E7B8-408A-92CC-27CCA27F3D4C}"/>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4" name="AutoShape 8">
          <a:extLst>
            <a:ext uri="{FF2B5EF4-FFF2-40B4-BE49-F238E27FC236}">
              <a16:creationId xmlns:a16="http://schemas.microsoft.com/office/drawing/2014/main" id="{3CCE5417-D751-44AB-8693-2528A3C2AF92}"/>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5" name="AutoShape 9" descr="Imagen 1 de 1 de Pizarra, Tablero De Plane Nsn******* - Skilcraft Quartet Kit">
          <a:extLst>
            <a:ext uri="{FF2B5EF4-FFF2-40B4-BE49-F238E27FC236}">
              <a16:creationId xmlns:a16="http://schemas.microsoft.com/office/drawing/2014/main" id="{A6927145-C943-44D0-8981-5B026DA3EDBD}"/>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6" name="AutoShape 7">
          <a:extLst>
            <a:ext uri="{FF2B5EF4-FFF2-40B4-BE49-F238E27FC236}">
              <a16:creationId xmlns:a16="http://schemas.microsoft.com/office/drawing/2014/main" id="{E8A5C7A8-F44E-4B7C-8E7B-46132BC03544}"/>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7" name="AutoShape 8">
          <a:extLst>
            <a:ext uri="{FF2B5EF4-FFF2-40B4-BE49-F238E27FC236}">
              <a16:creationId xmlns:a16="http://schemas.microsoft.com/office/drawing/2014/main" id="{9C85ABC8-761D-4E6A-9235-9B8498E80B76}"/>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8" name="AutoShape 9" descr="Imagen 1 de 1 de Pizarra, Tablero De Plane Nsn******* - Skilcraft Quartet Kit">
          <a:extLst>
            <a:ext uri="{FF2B5EF4-FFF2-40B4-BE49-F238E27FC236}">
              <a16:creationId xmlns:a16="http://schemas.microsoft.com/office/drawing/2014/main" id="{6D456DE3-9F6A-406C-B387-786420168A0F}"/>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19" name="AutoShape 7">
          <a:extLst>
            <a:ext uri="{FF2B5EF4-FFF2-40B4-BE49-F238E27FC236}">
              <a16:creationId xmlns:a16="http://schemas.microsoft.com/office/drawing/2014/main" id="{F106C1B9-2BDD-4573-9492-9A137F2D427C}"/>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0" name="AutoShape 8">
          <a:extLst>
            <a:ext uri="{FF2B5EF4-FFF2-40B4-BE49-F238E27FC236}">
              <a16:creationId xmlns:a16="http://schemas.microsoft.com/office/drawing/2014/main" id="{5D0184D5-2CE2-420F-9142-25F9A6886CDD}"/>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1" name="AutoShape 9" descr="Imagen 1 de 1 de Pizarra, Tablero De Plane Nsn******* - Skilcraft Quartet Kit">
          <a:extLst>
            <a:ext uri="{FF2B5EF4-FFF2-40B4-BE49-F238E27FC236}">
              <a16:creationId xmlns:a16="http://schemas.microsoft.com/office/drawing/2014/main" id="{4C6DC0ED-988F-47D2-95EE-FF9FB54DFEBF}"/>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2" name="AutoShape 7">
          <a:extLst>
            <a:ext uri="{FF2B5EF4-FFF2-40B4-BE49-F238E27FC236}">
              <a16:creationId xmlns:a16="http://schemas.microsoft.com/office/drawing/2014/main" id="{3B1BA214-A016-4533-B7A7-1452702EF8DA}"/>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3" name="AutoShape 8">
          <a:extLst>
            <a:ext uri="{FF2B5EF4-FFF2-40B4-BE49-F238E27FC236}">
              <a16:creationId xmlns:a16="http://schemas.microsoft.com/office/drawing/2014/main" id="{C9CBE445-D78B-4DB1-809D-A724EF4F625E}"/>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4" name="AutoShape 9" descr="Imagen 1 de 1 de Pizarra, Tablero De Plane Nsn******* - Skilcraft Quartet Kit">
          <a:extLst>
            <a:ext uri="{FF2B5EF4-FFF2-40B4-BE49-F238E27FC236}">
              <a16:creationId xmlns:a16="http://schemas.microsoft.com/office/drawing/2014/main" id="{3C83A3E0-A1BC-463C-BEEC-6A02A656E56E}"/>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5" name="AutoShape 7">
          <a:extLst>
            <a:ext uri="{FF2B5EF4-FFF2-40B4-BE49-F238E27FC236}">
              <a16:creationId xmlns:a16="http://schemas.microsoft.com/office/drawing/2014/main" id="{3858132D-1936-4D29-A3C8-49EFA7F437EC}"/>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44</xdr:row>
      <xdr:rowOff>0</xdr:rowOff>
    </xdr:from>
    <xdr:ext cx="304800" cy="1822454"/>
    <xdr:sp macro="" textlink="">
      <xdr:nvSpPr>
        <xdr:cNvPr id="126" name="AutoShape 8">
          <a:extLst>
            <a:ext uri="{FF2B5EF4-FFF2-40B4-BE49-F238E27FC236}">
              <a16:creationId xmlns:a16="http://schemas.microsoft.com/office/drawing/2014/main" id="{6F40AB53-B699-4392-A321-24E4419402B3}"/>
            </a:ext>
          </a:extLst>
        </xdr:cNvPr>
        <xdr:cNvSpPr>
          <a:spLocks noChangeAspect="1" noChangeArrowheads="1"/>
        </xdr:cNvSpPr>
      </xdr:nvSpPr>
      <xdr:spPr bwMode="auto">
        <a:xfrm>
          <a:off x="14211300" y="841057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371475</xdr:colOff>
      <xdr:row>4</xdr:row>
      <xdr:rowOff>51858</xdr:rowOff>
    </xdr:from>
    <xdr:to>
      <xdr:col>1</xdr:col>
      <xdr:colOff>1133475</xdr:colOff>
      <xdr:row>4</xdr:row>
      <xdr:rowOff>1076325</xdr:rowOff>
    </xdr:to>
    <xdr:pic>
      <xdr:nvPicPr>
        <xdr:cNvPr id="127" name="Imagen 126" descr="Icono&#10;&#10;Descripción generada automáticamente">
          <a:extLst>
            <a:ext uri="{FF2B5EF4-FFF2-40B4-BE49-F238E27FC236}">
              <a16:creationId xmlns:a16="http://schemas.microsoft.com/office/drawing/2014/main" id="{8AA12A23-142E-42F1-95BD-0199D5FABF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975783"/>
          <a:ext cx="1314450" cy="10244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18</xdr:row>
      <xdr:rowOff>0</xdr:rowOff>
    </xdr:from>
    <xdr:to>
      <xdr:col>2</xdr:col>
      <xdr:colOff>152400</xdr:colOff>
      <xdr:row>104</xdr:row>
      <xdr:rowOff>38099</xdr:rowOff>
    </xdr:to>
    <xdr:sp macro="" textlink="">
      <xdr:nvSpPr>
        <xdr:cNvPr id="2" name="AutoShape 11" descr="Amazon.com: HP - Intel Xeon / Laptops / Computadoras y Tablets: Electrónica">
          <a:extLst>
            <a:ext uri="{FF2B5EF4-FFF2-40B4-BE49-F238E27FC236}">
              <a16:creationId xmlns:a16="http://schemas.microsoft.com/office/drawing/2014/main" id="{8C3C0293-6C7B-410C-B950-54CE8DB1027C}"/>
            </a:ext>
          </a:extLst>
        </xdr:cNvPr>
        <xdr:cNvSpPr>
          <a:spLocks noChangeAspect="1" noChangeArrowheads="1"/>
        </xdr:cNvSpPr>
      </xdr:nvSpPr>
      <xdr:spPr bwMode="auto">
        <a:xfrm>
          <a:off x="1638300" y="27317700"/>
          <a:ext cx="152400" cy="164210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152400</xdr:colOff>
      <xdr:row>104</xdr:row>
      <xdr:rowOff>38099</xdr:rowOff>
    </xdr:to>
    <xdr:sp macro="" textlink="">
      <xdr:nvSpPr>
        <xdr:cNvPr id="3" name="AutoShape 12" descr="Amazon.com: HP - Intel Xeon / Laptops / Computadoras y Tablets: Electrónica">
          <a:extLst>
            <a:ext uri="{FF2B5EF4-FFF2-40B4-BE49-F238E27FC236}">
              <a16:creationId xmlns:a16="http://schemas.microsoft.com/office/drawing/2014/main" id="{359EE06E-1BB5-41CC-B6C6-CAFBFAC33920}"/>
            </a:ext>
          </a:extLst>
        </xdr:cNvPr>
        <xdr:cNvSpPr>
          <a:spLocks noChangeAspect="1" noChangeArrowheads="1"/>
        </xdr:cNvSpPr>
      </xdr:nvSpPr>
      <xdr:spPr bwMode="auto">
        <a:xfrm>
          <a:off x="1638300" y="27317700"/>
          <a:ext cx="152400" cy="164210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18</xdr:row>
      <xdr:rowOff>0</xdr:rowOff>
    </xdr:from>
    <xdr:to>
      <xdr:col>4</xdr:col>
      <xdr:colOff>152400</xdr:colOff>
      <xdr:row>75</xdr:row>
      <xdr:rowOff>108141</xdr:rowOff>
    </xdr:to>
    <xdr:sp macro="" textlink="">
      <xdr:nvSpPr>
        <xdr:cNvPr id="4" name="AutoShape 7">
          <a:extLst>
            <a:ext uri="{FF2B5EF4-FFF2-40B4-BE49-F238E27FC236}">
              <a16:creationId xmlns:a16="http://schemas.microsoft.com/office/drawing/2014/main" id="{31225693-5E19-4FE5-BC43-9C4A2B124A79}"/>
            </a:ext>
          </a:extLst>
        </xdr:cNvPr>
        <xdr:cNvSpPr>
          <a:spLocks noChangeAspect="1" noChangeArrowheads="1"/>
        </xdr:cNvSpPr>
      </xdr:nvSpPr>
      <xdr:spPr bwMode="auto">
        <a:xfrm>
          <a:off x="13877925" y="27317700"/>
          <a:ext cx="152400" cy="1096664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18</xdr:row>
      <xdr:rowOff>0</xdr:rowOff>
    </xdr:from>
    <xdr:to>
      <xdr:col>4</xdr:col>
      <xdr:colOff>152400</xdr:colOff>
      <xdr:row>75</xdr:row>
      <xdr:rowOff>108141</xdr:rowOff>
    </xdr:to>
    <xdr:sp macro="" textlink="">
      <xdr:nvSpPr>
        <xdr:cNvPr id="5" name="AutoShape 8">
          <a:extLst>
            <a:ext uri="{FF2B5EF4-FFF2-40B4-BE49-F238E27FC236}">
              <a16:creationId xmlns:a16="http://schemas.microsoft.com/office/drawing/2014/main" id="{268FD7E6-8A42-4F9A-9A87-3FC8556BC4FF}"/>
            </a:ext>
          </a:extLst>
        </xdr:cNvPr>
        <xdr:cNvSpPr>
          <a:spLocks noChangeAspect="1" noChangeArrowheads="1"/>
        </xdr:cNvSpPr>
      </xdr:nvSpPr>
      <xdr:spPr bwMode="auto">
        <a:xfrm>
          <a:off x="13877925" y="27317700"/>
          <a:ext cx="152400" cy="1096664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18</xdr:row>
      <xdr:rowOff>0</xdr:rowOff>
    </xdr:from>
    <xdr:to>
      <xdr:col>4</xdr:col>
      <xdr:colOff>152400</xdr:colOff>
      <xdr:row>75</xdr:row>
      <xdr:rowOff>108141</xdr:rowOff>
    </xdr:to>
    <xdr:sp macro="" textlink="">
      <xdr:nvSpPr>
        <xdr:cNvPr id="6" name="AutoShape 9" descr="Imagen 1 de 1 de Pizarra, Tablero De Plane Nsn******* - Skilcraft Quartet Kit">
          <a:extLst>
            <a:ext uri="{FF2B5EF4-FFF2-40B4-BE49-F238E27FC236}">
              <a16:creationId xmlns:a16="http://schemas.microsoft.com/office/drawing/2014/main" id="{3E061051-EF32-4BFC-AC4E-B9A2D02BEFEE}"/>
            </a:ext>
          </a:extLst>
        </xdr:cNvPr>
        <xdr:cNvSpPr>
          <a:spLocks noChangeAspect="1" noChangeArrowheads="1"/>
        </xdr:cNvSpPr>
      </xdr:nvSpPr>
      <xdr:spPr bwMode="auto">
        <a:xfrm>
          <a:off x="13877925" y="27317700"/>
          <a:ext cx="152400" cy="1096664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18</xdr:row>
      <xdr:rowOff>0</xdr:rowOff>
    </xdr:from>
    <xdr:ext cx="304800" cy="304800"/>
    <xdr:sp macro="" textlink="">
      <xdr:nvSpPr>
        <xdr:cNvPr id="7" name="AutoShape 7">
          <a:extLst>
            <a:ext uri="{FF2B5EF4-FFF2-40B4-BE49-F238E27FC236}">
              <a16:creationId xmlns:a16="http://schemas.microsoft.com/office/drawing/2014/main" id="{3C61F0E0-E216-49A3-9C5F-D1CE77DC9FDD}"/>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 name="AutoShape 8">
          <a:extLst>
            <a:ext uri="{FF2B5EF4-FFF2-40B4-BE49-F238E27FC236}">
              <a16:creationId xmlns:a16="http://schemas.microsoft.com/office/drawing/2014/main" id="{132F19A9-E40F-4F36-B3A8-8B8564C267F3}"/>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 name="AutoShape 9" descr="Imagen 1 de 1 de Pizarra, Tablero De Plane Nsn******* - Skilcraft Quartet Kit">
          <a:extLst>
            <a:ext uri="{FF2B5EF4-FFF2-40B4-BE49-F238E27FC236}">
              <a16:creationId xmlns:a16="http://schemas.microsoft.com/office/drawing/2014/main" id="{DB1BCAD9-CF2E-4912-B69B-49DD3427DF2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 name="AutoShape 7">
          <a:extLst>
            <a:ext uri="{FF2B5EF4-FFF2-40B4-BE49-F238E27FC236}">
              <a16:creationId xmlns:a16="http://schemas.microsoft.com/office/drawing/2014/main" id="{569D1C06-BB84-4EF0-B978-D88397E2E7E0}"/>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1" name="AutoShape 8">
          <a:extLst>
            <a:ext uri="{FF2B5EF4-FFF2-40B4-BE49-F238E27FC236}">
              <a16:creationId xmlns:a16="http://schemas.microsoft.com/office/drawing/2014/main" id="{2A53B090-F7E7-4575-8ED0-FF2CBF06AC7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2" name="AutoShape 9" descr="Imagen 1 de 1 de Pizarra, Tablero De Plane Nsn******* - Skilcraft Quartet Kit">
          <a:extLst>
            <a:ext uri="{FF2B5EF4-FFF2-40B4-BE49-F238E27FC236}">
              <a16:creationId xmlns:a16="http://schemas.microsoft.com/office/drawing/2014/main" id="{E6BC5168-E7A3-44FB-A9A0-7A8BAB7A252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3" name="AutoShape 7">
          <a:extLst>
            <a:ext uri="{FF2B5EF4-FFF2-40B4-BE49-F238E27FC236}">
              <a16:creationId xmlns:a16="http://schemas.microsoft.com/office/drawing/2014/main" id="{53A386B8-D3D7-4F5B-BBE0-460D30AA3961}"/>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4" name="AutoShape 8">
          <a:extLst>
            <a:ext uri="{FF2B5EF4-FFF2-40B4-BE49-F238E27FC236}">
              <a16:creationId xmlns:a16="http://schemas.microsoft.com/office/drawing/2014/main" id="{2EF5ED41-89A2-447E-BCFF-5B5E530F7D4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5" name="AutoShape 9" descr="Imagen 1 de 1 de Pizarra, Tablero De Plane Nsn******* - Skilcraft Quartet Kit">
          <a:extLst>
            <a:ext uri="{FF2B5EF4-FFF2-40B4-BE49-F238E27FC236}">
              <a16:creationId xmlns:a16="http://schemas.microsoft.com/office/drawing/2014/main" id="{E61B7489-F75A-4425-A499-60B9D4D89169}"/>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6" name="AutoShape 7">
          <a:extLst>
            <a:ext uri="{FF2B5EF4-FFF2-40B4-BE49-F238E27FC236}">
              <a16:creationId xmlns:a16="http://schemas.microsoft.com/office/drawing/2014/main" id="{25E9F17D-2538-4F6B-8FBF-6F4173FE8D45}"/>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7" name="AutoShape 8">
          <a:extLst>
            <a:ext uri="{FF2B5EF4-FFF2-40B4-BE49-F238E27FC236}">
              <a16:creationId xmlns:a16="http://schemas.microsoft.com/office/drawing/2014/main" id="{B6FE01C4-03F6-4045-9F99-12BF9E95D06D}"/>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8" name="AutoShape 9" descr="Imagen 1 de 1 de Pizarra, Tablero De Plane Nsn******* - Skilcraft Quartet Kit">
          <a:extLst>
            <a:ext uri="{FF2B5EF4-FFF2-40B4-BE49-F238E27FC236}">
              <a16:creationId xmlns:a16="http://schemas.microsoft.com/office/drawing/2014/main" id="{B912FAF3-3939-4734-8701-7FB459FD3A91}"/>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9" name="AutoShape 7">
          <a:extLst>
            <a:ext uri="{FF2B5EF4-FFF2-40B4-BE49-F238E27FC236}">
              <a16:creationId xmlns:a16="http://schemas.microsoft.com/office/drawing/2014/main" id="{FC8CE3F9-D0FE-4324-860B-74AA1231C5D5}"/>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0" name="AutoShape 8">
          <a:extLst>
            <a:ext uri="{FF2B5EF4-FFF2-40B4-BE49-F238E27FC236}">
              <a16:creationId xmlns:a16="http://schemas.microsoft.com/office/drawing/2014/main" id="{E060367D-8E75-4FBD-8446-BC0EFF7A5074}"/>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1" name="AutoShape 9" descr="Imagen 1 de 1 de Pizarra, Tablero De Plane Nsn******* - Skilcraft Quartet Kit">
          <a:extLst>
            <a:ext uri="{FF2B5EF4-FFF2-40B4-BE49-F238E27FC236}">
              <a16:creationId xmlns:a16="http://schemas.microsoft.com/office/drawing/2014/main" id="{8E326F38-FB5D-4769-989C-346CAB8BD0BA}"/>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2" name="AutoShape 7">
          <a:extLst>
            <a:ext uri="{FF2B5EF4-FFF2-40B4-BE49-F238E27FC236}">
              <a16:creationId xmlns:a16="http://schemas.microsoft.com/office/drawing/2014/main" id="{1058CBAE-9DA0-451C-938C-7C10354AD4CC}"/>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3" name="AutoShape 8">
          <a:extLst>
            <a:ext uri="{FF2B5EF4-FFF2-40B4-BE49-F238E27FC236}">
              <a16:creationId xmlns:a16="http://schemas.microsoft.com/office/drawing/2014/main" id="{02AE2F1E-EDDC-452D-939E-86C910338FBE}"/>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4" name="AutoShape 9" descr="Imagen 1 de 1 de Pizarra, Tablero De Plane Nsn******* - Skilcraft Quartet Kit">
          <a:extLst>
            <a:ext uri="{FF2B5EF4-FFF2-40B4-BE49-F238E27FC236}">
              <a16:creationId xmlns:a16="http://schemas.microsoft.com/office/drawing/2014/main" id="{4726BA79-FEAC-43E5-9C61-29D9DFF6BABF}"/>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5" name="AutoShape 7">
          <a:extLst>
            <a:ext uri="{FF2B5EF4-FFF2-40B4-BE49-F238E27FC236}">
              <a16:creationId xmlns:a16="http://schemas.microsoft.com/office/drawing/2014/main" id="{0EE14F22-25C7-4F00-98FA-284887C052C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6" name="AutoShape 8">
          <a:extLst>
            <a:ext uri="{FF2B5EF4-FFF2-40B4-BE49-F238E27FC236}">
              <a16:creationId xmlns:a16="http://schemas.microsoft.com/office/drawing/2014/main" id="{90933BB2-B70D-4483-958F-053D5C51D64D}"/>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27" name="AutoShape 9" descr="Imagen 1 de 1 de Pizarra, Tablero De Plane Nsn******* - Skilcraft Quartet Kit">
          <a:extLst>
            <a:ext uri="{FF2B5EF4-FFF2-40B4-BE49-F238E27FC236}">
              <a16:creationId xmlns:a16="http://schemas.microsoft.com/office/drawing/2014/main" id="{39C9C07E-09BF-4ABB-B986-5EAB3E5DC11E}"/>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1E5FC541-E7B3-4EEE-9CE9-30D40FC340F0}"/>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4095E411-0590-4EAB-9ADF-FF52804EE4A9}"/>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22CA55AE-69A8-4F14-84A8-8B6A52AA0768}"/>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CC3A79EE-C1F2-426D-B8B2-56AB567DFAD6}"/>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72F2739B-7879-4D8A-995A-948482F4B5D4}"/>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820EE455-4733-4B58-847C-B8758186EACF}"/>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65D33B7C-6466-4672-A6FD-166B65C969A5}"/>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834107D1-865B-4F7B-B9C9-FB843C7546B3}"/>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7E972AF2-FD4F-4EB9-A619-FF1CEE41266E}"/>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5EFFC7D2-1776-4268-A476-40C638CAC7E7}"/>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B9F9DAB4-2D03-4491-B0D3-6F7B3673DD50}"/>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87A024D0-B3FA-465F-8FCA-B2685366E2F3}"/>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8BA14D09-AB30-442D-9043-C34B00EDDAA2}"/>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F9391789-F688-4D31-8916-86773CF8E9F7}"/>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42" name="Shape 3" descr="Horno combi unox chefttop 5 bandejas en Colombia | Clasf casa-y-jardin">
          <a:extLst>
            <a:ext uri="{FF2B5EF4-FFF2-40B4-BE49-F238E27FC236}">
              <a16:creationId xmlns:a16="http://schemas.microsoft.com/office/drawing/2014/main" id="{670EE256-686E-4D52-A2DC-A2341835A32D}"/>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43" name="Shape 3" descr="Horno combi unox chefttop 5 bandejas en Colombia | Clasf casa-y-jardin">
          <a:extLst>
            <a:ext uri="{FF2B5EF4-FFF2-40B4-BE49-F238E27FC236}">
              <a16:creationId xmlns:a16="http://schemas.microsoft.com/office/drawing/2014/main" id="{85854383-C1BD-43D1-B06C-897E608533BA}"/>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18</xdr:row>
      <xdr:rowOff>0</xdr:rowOff>
    </xdr:from>
    <xdr:ext cx="304800" cy="304800"/>
    <xdr:sp macro="" textlink="">
      <xdr:nvSpPr>
        <xdr:cNvPr id="44" name="Shape 3" descr="Horno combi unox chefttop 5 bandejas en Colombia | Clasf casa-y-jardin">
          <a:extLst>
            <a:ext uri="{FF2B5EF4-FFF2-40B4-BE49-F238E27FC236}">
              <a16:creationId xmlns:a16="http://schemas.microsoft.com/office/drawing/2014/main" id="{91CB23BE-4E88-4FF1-9614-F0E551D46E88}"/>
            </a:ext>
          </a:extLst>
        </xdr:cNvPr>
        <xdr:cNvSpPr/>
      </xdr:nvSpPr>
      <xdr:spPr>
        <a:xfrm>
          <a:off x="1638300" y="27317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18</xdr:row>
      <xdr:rowOff>0</xdr:rowOff>
    </xdr:from>
    <xdr:to>
      <xdr:col>2</xdr:col>
      <xdr:colOff>152400</xdr:colOff>
      <xdr:row>21</xdr:row>
      <xdr:rowOff>104775</xdr:rowOff>
    </xdr:to>
    <xdr:sp macro="" textlink="">
      <xdr:nvSpPr>
        <xdr:cNvPr id="45" name="AutoShape 4">
          <a:extLst>
            <a:ext uri="{FF2B5EF4-FFF2-40B4-BE49-F238E27FC236}">
              <a16:creationId xmlns:a16="http://schemas.microsoft.com/office/drawing/2014/main" id="{B01413BC-4788-4A59-BD2A-F7ADA9734EC0}"/>
            </a:ext>
          </a:extLst>
        </xdr:cNvPr>
        <xdr:cNvSpPr>
          <a:spLocks noChangeAspect="1" noChangeArrowheads="1"/>
        </xdr:cNvSpPr>
      </xdr:nvSpPr>
      <xdr:spPr bwMode="auto">
        <a:xfrm>
          <a:off x="1638300" y="27317700"/>
          <a:ext cx="152400" cy="676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152400</xdr:colOff>
      <xdr:row>21</xdr:row>
      <xdr:rowOff>104775</xdr:rowOff>
    </xdr:to>
    <xdr:sp macro="" textlink="">
      <xdr:nvSpPr>
        <xdr:cNvPr id="46" name="AutoShape 4">
          <a:extLst>
            <a:ext uri="{FF2B5EF4-FFF2-40B4-BE49-F238E27FC236}">
              <a16:creationId xmlns:a16="http://schemas.microsoft.com/office/drawing/2014/main" id="{2032E4D8-4D1E-43EB-9DFA-C3C6349E50DF}"/>
            </a:ext>
          </a:extLst>
        </xdr:cNvPr>
        <xdr:cNvSpPr>
          <a:spLocks noChangeAspect="1" noChangeArrowheads="1"/>
        </xdr:cNvSpPr>
      </xdr:nvSpPr>
      <xdr:spPr bwMode="auto">
        <a:xfrm>
          <a:off x="1638300" y="27317700"/>
          <a:ext cx="152400" cy="676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152400</xdr:colOff>
      <xdr:row>21</xdr:row>
      <xdr:rowOff>104775</xdr:rowOff>
    </xdr:to>
    <xdr:sp macro="" textlink="">
      <xdr:nvSpPr>
        <xdr:cNvPr id="47" name="AutoShape 4">
          <a:extLst>
            <a:ext uri="{FF2B5EF4-FFF2-40B4-BE49-F238E27FC236}">
              <a16:creationId xmlns:a16="http://schemas.microsoft.com/office/drawing/2014/main" id="{F4E0B520-5A3C-4CDE-B506-3E26EFD1FEEE}"/>
            </a:ext>
          </a:extLst>
        </xdr:cNvPr>
        <xdr:cNvSpPr>
          <a:spLocks noChangeAspect="1" noChangeArrowheads="1"/>
        </xdr:cNvSpPr>
      </xdr:nvSpPr>
      <xdr:spPr bwMode="auto">
        <a:xfrm>
          <a:off x="1638300" y="27317700"/>
          <a:ext cx="152400" cy="676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18</xdr:row>
      <xdr:rowOff>0</xdr:rowOff>
    </xdr:from>
    <xdr:to>
      <xdr:col>12</xdr:col>
      <xdr:colOff>149750</xdr:colOff>
      <xdr:row>21</xdr:row>
      <xdr:rowOff>102125</xdr:rowOff>
    </xdr:to>
    <xdr:sp macro="" textlink="">
      <xdr:nvSpPr>
        <xdr:cNvPr id="48" name="AutoShape 3">
          <a:extLst>
            <a:ext uri="{FF2B5EF4-FFF2-40B4-BE49-F238E27FC236}">
              <a16:creationId xmlns:a16="http://schemas.microsoft.com/office/drawing/2014/main" id="{727B812A-3CF4-4AAA-B91F-58BDD008029A}"/>
            </a:ext>
          </a:extLst>
        </xdr:cNvPr>
        <xdr:cNvSpPr>
          <a:spLocks noChangeAspect="1" noChangeArrowheads="1"/>
        </xdr:cNvSpPr>
      </xdr:nvSpPr>
      <xdr:spPr bwMode="auto">
        <a:xfrm>
          <a:off x="23764875" y="27317700"/>
          <a:ext cx="149750" cy="673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18</xdr:row>
      <xdr:rowOff>0</xdr:rowOff>
    </xdr:from>
    <xdr:ext cx="304800" cy="1445183"/>
    <xdr:sp macro="" textlink="">
      <xdr:nvSpPr>
        <xdr:cNvPr id="49" name="AutoShape 6">
          <a:extLst>
            <a:ext uri="{FF2B5EF4-FFF2-40B4-BE49-F238E27FC236}">
              <a16:creationId xmlns:a16="http://schemas.microsoft.com/office/drawing/2014/main" id="{DC930A3A-CBE1-466A-8A1F-E525F4711AC1}"/>
            </a:ext>
          </a:extLst>
        </xdr:cNvPr>
        <xdr:cNvSpPr>
          <a:spLocks noChangeAspect="1" noChangeArrowheads="1"/>
        </xdr:cNvSpPr>
      </xdr:nvSpPr>
      <xdr:spPr bwMode="auto">
        <a:xfrm>
          <a:off x="1638300" y="27317700"/>
          <a:ext cx="304800" cy="14451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50" name="AutoShape 7">
          <a:extLst>
            <a:ext uri="{FF2B5EF4-FFF2-40B4-BE49-F238E27FC236}">
              <a16:creationId xmlns:a16="http://schemas.microsoft.com/office/drawing/2014/main" id="{4CAA25B4-A55A-4FD4-83B1-F4A05CA26B85}"/>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51" name="AutoShape 8">
          <a:extLst>
            <a:ext uri="{FF2B5EF4-FFF2-40B4-BE49-F238E27FC236}">
              <a16:creationId xmlns:a16="http://schemas.microsoft.com/office/drawing/2014/main" id="{677C1BB7-3484-4896-BB35-5C38B9C3142F}"/>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52" name="AutoShape 9" descr="Imagen 1 de 1 de Pizarra, Tablero De Plane Nsn******* - Skilcraft Quartet Kit">
          <a:extLst>
            <a:ext uri="{FF2B5EF4-FFF2-40B4-BE49-F238E27FC236}">
              <a16:creationId xmlns:a16="http://schemas.microsoft.com/office/drawing/2014/main" id="{E52880CD-851C-4434-B3E6-807C461728BC}"/>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3" name="AutoShape 7">
          <a:extLst>
            <a:ext uri="{FF2B5EF4-FFF2-40B4-BE49-F238E27FC236}">
              <a16:creationId xmlns:a16="http://schemas.microsoft.com/office/drawing/2014/main" id="{5F097CFB-3EDA-41E0-80CA-AA8DC78E726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4" name="AutoShape 8">
          <a:extLst>
            <a:ext uri="{FF2B5EF4-FFF2-40B4-BE49-F238E27FC236}">
              <a16:creationId xmlns:a16="http://schemas.microsoft.com/office/drawing/2014/main" id="{E88D5C59-9508-422B-BF00-069A76E71986}"/>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5" name="AutoShape 9" descr="Imagen 1 de 1 de Pizarra, Tablero De Plane Nsn******* - Skilcraft Quartet Kit">
          <a:extLst>
            <a:ext uri="{FF2B5EF4-FFF2-40B4-BE49-F238E27FC236}">
              <a16:creationId xmlns:a16="http://schemas.microsoft.com/office/drawing/2014/main" id="{08664DE3-BA9F-4E49-8658-8C5CDCF223E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6" name="AutoShape 7">
          <a:extLst>
            <a:ext uri="{FF2B5EF4-FFF2-40B4-BE49-F238E27FC236}">
              <a16:creationId xmlns:a16="http://schemas.microsoft.com/office/drawing/2014/main" id="{8F4D64C1-39B4-493F-897A-3E72FC3094E3}"/>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7" name="AutoShape 8">
          <a:extLst>
            <a:ext uri="{FF2B5EF4-FFF2-40B4-BE49-F238E27FC236}">
              <a16:creationId xmlns:a16="http://schemas.microsoft.com/office/drawing/2014/main" id="{60172DA6-A6E2-4EA4-8A15-428943617D6B}"/>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8" name="AutoShape 9" descr="Imagen 1 de 1 de Pizarra, Tablero De Plane Nsn******* - Skilcraft Quartet Kit">
          <a:extLst>
            <a:ext uri="{FF2B5EF4-FFF2-40B4-BE49-F238E27FC236}">
              <a16:creationId xmlns:a16="http://schemas.microsoft.com/office/drawing/2014/main" id="{955155B7-0339-4B73-B27C-CE96A813883C}"/>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59" name="AutoShape 7">
          <a:extLst>
            <a:ext uri="{FF2B5EF4-FFF2-40B4-BE49-F238E27FC236}">
              <a16:creationId xmlns:a16="http://schemas.microsoft.com/office/drawing/2014/main" id="{40592883-AB87-4365-8AE8-FB8702016A1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0" name="AutoShape 8">
          <a:extLst>
            <a:ext uri="{FF2B5EF4-FFF2-40B4-BE49-F238E27FC236}">
              <a16:creationId xmlns:a16="http://schemas.microsoft.com/office/drawing/2014/main" id="{5595BFC3-F2F8-4700-A735-5794A43038C6}"/>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1" name="AutoShape 9" descr="Imagen 1 de 1 de Pizarra, Tablero De Plane Nsn******* - Skilcraft Quartet Kit">
          <a:extLst>
            <a:ext uri="{FF2B5EF4-FFF2-40B4-BE49-F238E27FC236}">
              <a16:creationId xmlns:a16="http://schemas.microsoft.com/office/drawing/2014/main" id="{C95BC816-F709-46E0-8EEB-3B5676007EED}"/>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2" name="AutoShape 7">
          <a:extLst>
            <a:ext uri="{FF2B5EF4-FFF2-40B4-BE49-F238E27FC236}">
              <a16:creationId xmlns:a16="http://schemas.microsoft.com/office/drawing/2014/main" id="{BE2BD41A-3385-4607-8798-A17E9F65B7B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3" name="AutoShape 8">
          <a:extLst>
            <a:ext uri="{FF2B5EF4-FFF2-40B4-BE49-F238E27FC236}">
              <a16:creationId xmlns:a16="http://schemas.microsoft.com/office/drawing/2014/main" id="{F7ACA222-CC2B-4DC7-A8C2-F15B09FD416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4" name="AutoShape 9" descr="Imagen 1 de 1 de Pizarra, Tablero De Plane Nsn******* - Skilcraft Quartet Kit">
          <a:extLst>
            <a:ext uri="{FF2B5EF4-FFF2-40B4-BE49-F238E27FC236}">
              <a16:creationId xmlns:a16="http://schemas.microsoft.com/office/drawing/2014/main" id="{B12BBE08-88CC-4BC8-B6F1-ABCC46EE7471}"/>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5" name="AutoShape 7">
          <a:extLst>
            <a:ext uri="{FF2B5EF4-FFF2-40B4-BE49-F238E27FC236}">
              <a16:creationId xmlns:a16="http://schemas.microsoft.com/office/drawing/2014/main" id="{5690C682-6C84-45FC-8D6E-31DC57C5D180}"/>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6" name="AutoShape 8">
          <a:extLst>
            <a:ext uri="{FF2B5EF4-FFF2-40B4-BE49-F238E27FC236}">
              <a16:creationId xmlns:a16="http://schemas.microsoft.com/office/drawing/2014/main" id="{41819AA8-D64C-446A-8031-2CB639F5F649}"/>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7" name="AutoShape 9" descr="Imagen 1 de 1 de Pizarra, Tablero De Plane Nsn******* - Skilcraft Quartet Kit">
          <a:extLst>
            <a:ext uri="{FF2B5EF4-FFF2-40B4-BE49-F238E27FC236}">
              <a16:creationId xmlns:a16="http://schemas.microsoft.com/office/drawing/2014/main" id="{2C734E03-B77C-4D45-9A1F-15D338563A2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8" name="AutoShape 7">
          <a:extLst>
            <a:ext uri="{FF2B5EF4-FFF2-40B4-BE49-F238E27FC236}">
              <a16:creationId xmlns:a16="http://schemas.microsoft.com/office/drawing/2014/main" id="{2DC3A35F-1ED6-42B7-BD6B-4D0041B34083}"/>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69" name="AutoShape 8">
          <a:extLst>
            <a:ext uri="{FF2B5EF4-FFF2-40B4-BE49-F238E27FC236}">
              <a16:creationId xmlns:a16="http://schemas.microsoft.com/office/drawing/2014/main" id="{344884F7-A2E6-4757-871D-4A4B32136D1D}"/>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0" name="AutoShape 9" descr="Imagen 1 de 1 de Pizarra, Tablero De Plane Nsn******* - Skilcraft Quartet Kit">
          <a:extLst>
            <a:ext uri="{FF2B5EF4-FFF2-40B4-BE49-F238E27FC236}">
              <a16:creationId xmlns:a16="http://schemas.microsoft.com/office/drawing/2014/main" id="{1A6E0118-1960-4FB0-B678-AAEE7DBF79C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1" name="AutoShape 7">
          <a:extLst>
            <a:ext uri="{FF2B5EF4-FFF2-40B4-BE49-F238E27FC236}">
              <a16:creationId xmlns:a16="http://schemas.microsoft.com/office/drawing/2014/main" id="{46BEBA49-4903-41BB-B6C7-8B8FE94E44B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2" name="AutoShape 8">
          <a:extLst>
            <a:ext uri="{FF2B5EF4-FFF2-40B4-BE49-F238E27FC236}">
              <a16:creationId xmlns:a16="http://schemas.microsoft.com/office/drawing/2014/main" id="{B6FE9CEE-5E51-48F9-A47F-B5B4664B27F3}"/>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3" name="AutoShape 9" descr="Imagen 1 de 1 de Pizarra, Tablero De Plane Nsn******* - Skilcraft Quartet Kit">
          <a:extLst>
            <a:ext uri="{FF2B5EF4-FFF2-40B4-BE49-F238E27FC236}">
              <a16:creationId xmlns:a16="http://schemas.microsoft.com/office/drawing/2014/main" id="{9DD63F95-D6CA-4E26-9210-CA284826E335}"/>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4" name="AutoShape 7">
          <a:extLst>
            <a:ext uri="{FF2B5EF4-FFF2-40B4-BE49-F238E27FC236}">
              <a16:creationId xmlns:a16="http://schemas.microsoft.com/office/drawing/2014/main" id="{B82BFE91-6502-4E01-BAC1-ED8AE3B1EE3D}"/>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5" name="AutoShape 8">
          <a:extLst>
            <a:ext uri="{FF2B5EF4-FFF2-40B4-BE49-F238E27FC236}">
              <a16:creationId xmlns:a16="http://schemas.microsoft.com/office/drawing/2014/main" id="{C54FF91E-A53C-47BA-AE86-53378CFD8D25}"/>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6" name="AutoShape 9" descr="Imagen 1 de 1 de Pizarra, Tablero De Plane Nsn******* - Skilcraft Quartet Kit">
          <a:extLst>
            <a:ext uri="{FF2B5EF4-FFF2-40B4-BE49-F238E27FC236}">
              <a16:creationId xmlns:a16="http://schemas.microsoft.com/office/drawing/2014/main" id="{9188E89F-36B2-42EE-BC6E-254C8161388A}"/>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7" name="AutoShape 7">
          <a:extLst>
            <a:ext uri="{FF2B5EF4-FFF2-40B4-BE49-F238E27FC236}">
              <a16:creationId xmlns:a16="http://schemas.microsoft.com/office/drawing/2014/main" id="{0EFD9CF7-85FC-407B-BC94-7789E4D5693E}"/>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8" name="AutoShape 8">
          <a:extLst>
            <a:ext uri="{FF2B5EF4-FFF2-40B4-BE49-F238E27FC236}">
              <a16:creationId xmlns:a16="http://schemas.microsoft.com/office/drawing/2014/main" id="{025465BE-87BC-4405-ABE4-3B6E364E2B15}"/>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79" name="AutoShape 9" descr="Imagen 1 de 1 de Pizarra, Tablero De Plane Nsn******* - Skilcraft Quartet Kit">
          <a:extLst>
            <a:ext uri="{FF2B5EF4-FFF2-40B4-BE49-F238E27FC236}">
              <a16:creationId xmlns:a16="http://schemas.microsoft.com/office/drawing/2014/main" id="{014C7BD7-C548-4877-87A6-4C5653678241}"/>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80" name="AutoShape 7">
          <a:extLst>
            <a:ext uri="{FF2B5EF4-FFF2-40B4-BE49-F238E27FC236}">
              <a16:creationId xmlns:a16="http://schemas.microsoft.com/office/drawing/2014/main" id="{92CB19B8-443D-46D7-9AB9-B7A8DCA4F29E}"/>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81" name="AutoShape 8">
          <a:extLst>
            <a:ext uri="{FF2B5EF4-FFF2-40B4-BE49-F238E27FC236}">
              <a16:creationId xmlns:a16="http://schemas.microsoft.com/office/drawing/2014/main" id="{7DB76E76-06BF-47A1-AD73-0984771B3B3B}"/>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82" name="AutoShape 9" descr="Imagen 1 de 1 de Pizarra, Tablero De Plane Nsn******* - Skilcraft Quartet Kit">
          <a:extLst>
            <a:ext uri="{FF2B5EF4-FFF2-40B4-BE49-F238E27FC236}">
              <a16:creationId xmlns:a16="http://schemas.microsoft.com/office/drawing/2014/main" id="{5CBAAE10-E9C8-4035-9978-13F6BFF82B99}"/>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3" name="AutoShape 7">
          <a:extLst>
            <a:ext uri="{FF2B5EF4-FFF2-40B4-BE49-F238E27FC236}">
              <a16:creationId xmlns:a16="http://schemas.microsoft.com/office/drawing/2014/main" id="{CA493994-28DC-4F38-9889-CA6D53ADE24F}"/>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4" name="AutoShape 8">
          <a:extLst>
            <a:ext uri="{FF2B5EF4-FFF2-40B4-BE49-F238E27FC236}">
              <a16:creationId xmlns:a16="http://schemas.microsoft.com/office/drawing/2014/main" id="{CDFB41D4-1692-4EE1-8AFB-30421D8D125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5" name="AutoShape 9" descr="Imagen 1 de 1 de Pizarra, Tablero De Plane Nsn******* - Skilcraft Quartet Kit">
          <a:extLst>
            <a:ext uri="{FF2B5EF4-FFF2-40B4-BE49-F238E27FC236}">
              <a16:creationId xmlns:a16="http://schemas.microsoft.com/office/drawing/2014/main" id="{C159A212-7857-4D18-B77F-97FA02CD855E}"/>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6" name="AutoShape 7">
          <a:extLst>
            <a:ext uri="{FF2B5EF4-FFF2-40B4-BE49-F238E27FC236}">
              <a16:creationId xmlns:a16="http://schemas.microsoft.com/office/drawing/2014/main" id="{131A3380-14F2-44D2-940E-E08571989475}"/>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7" name="AutoShape 8">
          <a:extLst>
            <a:ext uri="{FF2B5EF4-FFF2-40B4-BE49-F238E27FC236}">
              <a16:creationId xmlns:a16="http://schemas.microsoft.com/office/drawing/2014/main" id="{B6FA4518-05B5-4AF9-9BC4-72DCD94A8EAC}"/>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8" name="AutoShape 9" descr="Imagen 1 de 1 de Pizarra, Tablero De Plane Nsn******* - Skilcraft Quartet Kit">
          <a:extLst>
            <a:ext uri="{FF2B5EF4-FFF2-40B4-BE49-F238E27FC236}">
              <a16:creationId xmlns:a16="http://schemas.microsoft.com/office/drawing/2014/main" id="{59058BF0-D7EA-405E-B134-7B1047CBF6BF}"/>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89" name="AutoShape 7">
          <a:extLst>
            <a:ext uri="{FF2B5EF4-FFF2-40B4-BE49-F238E27FC236}">
              <a16:creationId xmlns:a16="http://schemas.microsoft.com/office/drawing/2014/main" id="{27CD8EAE-5838-4658-A083-E9E57124DCC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0" name="AutoShape 8">
          <a:extLst>
            <a:ext uri="{FF2B5EF4-FFF2-40B4-BE49-F238E27FC236}">
              <a16:creationId xmlns:a16="http://schemas.microsoft.com/office/drawing/2014/main" id="{92F430FF-987A-4613-997F-FB31C9F9333A}"/>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1" name="AutoShape 9" descr="Imagen 1 de 1 de Pizarra, Tablero De Plane Nsn******* - Skilcraft Quartet Kit">
          <a:extLst>
            <a:ext uri="{FF2B5EF4-FFF2-40B4-BE49-F238E27FC236}">
              <a16:creationId xmlns:a16="http://schemas.microsoft.com/office/drawing/2014/main" id="{C84DA21B-136F-415F-8310-D93D3030B754}"/>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2" name="AutoShape 7">
          <a:extLst>
            <a:ext uri="{FF2B5EF4-FFF2-40B4-BE49-F238E27FC236}">
              <a16:creationId xmlns:a16="http://schemas.microsoft.com/office/drawing/2014/main" id="{2713C5A9-1E59-4557-838A-AABBE93CA1FE}"/>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3" name="AutoShape 8">
          <a:extLst>
            <a:ext uri="{FF2B5EF4-FFF2-40B4-BE49-F238E27FC236}">
              <a16:creationId xmlns:a16="http://schemas.microsoft.com/office/drawing/2014/main" id="{3C23C3E0-F9C5-49E7-8D5D-81B73157B56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4" name="AutoShape 9" descr="Imagen 1 de 1 de Pizarra, Tablero De Plane Nsn******* - Skilcraft Quartet Kit">
          <a:extLst>
            <a:ext uri="{FF2B5EF4-FFF2-40B4-BE49-F238E27FC236}">
              <a16:creationId xmlns:a16="http://schemas.microsoft.com/office/drawing/2014/main" id="{D44C1392-0812-4191-B0DC-DDC14216A310}"/>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5" name="AutoShape 7">
          <a:extLst>
            <a:ext uri="{FF2B5EF4-FFF2-40B4-BE49-F238E27FC236}">
              <a16:creationId xmlns:a16="http://schemas.microsoft.com/office/drawing/2014/main" id="{AFFCD953-7B44-4423-86F9-2AF9B95D523A}"/>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6" name="AutoShape 8">
          <a:extLst>
            <a:ext uri="{FF2B5EF4-FFF2-40B4-BE49-F238E27FC236}">
              <a16:creationId xmlns:a16="http://schemas.microsoft.com/office/drawing/2014/main" id="{384C45F2-A48F-4AA3-9A10-A309498AEC6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7" name="AutoShape 9" descr="Imagen 1 de 1 de Pizarra, Tablero De Plane Nsn******* - Skilcraft Quartet Kit">
          <a:extLst>
            <a:ext uri="{FF2B5EF4-FFF2-40B4-BE49-F238E27FC236}">
              <a16:creationId xmlns:a16="http://schemas.microsoft.com/office/drawing/2014/main" id="{EF450AC1-15AF-4C26-B048-9B2B56270A5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8" name="AutoShape 7">
          <a:extLst>
            <a:ext uri="{FF2B5EF4-FFF2-40B4-BE49-F238E27FC236}">
              <a16:creationId xmlns:a16="http://schemas.microsoft.com/office/drawing/2014/main" id="{C910B8CF-0DAE-4DE0-B1D4-7DBFB12BD41C}"/>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99" name="AutoShape 8">
          <a:extLst>
            <a:ext uri="{FF2B5EF4-FFF2-40B4-BE49-F238E27FC236}">
              <a16:creationId xmlns:a16="http://schemas.microsoft.com/office/drawing/2014/main" id="{B2B4ABB3-CD5B-4E25-874A-DFD37123EA7E}"/>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0" name="AutoShape 9" descr="Imagen 1 de 1 de Pizarra, Tablero De Plane Nsn******* - Skilcraft Quartet Kit">
          <a:extLst>
            <a:ext uri="{FF2B5EF4-FFF2-40B4-BE49-F238E27FC236}">
              <a16:creationId xmlns:a16="http://schemas.microsoft.com/office/drawing/2014/main" id="{F4855CB5-9C84-4CA0-BDB1-B81D051E7BBB}"/>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1" name="AutoShape 7">
          <a:extLst>
            <a:ext uri="{FF2B5EF4-FFF2-40B4-BE49-F238E27FC236}">
              <a16:creationId xmlns:a16="http://schemas.microsoft.com/office/drawing/2014/main" id="{EE7805A7-FBBA-401E-8777-00193A3F4671}"/>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2" name="AutoShape 8">
          <a:extLst>
            <a:ext uri="{FF2B5EF4-FFF2-40B4-BE49-F238E27FC236}">
              <a16:creationId xmlns:a16="http://schemas.microsoft.com/office/drawing/2014/main" id="{D1D16581-4918-4C87-907C-6A2591D65C7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3" name="AutoShape 9" descr="Imagen 1 de 1 de Pizarra, Tablero De Plane Nsn******* - Skilcraft Quartet Kit">
          <a:extLst>
            <a:ext uri="{FF2B5EF4-FFF2-40B4-BE49-F238E27FC236}">
              <a16:creationId xmlns:a16="http://schemas.microsoft.com/office/drawing/2014/main" id="{BB72A577-4C46-4645-95F3-FFA30038983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4" name="AutoShape 7">
          <a:extLst>
            <a:ext uri="{FF2B5EF4-FFF2-40B4-BE49-F238E27FC236}">
              <a16:creationId xmlns:a16="http://schemas.microsoft.com/office/drawing/2014/main" id="{68F4D06F-9C54-4B5E-961B-1B3A53E91B97}"/>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5" name="AutoShape 8">
          <a:extLst>
            <a:ext uri="{FF2B5EF4-FFF2-40B4-BE49-F238E27FC236}">
              <a16:creationId xmlns:a16="http://schemas.microsoft.com/office/drawing/2014/main" id="{FF3ED35D-7284-4173-AB68-FBB1DA1201A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6" name="AutoShape 9" descr="Imagen 1 de 1 de Pizarra, Tablero De Plane Nsn******* - Skilcraft Quartet Kit">
          <a:extLst>
            <a:ext uri="{FF2B5EF4-FFF2-40B4-BE49-F238E27FC236}">
              <a16:creationId xmlns:a16="http://schemas.microsoft.com/office/drawing/2014/main" id="{5EF06AFD-F356-4159-A642-EA842D1DC668}"/>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7" name="AutoShape 7">
          <a:extLst>
            <a:ext uri="{FF2B5EF4-FFF2-40B4-BE49-F238E27FC236}">
              <a16:creationId xmlns:a16="http://schemas.microsoft.com/office/drawing/2014/main" id="{20487217-C66F-40B2-B8E9-8DCC25DEB6F2}"/>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8" name="AutoShape 8">
          <a:extLst>
            <a:ext uri="{FF2B5EF4-FFF2-40B4-BE49-F238E27FC236}">
              <a16:creationId xmlns:a16="http://schemas.microsoft.com/office/drawing/2014/main" id="{7916D1F3-F595-4A88-B0BD-55D6EA88A7C0}"/>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109" name="AutoShape 9" descr="Imagen 1 de 1 de Pizarra, Tablero De Plane Nsn******* - Skilcraft Quartet Kit">
          <a:extLst>
            <a:ext uri="{FF2B5EF4-FFF2-40B4-BE49-F238E27FC236}">
              <a16:creationId xmlns:a16="http://schemas.microsoft.com/office/drawing/2014/main" id="{0DDD8F77-2621-4A06-AAAC-AF623B0250E6}"/>
            </a:ext>
          </a:extLst>
        </xdr:cNvPr>
        <xdr:cNvSpPr>
          <a:spLocks noChangeAspect="1" noChangeArrowheads="1"/>
        </xdr:cNvSpPr>
      </xdr:nvSpPr>
      <xdr:spPr bwMode="auto">
        <a:xfrm>
          <a:off x="13877925" y="2731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0" name="AutoShape 7">
          <a:extLst>
            <a:ext uri="{FF2B5EF4-FFF2-40B4-BE49-F238E27FC236}">
              <a16:creationId xmlns:a16="http://schemas.microsoft.com/office/drawing/2014/main" id="{97F351ED-35D1-408C-9E73-5EF530872F49}"/>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1" name="AutoShape 8">
          <a:extLst>
            <a:ext uri="{FF2B5EF4-FFF2-40B4-BE49-F238E27FC236}">
              <a16:creationId xmlns:a16="http://schemas.microsoft.com/office/drawing/2014/main" id="{6821836B-6801-4954-95D3-53F91F59D5EE}"/>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2" name="AutoShape 9" descr="Imagen 1 de 1 de Pizarra, Tablero De Plane Nsn******* - Skilcraft Quartet Kit">
          <a:extLst>
            <a:ext uri="{FF2B5EF4-FFF2-40B4-BE49-F238E27FC236}">
              <a16:creationId xmlns:a16="http://schemas.microsoft.com/office/drawing/2014/main" id="{EB0F93CC-BCE8-405A-BF57-58F9F7BFFB5D}"/>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3" name="AutoShape 7">
          <a:extLst>
            <a:ext uri="{FF2B5EF4-FFF2-40B4-BE49-F238E27FC236}">
              <a16:creationId xmlns:a16="http://schemas.microsoft.com/office/drawing/2014/main" id="{CEA465B7-4FC9-40C2-99A7-743A38A634F8}"/>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4" name="AutoShape 8">
          <a:extLst>
            <a:ext uri="{FF2B5EF4-FFF2-40B4-BE49-F238E27FC236}">
              <a16:creationId xmlns:a16="http://schemas.microsoft.com/office/drawing/2014/main" id="{FD392F10-EBC5-42B5-A694-5FADE1CB333B}"/>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5" name="AutoShape 9" descr="Imagen 1 de 1 de Pizarra, Tablero De Plane Nsn******* - Skilcraft Quartet Kit">
          <a:extLst>
            <a:ext uri="{FF2B5EF4-FFF2-40B4-BE49-F238E27FC236}">
              <a16:creationId xmlns:a16="http://schemas.microsoft.com/office/drawing/2014/main" id="{39077BB2-F437-4A80-A267-E2A72376440F}"/>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6" name="AutoShape 7">
          <a:extLst>
            <a:ext uri="{FF2B5EF4-FFF2-40B4-BE49-F238E27FC236}">
              <a16:creationId xmlns:a16="http://schemas.microsoft.com/office/drawing/2014/main" id="{344536B7-AEDD-47A6-952B-2DB43A86A3F8}"/>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7" name="AutoShape 8">
          <a:extLst>
            <a:ext uri="{FF2B5EF4-FFF2-40B4-BE49-F238E27FC236}">
              <a16:creationId xmlns:a16="http://schemas.microsoft.com/office/drawing/2014/main" id="{A7E3FEA8-47DA-4FE4-BB57-2D83BF4B5AB2}"/>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8" name="AutoShape 9" descr="Imagen 1 de 1 de Pizarra, Tablero De Plane Nsn******* - Skilcraft Quartet Kit">
          <a:extLst>
            <a:ext uri="{FF2B5EF4-FFF2-40B4-BE49-F238E27FC236}">
              <a16:creationId xmlns:a16="http://schemas.microsoft.com/office/drawing/2014/main" id="{CF6B397F-5E3C-413B-9879-454F68BB1483}"/>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19" name="AutoShape 7">
          <a:extLst>
            <a:ext uri="{FF2B5EF4-FFF2-40B4-BE49-F238E27FC236}">
              <a16:creationId xmlns:a16="http://schemas.microsoft.com/office/drawing/2014/main" id="{D9555ADA-26DD-4550-BFC4-EC3C6C35463D}"/>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0" name="AutoShape 8">
          <a:extLst>
            <a:ext uri="{FF2B5EF4-FFF2-40B4-BE49-F238E27FC236}">
              <a16:creationId xmlns:a16="http://schemas.microsoft.com/office/drawing/2014/main" id="{EDB35FE9-8F3F-4D74-8D4B-2C724F040874}"/>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1" name="AutoShape 9" descr="Imagen 1 de 1 de Pizarra, Tablero De Plane Nsn******* - Skilcraft Quartet Kit">
          <a:extLst>
            <a:ext uri="{FF2B5EF4-FFF2-40B4-BE49-F238E27FC236}">
              <a16:creationId xmlns:a16="http://schemas.microsoft.com/office/drawing/2014/main" id="{9B95AA70-9BD2-467C-B2F1-B3AB26E8038D}"/>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2" name="AutoShape 7">
          <a:extLst>
            <a:ext uri="{FF2B5EF4-FFF2-40B4-BE49-F238E27FC236}">
              <a16:creationId xmlns:a16="http://schemas.microsoft.com/office/drawing/2014/main" id="{39A9E817-0B60-4FD6-A313-3FAD348D5217}"/>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3" name="AutoShape 8">
          <a:extLst>
            <a:ext uri="{FF2B5EF4-FFF2-40B4-BE49-F238E27FC236}">
              <a16:creationId xmlns:a16="http://schemas.microsoft.com/office/drawing/2014/main" id="{493E0C35-686B-4B51-B2D4-36D84DF30942}"/>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4" name="AutoShape 9" descr="Imagen 1 de 1 de Pizarra, Tablero De Plane Nsn******* - Skilcraft Quartet Kit">
          <a:extLst>
            <a:ext uri="{FF2B5EF4-FFF2-40B4-BE49-F238E27FC236}">
              <a16:creationId xmlns:a16="http://schemas.microsoft.com/office/drawing/2014/main" id="{0B4244F1-886C-4110-BE1A-C8EEDF53B1D4}"/>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5" name="AutoShape 7">
          <a:extLst>
            <a:ext uri="{FF2B5EF4-FFF2-40B4-BE49-F238E27FC236}">
              <a16:creationId xmlns:a16="http://schemas.microsoft.com/office/drawing/2014/main" id="{13B3835A-D227-4818-B203-01D41791E1C5}"/>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1822454"/>
    <xdr:sp macro="" textlink="">
      <xdr:nvSpPr>
        <xdr:cNvPr id="126" name="AutoShape 8">
          <a:extLst>
            <a:ext uri="{FF2B5EF4-FFF2-40B4-BE49-F238E27FC236}">
              <a16:creationId xmlns:a16="http://schemas.microsoft.com/office/drawing/2014/main" id="{A3415E63-BEB1-4A49-909C-EDEAC5AC41AB}"/>
            </a:ext>
          </a:extLst>
        </xdr:cNvPr>
        <xdr:cNvSpPr>
          <a:spLocks noChangeAspect="1" noChangeArrowheads="1"/>
        </xdr:cNvSpPr>
      </xdr:nvSpPr>
      <xdr:spPr bwMode="auto">
        <a:xfrm>
          <a:off x="13877925" y="273177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137099</xdr:colOff>
      <xdr:row>4</xdr:row>
      <xdr:rowOff>314325</xdr:rowOff>
    </xdr:from>
    <xdr:to>
      <xdr:col>1</xdr:col>
      <xdr:colOff>657225</xdr:colOff>
      <xdr:row>4</xdr:row>
      <xdr:rowOff>1057275</xdr:rowOff>
    </xdr:to>
    <xdr:pic>
      <xdr:nvPicPr>
        <xdr:cNvPr id="127" name="Imagen 126" descr="Icono&#10;&#10;Descripción generada automáticamente">
          <a:extLst>
            <a:ext uri="{FF2B5EF4-FFF2-40B4-BE49-F238E27FC236}">
              <a16:creationId xmlns:a16="http://schemas.microsoft.com/office/drawing/2014/main" id="{52FFFB1D-4B9E-4DDD-B895-35F5028A55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9549" y="1238250"/>
          <a:ext cx="520126" cy="742950"/>
        </a:xfrm>
        <a:prstGeom prst="rect">
          <a:avLst/>
        </a:prstGeom>
      </xdr:spPr>
    </xdr:pic>
    <xdr:clientData/>
  </xdr:twoCellAnchor>
  <xdr:twoCellAnchor editAs="oneCell">
    <xdr:from>
      <xdr:col>3</xdr:col>
      <xdr:colOff>5311699</xdr:colOff>
      <xdr:row>13</xdr:row>
      <xdr:rowOff>1219200</xdr:rowOff>
    </xdr:from>
    <xdr:to>
      <xdr:col>3</xdr:col>
      <xdr:colOff>7977187</xdr:colOff>
      <xdr:row>13</xdr:row>
      <xdr:rowOff>2750343</xdr:rowOff>
    </xdr:to>
    <xdr:pic>
      <xdr:nvPicPr>
        <xdr:cNvPr id="128" name="Imagen 127">
          <a:extLst>
            <a:ext uri="{FF2B5EF4-FFF2-40B4-BE49-F238E27FC236}">
              <a16:creationId xmlns:a16="http://schemas.microsoft.com/office/drawing/2014/main" id="{5AB58C12-BD38-47E1-A1A8-CF08BE6EBC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83637" y="14816138"/>
          <a:ext cx="2665488" cy="1531143"/>
        </a:xfrm>
        <a:prstGeom prst="rect">
          <a:avLst/>
        </a:prstGeom>
        <a:noFill/>
        <a:ln>
          <a:noFill/>
        </a:ln>
      </xdr:spPr>
    </xdr:pic>
    <xdr:clientData/>
  </xdr:twoCellAnchor>
  <xdr:twoCellAnchor editAs="oneCell">
    <xdr:from>
      <xdr:col>3</xdr:col>
      <xdr:colOff>885825</xdr:colOff>
      <xdr:row>13</xdr:row>
      <xdr:rowOff>1034762</xdr:rowOff>
    </xdr:from>
    <xdr:to>
      <xdr:col>3</xdr:col>
      <xdr:colOff>4202907</xdr:colOff>
      <xdr:row>13</xdr:row>
      <xdr:rowOff>2864305</xdr:rowOff>
    </xdr:to>
    <xdr:pic>
      <xdr:nvPicPr>
        <xdr:cNvPr id="129" name="Imagen 128">
          <a:extLst>
            <a:ext uri="{FF2B5EF4-FFF2-40B4-BE49-F238E27FC236}">
              <a16:creationId xmlns:a16="http://schemas.microsoft.com/office/drawing/2014/main" id="{0D4C17F4-D44C-4340-9A23-6E1F52102C5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7763" y="14631700"/>
          <a:ext cx="3317082" cy="1829543"/>
        </a:xfrm>
        <a:prstGeom prst="rect">
          <a:avLst/>
        </a:prstGeom>
        <a:noFill/>
        <a:ln>
          <a:noFill/>
        </a:ln>
      </xdr:spPr>
    </xdr:pic>
    <xdr:clientData/>
  </xdr:twoCellAnchor>
  <xdr:twoCellAnchor editAs="oneCell">
    <xdr:from>
      <xdr:col>2</xdr:col>
      <xdr:colOff>0</xdr:colOff>
      <xdr:row>9</xdr:row>
      <xdr:rowOff>0</xdr:rowOff>
    </xdr:from>
    <xdr:to>
      <xdr:col>2</xdr:col>
      <xdr:colOff>152400</xdr:colOff>
      <xdr:row>10</xdr:row>
      <xdr:rowOff>114300</xdr:rowOff>
    </xdr:to>
    <xdr:sp macro="" textlink="">
      <xdr:nvSpPr>
        <xdr:cNvPr id="130" name="AutoShape 4">
          <a:extLst>
            <a:ext uri="{FF2B5EF4-FFF2-40B4-BE49-F238E27FC236}">
              <a16:creationId xmlns:a16="http://schemas.microsoft.com/office/drawing/2014/main" id="{421134F1-4480-436D-AD9C-5EEE02B70240}"/>
            </a:ext>
          </a:extLst>
        </xdr:cNvPr>
        <xdr:cNvSpPr>
          <a:spLocks noChangeAspect="1" noChangeArrowheads="1"/>
        </xdr:cNvSpPr>
      </xdr:nvSpPr>
      <xdr:spPr bwMode="auto">
        <a:xfrm>
          <a:off x="1638300" y="32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26</xdr:row>
      <xdr:rowOff>0</xdr:rowOff>
    </xdr:from>
    <xdr:to>
      <xdr:col>2</xdr:col>
      <xdr:colOff>152400</xdr:colOff>
      <xdr:row>34</xdr:row>
      <xdr:rowOff>114299</xdr:rowOff>
    </xdr:to>
    <xdr:sp macro="" textlink="">
      <xdr:nvSpPr>
        <xdr:cNvPr id="2" name="AutoShape 11" descr="Amazon.com: HP - Intel Xeon / Laptops / Computadoras y Tablets: Electrónica">
          <a:extLst>
            <a:ext uri="{FF2B5EF4-FFF2-40B4-BE49-F238E27FC236}">
              <a16:creationId xmlns:a16="http://schemas.microsoft.com/office/drawing/2014/main" id="{FEC25F91-49A6-44CC-B2AB-A06476D631CB}"/>
            </a:ext>
          </a:extLst>
        </xdr:cNvPr>
        <xdr:cNvSpPr>
          <a:spLocks noChangeAspect="1" noChangeArrowheads="1"/>
        </xdr:cNvSpPr>
      </xdr:nvSpPr>
      <xdr:spPr bwMode="auto">
        <a:xfrm>
          <a:off x="1485900" y="59674125"/>
          <a:ext cx="304800" cy="16382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26</xdr:row>
      <xdr:rowOff>0</xdr:rowOff>
    </xdr:from>
    <xdr:to>
      <xdr:col>2</xdr:col>
      <xdr:colOff>152400</xdr:colOff>
      <xdr:row>34</xdr:row>
      <xdr:rowOff>114299</xdr:rowOff>
    </xdr:to>
    <xdr:sp macro="" textlink="">
      <xdr:nvSpPr>
        <xdr:cNvPr id="3" name="AutoShape 12" descr="Amazon.com: HP - Intel Xeon / Laptops / Computadoras y Tablets: Electrónica">
          <a:extLst>
            <a:ext uri="{FF2B5EF4-FFF2-40B4-BE49-F238E27FC236}">
              <a16:creationId xmlns:a16="http://schemas.microsoft.com/office/drawing/2014/main" id="{EC34A52B-B206-4E84-8799-88B8A027448E}"/>
            </a:ext>
          </a:extLst>
        </xdr:cNvPr>
        <xdr:cNvSpPr>
          <a:spLocks noChangeAspect="1" noChangeArrowheads="1"/>
        </xdr:cNvSpPr>
      </xdr:nvSpPr>
      <xdr:spPr bwMode="auto">
        <a:xfrm>
          <a:off x="1485900" y="59674125"/>
          <a:ext cx="304800" cy="16382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41</xdr:row>
      <xdr:rowOff>0</xdr:rowOff>
    </xdr:from>
    <xdr:to>
      <xdr:col>4</xdr:col>
      <xdr:colOff>152400</xdr:colOff>
      <xdr:row>60</xdr:row>
      <xdr:rowOff>165290</xdr:rowOff>
    </xdr:to>
    <xdr:sp macro="" textlink="">
      <xdr:nvSpPr>
        <xdr:cNvPr id="4" name="AutoShape 7">
          <a:extLst>
            <a:ext uri="{FF2B5EF4-FFF2-40B4-BE49-F238E27FC236}">
              <a16:creationId xmlns:a16="http://schemas.microsoft.com/office/drawing/2014/main" id="{22E45E21-2093-4A61-B6EE-EC20C0C8769E}"/>
            </a:ext>
          </a:extLst>
        </xdr:cNvPr>
        <xdr:cNvSpPr>
          <a:spLocks noChangeAspect="1" noChangeArrowheads="1"/>
        </xdr:cNvSpPr>
      </xdr:nvSpPr>
      <xdr:spPr bwMode="auto">
        <a:xfrm>
          <a:off x="11963400" y="84924900"/>
          <a:ext cx="304800" cy="37847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41</xdr:row>
      <xdr:rowOff>0</xdr:rowOff>
    </xdr:from>
    <xdr:to>
      <xdr:col>4</xdr:col>
      <xdr:colOff>152400</xdr:colOff>
      <xdr:row>60</xdr:row>
      <xdr:rowOff>165290</xdr:rowOff>
    </xdr:to>
    <xdr:sp macro="" textlink="">
      <xdr:nvSpPr>
        <xdr:cNvPr id="5" name="AutoShape 8">
          <a:extLst>
            <a:ext uri="{FF2B5EF4-FFF2-40B4-BE49-F238E27FC236}">
              <a16:creationId xmlns:a16="http://schemas.microsoft.com/office/drawing/2014/main" id="{3A80EB4A-605F-4D55-AE78-0F04CC0668F3}"/>
            </a:ext>
          </a:extLst>
        </xdr:cNvPr>
        <xdr:cNvSpPr>
          <a:spLocks noChangeAspect="1" noChangeArrowheads="1"/>
        </xdr:cNvSpPr>
      </xdr:nvSpPr>
      <xdr:spPr bwMode="auto">
        <a:xfrm>
          <a:off x="11963400" y="84924900"/>
          <a:ext cx="304800" cy="37847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41</xdr:row>
      <xdr:rowOff>0</xdr:rowOff>
    </xdr:from>
    <xdr:to>
      <xdr:col>4</xdr:col>
      <xdr:colOff>152400</xdr:colOff>
      <xdr:row>60</xdr:row>
      <xdr:rowOff>165290</xdr:rowOff>
    </xdr:to>
    <xdr:sp macro="" textlink="">
      <xdr:nvSpPr>
        <xdr:cNvPr id="6" name="AutoShape 9" descr="Imagen 1 de 1 de Pizarra, Tablero De Plane Nsn******* - Skilcraft Quartet Kit">
          <a:extLst>
            <a:ext uri="{FF2B5EF4-FFF2-40B4-BE49-F238E27FC236}">
              <a16:creationId xmlns:a16="http://schemas.microsoft.com/office/drawing/2014/main" id="{04315B78-068B-4B0C-8656-EAA0B6CC63B1}"/>
            </a:ext>
          </a:extLst>
        </xdr:cNvPr>
        <xdr:cNvSpPr>
          <a:spLocks noChangeAspect="1" noChangeArrowheads="1"/>
        </xdr:cNvSpPr>
      </xdr:nvSpPr>
      <xdr:spPr bwMode="auto">
        <a:xfrm>
          <a:off x="11963400" y="84924900"/>
          <a:ext cx="304800" cy="37847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41</xdr:row>
      <xdr:rowOff>0</xdr:rowOff>
    </xdr:from>
    <xdr:ext cx="304800" cy="304800"/>
    <xdr:sp macro="" textlink="">
      <xdr:nvSpPr>
        <xdr:cNvPr id="7" name="AutoShape 7">
          <a:extLst>
            <a:ext uri="{FF2B5EF4-FFF2-40B4-BE49-F238E27FC236}">
              <a16:creationId xmlns:a16="http://schemas.microsoft.com/office/drawing/2014/main" id="{7AC9B125-DFFD-49E5-BA82-A4345020D37C}"/>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 name="AutoShape 8">
          <a:extLst>
            <a:ext uri="{FF2B5EF4-FFF2-40B4-BE49-F238E27FC236}">
              <a16:creationId xmlns:a16="http://schemas.microsoft.com/office/drawing/2014/main" id="{8A094ED0-6A8E-4655-84A3-9E2B251FB5F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 name="AutoShape 9" descr="Imagen 1 de 1 de Pizarra, Tablero De Plane Nsn******* - Skilcraft Quartet Kit">
          <a:extLst>
            <a:ext uri="{FF2B5EF4-FFF2-40B4-BE49-F238E27FC236}">
              <a16:creationId xmlns:a16="http://schemas.microsoft.com/office/drawing/2014/main" id="{E1036F1F-D923-4943-B3DF-CFC4EB459C3B}"/>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 name="AutoShape 7">
          <a:extLst>
            <a:ext uri="{FF2B5EF4-FFF2-40B4-BE49-F238E27FC236}">
              <a16:creationId xmlns:a16="http://schemas.microsoft.com/office/drawing/2014/main" id="{1568B015-36E2-4853-B9D1-53C0298E453C}"/>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1" name="AutoShape 8">
          <a:extLst>
            <a:ext uri="{FF2B5EF4-FFF2-40B4-BE49-F238E27FC236}">
              <a16:creationId xmlns:a16="http://schemas.microsoft.com/office/drawing/2014/main" id="{62B878D0-C189-4008-92E3-3699F0FC8FA1}"/>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2" name="AutoShape 9" descr="Imagen 1 de 1 de Pizarra, Tablero De Plane Nsn******* - Skilcraft Quartet Kit">
          <a:extLst>
            <a:ext uri="{FF2B5EF4-FFF2-40B4-BE49-F238E27FC236}">
              <a16:creationId xmlns:a16="http://schemas.microsoft.com/office/drawing/2014/main" id="{35B66988-633F-4721-9891-432D0E4E445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3" name="AutoShape 7">
          <a:extLst>
            <a:ext uri="{FF2B5EF4-FFF2-40B4-BE49-F238E27FC236}">
              <a16:creationId xmlns:a16="http://schemas.microsoft.com/office/drawing/2014/main" id="{C70A40D8-D683-4C8B-8227-BEEAC67E41D8}"/>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4" name="AutoShape 8">
          <a:extLst>
            <a:ext uri="{FF2B5EF4-FFF2-40B4-BE49-F238E27FC236}">
              <a16:creationId xmlns:a16="http://schemas.microsoft.com/office/drawing/2014/main" id="{6CB1A25F-4420-4B19-A70E-18A485472420}"/>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5" name="AutoShape 9" descr="Imagen 1 de 1 de Pizarra, Tablero De Plane Nsn******* - Skilcraft Quartet Kit">
          <a:extLst>
            <a:ext uri="{FF2B5EF4-FFF2-40B4-BE49-F238E27FC236}">
              <a16:creationId xmlns:a16="http://schemas.microsoft.com/office/drawing/2014/main" id="{F46E456C-438B-4764-8C6A-75B03F1C6B9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6" name="AutoShape 7">
          <a:extLst>
            <a:ext uri="{FF2B5EF4-FFF2-40B4-BE49-F238E27FC236}">
              <a16:creationId xmlns:a16="http://schemas.microsoft.com/office/drawing/2014/main" id="{C1C4FD7D-7E51-43B9-A170-6B49538089F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7" name="AutoShape 8">
          <a:extLst>
            <a:ext uri="{FF2B5EF4-FFF2-40B4-BE49-F238E27FC236}">
              <a16:creationId xmlns:a16="http://schemas.microsoft.com/office/drawing/2014/main" id="{4D168959-1F76-45E6-AA97-2A4FB846BD97}"/>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8" name="AutoShape 9" descr="Imagen 1 de 1 de Pizarra, Tablero De Plane Nsn******* - Skilcraft Quartet Kit">
          <a:extLst>
            <a:ext uri="{FF2B5EF4-FFF2-40B4-BE49-F238E27FC236}">
              <a16:creationId xmlns:a16="http://schemas.microsoft.com/office/drawing/2014/main" id="{8B90366F-9FEE-4D7A-BF44-900EC3F1ED1E}"/>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9" name="AutoShape 7">
          <a:extLst>
            <a:ext uri="{FF2B5EF4-FFF2-40B4-BE49-F238E27FC236}">
              <a16:creationId xmlns:a16="http://schemas.microsoft.com/office/drawing/2014/main" id="{57CEB064-CF54-4788-A0BA-263B9A98AEF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0" name="AutoShape 8">
          <a:extLst>
            <a:ext uri="{FF2B5EF4-FFF2-40B4-BE49-F238E27FC236}">
              <a16:creationId xmlns:a16="http://schemas.microsoft.com/office/drawing/2014/main" id="{7A857DD5-1011-4BDE-9A0C-2B53F3D78E20}"/>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1" name="AutoShape 9" descr="Imagen 1 de 1 de Pizarra, Tablero De Plane Nsn******* - Skilcraft Quartet Kit">
          <a:extLst>
            <a:ext uri="{FF2B5EF4-FFF2-40B4-BE49-F238E27FC236}">
              <a16:creationId xmlns:a16="http://schemas.microsoft.com/office/drawing/2014/main" id="{4D87967C-D5BE-43ED-BF05-1D5F564004E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2" name="AutoShape 7">
          <a:extLst>
            <a:ext uri="{FF2B5EF4-FFF2-40B4-BE49-F238E27FC236}">
              <a16:creationId xmlns:a16="http://schemas.microsoft.com/office/drawing/2014/main" id="{A83BC71D-877A-4416-A4D1-C10326A828C5}"/>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3" name="AutoShape 8">
          <a:extLst>
            <a:ext uri="{FF2B5EF4-FFF2-40B4-BE49-F238E27FC236}">
              <a16:creationId xmlns:a16="http://schemas.microsoft.com/office/drawing/2014/main" id="{C7DEDC71-46E8-493D-8D8A-923D5D9F0147}"/>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4" name="AutoShape 9" descr="Imagen 1 de 1 de Pizarra, Tablero De Plane Nsn******* - Skilcraft Quartet Kit">
          <a:extLst>
            <a:ext uri="{FF2B5EF4-FFF2-40B4-BE49-F238E27FC236}">
              <a16:creationId xmlns:a16="http://schemas.microsoft.com/office/drawing/2014/main" id="{D3B559E9-0BFE-45E7-BE24-524641EDDF6E}"/>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5" name="AutoShape 7">
          <a:extLst>
            <a:ext uri="{FF2B5EF4-FFF2-40B4-BE49-F238E27FC236}">
              <a16:creationId xmlns:a16="http://schemas.microsoft.com/office/drawing/2014/main" id="{640B4E4B-80B8-4F90-91C7-3BE7C211E1F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6" name="AutoShape 8">
          <a:extLst>
            <a:ext uri="{FF2B5EF4-FFF2-40B4-BE49-F238E27FC236}">
              <a16:creationId xmlns:a16="http://schemas.microsoft.com/office/drawing/2014/main" id="{7EAFDED9-9272-464F-A74C-2F074332858B}"/>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27" name="AutoShape 9" descr="Imagen 1 de 1 de Pizarra, Tablero De Plane Nsn******* - Skilcraft Quartet Kit">
          <a:extLst>
            <a:ext uri="{FF2B5EF4-FFF2-40B4-BE49-F238E27FC236}">
              <a16:creationId xmlns:a16="http://schemas.microsoft.com/office/drawing/2014/main" id="{E1C7CFD9-F020-4C19-843F-706B6A7C5DB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9FA5D252-1A1E-4F88-9860-7213BD3E8CCA}"/>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72FD0864-C57B-4E85-A449-D75E163389FF}"/>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1253E936-4F25-4699-8551-083127DD23AC}"/>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4A607472-2A87-4189-960B-24F237AD08A7}"/>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A166605C-8B67-4AC7-9C55-C9EBFB0AE1AB}"/>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D74445ED-B312-4644-ACF6-894D8DAA0B47}"/>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440A429C-685E-497E-AFA7-98F26214255F}"/>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9679CF5E-4D65-434F-AD32-A0256B2706B9}"/>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072E757B-1348-495A-AB24-094ABFB1FAAB}"/>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85F3D66F-6897-4149-8AA9-DF4BCF900B56}"/>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24C8D394-8B63-4950-AA9E-C0653E835461}"/>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A40850A0-ACE6-43C8-BCFC-77C76F5DC5EF}"/>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2CA7DC33-D88E-42ED-9D2D-4E950584F42F}"/>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1E98E5F4-6368-46A9-B323-E80FC05CB850}"/>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42" name="Shape 3" descr="Horno combi unox chefttop 5 bandejas en Colombia | Clasf casa-y-jardin">
          <a:extLst>
            <a:ext uri="{FF2B5EF4-FFF2-40B4-BE49-F238E27FC236}">
              <a16:creationId xmlns:a16="http://schemas.microsoft.com/office/drawing/2014/main" id="{245071FC-C25B-46D5-B4AF-6F48522EFF80}"/>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43" name="Shape 3" descr="Horno combi unox chefttop 5 bandejas en Colombia | Clasf casa-y-jardin">
          <a:extLst>
            <a:ext uri="{FF2B5EF4-FFF2-40B4-BE49-F238E27FC236}">
              <a16:creationId xmlns:a16="http://schemas.microsoft.com/office/drawing/2014/main" id="{53559A99-854D-4D0F-9B24-BDC3DB358B7F}"/>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304800" cy="304800"/>
    <xdr:sp macro="" textlink="">
      <xdr:nvSpPr>
        <xdr:cNvPr id="44" name="Shape 3" descr="Horno combi unox chefttop 5 bandejas en Colombia | Clasf casa-y-jardin">
          <a:extLst>
            <a:ext uri="{FF2B5EF4-FFF2-40B4-BE49-F238E27FC236}">
              <a16:creationId xmlns:a16="http://schemas.microsoft.com/office/drawing/2014/main" id="{9C8576BF-005F-49C9-8CF5-6EA987ADF463}"/>
            </a:ext>
          </a:extLst>
        </xdr:cNvPr>
        <xdr:cNvSpPr/>
      </xdr:nvSpPr>
      <xdr:spPr>
        <a:xfrm>
          <a:off x="1485900" y="849249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41</xdr:row>
      <xdr:rowOff>0</xdr:rowOff>
    </xdr:from>
    <xdr:to>
      <xdr:col>2</xdr:col>
      <xdr:colOff>152400</xdr:colOff>
      <xdr:row>42</xdr:row>
      <xdr:rowOff>114300</xdr:rowOff>
    </xdr:to>
    <xdr:sp macro="" textlink="">
      <xdr:nvSpPr>
        <xdr:cNvPr id="45" name="AutoShape 4">
          <a:extLst>
            <a:ext uri="{FF2B5EF4-FFF2-40B4-BE49-F238E27FC236}">
              <a16:creationId xmlns:a16="http://schemas.microsoft.com/office/drawing/2014/main" id="{B950B1B1-22F3-4900-ACBA-B402F0B73185}"/>
            </a:ext>
          </a:extLst>
        </xdr:cNvPr>
        <xdr:cNvSpPr>
          <a:spLocks noChangeAspect="1" noChangeArrowheads="1"/>
        </xdr:cNvSpPr>
      </xdr:nvSpPr>
      <xdr:spPr bwMode="auto">
        <a:xfrm>
          <a:off x="14859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41</xdr:row>
      <xdr:rowOff>0</xdr:rowOff>
    </xdr:from>
    <xdr:to>
      <xdr:col>2</xdr:col>
      <xdr:colOff>152400</xdr:colOff>
      <xdr:row>42</xdr:row>
      <xdr:rowOff>114300</xdr:rowOff>
    </xdr:to>
    <xdr:sp macro="" textlink="">
      <xdr:nvSpPr>
        <xdr:cNvPr id="46" name="AutoShape 4">
          <a:extLst>
            <a:ext uri="{FF2B5EF4-FFF2-40B4-BE49-F238E27FC236}">
              <a16:creationId xmlns:a16="http://schemas.microsoft.com/office/drawing/2014/main" id="{89D896F5-2DC0-43FB-9FCE-2A3EE0FEDB74}"/>
            </a:ext>
          </a:extLst>
        </xdr:cNvPr>
        <xdr:cNvSpPr>
          <a:spLocks noChangeAspect="1" noChangeArrowheads="1"/>
        </xdr:cNvSpPr>
      </xdr:nvSpPr>
      <xdr:spPr bwMode="auto">
        <a:xfrm>
          <a:off x="14859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41</xdr:row>
      <xdr:rowOff>0</xdr:rowOff>
    </xdr:from>
    <xdr:to>
      <xdr:col>2</xdr:col>
      <xdr:colOff>152400</xdr:colOff>
      <xdr:row>42</xdr:row>
      <xdr:rowOff>114300</xdr:rowOff>
    </xdr:to>
    <xdr:sp macro="" textlink="">
      <xdr:nvSpPr>
        <xdr:cNvPr id="47" name="AutoShape 4">
          <a:extLst>
            <a:ext uri="{FF2B5EF4-FFF2-40B4-BE49-F238E27FC236}">
              <a16:creationId xmlns:a16="http://schemas.microsoft.com/office/drawing/2014/main" id="{262247F1-3E97-4725-904E-7110772CA1F7}"/>
            </a:ext>
          </a:extLst>
        </xdr:cNvPr>
        <xdr:cNvSpPr>
          <a:spLocks noChangeAspect="1" noChangeArrowheads="1"/>
        </xdr:cNvSpPr>
      </xdr:nvSpPr>
      <xdr:spPr bwMode="auto">
        <a:xfrm>
          <a:off x="14859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0</xdr:colOff>
      <xdr:row>41</xdr:row>
      <xdr:rowOff>0</xdr:rowOff>
    </xdr:from>
    <xdr:to>
      <xdr:col>14</xdr:col>
      <xdr:colOff>149750</xdr:colOff>
      <xdr:row>42</xdr:row>
      <xdr:rowOff>111650</xdr:rowOff>
    </xdr:to>
    <xdr:sp macro="" textlink="">
      <xdr:nvSpPr>
        <xdr:cNvPr id="48" name="AutoShape 3">
          <a:extLst>
            <a:ext uri="{FF2B5EF4-FFF2-40B4-BE49-F238E27FC236}">
              <a16:creationId xmlns:a16="http://schemas.microsoft.com/office/drawing/2014/main" id="{B5CBAC79-B99E-4AFD-85A8-4D67B9A7A769}"/>
            </a:ext>
          </a:extLst>
        </xdr:cNvPr>
        <xdr:cNvSpPr>
          <a:spLocks noChangeAspect="1" noChangeArrowheads="1"/>
        </xdr:cNvSpPr>
      </xdr:nvSpPr>
      <xdr:spPr bwMode="auto">
        <a:xfrm>
          <a:off x="22764750" y="84924900"/>
          <a:ext cx="302150" cy="302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41</xdr:row>
      <xdr:rowOff>0</xdr:rowOff>
    </xdr:from>
    <xdr:ext cx="304800" cy="1445183"/>
    <xdr:sp macro="" textlink="">
      <xdr:nvSpPr>
        <xdr:cNvPr id="49" name="AutoShape 6">
          <a:extLst>
            <a:ext uri="{FF2B5EF4-FFF2-40B4-BE49-F238E27FC236}">
              <a16:creationId xmlns:a16="http://schemas.microsoft.com/office/drawing/2014/main" id="{6C649FBE-5D9D-429C-B13F-B3BB9F85B492}"/>
            </a:ext>
          </a:extLst>
        </xdr:cNvPr>
        <xdr:cNvSpPr>
          <a:spLocks noChangeAspect="1" noChangeArrowheads="1"/>
        </xdr:cNvSpPr>
      </xdr:nvSpPr>
      <xdr:spPr bwMode="auto">
        <a:xfrm>
          <a:off x="1485900" y="84924900"/>
          <a:ext cx="304800" cy="14451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50" name="AutoShape 7">
          <a:extLst>
            <a:ext uri="{FF2B5EF4-FFF2-40B4-BE49-F238E27FC236}">
              <a16:creationId xmlns:a16="http://schemas.microsoft.com/office/drawing/2014/main" id="{122D09B9-EC13-4692-8E1E-AC2CDFF878E9}"/>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51" name="AutoShape 8">
          <a:extLst>
            <a:ext uri="{FF2B5EF4-FFF2-40B4-BE49-F238E27FC236}">
              <a16:creationId xmlns:a16="http://schemas.microsoft.com/office/drawing/2014/main" id="{4BECEAAB-67B4-4310-8A47-B1136F065D08}"/>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52" name="AutoShape 9" descr="Imagen 1 de 1 de Pizarra, Tablero De Plane Nsn******* - Skilcraft Quartet Kit">
          <a:extLst>
            <a:ext uri="{FF2B5EF4-FFF2-40B4-BE49-F238E27FC236}">
              <a16:creationId xmlns:a16="http://schemas.microsoft.com/office/drawing/2014/main" id="{F1B31808-3889-4426-BCBC-97951A9626AD}"/>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3" name="AutoShape 7">
          <a:extLst>
            <a:ext uri="{FF2B5EF4-FFF2-40B4-BE49-F238E27FC236}">
              <a16:creationId xmlns:a16="http://schemas.microsoft.com/office/drawing/2014/main" id="{3B9B7357-ABCE-453F-9268-6CEDA8D4533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4" name="AutoShape 8">
          <a:extLst>
            <a:ext uri="{FF2B5EF4-FFF2-40B4-BE49-F238E27FC236}">
              <a16:creationId xmlns:a16="http://schemas.microsoft.com/office/drawing/2014/main" id="{2F1CB1AC-516B-498C-8BC4-0678A4F2782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5" name="AutoShape 9" descr="Imagen 1 de 1 de Pizarra, Tablero De Plane Nsn******* - Skilcraft Quartet Kit">
          <a:extLst>
            <a:ext uri="{FF2B5EF4-FFF2-40B4-BE49-F238E27FC236}">
              <a16:creationId xmlns:a16="http://schemas.microsoft.com/office/drawing/2014/main" id="{C5911CBD-8F51-4CF0-B61D-097D8A6F6125}"/>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6" name="AutoShape 7">
          <a:extLst>
            <a:ext uri="{FF2B5EF4-FFF2-40B4-BE49-F238E27FC236}">
              <a16:creationId xmlns:a16="http://schemas.microsoft.com/office/drawing/2014/main" id="{7E5318AE-8750-4BB7-A970-EFA0BD028718}"/>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7" name="AutoShape 8">
          <a:extLst>
            <a:ext uri="{FF2B5EF4-FFF2-40B4-BE49-F238E27FC236}">
              <a16:creationId xmlns:a16="http://schemas.microsoft.com/office/drawing/2014/main" id="{D302CCCE-FBEB-4E0F-836E-36E923EF5D9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8" name="AutoShape 9" descr="Imagen 1 de 1 de Pizarra, Tablero De Plane Nsn******* - Skilcraft Quartet Kit">
          <a:extLst>
            <a:ext uri="{FF2B5EF4-FFF2-40B4-BE49-F238E27FC236}">
              <a16:creationId xmlns:a16="http://schemas.microsoft.com/office/drawing/2014/main" id="{6DCF01BD-7360-44C4-AAA2-7EB72776835C}"/>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59" name="AutoShape 7">
          <a:extLst>
            <a:ext uri="{FF2B5EF4-FFF2-40B4-BE49-F238E27FC236}">
              <a16:creationId xmlns:a16="http://schemas.microsoft.com/office/drawing/2014/main" id="{B95076F0-80DB-46BA-8434-BDA176DC6351}"/>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0" name="AutoShape 8">
          <a:extLst>
            <a:ext uri="{FF2B5EF4-FFF2-40B4-BE49-F238E27FC236}">
              <a16:creationId xmlns:a16="http://schemas.microsoft.com/office/drawing/2014/main" id="{288758F2-D105-424D-AB16-D8A0898BAAC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1" name="AutoShape 9" descr="Imagen 1 de 1 de Pizarra, Tablero De Plane Nsn******* - Skilcraft Quartet Kit">
          <a:extLst>
            <a:ext uri="{FF2B5EF4-FFF2-40B4-BE49-F238E27FC236}">
              <a16:creationId xmlns:a16="http://schemas.microsoft.com/office/drawing/2014/main" id="{2E7E1863-0D7E-4946-8644-2AEB44A1808C}"/>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2" name="AutoShape 7">
          <a:extLst>
            <a:ext uri="{FF2B5EF4-FFF2-40B4-BE49-F238E27FC236}">
              <a16:creationId xmlns:a16="http://schemas.microsoft.com/office/drawing/2014/main" id="{5D0ADA60-B5A7-42A5-B983-A5C951AAA7E8}"/>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3" name="AutoShape 8">
          <a:extLst>
            <a:ext uri="{FF2B5EF4-FFF2-40B4-BE49-F238E27FC236}">
              <a16:creationId xmlns:a16="http://schemas.microsoft.com/office/drawing/2014/main" id="{5AE44531-9589-401D-908C-4042DD1F28C8}"/>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4" name="AutoShape 9" descr="Imagen 1 de 1 de Pizarra, Tablero De Plane Nsn******* - Skilcraft Quartet Kit">
          <a:extLst>
            <a:ext uri="{FF2B5EF4-FFF2-40B4-BE49-F238E27FC236}">
              <a16:creationId xmlns:a16="http://schemas.microsoft.com/office/drawing/2014/main" id="{F8AD0BA5-047D-4E82-88A8-E43347AD5D7C}"/>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5" name="AutoShape 7">
          <a:extLst>
            <a:ext uri="{FF2B5EF4-FFF2-40B4-BE49-F238E27FC236}">
              <a16:creationId xmlns:a16="http://schemas.microsoft.com/office/drawing/2014/main" id="{0FDCDC1D-431F-440C-9C32-DA87EB0E2896}"/>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6" name="AutoShape 8">
          <a:extLst>
            <a:ext uri="{FF2B5EF4-FFF2-40B4-BE49-F238E27FC236}">
              <a16:creationId xmlns:a16="http://schemas.microsoft.com/office/drawing/2014/main" id="{0BB682B0-AAAA-4C43-B069-C9BF384551DE}"/>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7" name="AutoShape 9" descr="Imagen 1 de 1 de Pizarra, Tablero De Plane Nsn******* - Skilcraft Quartet Kit">
          <a:extLst>
            <a:ext uri="{FF2B5EF4-FFF2-40B4-BE49-F238E27FC236}">
              <a16:creationId xmlns:a16="http://schemas.microsoft.com/office/drawing/2014/main" id="{086D62DC-D5B3-4C34-8A10-4DC03D5FF690}"/>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8" name="AutoShape 7">
          <a:extLst>
            <a:ext uri="{FF2B5EF4-FFF2-40B4-BE49-F238E27FC236}">
              <a16:creationId xmlns:a16="http://schemas.microsoft.com/office/drawing/2014/main" id="{DCFD0C23-4796-4025-A9BE-DEDEB01B6B7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9" name="AutoShape 8">
          <a:extLst>
            <a:ext uri="{FF2B5EF4-FFF2-40B4-BE49-F238E27FC236}">
              <a16:creationId xmlns:a16="http://schemas.microsoft.com/office/drawing/2014/main" id="{67C1D400-5AD7-4DA0-89B3-EB889D42EEE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0" name="AutoShape 9" descr="Imagen 1 de 1 de Pizarra, Tablero De Plane Nsn******* - Skilcraft Quartet Kit">
          <a:extLst>
            <a:ext uri="{FF2B5EF4-FFF2-40B4-BE49-F238E27FC236}">
              <a16:creationId xmlns:a16="http://schemas.microsoft.com/office/drawing/2014/main" id="{C09A74E5-DA77-4936-83E6-38A59F0B2E0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1" name="AutoShape 7">
          <a:extLst>
            <a:ext uri="{FF2B5EF4-FFF2-40B4-BE49-F238E27FC236}">
              <a16:creationId xmlns:a16="http://schemas.microsoft.com/office/drawing/2014/main" id="{6241E382-23CC-4C25-9A74-3F4EBFF5D227}"/>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2" name="AutoShape 8">
          <a:extLst>
            <a:ext uri="{FF2B5EF4-FFF2-40B4-BE49-F238E27FC236}">
              <a16:creationId xmlns:a16="http://schemas.microsoft.com/office/drawing/2014/main" id="{7034F9C7-FC20-4378-95C1-2A6FC0C6A4C1}"/>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3" name="AutoShape 9" descr="Imagen 1 de 1 de Pizarra, Tablero De Plane Nsn******* - Skilcraft Quartet Kit">
          <a:extLst>
            <a:ext uri="{FF2B5EF4-FFF2-40B4-BE49-F238E27FC236}">
              <a16:creationId xmlns:a16="http://schemas.microsoft.com/office/drawing/2014/main" id="{3239541B-5C79-47D2-BC45-DE2ADB02540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4" name="AutoShape 7">
          <a:extLst>
            <a:ext uri="{FF2B5EF4-FFF2-40B4-BE49-F238E27FC236}">
              <a16:creationId xmlns:a16="http://schemas.microsoft.com/office/drawing/2014/main" id="{9B3787C7-360B-4817-9266-B2B6D00ACCD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5" name="AutoShape 8">
          <a:extLst>
            <a:ext uri="{FF2B5EF4-FFF2-40B4-BE49-F238E27FC236}">
              <a16:creationId xmlns:a16="http://schemas.microsoft.com/office/drawing/2014/main" id="{C583AC3E-1328-4C34-977F-EA9E8538EBA7}"/>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6" name="AutoShape 9" descr="Imagen 1 de 1 de Pizarra, Tablero De Plane Nsn******* - Skilcraft Quartet Kit">
          <a:extLst>
            <a:ext uri="{FF2B5EF4-FFF2-40B4-BE49-F238E27FC236}">
              <a16:creationId xmlns:a16="http://schemas.microsoft.com/office/drawing/2014/main" id="{E778F15B-A19A-458B-AA63-E5B60A223D3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7" name="AutoShape 7">
          <a:extLst>
            <a:ext uri="{FF2B5EF4-FFF2-40B4-BE49-F238E27FC236}">
              <a16:creationId xmlns:a16="http://schemas.microsoft.com/office/drawing/2014/main" id="{98CBCCFC-F02D-4894-8C95-F293D29FCD46}"/>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8" name="AutoShape 8">
          <a:extLst>
            <a:ext uri="{FF2B5EF4-FFF2-40B4-BE49-F238E27FC236}">
              <a16:creationId xmlns:a16="http://schemas.microsoft.com/office/drawing/2014/main" id="{1B29F292-72E4-4D65-B8FA-5778FDF30A80}"/>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79" name="AutoShape 9" descr="Imagen 1 de 1 de Pizarra, Tablero De Plane Nsn******* - Skilcraft Quartet Kit">
          <a:extLst>
            <a:ext uri="{FF2B5EF4-FFF2-40B4-BE49-F238E27FC236}">
              <a16:creationId xmlns:a16="http://schemas.microsoft.com/office/drawing/2014/main" id="{516FB5A2-234A-452B-A44E-329AE6944D9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80" name="AutoShape 7">
          <a:extLst>
            <a:ext uri="{FF2B5EF4-FFF2-40B4-BE49-F238E27FC236}">
              <a16:creationId xmlns:a16="http://schemas.microsoft.com/office/drawing/2014/main" id="{0C50E780-245E-4312-866A-0E64820635B0}"/>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81" name="AutoShape 8">
          <a:extLst>
            <a:ext uri="{FF2B5EF4-FFF2-40B4-BE49-F238E27FC236}">
              <a16:creationId xmlns:a16="http://schemas.microsoft.com/office/drawing/2014/main" id="{0F9D9F15-F910-48EA-8EA8-140A1E3A3254}"/>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82" name="AutoShape 9" descr="Imagen 1 de 1 de Pizarra, Tablero De Plane Nsn******* - Skilcraft Quartet Kit">
          <a:extLst>
            <a:ext uri="{FF2B5EF4-FFF2-40B4-BE49-F238E27FC236}">
              <a16:creationId xmlns:a16="http://schemas.microsoft.com/office/drawing/2014/main" id="{7B3B1145-526B-4080-A587-743C7EB68BA8}"/>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3" name="AutoShape 7">
          <a:extLst>
            <a:ext uri="{FF2B5EF4-FFF2-40B4-BE49-F238E27FC236}">
              <a16:creationId xmlns:a16="http://schemas.microsoft.com/office/drawing/2014/main" id="{D3DA9422-DE24-4413-875C-72B786318AB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4" name="AutoShape 8">
          <a:extLst>
            <a:ext uri="{FF2B5EF4-FFF2-40B4-BE49-F238E27FC236}">
              <a16:creationId xmlns:a16="http://schemas.microsoft.com/office/drawing/2014/main" id="{3A59388A-CFD4-4D85-84ED-2F9ACB1CADAB}"/>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5" name="AutoShape 9" descr="Imagen 1 de 1 de Pizarra, Tablero De Plane Nsn******* - Skilcraft Quartet Kit">
          <a:extLst>
            <a:ext uri="{FF2B5EF4-FFF2-40B4-BE49-F238E27FC236}">
              <a16:creationId xmlns:a16="http://schemas.microsoft.com/office/drawing/2014/main" id="{7C6417B1-A74D-41ED-9EE2-F94ABF23859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6" name="AutoShape 7">
          <a:extLst>
            <a:ext uri="{FF2B5EF4-FFF2-40B4-BE49-F238E27FC236}">
              <a16:creationId xmlns:a16="http://schemas.microsoft.com/office/drawing/2014/main" id="{4D3E8D87-532D-4AEB-923D-F09805A937A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7" name="AutoShape 8">
          <a:extLst>
            <a:ext uri="{FF2B5EF4-FFF2-40B4-BE49-F238E27FC236}">
              <a16:creationId xmlns:a16="http://schemas.microsoft.com/office/drawing/2014/main" id="{7AA12415-BF24-446F-9618-AFDB2F977EC8}"/>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8" name="AutoShape 9" descr="Imagen 1 de 1 de Pizarra, Tablero De Plane Nsn******* - Skilcraft Quartet Kit">
          <a:extLst>
            <a:ext uri="{FF2B5EF4-FFF2-40B4-BE49-F238E27FC236}">
              <a16:creationId xmlns:a16="http://schemas.microsoft.com/office/drawing/2014/main" id="{FFB01D44-F650-4D31-9514-BD64D471FF2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89" name="AutoShape 7">
          <a:extLst>
            <a:ext uri="{FF2B5EF4-FFF2-40B4-BE49-F238E27FC236}">
              <a16:creationId xmlns:a16="http://schemas.microsoft.com/office/drawing/2014/main" id="{6A12008D-37CE-48DD-A079-56A00CE67F3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0" name="AutoShape 8">
          <a:extLst>
            <a:ext uri="{FF2B5EF4-FFF2-40B4-BE49-F238E27FC236}">
              <a16:creationId xmlns:a16="http://schemas.microsoft.com/office/drawing/2014/main" id="{E73EA093-E0E4-49D8-BB33-A94D172F1F2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1" name="AutoShape 9" descr="Imagen 1 de 1 de Pizarra, Tablero De Plane Nsn******* - Skilcraft Quartet Kit">
          <a:extLst>
            <a:ext uri="{FF2B5EF4-FFF2-40B4-BE49-F238E27FC236}">
              <a16:creationId xmlns:a16="http://schemas.microsoft.com/office/drawing/2014/main" id="{0B143D74-F99A-4EB4-A63E-911423BB0184}"/>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2" name="AutoShape 7">
          <a:extLst>
            <a:ext uri="{FF2B5EF4-FFF2-40B4-BE49-F238E27FC236}">
              <a16:creationId xmlns:a16="http://schemas.microsoft.com/office/drawing/2014/main" id="{DC2B222B-CD7F-4869-9745-60B7DD54D557}"/>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3" name="AutoShape 8">
          <a:extLst>
            <a:ext uri="{FF2B5EF4-FFF2-40B4-BE49-F238E27FC236}">
              <a16:creationId xmlns:a16="http://schemas.microsoft.com/office/drawing/2014/main" id="{CF01986F-8FDF-41B1-81A9-A602678F8AF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4" name="AutoShape 9" descr="Imagen 1 de 1 de Pizarra, Tablero De Plane Nsn******* - Skilcraft Quartet Kit">
          <a:extLst>
            <a:ext uri="{FF2B5EF4-FFF2-40B4-BE49-F238E27FC236}">
              <a16:creationId xmlns:a16="http://schemas.microsoft.com/office/drawing/2014/main" id="{F959B57E-8CCD-4EFD-A424-D3172CED240A}"/>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5" name="AutoShape 7">
          <a:extLst>
            <a:ext uri="{FF2B5EF4-FFF2-40B4-BE49-F238E27FC236}">
              <a16:creationId xmlns:a16="http://schemas.microsoft.com/office/drawing/2014/main" id="{4800B8F0-CB64-4BA7-839F-A7A3B3ED0B82}"/>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6" name="AutoShape 8">
          <a:extLst>
            <a:ext uri="{FF2B5EF4-FFF2-40B4-BE49-F238E27FC236}">
              <a16:creationId xmlns:a16="http://schemas.microsoft.com/office/drawing/2014/main" id="{BF3DEE68-9F10-4EA3-B035-14C97FD9370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7" name="AutoShape 9" descr="Imagen 1 de 1 de Pizarra, Tablero De Plane Nsn******* - Skilcraft Quartet Kit">
          <a:extLst>
            <a:ext uri="{FF2B5EF4-FFF2-40B4-BE49-F238E27FC236}">
              <a16:creationId xmlns:a16="http://schemas.microsoft.com/office/drawing/2014/main" id="{408994E9-4D4C-4605-B31E-F8EE3821517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8" name="AutoShape 7">
          <a:extLst>
            <a:ext uri="{FF2B5EF4-FFF2-40B4-BE49-F238E27FC236}">
              <a16:creationId xmlns:a16="http://schemas.microsoft.com/office/drawing/2014/main" id="{F1AA266E-9ADD-4F0A-8450-4339767C1CE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99" name="AutoShape 8">
          <a:extLst>
            <a:ext uri="{FF2B5EF4-FFF2-40B4-BE49-F238E27FC236}">
              <a16:creationId xmlns:a16="http://schemas.microsoft.com/office/drawing/2014/main" id="{78D69D5F-B0F3-4BF9-8217-C16FA53699F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0" name="AutoShape 9" descr="Imagen 1 de 1 de Pizarra, Tablero De Plane Nsn******* - Skilcraft Quartet Kit">
          <a:extLst>
            <a:ext uri="{FF2B5EF4-FFF2-40B4-BE49-F238E27FC236}">
              <a16:creationId xmlns:a16="http://schemas.microsoft.com/office/drawing/2014/main" id="{946F8868-4D42-4869-AAE7-588D0671DEC7}"/>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1" name="AutoShape 7">
          <a:extLst>
            <a:ext uri="{FF2B5EF4-FFF2-40B4-BE49-F238E27FC236}">
              <a16:creationId xmlns:a16="http://schemas.microsoft.com/office/drawing/2014/main" id="{D076F083-45DA-4DF5-9F89-41F076D343F4}"/>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2" name="AutoShape 8">
          <a:extLst>
            <a:ext uri="{FF2B5EF4-FFF2-40B4-BE49-F238E27FC236}">
              <a16:creationId xmlns:a16="http://schemas.microsoft.com/office/drawing/2014/main" id="{7CB2F458-DF26-4047-9E7F-1CC06B97201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3" name="AutoShape 9" descr="Imagen 1 de 1 de Pizarra, Tablero De Plane Nsn******* - Skilcraft Quartet Kit">
          <a:extLst>
            <a:ext uri="{FF2B5EF4-FFF2-40B4-BE49-F238E27FC236}">
              <a16:creationId xmlns:a16="http://schemas.microsoft.com/office/drawing/2014/main" id="{5C3BB6DA-195A-40C1-9B00-2FFC1B9F743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4" name="AutoShape 7">
          <a:extLst>
            <a:ext uri="{FF2B5EF4-FFF2-40B4-BE49-F238E27FC236}">
              <a16:creationId xmlns:a16="http://schemas.microsoft.com/office/drawing/2014/main" id="{6BA874AC-701D-4FDA-BD3B-1A9C52A787A5}"/>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5" name="AutoShape 8">
          <a:extLst>
            <a:ext uri="{FF2B5EF4-FFF2-40B4-BE49-F238E27FC236}">
              <a16:creationId xmlns:a16="http://schemas.microsoft.com/office/drawing/2014/main" id="{DFE418E1-C53E-4F5F-A5EA-96F0615DE869}"/>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6" name="AutoShape 9" descr="Imagen 1 de 1 de Pizarra, Tablero De Plane Nsn******* - Skilcraft Quartet Kit">
          <a:extLst>
            <a:ext uri="{FF2B5EF4-FFF2-40B4-BE49-F238E27FC236}">
              <a16:creationId xmlns:a16="http://schemas.microsoft.com/office/drawing/2014/main" id="{555D3625-0674-457F-BE24-23D8A9B93E4E}"/>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7" name="AutoShape 7">
          <a:extLst>
            <a:ext uri="{FF2B5EF4-FFF2-40B4-BE49-F238E27FC236}">
              <a16:creationId xmlns:a16="http://schemas.microsoft.com/office/drawing/2014/main" id="{FD77AE39-2F3F-40EE-9308-171F86A435A6}"/>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8" name="AutoShape 8">
          <a:extLst>
            <a:ext uri="{FF2B5EF4-FFF2-40B4-BE49-F238E27FC236}">
              <a16:creationId xmlns:a16="http://schemas.microsoft.com/office/drawing/2014/main" id="{A039D34F-B4A1-465B-BB48-C221A471383D}"/>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109" name="AutoShape 9" descr="Imagen 1 de 1 de Pizarra, Tablero De Plane Nsn******* - Skilcraft Quartet Kit">
          <a:extLst>
            <a:ext uri="{FF2B5EF4-FFF2-40B4-BE49-F238E27FC236}">
              <a16:creationId xmlns:a16="http://schemas.microsoft.com/office/drawing/2014/main" id="{B0A94E25-F65D-484D-8B24-5439EA88C0BF}"/>
            </a:ext>
          </a:extLst>
        </xdr:cNvPr>
        <xdr:cNvSpPr>
          <a:spLocks noChangeAspect="1" noChangeArrowheads="1"/>
        </xdr:cNvSpPr>
      </xdr:nvSpPr>
      <xdr:spPr bwMode="auto">
        <a:xfrm>
          <a:off x="11963400" y="8492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0" name="AutoShape 7">
          <a:extLst>
            <a:ext uri="{FF2B5EF4-FFF2-40B4-BE49-F238E27FC236}">
              <a16:creationId xmlns:a16="http://schemas.microsoft.com/office/drawing/2014/main" id="{2F3B1344-8E84-435C-ADA2-A0E6E6ACBD79}"/>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1" name="AutoShape 8">
          <a:extLst>
            <a:ext uri="{FF2B5EF4-FFF2-40B4-BE49-F238E27FC236}">
              <a16:creationId xmlns:a16="http://schemas.microsoft.com/office/drawing/2014/main" id="{98DD42FE-685D-4B1B-826A-69758AD2563E}"/>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2" name="AutoShape 9" descr="Imagen 1 de 1 de Pizarra, Tablero De Plane Nsn******* - Skilcraft Quartet Kit">
          <a:extLst>
            <a:ext uri="{FF2B5EF4-FFF2-40B4-BE49-F238E27FC236}">
              <a16:creationId xmlns:a16="http://schemas.microsoft.com/office/drawing/2014/main" id="{807FD187-4F35-4C25-9CCD-B77D7CDC3D2D}"/>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3" name="AutoShape 7">
          <a:extLst>
            <a:ext uri="{FF2B5EF4-FFF2-40B4-BE49-F238E27FC236}">
              <a16:creationId xmlns:a16="http://schemas.microsoft.com/office/drawing/2014/main" id="{45351484-9969-4F93-893E-774E9E02653E}"/>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4" name="AutoShape 8">
          <a:extLst>
            <a:ext uri="{FF2B5EF4-FFF2-40B4-BE49-F238E27FC236}">
              <a16:creationId xmlns:a16="http://schemas.microsoft.com/office/drawing/2014/main" id="{462CD1C5-9D63-4EEB-AE9B-9B329D4F030B}"/>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5" name="AutoShape 9" descr="Imagen 1 de 1 de Pizarra, Tablero De Plane Nsn******* - Skilcraft Quartet Kit">
          <a:extLst>
            <a:ext uri="{FF2B5EF4-FFF2-40B4-BE49-F238E27FC236}">
              <a16:creationId xmlns:a16="http://schemas.microsoft.com/office/drawing/2014/main" id="{0BF0A606-22F5-4F19-B22C-5B887CE6DF36}"/>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6" name="AutoShape 7">
          <a:extLst>
            <a:ext uri="{FF2B5EF4-FFF2-40B4-BE49-F238E27FC236}">
              <a16:creationId xmlns:a16="http://schemas.microsoft.com/office/drawing/2014/main" id="{15A3AA5E-F86D-46AB-9D2B-7DF14571FCF4}"/>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7" name="AutoShape 8">
          <a:extLst>
            <a:ext uri="{FF2B5EF4-FFF2-40B4-BE49-F238E27FC236}">
              <a16:creationId xmlns:a16="http://schemas.microsoft.com/office/drawing/2014/main" id="{48A78F0F-1DFB-4A54-96BA-78E887A4B96B}"/>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8" name="AutoShape 9" descr="Imagen 1 de 1 de Pizarra, Tablero De Plane Nsn******* - Skilcraft Quartet Kit">
          <a:extLst>
            <a:ext uri="{FF2B5EF4-FFF2-40B4-BE49-F238E27FC236}">
              <a16:creationId xmlns:a16="http://schemas.microsoft.com/office/drawing/2014/main" id="{9EF49FCE-2B05-4328-B723-1E4647A854F7}"/>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19" name="AutoShape 7">
          <a:extLst>
            <a:ext uri="{FF2B5EF4-FFF2-40B4-BE49-F238E27FC236}">
              <a16:creationId xmlns:a16="http://schemas.microsoft.com/office/drawing/2014/main" id="{F52CA8C0-54D6-495B-AD5C-782FCCCA425A}"/>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0" name="AutoShape 8">
          <a:extLst>
            <a:ext uri="{FF2B5EF4-FFF2-40B4-BE49-F238E27FC236}">
              <a16:creationId xmlns:a16="http://schemas.microsoft.com/office/drawing/2014/main" id="{69FEA7D0-2091-4B4B-936C-48BC24425B3F}"/>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1" name="AutoShape 9" descr="Imagen 1 de 1 de Pizarra, Tablero De Plane Nsn******* - Skilcraft Quartet Kit">
          <a:extLst>
            <a:ext uri="{FF2B5EF4-FFF2-40B4-BE49-F238E27FC236}">
              <a16:creationId xmlns:a16="http://schemas.microsoft.com/office/drawing/2014/main" id="{9CE34FFF-77D7-4BE1-B333-758296A96F13}"/>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2" name="AutoShape 7">
          <a:extLst>
            <a:ext uri="{FF2B5EF4-FFF2-40B4-BE49-F238E27FC236}">
              <a16:creationId xmlns:a16="http://schemas.microsoft.com/office/drawing/2014/main" id="{1FD4FD0B-3E9D-47C1-8BB2-558F3EF217E6}"/>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3" name="AutoShape 8">
          <a:extLst>
            <a:ext uri="{FF2B5EF4-FFF2-40B4-BE49-F238E27FC236}">
              <a16:creationId xmlns:a16="http://schemas.microsoft.com/office/drawing/2014/main" id="{E1DA0832-D714-4373-BBC5-3CE2A6ECED43}"/>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4" name="AutoShape 9" descr="Imagen 1 de 1 de Pizarra, Tablero De Plane Nsn******* - Skilcraft Quartet Kit">
          <a:extLst>
            <a:ext uri="{FF2B5EF4-FFF2-40B4-BE49-F238E27FC236}">
              <a16:creationId xmlns:a16="http://schemas.microsoft.com/office/drawing/2014/main" id="{DC5944DD-F007-46EB-B72C-0599EBD8B475}"/>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5" name="AutoShape 7">
          <a:extLst>
            <a:ext uri="{FF2B5EF4-FFF2-40B4-BE49-F238E27FC236}">
              <a16:creationId xmlns:a16="http://schemas.microsoft.com/office/drawing/2014/main" id="{E8D74FA4-6B93-49BD-B741-E3CB1E086044}"/>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1822454"/>
    <xdr:sp macro="" textlink="">
      <xdr:nvSpPr>
        <xdr:cNvPr id="126" name="AutoShape 8">
          <a:extLst>
            <a:ext uri="{FF2B5EF4-FFF2-40B4-BE49-F238E27FC236}">
              <a16:creationId xmlns:a16="http://schemas.microsoft.com/office/drawing/2014/main" id="{55F6A6E0-FD71-40E5-9012-837DB533385A}"/>
            </a:ext>
          </a:extLst>
        </xdr:cNvPr>
        <xdr:cNvSpPr>
          <a:spLocks noChangeAspect="1" noChangeArrowheads="1"/>
        </xdr:cNvSpPr>
      </xdr:nvSpPr>
      <xdr:spPr bwMode="auto">
        <a:xfrm>
          <a:off x="11963400" y="849249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76200</xdr:colOff>
      <xdr:row>4</xdr:row>
      <xdr:rowOff>266700</xdr:rowOff>
    </xdr:from>
    <xdr:to>
      <xdr:col>2</xdr:col>
      <xdr:colOff>828675</xdr:colOff>
      <xdr:row>4</xdr:row>
      <xdr:rowOff>1095376</xdr:rowOff>
    </xdr:to>
    <xdr:pic>
      <xdr:nvPicPr>
        <xdr:cNvPr id="127" name="Imagen 126" descr="Icono&#10;&#10;Descripción generada automáticamente">
          <a:extLst>
            <a:ext uri="{FF2B5EF4-FFF2-40B4-BE49-F238E27FC236}">
              <a16:creationId xmlns:a16="http://schemas.microsoft.com/office/drawing/2014/main" id="{02A94ADF-44B1-4CA4-A710-E2CB25C92A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62100" y="1190625"/>
          <a:ext cx="752475" cy="8286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12</xdr:row>
      <xdr:rowOff>0</xdr:rowOff>
    </xdr:from>
    <xdr:to>
      <xdr:col>2</xdr:col>
      <xdr:colOff>152400</xdr:colOff>
      <xdr:row>120</xdr:row>
      <xdr:rowOff>180975</xdr:rowOff>
    </xdr:to>
    <xdr:sp macro="" textlink="">
      <xdr:nvSpPr>
        <xdr:cNvPr id="2" name="AutoShape 11" descr="Amazon.com: HP - Intel Xeon / Laptops / Computadoras y Tablets: Electrónica">
          <a:extLst>
            <a:ext uri="{FF2B5EF4-FFF2-40B4-BE49-F238E27FC236}">
              <a16:creationId xmlns:a16="http://schemas.microsoft.com/office/drawing/2014/main" id="{6F350827-1E5E-4888-A47D-AE545EA134A3}"/>
            </a:ext>
          </a:extLst>
        </xdr:cNvPr>
        <xdr:cNvSpPr>
          <a:spLocks noChangeAspect="1" noChangeArrowheads="1"/>
        </xdr:cNvSpPr>
      </xdr:nvSpPr>
      <xdr:spPr bwMode="auto">
        <a:xfrm>
          <a:off x="1524000" y="15706725"/>
          <a:ext cx="152400" cy="20754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152400</xdr:colOff>
      <xdr:row>120</xdr:row>
      <xdr:rowOff>180975</xdr:rowOff>
    </xdr:to>
    <xdr:sp macro="" textlink="">
      <xdr:nvSpPr>
        <xdr:cNvPr id="3" name="AutoShape 12" descr="Amazon.com: HP - Intel Xeon / Laptops / Computadoras y Tablets: Electrónica">
          <a:extLst>
            <a:ext uri="{FF2B5EF4-FFF2-40B4-BE49-F238E27FC236}">
              <a16:creationId xmlns:a16="http://schemas.microsoft.com/office/drawing/2014/main" id="{0C8B993D-4346-4145-B18B-9C78FAEEAE00}"/>
            </a:ext>
          </a:extLst>
        </xdr:cNvPr>
        <xdr:cNvSpPr>
          <a:spLocks noChangeAspect="1" noChangeArrowheads="1"/>
        </xdr:cNvSpPr>
      </xdr:nvSpPr>
      <xdr:spPr bwMode="auto">
        <a:xfrm>
          <a:off x="1524000" y="15706725"/>
          <a:ext cx="152400" cy="20754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12</xdr:row>
      <xdr:rowOff>0</xdr:rowOff>
    </xdr:from>
    <xdr:ext cx="304800" cy="304800"/>
    <xdr:sp macro="" textlink="">
      <xdr:nvSpPr>
        <xdr:cNvPr id="4" name="AutoShape 7">
          <a:extLst>
            <a:ext uri="{FF2B5EF4-FFF2-40B4-BE49-F238E27FC236}">
              <a16:creationId xmlns:a16="http://schemas.microsoft.com/office/drawing/2014/main" id="{8C8B0102-2EE7-4418-9569-00E41C9EC4A7}"/>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 name="AutoShape 8">
          <a:extLst>
            <a:ext uri="{FF2B5EF4-FFF2-40B4-BE49-F238E27FC236}">
              <a16:creationId xmlns:a16="http://schemas.microsoft.com/office/drawing/2014/main" id="{A5141C81-2A75-4F62-840E-A7D54444122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 name="AutoShape 9" descr="Imagen 1 de 1 de Pizarra, Tablero De Plane Nsn******* - Skilcraft Quartet Kit">
          <a:extLst>
            <a:ext uri="{FF2B5EF4-FFF2-40B4-BE49-F238E27FC236}">
              <a16:creationId xmlns:a16="http://schemas.microsoft.com/office/drawing/2014/main" id="{E75F7603-E4D7-4527-94E8-3556DBD095A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 name="AutoShape 7">
          <a:extLst>
            <a:ext uri="{FF2B5EF4-FFF2-40B4-BE49-F238E27FC236}">
              <a16:creationId xmlns:a16="http://schemas.microsoft.com/office/drawing/2014/main" id="{85B6C012-910E-40AA-A6B8-3DFC73EED2ED}"/>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 name="AutoShape 8">
          <a:extLst>
            <a:ext uri="{FF2B5EF4-FFF2-40B4-BE49-F238E27FC236}">
              <a16:creationId xmlns:a16="http://schemas.microsoft.com/office/drawing/2014/main" id="{ECE60821-91DF-475B-AA86-7F466701DAB3}"/>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9" name="AutoShape 9" descr="Imagen 1 de 1 de Pizarra, Tablero De Plane Nsn******* - Skilcraft Quartet Kit">
          <a:extLst>
            <a:ext uri="{FF2B5EF4-FFF2-40B4-BE49-F238E27FC236}">
              <a16:creationId xmlns:a16="http://schemas.microsoft.com/office/drawing/2014/main" id="{BEF892CF-8915-4EE1-BC13-940D44650825}"/>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0" name="AutoShape 7">
          <a:extLst>
            <a:ext uri="{FF2B5EF4-FFF2-40B4-BE49-F238E27FC236}">
              <a16:creationId xmlns:a16="http://schemas.microsoft.com/office/drawing/2014/main" id="{168A80BE-8A51-4E99-9ACC-F88CAB2BFC16}"/>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1" name="AutoShape 8">
          <a:extLst>
            <a:ext uri="{FF2B5EF4-FFF2-40B4-BE49-F238E27FC236}">
              <a16:creationId xmlns:a16="http://schemas.microsoft.com/office/drawing/2014/main" id="{D325941F-B437-4AEE-ADCD-79215FCBADA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2" name="AutoShape 9" descr="Imagen 1 de 1 de Pizarra, Tablero De Plane Nsn******* - Skilcraft Quartet Kit">
          <a:extLst>
            <a:ext uri="{FF2B5EF4-FFF2-40B4-BE49-F238E27FC236}">
              <a16:creationId xmlns:a16="http://schemas.microsoft.com/office/drawing/2014/main" id="{B17F1162-5E93-4A24-A752-CA219E7B323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3" name="AutoShape 7">
          <a:extLst>
            <a:ext uri="{FF2B5EF4-FFF2-40B4-BE49-F238E27FC236}">
              <a16:creationId xmlns:a16="http://schemas.microsoft.com/office/drawing/2014/main" id="{713326D0-B378-40BD-8758-F4E3ACACB79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4" name="AutoShape 8">
          <a:extLst>
            <a:ext uri="{FF2B5EF4-FFF2-40B4-BE49-F238E27FC236}">
              <a16:creationId xmlns:a16="http://schemas.microsoft.com/office/drawing/2014/main" id="{CF7003AC-99DE-4B71-B1F1-5223631527FA}"/>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5" name="AutoShape 9" descr="Imagen 1 de 1 de Pizarra, Tablero De Plane Nsn******* - Skilcraft Quartet Kit">
          <a:extLst>
            <a:ext uri="{FF2B5EF4-FFF2-40B4-BE49-F238E27FC236}">
              <a16:creationId xmlns:a16="http://schemas.microsoft.com/office/drawing/2014/main" id="{DB6A4422-E75B-4714-9D99-39D1B7647FE3}"/>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6" name="AutoShape 7">
          <a:extLst>
            <a:ext uri="{FF2B5EF4-FFF2-40B4-BE49-F238E27FC236}">
              <a16:creationId xmlns:a16="http://schemas.microsoft.com/office/drawing/2014/main" id="{C7C21022-18AD-438C-A38B-B03205F57307}"/>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7" name="AutoShape 8">
          <a:extLst>
            <a:ext uri="{FF2B5EF4-FFF2-40B4-BE49-F238E27FC236}">
              <a16:creationId xmlns:a16="http://schemas.microsoft.com/office/drawing/2014/main" id="{EB4A75F9-D4FA-403F-AC34-B138F0312BF9}"/>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8" name="AutoShape 9" descr="Imagen 1 de 1 de Pizarra, Tablero De Plane Nsn******* - Skilcraft Quartet Kit">
          <a:extLst>
            <a:ext uri="{FF2B5EF4-FFF2-40B4-BE49-F238E27FC236}">
              <a16:creationId xmlns:a16="http://schemas.microsoft.com/office/drawing/2014/main" id="{65665597-B531-4C1A-B091-37FC412F15E8}"/>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19" name="AutoShape 7">
          <a:extLst>
            <a:ext uri="{FF2B5EF4-FFF2-40B4-BE49-F238E27FC236}">
              <a16:creationId xmlns:a16="http://schemas.microsoft.com/office/drawing/2014/main" id="{573E16FD-F796-46F5-A8EC-E746CA92288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20" name="AutoShape 8">
          <a:extLst>
            <a:ext uri="{FF2B5EF4-FFF2-40B4-BE49-F238E27FC236}">
              <a16:creationId xmlns:a16="http://schemas.microsoft.com/office/drawing/2014/main" id="{5114AB32-1C86-4630-900B-1F28E66D9FEC}"/>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21" name="AutoShape 9" descr="Imagen 1 de 1 de Pizarra, Tablero De Plane Nsn******* - Skilcraft Quartet Kit">
          <a:extLst>
            <a:ext uri="{FF2B5EF4-FFF2-40B4-BE49-F238E27FC236}">
              <a16:creationId xmlns:a16="http://schemas.microsoft.com/office/drawing/2014/main" id="{6B7FB0C6-0395-484E-8747-F7FF6984D2D6}"/>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22" name="AutoShape 7">
          <a:extLst>
            <a:ext uri="{FF2B5EF4-FFF2-40B4-BE49-F238E27FC236}">
              <a16:creationId xmlns:a16="http://schemas.microsoft.com/office/drawing/2014/main" id="{FB274839-C352-44B4-8717-D6CA91FF84C7}"/>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23" name="AutoShape 8">
          <a:extLst>
            <a:ext uri="{FF2B5EF4-FFF2-40B4-BE49-F238E27FC236}">
              <a16:creationId xmlns:a16="http://schemas.microsoft.com/office/drawing/2014/main" id="{522D819D-0871-4ED3-860C-726AFAA76C44}"/>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24" name="AutoShape 9" descr="Imagen 1 de 1 de Pizarra, Tablero De Plane Nsn******* - Skilcraft Quartet Kit">
          <a:extLst>
            <a:ext uri="{FF2B5EF4-FFF2-40B4-BE49-F238E27FC236}">
              <a16:creationId xmlns:a16="http://schemas.microsoft.com/office/drawing/2014/main" id="{6F815541-83D6-4E69-9BEC-C0C5BE634C44}"/>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25" name="Shape 3" descr="Horno combi unox chefttop 5 bandejas en Colombia | Clasf casa-y-jardin">
          <a:extLst>
            <a:ext uri="{FF2B5EF4-FFF2-40B4-BE49-F238E27FC236}">
              <a16:creationId xmlns:a16="http://schemas.microsoft.com/office/drawing/2014/main" id="{4E093CBE-748F-4870-9BCC-9E79E9A160BB}"/>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26" name="Shape 3" descr="Horno combi unox chefttop 5 bandejas en Colombia | Clasf casa-y-jardin">
          <a:extLst>
            <a:ext uri="{FF2B5EF4-FFF2-40B4-BE49-F238E27FC236}">
              <a16:creationId xmlns:a16="http://schemas.microsoft.com/office/drawing/2014/main" id="{DE4FD809-17A3-4895-A5C1-94351C3CA775}"/>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27" name="Shape 3" descr="Horno combi unox chefttop 5 bandejas en Colombia | Clasf casa-y-jardin">
          <a:extLst>
            <a:ext uri="{FF2B5EF4-FFF2-40B4-BE49-F238E27FC236}">
              <a16:creationId xmlns:a16="http://schemas.microsoft.com/office/drawing/2014/main" id="{E676E76A-F2A5-4693-953F-F4631B909577}"/>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83273C41-5BC6-4809-B66B-E96BE454CF33}"/>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C3EA45D8-6A8A-48D0-9AB1-6A2E436B52FA}"/>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A15A3EF7-4DBE-4F80-95FD-C6F39A4C6CF0}"/>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6070ABBA-6518-45B1-B148-C71CC0C5FEE3}"/>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BC20B60E-A944-4552-A049-DC6162113D29}"/>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E21498DE-AD47-41D7-916F-214E19CBB1F2}"/>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A6BE401A-5004-44CE-9BD3-ED799EBC84CF}"/>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E18FACF8-A8A0-4519-9057-2F2699A59655}"/>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BC9CF068-D54B-4D16-80B7-09872A62D6FE}"/>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1C4F4F6F-D9D2-4E1A-BEB4-27E16D36412F}"/>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2E3EC122-E1E0-4738-AE67-29FAE3A09127}"/>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31A7FC33-C847-4230-BD86-B013CDD2CABA}"/>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75568EA2-7C25-40B8-B664-D2CB724E226B}"/>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01339E71-BD6B-4030-AE4D-EC05FF157435}"/>
            </a:ext>
          </a:extLst>
        </xdr:cNvPr>
        <xdr:cNvSpPr/>
      </xdr:nvSpPr>
      <xdr:spPr>
        <a:xfrm>
          <a:off x="1524000" y="15706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12</xdr:row>
      <xdr:rowOff>0</xdr:rowOff>
    </xdr:from>
    <xdr:to>
      <xdr:col>2</xdr:col>
      <xdr:colOff>152400</xdr:colOff>
      <xdr:row>20</xdr:row>
      <xdr:rowOff>19050</xdr:rowOff>
    </xdr:to>
    <xdr:sp macro="" textlink="">
      <xdr:nvSpPr>
        <xdr:cNvPr id="42" name="AutoShape 4">
          <a:extLst>
            <a:ext uri="{FF2B5EF4-FFF2-40B4-BE49-F238E27FC236}">
              <a16:creationId xmlns:a16="http://schemas.microsoft.com/office/drawing/2014/main" id="{C0501BC5-BD3F-48EE-BBA8-25B23265364D}"/>
            </a:ext>
          </a:extLst>
        </xdr:cNvPr>
        <xdr:cNvSpPr>
          <a:spLocks noChangeAspect="1" noChangeArrowheads="1"/>
        </xdr:cNvSpPr>
      </xdr:nvSpPr>
      <xdr:spPr bwMode="auto">
        <a:xfrm>
          <a:off x="1524000" y="15706725"/>
          <a:ext cx="152400" cy="15430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152400</xdr:colOff>
      <xdr:row>20</xdr:row>
      <xdr:rowOff>19050</xdr:rowOff>
    </xdr:to>
    <xdr:sp macro="" textlink="">
      <xdr:nvSpPr>
        <xdr:cNvPr id="43" name="AutoShape 4">
          <a:extLst>
            <a:ext uri="{FF2B5EF4-FFF2-40B4-BE49-F238E27FC236}">
              <a16:creationId xmlns:a16="http://schemas.microsoft.com/office/drawing/2014/main" id="{BD957BF6-5EE5-4978-AF72-90325576E83C}"/>
            </a:ext>
          </a:extLst>
        </xdr:cNvPr>
        <xdr:cNvSpPr>
          <a:spLocks noChangeAspect="1" noChangeArrowheads="1"/>
        </xdr:cNvSpPr>
      </xdr:nvSpPr>
      <xdr:spPr bwMode="auto">
        <a:xfrm>
          <a:off x="1524000" y="15706725"/>
          <a:ext cx="152400" cy="15430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152400</xdr:colOff>
      <xdr:row>20</xdr:row>
      <xdr:rowOff>19050</xdr:rowOff>
    </xdr:to>
    <xdr:sp macro="" textlink="">
      <xdr:nvSpPr>
        <xdr:cNvPr id="44" name="AutoShape 4">
          <a:extLst>
            <a:ext uri="{FF2B5EF4-FFF2-40B4-BE49-F238E27FC236}">
              <a16:creationId xmlns:a16="http://schemas.microsoft.com/office/drawing/2014/main" id="{AE6A8FF0-7861-433F-8A3A-3ECEADB9EB0B}"/>
            </a:ext>
          </a:extLst>
        </xdr:cNvPr>
        <xdr:cNvSpPr>
          <a:spLocks noChangeAspect="1" noChangeArrowheads="1"/>
        </xdr:cNvSpPr>
      </xdr:nvSpPr>
      <xdr:spPr bwMode="auto">
        <a:xfrm>
          <a:off x="1524000" y="15706725"/>
          <a:ext cx="152400" cy="15430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12</xdr:row>
      <xdr:rowOff>0</xdr:rowOff>
    </xdr:from>
    <xdr:to>
      <xdr:col>12</xdr:col>
      <xdr:colOff>149750</xdr:colOff>
      <xdr:row>20</xdr:row>
      <xdr:rowOff>16400</xdr:rowOff>
    </xdr:to>
    <xdr:sp macro="" textlink="">
      <xdr:nvSpPr>
        <xdr:cNvPr id="45" name="AutoShape 3">
          <a:extLst>
            <a:ext uri="{FF2B5EF4-FFF2-40B4-BE49-F238E27FC236}">
              <a16:creationId xmlns:a16="http://schemas.microsoft.com/office/drawing/2014/main" id="{F1F78935-948D-42CD-BF48-F409C77A0208}"/>
            </a:ext>
          </a:extLst>
        </xdr:cNvPr>
        <xdr:cNvSpPr>
          <a:spLocks noChangeAspect="1" noChangeArrowheads="1"/>
        </xdr:cNvSpPr>
      </xdr:nvSpPr>
      <xdr:spPr bwMode="auto">
        <a:xfrm>
          <a:off x="21802725" y="15706725"/>
          <a:ext cx="149750" cy="1540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12</xdr:row>
      <xdr:rowOff>0</xdr:rowOff>
    </xdr:from>
    <xdr:ext cx="304800" cy="1822454"/>
    <xdr:sp macro="" textlink="">
      <xdr:nvSpPr>
        <xdr:cNvPr id="46" name="AutoShape 7">
          <a:extLst>
            <a:ext uri="{FF2B5EF4-FFF2-40B4-BE49-F238E27FC236}">
              <a16:creationId xmlns:a16="http://schemas.microsoft.com/office/drawing/2014/main" id="{4531D5DD-B3D3-4A42-A297-EF22C32B7E98}"/>
            </a:ext>
          </a:extLst>
        </xdr:cNvPr>
        <xdr:cNvSpPr>
          <a:spLocks noChangeAspect="1" noChangeArrowheads="1"/>
        </xdr:cNvSpPr>
      </xdr:nvSpPr>
      <xdr:spPr bwMode="auto">
        <a:xfrm>
          <a:off x="11287125" y="1570672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1822454"/>
    <xdr:sp macro="" textlink="">
      <xdr:nvSpPr>
        <xdr:cNvPr id="47" name="AutoShape 8">
          <a:extLst>
            <a:ext uri="{FF2B5EF4-FFF2-40B4-BE49-F238E27FC236}">
              <a16:creationId xmlns:a16="http://schemas.microsoft.com/office/drawing/2014/main" id="{90934096-EDBF-45E5-9EDD-758AE4804438}"/>
            </a:ext>
          </a:extLst>
        </xdr:cNvPr>
        <xdr:cNvSpPr>
          <a:spLocks noChangeAspect="1" noChangeArrowheads="1"/>
        </xdr:cNvSpPr>
      </xdr:nvSpPr>
      <xdr:spPr bwMode="auto">
        <a:xfrm>
          <a:off x="11287125" y="1570672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1822454"/>
    <xdr:sp macro="" textlink="">
      <xdr:nvSpPr>
        <xdr:cNvPr id="48" name="AutoShape 9" descr="Imagen 1 de 1 de Pizarra, Tablero De Plane Nsn******* - Skilcraft Quartet Kit">
          <a:extLst>
            <a:ext uri="{FF2B5EF4-FFF2-40B4-BE49-F238E27FC236}">
              <a16:creationId xmlns:a16="http://schemas.microsoft.com/office/drawing/2014/main" id="{0F66B78C-D371-4ED4-8CD8-AFFE64049A3C}"/>
            </a:ext>
          </a:extLst>
        </xdr:cNvPr>
        <xdr:cNvSpPr>
          <a:spLocks noChangeAspect="1" noChangeArrowheads="1"/>
        </xdr:cNvSpPr>
      </xdr:nvSpPr>
      <xdr:spPr bwMode="auto">
        <a:xfrm>
          <a:off x="11287125" y="1570672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49" name="AutoShape 7">
          <a:extLst>
            <a:ext uri="{FF2B5EF4-FFF2-40B4-BE49-F238E27FC236}">
              <a16:creationId xmlns:a16="http://schemas.microsoft.com/office/drawing/2014/main" id="{94E401BF-ED55-470C-81AE-DCCC66C03E91}"/>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0" name="AutoShape 8">
          <a:extLst>
            <a:ext uri="{FF2B5EF4-FFF2-40B4-BE49-F238E27FC236}">
              <a16:creationId xmlns:a16="http://schemas.microsoft.com/office/drawing/2014/main" id="{9BCC530C-490C-43E9-9385-1598B4784D58}"/>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1" name="AutoShape 9" descr="Imagen 1 de 1 de Pizarra, Tablero De Plane Nsn******* - Skilcraft Quartet Kit">
          <a:extLst>
            <a:ext uri="{FF2B5EF4-FFF2-40B4-BE49-F238E27FC236}">
              <a16:creationId xmlns:a16="http://schemas.microsoft.com/office/drawing/2014/main" id="{9028DBE0-922D-4BDB-B6DA-F2B64C291B5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2" name="AutoShape 7">
          <a:extLst>
            <a:ext uri="{FF2B5EF4-FFF2-40B4-BE49-F238E27FC236}">
              <a16:creationId xmlns:a16="http://schemas.microsoft.com/office/drawing/2014/main" id="{F2EA395C-D55D-4481-84CE-EF6BCBCC9D50}"/>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3" name="AutoShape 8">
          <a:extLst>
            <a:ext uri="{FF2B5EF4-FFF2-40B4-BE49-F238E27FC236}">
              <a16:creationId xmlns:a16="http://schemas.microsoft.com/office/drawing/2014/main" id="{4D783EA7-12F5-4718-A3FF-C87C31D70587}"/>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4" name="AutoShape 9" descr="Imagen 1 de 1 de Pizarra, Tablero De Plane Nsn******* - Skilcraft Quartet Kit">
          <a:extLst>
            <a:ext uri="{FF2B5EF4-FFF2-40B4-BE49-F238E27FC236}">
              <a16:creationId xmlns:a16="http://schemas.microsoft.com/office/drawing/2014/main" id="{579271B2-48D7-46AB-AED2-DF9E5FE7A7DB}"/>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5" name="AutoShape 7">
          <a:extLst>
            <a:ext uri="{FF2B5EF4-FFF2-40B4-BE49-F238E27FC236}">
              <a16:creationId xmlns:a16="http://schemas.microsoft.com/office/drawing/2014/main" id="{47BDA9FC-2DB4-440F-B21E-2D8F4FF27D2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6" name="AutoShape 8">
          <a:extLst>
            <a:ext uri="{FF2B5EF4-FFF2-40B4-BE49-F238E27FC236}">
              <a16:creationId xmlns:a16="http://schemas.microsoft.com/office/drawing/2014/main" id="{E69B1EF9-4BF1-417D-BBF6-E96F1B3115F3}"/>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7" name="AutoShape 9" descr="Imagen 1 de 1 de Pizarra, Tablero De Plane Nsn******* - Skilcraft Quartet Kit">
          <a:extLst>
            <a:ext uri="{FF2B5EF4-FFF2-40B4-BE49-F238E27FC236}">
              <a16:creationId xmlns:a16="http://schemas.microsoft.com/office/drawing/2014/main" id="{4D7B0A02-7598-42C8-88BD-4DFC7C5C866D}"/>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8" name="AutoShape 7">
          <a:extLst>
            <a:ext uri="{FF2B5EF4-FFF2-40B4-BE49-F238E27FC236}">
              <a16:creationId xmlns:a16="http://schemas.microsoft.com/office/drawing/2014/main" id="{C49F80A0-81F3-4E78-9D8E-34675AC642CB}"/>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59" name="AutoShape 8">
          <a:extLst>
            <a:ext uri="{FF2B5EF4-FFF2-40B4-BE49-F238E27FC236}">
              <a16:creationId xmlns:a16="http://schemas.microsoft.com/office/drawing/2014/main" id="{F8B62D39-FDC1-4123-A7A1-E1E7FB38B6C6}"/>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0" name="AutoShape 9" descr="Imagen 1 de 1 de Pizarra, Tablero De Plane Nsn******* - Skilcraft Quartet Kit">
          <a:extLst>
            <a:ext uri="{FF2B5EF4-FFF2-40B4-BE49-F238E27FC236}">
              <a16:creationId xmlns:a16="http://schemas.microsoft.com/office/drawing/2014/main" id="{EEAFC159-49E3-4293-ADE5-31EB41E0C11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1" name="AutoShape 7">
          <a:extLst>
            <a:ext uri="{FF2B5EF4-FFF2-40B4-BE49-F238E27FC236}">
              <a16:creationId xmlns:a16="http://schemas.microsoft.com/office/drawing/2014/main" id="{0DCD65FE-77D4-46E1-AD6E-6E25E80F01D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2" name="AutoShape 8">
          <a:extLst>
            <a:ext uri="{FF2B5EF4-FFF2-40B4-BE49-F238E27FC236}">
              <a16:creationId xmlns:a16="http://schemas.microsoft.com/office/drawing/2014/main" id="{5F90B470-0DFB-4AE7-940A-F1A9E767EFA1}"/>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3" name="AutoShape 9" descr="Imagen 1 de 1 de Pizarra, Tablero De Plane Nsn******* - Skilcraft Quartet Kit">
          <a:extLst>
            <a:ext uri="{FF2B5EF4-FFF2-40B4-BE49-F238E27FC236}">
              <a16:creationId xmlns:a16="http://schemas.microsoft.com/office/drawing/2014/main" id="{B78C2B45-E686-443C-8B5F-172CC26CA7F5}"/>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4" name="AutoShape 7">
          <a:extLst>
            <a:ext uri="{FF2B5EF4-FFF2-40B4-BE49-F238E27FC236}">
              <a16:creationId xmlns:a16="http://schemas.microsoft.com/office/drawing/2014/main" id="{E0630165-9961-42AA-BE21-536130BE3D8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5" name="AutoShape 8">
          <a:extLst>
            <a:ext uri="{FF2B5EF4-FFF2-40B4-BE49-F238E27FC236}">
              <a16:creationId xmlns:a16="http://schemas.microsoft.com/office/drawing/2014/main" id="{2845C28D-F542-4FB5-BAC8-F60BFB69F119}"/>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6" name="AutoShape 9" descr="Imagen 1 de 1 de Pizarra, Tablero De Plane Nsn******* - Skilcraft Quartet Kit">
          <a:extLst>
            <a:ext uri="{FF2B5EF4-FFF2-40B4-BE49-F238E27FC236}">
              <a16:creationId xmlns:a16="http://schemas.microsoft.com/office/drawing/2014/main" id="{CC9B2EE0-9D68-42AF-8937-B004C29FAA7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7" name="AutoShape 7">
          <a:extLst>
            <a:ext uri="{FF2B5EF4-FFF2-40B4-BE49-F238E27FC236}">
              <a16:creationId xmlns:a16="http://schemas.microsoft.com/office/drawing/2014/main" id="{6C3613B1-FE20-4B9B-879E-AC19AB5BDDE2}"/>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8" name="AutoShape 8">
          <a:extLst>
            <a:ext uri="{FF2B5EF4-FFF2-40B4-BE49-F238E27FC236}">
              <a16:creationId xmlns:a16="http://schemas.microsoft.com/office/drawing/2014/main" id="{5F9B2505-4BF0-42F4-8EAE-B6632420F7C2}"/>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69" name="AutoShape 9" descr="Imagen 1 de 1 de Pizarra, Tablero De Plane Nsn******* - Skilcraft Quartet Kit">
          <a:extLst>
            <a:ext uri="{FF2B5EF4-FFF2-40B4-BE49-F238E27FC236}">
              <a16:creationId xmlns:a16="http://schemas.microsoft.com/office/drawing/2014/main" id="{6457901D-AF70-4467-B266-A848FD7F6692}"/>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0" name="AutoShape 7">
          <a:extLst>
            <a:ext uri="{FF2B5EF4-FFF2-40B4-BE49-F238E27FC236}">
              <a16:creationId xmlns:a16="http://schemas.microsoft.com/office/drawing/2014/main" id="{F4BDF006-73DC-4235-9935-482444595AD1}"/>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1" name="AutoShape 8">
          <a:extLst>
            <a:ext uri="{FF2B5EF4-FFF2-40B4-BE49-F238E27FC236}">
              <a16:creationId xmlns:a16="http://schemas.microsoft.com/office/drawing/2014/main" id="{36909FEB-7460-419C-860A-F9393FCA2CDA}"/>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2" name="AutoShape 9" descr="Imagen 1 de 1 de Pizarra, Tablero De Plane Nsn******* - Skilcraft Quartet Kit">
          <a:extLst>
            <a:ext uri="{FF2B5EF4-FFF2-40B4-BE49-F238E27FC236}">
              <a16:creationId xmlns:a16="http://schemas.microsoft.com/office/drawing/2014/main" id="{298164BA-E43A-441D-9585-8C736EEE179B}"/>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3" name="AutoShape 7">
          <a:extLst>
            <a:ext uri="{FF2B5EF4-FFF2-40B4-BE49-F238E27FC236}">
              <a16:creationId xmlns:a16="http://schemas.microsoft.com/office/drawing/2014/main" id="{3045DA8B-D042-47DE-A316-6A53EE863D11}"/>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4" name="AutoShape 8">
          <a:extLst>
            <a:ext uri="{FF2B5EF4-FFF2-40B4-BE49-F238E27FC236}">
              <a16:creationId xmlns:a16="http://schemas.microsoft.com/office/drawing/2014/main" id="{6D5ABD37-C1E6-48A9-9485-CE59BEFC6141}"/>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5" name="AutoShape 9" descr="Imagen 1 de 1 de Pizarra, Tablero De Plane Nsn******* - Skilcraft Quartet Kit">
          <a:extLst>
            <a:ext uri="{FF2B5EF4-FFF2-40B4-BE49-F238E27FC236}">
              <a16:creationId xmlns:a16="http://schemas.microsoft.com/office/drawing/2014/main" id="{6F05DB7E-F674-4BCB-A65E-B91C65889B67}"/>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1822454"/>
    <xdr:sp macro="" textlink="">
      <xdr:nvSpPr>
        <xdr:cNvPr id="76" name="AutoShape 7">
          <a:extLst>
            <a:ext uri="{FF2B5EF4-FFF2-40B4-BE49-F238E27FC236}">
              <a16:creationId xmlns:a16="http://schemas.microsoft.com/office/drawing/2014/main" id="{38D56F93-47B8-469B-9A6A-0D2ADC0977C5}"/>
            </a:ext>
          </a:extLst>
        </xdr:cNvPr>
        <xdr:cNvSpPr>
          <a:spLocks noChangeAspect="1" noChangeArrowheads="1"/>
        </xdr:cNvSpPr>
      </xdr:nvSpPr>
      <xdr:spPr bwMode="auto">
        <a:xfrm>
          <a:off x="11287125" y="1570672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7" name="AutoShape 7">
          <a:extLst>
            <a:ext uri="{FF2B5EF4-FFF2-40B4-BE49-F238E27FC236}">
              <a16:creationId xmlns:a16="http://schemas.microsoft.com/office/drawing/2014/main" id="{B5698FC7-3326-42FB-B718-EB5AD27E287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8" name="AutoShape 8">
          <a:extLst>
            <a:ext uri="{FF2B5EF4-FFF2-40B4-BE49-F238E27FC236}">
              <a16:creationId xmlns:a16="http://schemas.microsoft.com/office/drawing/2014/main" id="{C4472FDC-17E5-4A67-BC82-9AF75588813E}"/>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79" name="AutoShape 9" descr="Imagen 1 de 1 de Pizarra, Tablero De Plane Nsn******* - Skilcraft Quartet Kit">
          <a:extLst>
            <a:ext uri="{FF2B5EF4-FFF2-40B4-BE49-F238E27FC236}">
              <a16:creationId xmlns:a16="http://schemas.microsoft.com/office/drawing/2014/main" id="{BE11255B-974E-4046-9C66-AF35EB2A3155}"/>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0" name="AutoShape 7">
          <a:extLst>
            <a:ext uri="{FF2B5EF4-FFF2-40B4-BE49-F238E27FC236}">
              <a16:creationId xmlns:a16="http://schemas.microsoft.com/office/drawing/2014/main" id="{494E2932-53A9-4F35-9510-AF68BFBBC328}"/>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1" name="AutoShape 8">
          <a:extLst>
            <a:ext uri="{FF2B5EF4-FFF2-40B4-BE49-F238E27FC236}">
              <a16:creationId xmlns:a16="http://schemas.microsoft.com/office/drawing/2014/main" id="{FFD200DC-A25B-4349-9AA3-F9DAB17AE9B0}"/>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2" name="AutoShape 9" descr="Imagen 1 de 1 de Pizarra, Tablero De Plane Nsn******* - Skilcraft Quartet Kit">
          <a:extLst>
            <a:ext uri="{FF2B5EF4-FFF2-40B4-BE49-F238E27FC236}">
              <a16:creationId xmlns:a16="http://schemas.microsoft.com/office/drawing/2014/main" id="{19DD6EF5-795B-4F8A-AB83-7677B754324C}"/>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3" name="AutoShape 7">
          <a:extLst>
            <a:ext uri="{FF2B5EF4-FFF2-40B4-BE49-F238E27FC236}">
              <a16:creationId xmlns:a16="http://schemas.microsoft.com/office/drawing/2014/main" id="{B75DFC40-25EB-4A86-937B-72514B5C3862}"/>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4" name="AutoShape 8">
          <a:extLst>
            <a:ext uri="{FF2B5EF4-FFF2-40B4-BE49-F238E27FC236}">
              <a16:creationId xmlns:a16="http://schemas.microsoft.com/office/drawing/2014/main" id="{C7878C6E-90C6-42C0-AC10-65650A19F48C}"/>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5" name="AutoShape 9" descr="Imagen 1 de 1 de Pizarra, Tablero De Plane Nsn******* - Skilcraft Quartet Kit">
          <a:extLst>
            <a:ext uri="{FF2B5EF4-FFF2-40B4-BE49-F238E27FC236}">
              <a16:creationId xmlns:a16="http://schemas.microsoft.com/office/drawing/2014/main" id="{39194CFE-452E-408D-B15D-7C3DABFB2E54}"/>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6" name="AutoShape 7">
          <a:extLst>
            <a:ext uri="{FF2B5EF4-FFF2-40B4-BE49-F238E27FC236}">
              <a16:creationId xmlns:a16="http://schemas.microsoft.com/office/drawing/2014/main" id="{21D4D87A-CA87-4C22-A7A1-6B26D531C4B9}"/>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7" name="AutoShape 8">
          <a:extLst>
            <a:ext uri="{FF2B5EF4-FFF2-40B4-BE49-F238E27FC236}">
              <a16:creationId xmlns:a16="http://schemas.microsoft.com/office/drawing/2014/main" id="{0FEC5A13-6DE5-4510-89F1-634C1BAFDA12}"/>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8" name="AutoShape 9" descr="Imagen 1 de 1 de Pizarra, Tablero De Plane Nsn******* - Skilcraft Quartet Kit">
          <a:extLst>
            <a:ext uri="{FF2B5EF4-FFF2-40B4-BE49-F238E27FC236}">
              <a16:creationId xmlns:a16="http://schemas.microsoft.com/office/drawing/2014/main" id="{A4118F4A-D649-4993-BC50-B3DBA41A353D}"/>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89" name="AutoShape 7">
          <a:extLst>
            <a:ext uri="{FF2B5EF4-FFF2-40B4-BE49-F238E27FC236}">
              <a16:creationId xmlns:a16="http://schemas.microsoft.com/office/drawing/2014/main" id="{DB676BE5-47D6-402D-807D-B7F7588D5A9F}"/>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90" name="AutoShape 8">
          <a:extLst>
            <a:ext uri="{FF2B5EF4-FFF2-40B4-BE49-F238E27FC236}">
              <a16:creationId xmlns:a16="http://schemas.microsoft.com/office/drawing/2014/main" id="{E589884D-D7DB-4F49-9EEB-A7646EF8DE35}"/>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91" name="AutoShape 9" descr="Imagen 1 de 1 de Pizarra, Tablero De Plane Nsn******* - Skilcraft Quartet Kit">
          <a:extLst>
            <a:ext uri="{FF2B5EF4-FFF2-40B4-BE49-F238E27FC236}">
              <a16:creationId xmlns:a16="http://schemas.microsoft.com/office/drawing/2014/main" id="{5CA39301-3951-4772-838E-87C4A4E07BE8}"/>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xdr:row>
      <xdr:rowOff>0</xdr:rowOff>
    </xdr:from>
    <xdr:ext cx="304800" cy="304800"/>
    <xdr:sp macro="" textlink="">
      <xdr:nvSpPr>
        <xdr:cNvPr id="92" name="AutoShape 7">
          <a:extLst>
            <a:ext uri="{FF2B5EF4-FFF2-40B4-BE49-F238E27FC236}">
              <a16:creationId xmlns:a16="http://schemas.microsoft.com/office/drawing/2014/main" id="{8A729EC9-0259-4B23-BD07-690247F202F0}"/>
            </a:ext>
          </a:extLst>
        </xdr:cNvPr>
        <xdr:cNvSpPr>
          <a:spLocks noChangeAspect="1" noChangeArrowheads="1"/>
        </xdr:cNvSpPr>
      </xdr:nvSpPr>
      <xdr:spPr bwMode="auto">
        <a:xfrm>
          <a:off x="11287125" y="1570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485775</xdr:colOff>
      <xdr:row>4</xdr:row>
      <xdr:rowOff>104777</xdr:rowOff>
    </xdr:from>
    <xdr:to>
      <xdr:col>2</xdr:col>
      <xdr:colOff>180975</xdr:colOff>
      <xdr:row>4</xdr:row>
      <xdr:rowOff>1022485</xdr:rowOff>
    </xdr:to>
    <xdr:pic>
      <xdr:nvPicPr>
        <xdr:cNvPr id="93" name="Imagen 92" descr="Icono&#10;&#10;Descripción generada automáticamente">
          <a:extLst>
            <a:ext uri="{FF2B5EF4-FFF2-40B4-BE49-F238E27FC236}">
              <a16:creationId xmlns:a16="http://schemas.microsoft.com/office/drawing/2014/main" id="{A71958B7-51E2-416B-80BF-1CA4914005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8225" y="1028702"/>
          <a:ext cx="666750" cy="917708"/>
        </a:xfrm>
        <a:prstGeom prst="rect">
          <a:avLst/>
        </a:prstGeom>
      </xdr:spPr>
    </xdr:pic>
    <xdr:clientData/>
  </xdr:twoCellAnchor>
  <xdr:twoCellAnchor editAs="oneCell">
    <xdr:from>
      <xdr:col>2</xdr:col>
      <xdr:colOff>0</xdr:colOff>
      <xdr:row>9</xdr:row>
      <xdr:rowOff>0</xdr:rowOff>
    </xdr:from>
    <xdr:to>
      <xdr:col>2</xdr:col>
      <xdr:colOff>152400</xdr:colOff>
      <xdr:row>24</xdr:row>
      <xdr:rowOff>19050</xdr:rowOff>
    </xdr:to>
    <xdr:sp macro="" textlink="">
      <xdr:nvSpPr>
        <xdr:cNvPr id="94" name="AutoShape 4">
          <a:extLst>
            <a:ext uri="{FF2B5EF4-FFF2-40B4-BE49-F238E27FC236}">
              <a16:creationId xmlns:a16="http://schemas.microsoft.com/office/drawing/2014/main" id="{FEC1CC38-262D-4EDD-9166-8FD561BFE17B}"/>
            </a:ext>
          </a:extLst>
        </xdr:cNvPr>
        <xdr:cNvSpPr>
          <a:spLocks noChangeAspect="1" noChangeArrowheads="1"/>
        </xdr:cNvSpPr>
      </xdr:nvSpPr>
      <xdr:spPr bwMode="auto">
        <a:xfrm>
          <a:off x="1524000" y="4486275"/>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3038475</xdr:colOff>
      <xdr:row>11</xdr:row>
      <xdr:rowOff>790574</xdr:rowOff>
    </xdr:from>
    <xdr:to>
      <xdr:col>3</xdr:col>
      <xdr:colOff>6181725</xdr:colOff>
      <xdr:row>11</xdr:row>
      <xdr:rowOff>3571875</xdr:rowOff>
    </xdr:to>
    <xdr:pic>
      <xdr:nvPicPr>
        <xdr:cNvPr id="99" name="Imagen 127">
          <a:extLst>
            <a:ext uri="{FF2B5EF4-FFF2-40B4-BE49-F238E27FC236}">
              <a16:creationId xmlns:a16="http://schemas.microsoft.com/office/drawing/2014/main" id="{0543931A-84B9-416A-93DE-79563D86DF42}"/>
            </a:ext>
          </a:extLst>
        </xdr:cNvPr>
        <xdr:cNvPicPr>
          <a:picLocks noChangeAspect="1"/>
        </xdr:cNvPicPr>
      </xdr:nvPicPr>
      <xdr:blipFill>
        <a:blip xmlns:r="http://schemas.openxmlformats.org/officeDocument/2006/relationships" r:embed="rId2"/>
        <a:stretch>
          <a:fillRect/>
        </a:stretch>
      </xdr:blipFill>
      <xdr:spPr>
        <a:xfrm>
          <a:off x="7800975" y="11591924"/>
          <a:ext cx="3143250" cy="2781301"/>
        </a:xfrm>
        <a:prstGeom prst="rect">
          <a:avLst/>
        </a:prstGeom>
      </xdr:spPr>
    </xdr:pic>
    <xdr:clientData/>
  </xdr:twoCellAnchor>
  <xdr:twoCellAnchor editAs="oneCell">
    <xdr:from>
      <xdr:col>3</xdr:col>
      <xdr:colOff>209549</xdr:colOff>
      <xdr:row>11</xdr:row>
      <xdr:rowOff>638176</xdr:rowOff>
    </xdr:from>
    <xdr:to>
      <xdr:col>3</xdr:col>
      <xdr:colOff>2686050</xdr:colOff>
      <xdr:row>11</xdr:row>
      <xdr:rowOff>3781426</xdr:rowOff>
    </xdr:to>
    <xdr:pic>
      <xdr:nvPicPr>
        <xdr:cNvPr id="100" name="Imagen 128">
          <a:extLst>
            <a:ext uri="{FF2B5EF4-FFF2-40B4-BE49-F238E27FC236}">
              <a16:creationId xmlns:a16="http://schemas.microsoft.com/office/drawing/2014/main" id="{CE6E74FB-FABC-4E59-98F7-7B90C09E5A02}"/>
            </a:ext>
          </a:extLst>
        </xdr:cNvPr>
        <xdr:cNvPicPr>
          <a:picLocks noChangeAspect="1"/>
        </xdr:cNvPicPr>
      </xdr:nvPicPr>
      <xdr:blipFill rotWithShape="1">
        <a:blip xmlns:r="http://schemas.openxmlformats.org/officeDocument/2006/relationships" r:embed="rId3"/>
        <a:srcRect l="1978" r="42103"/>
        <a:stretch>
          <a:fillRect/>
        </a:stretch>
      </xdr:blipFill>
      <xdr:spPr>
        <a:xfrm>
          <a:off x="4972049" y="11439526"/>
          <a:ext cx="2476501" cy="3143250"/>
        </a:xfrm>
        <a:prstGeom prst="rect">
          <a:avLst/>
        </a:prstGeom>
      </xdr:spPr>
    </xdr:pic>
    <xdr:clientData/>
  </xdr:twoCellAnchor>
  <xdr:twoCellAnchor editAs="oneCell">
    <xdr:from>
      <xdr:col>3</xdr:col>
      <xdr:colOff>561975</xdr:colOff>
      <xdr:row>10</xdr:row>
      <xdr:rowOff>552450</xdr:rowOff>
    </xdr:from>
    <xdr:to>
      <xdr:col>3</xdr:col>
      <xdr:colOff>5934076</xdr:colOff>
      <xdr:row>10</xdr:row>
      <xdr:rowOff>4069104</xdr:rowOff>
    </xdr:to>
    <xdr:pic>
      <xdr:nvPicPr>
        <xdr:cNvPr id="101" name="Imagen 139">
          <a:extLst>
            <a:ext uri="{FF2B5EF4-FFF2-40B4-BE49-F238E27FC236}">
              <a16:creationId xmlns:a16="http://schemas.microsoft.com/office/drawing/2014/main" id="{33540EBB-3652-4965-BFC2-5AB88B94E1F8}"/>
            </a:ext>
          </a:extLst>
        </xdr:cNvPr>
        <xdr:cNvPicPr>
          <a:picLocks noChangeAspect="1"/>
        </xdr:cNvPicPr>
      </xdr:nvPicPr>
      <xdr:blipFill>
        <a:blip xmlns:r="http://schemas.openxmlformats.org/officeDocument/2006/relationships" r:embed="rId4"/>
        <a:stretch>
          <a:fillRect/>
        </a:stretch>
      </xdr:blipFill>
      <xdr:spPr>
        <a:xfrm>
          <a:off x="5324475" y="7800975"/>
          <a:ext cx="5372101" cy="351665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0</xdr:colOff>
      <xdr:row>11</xdr:row>
      <xdr:rowOff>0</xdr:rowOff>
    </xdr:from>
    <xdr:to>
      <xdr:col>4</xdr:col>
      <xdr:colOff>152400</xdr:colOff>
      <xdr:row>91</xdr:row>
      <xdr:rowOff>60516</xdr:rowOff>
    </xdr:to>
    <xdr:sp macro="" textlink="">
      <xdr:nvSpPr>
        <xdr:cNvPr id="2" name="AutoShape 7">
          <a:extLst>
            <a:ext uri="{FF2B5EF4-FFF2-40B4-BE49-F238E27FC236}">
              <a16:creationId xmlns:a16="http://schemas.microsoft.com/office/drawing/2014/main" id="{EC6D4954-81BB-421B-B38B-FF850B73F9BD}"/>
            </a:ext>
          </a:extLst>
        </xdr:cNvPr>
        <xdr:cNvSpPr>
          <a:spLocks noChangeAspect="1" noChangeArrowheads="1"/>
        </xdr:cNvSpPr>
      </xdr:nvSpPr>
      <xdr:spPr bwMode="auto">
        <a:xfrm>
          <a:off x="11239500" y="13639800"/>
          <a:ext cx="152400" cy="153005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11</xdr:row>
      <xdr:rowOff>0</xdr:rowOff>
    </xdr:from>
    <xdr:to>
      <xdr:col>4</xdr:col>
      <xdr:colOff>152400</xdr:colOff>
      <xdr:row>91</xdr:row>
      <xdr:rowOff>60516</xdr:rowOff>
    </xdr:to>
    <xdr:sp macro="" textlink="">
      <xdr:nvSpPr>
        <xdr:cNvPr id="3" name="AutoShape 8">
          <a:extLst>
            <a:ext uri="{FF2B5EF4-FFF2-40B4-BE49-F238E27FC236}">
              <a16:creationId xmlns:a16="http://schemas.microsoft.com/office/drawing/2014/main" id="{A7FD6007-38D7-4A12-8D3E-D2D4037FD8C8}"/>
            </a:ext>
          </a:extLst>
        </xdr:cNvPr>
        <xdr:cNvSpPr>
          <a:spLocks noChangeAspect="1" noChangeArrowheads="1"/>
        </xdr:cNvSpPr>
      </xdr:nvSpPr>
      <xdr:spPr bwMode="auto">
        <a:xfrm>
          <a:off x="11239500" y="13639800"/>
          <a:ext cx="152400" cy="153005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11</xdr:row>
      <xdr:rowOff>0</xdr:rowOff>
    </xdr:from>
    <xdr:to>
      <xdr:col>4</xdr:col>
      <xdr:colOff>152400</xdr:colOff>
      <xdr:row>91</xdr:row>
      <xdr:rowOff>60516</xdr:rowOff>
    </xdr:to>
    <xdr:sp macro="" textlink="">
      <xdr:nvSpPr>
        <xdr:cNvPr id="4" name="AutoShape 9" descr="Imagen 1 de 1 de Pizarra, Tablero De Plane Nsn******* - Skilcraft Quartet Kit">
          <a:extLst>
            <a:ext uri="{FF2B5EF4-FFF2-40B4-BE49-F238E27FC236}">
              <a16:creationId xmlns:a16="http://schemas.microsoft.com/office/drawing/2014/main" id="{B55D1BD3-52FE-4C4D-838A-DE418B2055F5}"/>
            </a:ext>
          </a:extLst>
        </xdr:cNvPr>
        <xdr:cNvSpPr>
          <a:spLocks noChangeAspect="1" noChangeArrowheads="1"/>
        </xdr:cNvSpPr>
      </xdr:nvSpPr>
      <xdr:spPr bwMode="auto">
        <a:xfrm>
          <a:off x="11239500" y="13639800"/>
          <a:ext cx="152400" cy="153005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11</xdr:row>
      <xdr:rowOff>0</xdr:rowOff>
    </xdr:from>
    <xdr:ext cx="304800" cy="304800"/>
    <xdr:sp macro="" textlink="">
      <xdr:nvSpPr>
        <xdr:cNvPr id="5" name="AutoShape 7">
          <a:extLst>
            <a:ext uri="{FF2B5EF4-FFF2-40B4-BE49-F238E27FC236}">
              <a16:creationId xmlns:a16="http://schemas.microsoft.com/office/drawing/2014/main" id="{1261715B-E734-4F77-8207-B14CE5D17B74}"/>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 name="AutoShape 8">
          <a:extLst>
            <a:ext uri="{FF2B5EF4-FFF2-40B4-BE49-F238E27FC236}">
              <a16:creationId xmlns:a16="http://schemas.microsoft.com/office/drawing/2014/main" id="{53FDD394-E530-4547-8915-068EE1958921}"/>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 name="AutoShape 9" descr="Imagen 1 de 1 de Pizarra, Tablero De Plane Nsn******* - Skilcraft Quartet Kit">
          <a:extLst>
            <a:ext uri="{FF2B5EF4-FFF2-40B4-BE49-F238E27FC236}">
              <a16:creationId xmlns:a16="http://schemas.microsoft.com/office/drawing/2014/main" id="{20CF2414-B3BD-4CE2-AC55-605680933F0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 name="AutoShape 7">
          <a:extLst>
            <a:ext uri="{FF2B5EF4-FFF2-40B4-BE49-F238E27FC236}">
              <a16:creationId xmlns:a16="http://schemas.microsoft.com/office/drawing/2014/main" id="{4B36D92B-A7A1-4727-8062-307D7A0357C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 name="AutoShape 8">
          <a:extLst>
            <a:ext uri="{FF2B5EF4-FFF2-40B4-BE49-F238E27FC236}">
              <a16:creationId xmlns:a16="http://schemas.microsoft.com/office/drawing/2014/main" id="{AFEFB1A9-BBB8-4971-B0DD-30ED44BE110F}"/>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 name="AutoShape 9" descr="Imagen 1 de 1 de Pizarra, Tablero De Plane Nsn******* - Skilcraft Quartet Kit">
          <a:extLst>
            <a:ext uri="{FF2B5EF4-FFF2-40B4-BE49-F238E27FC236}">
              <a16:creationId xmlns:a16="http://schemas.microsoft.com/office/drawing/2014/main" id="{60F2C4B1-AC55-4A23-B717-46BAC042C2EE}"/>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1" name="AutoShape 7">
          <a:extLst>
            <a:ext uri="{FF2B5EF4-FFF2-40B4-BE49-F238E27FC236}">
              <a16:creationId xmlns:a16="http://schemas.microsoft.com/office/drawing/2014/main" id="{6B14DDD9-F397-4C16-AC16-3F6C2E9658CF}"/>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2" name="AutoShape 8">
          <a:extLst>
            <a:ext uri="{FF2B5EF4-FFF2-40B4-BE49-F238E27FC236}">
              <a16:creationId xmlns:a16="http://schemas.microsoft.com/office/drawing/2014/main" id="{9F582D44-A60A-4A34-A116-9F4449FB6CF8}"/>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3" name="AutoShape 9" descr="Imagen 1 de 1 de Pizarra, Tablero De Plane Nsn******* - Skilcraft Quartet Kit">
          <a:extLst>
            <a:ext uri="{FF2B5EF4-FFF2-40B4-BE49-F238E27FC236}">
              <a16:creationId xmlns:a16="http://schemas.microsoft.com/office/drawing/2014/main" id="{DE16049E-42F0-44C9-A4FC-EA3FDF697914}"/>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4" name="AutoShape 7">
          <a:extLst>
            <a:ext uri="{FF2B5EF4-FFF2-40B4-BE49-F238E27FC236}">
              <a16:creationId xmlns:a16="http://schemas.microsoft.com/office/drawing/2014/main" id="{BA9409B5-E199-4917-A1B3-7C703B549D5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5" name="AutoShape 8">
          <a:extLst>
            <a:ext uri="{FF2B5EF4-FFF2-40B4-BE49-F238E27FC236}">
              <a16:creationId xmlns:a16="http://schemas.microsoft.com/office/drawing/2014/main" id="{8F45BE84-15F9-4C8C-8A81-0A4A3C99BAB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6" name="AutoShape 9" descr="Imagen 1 de 1 de Pizarra, Tablero De Plane Nsn******* - Skilcraft Quartet Kit">
          <a:extLst>
            <a:ext uri="{FF2B5EF4-FFF2-40B4-BE49-F238E27FC236}">
              <a16:creationId xmlns:a16="http://schemas.microsoft.com/office/drawing/2014/main" id="{3BE19F9E-3478-405C-B2F6-87C51F7645B5}"/>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7" name="AutoShape 7">
          <a:extLst>
            <a:ext uri="{FF2B5EF4-FFF2-40B4-BE49-F238E27FC236}">
              <a16:creationId xmlns:a16="http://schemas.microsoft.com/office/drawing/2014/main" id="{7BC9335B-E96F-45C3-84DE-E26B54350484}"/>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8" name="AutoShape 8">
          <a:extLst>
            <a:ext uri="{FF2B5EF4-FFF2-40B4-BE49-F238E27FC236}">
              <a16:creationId xmlns:a16="http://schemas.microsoft.com/office/drawing/2014/main" id="{98142242-221E-4F21-A1E1-51E628D3431C}"/>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9" name="AutoShape 9" descr="Imagen 1 de 1 de Pizarra, Tablero De Plane Nsn******* - Skilcraft Quartet Kit">
          <a:extLst>
            <a:ext uri="{FF2B5EF4-FFF2-40B4-BE49-F238E27FC236}">
              <a16:creationId xmlns:a16="http://schemas.microsoft.com/office/drawing/2014/main" id="{CE16B06E-8F51-466D-873F-A21A7EBCAC71}"/>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0" name="AutoShape 7">
          <a:extLst>
            <a:ext uri="{FF2B5EF4-FFF2-40B4-BE49-F238E27FC236}">
              <a16:creationId xmlns:a16="http://schemas.microsoft.com/office/drawing/2014/main" id="{7C27A0D8-4C37-44CB-97B4-703B1730D2A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1" name="AutoShape 8">
          <a:extLst>
            <a:ext uri="{FF2B5EF4-FFF2-40B4-BE49-F238E27FC236}">
              <a16:creationId xmlns:a16="http://schemas.microsoft.com/office/drawing/2014/main" id="{2E10A3B3-DB3B-4395-99BC-28E53D227840}"/>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2" name="AutoShape 9" descr="Imagen 1 de 1 de Pizarra, Tablero De Plane Nsn******* - Skilcraft Quartet Kit">
          <a:extLst>
            <a:ext uri="{FF2B5EF4-FFF2-40B4-BE49-F238E27FC236}">
              <a16:creationId xmlns:a16="http://schemas.microsoft.com/office/drawing/2014/main" id="{D65183CE-63CC-4D5A-9E94-4707E8A27E3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3" name="AutoShape 7">
          <a:extLst>
            <a:ext uri="{FF2B5EF4-FFF2-40B4-BE49-F238E27FC236}">
              <a16:creationId xmlns:a16="http://schemas.microsoft.com/office/drawing/2014/main" id="{0DF9273E-3298-48B7-B110-3212796597F8}"/>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4" name="AutoShape 8">
          <a:extLst>
            <a:ext uri="{FF2B5EF4-FFF2-40B4-BE49-F238E27FC236}">
              <a16:creationId xmlns:a16="http://schemas.microsoft.com/office/drawing/2014/main" id="{EEDB1B0C-0B20-4D8E-98AB-5BCADB43218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5" name="AutoShape 9" descr="Imagen 1 de 1 de Pizarra, Tablero De Plane Nsn******* - Skilcraft Quartet Kit">
          <a:extLst>
            <a:ext uri="{FF2B5EF4-FFF2-40B4-BE49-F238E27FC236}">
              <a16:creationId xmlns:a16="http://schemas.microsoft.com/office/drawing/2014/main" id="{D4932635-B2B6-4223-B96D-91DD64BD044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26" name="Shape 3" descr="Horno combi unox chefttop 5 bandejas en Colombia | Clasf casa-y-jardin">
          <a:extLst>
            <a:ext uri="{FF2B5EF4-FFF2-40B4-BE49-F238E27FC236}">
              <a16:creationId xmlns:a16="http://schemas.microsoft.com/office/drawing/2014/main" id="{24B35A48-9C71-4A95-8A7A-BB21B5C744EC}"/>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27" name="Shape 3" descr="Horno combi unox chefttop 5 bandejas en Colombia | Clasf casa-y-jardin">
          <a:extLst>
            <a:ext uri="{FF2B5EF4-FFF2-40B4-BE49-F238E27FC236}">
              <a16:creationId xmlns:a16="http://schemas.microsoft.com/office/drawing/2014/main" id="{6B262474-BDCD-4929-8E6F-5B49CC1F93C3}"/>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95632A43-A9B1-4E24-8EBE-E70F8CCB2D97}"/>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7D8DA143-7D18-4614-8D7C-9989733ADFF2}"/>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412360C1-5C74-42A1-95B9-CDC6147BA6E6}"/>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F357E0E7-8BAA-4DC8-944F-0491A87AB985}"/>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9E88AF3F-91B5-4BC5-B63C-238FAB9A0EEB}"/>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87D76B9B-E8F6-4254-81BC-F2D50613299F}"/>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934A0827-D676-49F2-9B17-BD625CFCD540}"/>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47454AB7-3349-4F4B-A142-C8D6B4B1B466}"/>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F737F881-95CB-435F-A420-BAD0CFE77567}"/>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4244D1E0-5500-4DB6-8CED-71D49EB6C146}"/>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6FBE4E90-16D7-4CC4-8180-A96550BFBA55}"/>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3822705D-2060-491B-8A11-0F61BD8DD4D8}"/>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0EAFBC4E-5C44-4131-BD48-09FB88F2E299}"/>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AB24F982-7D6B-427C-B884-C1181F381F0A}"/>
            </a:ext>
          </a:extLst>
        </xdr:cNvPr>
        <xdr:cNvSpPr/>
      </xdr:nvSpPr>
      <xdr:spPr>
        <a:xfrm>
          <a:off x="1476375" y="136398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12</xdr:col>
      <xdr:colOff>0</xdr:colOff>
      <xdr:row>11</xdr:row>
      <xdr:rowOff>0</xdr:rowOff>
    </xdr:from>
    <xdr:to>
      <xdr:col>12</xdr:col>
      <xdr:colOff>149750</xdr:colOff>
      <xdr:row>19</xdr:row>
      <xdr:rowOff>16400</xdr:rowOff>
    </xdr:to>
    <xdr:sp macro="" textlink="">
      <xdr:nvSpPr>
        <xdr:cNvPr id="42" name="AutoShape 3">
          <a:extLst>
            <a:ext uri="{FF2B5EF4-FFF2-40B4-BE49-F238E27FC236}">
              <a16:creationId xmlns:a16="http://schemas.microsoft.com/office/drawing/2014/main" id="{4ABE6F8A-8EB2-4412-B7FA-34922ACEB2A6}"/>
            </a:ext>
          </a:extLst>
        </xdr:cNvPr>
        <xdr:cNvSpPr>
          <a:spLocks noChangeAspect="1" noChangeArrowheads="1"/>
        </xdr:cNvSpPr>
      </xdr:nvSpPr>
      <xdr:spPr bwMode="auto">
        <a:xfrm>
          <a:off x="22459950" y="13639800"/>
          <a:ext cx="149750" cy="1540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11</xdr:row>
      <xdr:rowOff>0</xdr:rowOff>
    </xdr:from>
    <xdr:ext cx="304800" cy="1822454"/>
    <xdr:sp macro="" textlink="">
      <xdr:nvSpPr>
        <xdr:cNvPr id="43" name="AutoShape 7">
          <a:extLst>
            <a:ext uri="{FF2B5EF4-FFF2-40B4-BE49-F238E27FC236}">
              <a16:creationId xmlns:a16="http://schemas.microsoft.com/office/drawing/2014/main" id="{1E168E7D-7025-424B-AA68-3BE923A8532D}"/>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44" name="AutoShape 8">
          <a:extLst>
            <a:ext uri="{FF2B5EF4-FFF2-40B4-BE49-F238E27FC236}">
              <a16:creationId xmlns:a16="http://schemas.microsoft.com/office/drawing/2014/main" id="{F70D00A0-A1D1-4492-B620-C404A7CAA5E9}"/>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45" name="AutoShape 9" descr="Imagen 1 de 1 de Pizarra, Tablero De Plane Nsn******* - Skilcraft Quartet Kit">
          <a:extLst>
            <a:ext uri="{FF2B5EF4-FFF2-40B4-BE49-F238E27FC236}">
              <a16:creationId xmlns:a16="http://schemas.microsoft.com/office/drawing/2014/main" id="{60A9E2AA-450D-438A-A0DF-2D283067B1B5}"/>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46" name="AutoShape 7">
          <a:extLst>
            <a:ext uri="{FF2B5EF4-FFF2-40B4-BE49-F238E27FC236}">
              <a16:creationId xmlns:a16="http://schemas.microsoft.com/office/drawing/2014/main" id="{3B9E31B2-5FA4-4DE2-8414-0986B8604C47}"/>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47" name="AutoShape 8">
          <a:extLst>
            <a:ext uri="{FF2B5EF4-FFF2-40B4-BE49-F238E27FC236}">
              <a16:creationId xmlns:a16="http://schemas.microsoft.com/office/drawing/2014/main" id="{CDCD7F87-D07F-4958-9F61-3F615DBCA36F}"/>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48" name="AutoShape 9" descr="Imagen 1 de 1 de Pizarra, Tablero De Plane Nsn******* - Skilcraft Quartet Kit">
          <a:extLst>
            <a:ext uri="{FF2B5EF4-FFF2-40B4-BE49-F238E27FC236}">
              <a16:creationId xmlns:a16="http://schemas.microsoft.com/office/drawing/2014/main" id="{E819737B-97B6-436C-A667-CE383E8BCBD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49" name="AutoShape 7">
          <a:extLst>
            <a:ext uri="{FF2B5EF4-FFF2-40B4-BE49-F238E27FC236}">
              <a16:creationId xmlns:a16="http://schemas.microsoft.com/office/drawing/2014/main" id="{60A914BA-A227-4648-B004-F8395AB4CCC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0" name="AutoShape 8">
          <a:extLst>
            <a:ext uri="{FF2B5EF4-FFF2-40B4-BE49-F238E27FC236}">
              <a16:creationId xmlns:a16="http://schemas.microsoft.com/office/drawing/2014/main" id="{F36BFA38-1835-472B-87A2-3544B209E67F}"/>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1" name="AutoShape 9" descr="Imagen 1 de 1 de Pizarra, Tablero De Plane Nsn******* - Skilcraft Quartet Kit">
          <a:extLst>
            <a:ext uri="{FF2B5EF4-FFF2-40B4-BE49-F238E27FC236}">
              <a16:creationId xmlns:a16="http://schemas.microsoft.com/office/drawing/2014/main" id="{67661F19-66AE-49B3-93A5-9461450E1471}"/>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2" name="AutoShape 7">
          <a:extLst>
            <a:ext uri="{FF2B5EF4-FFF2-40B4-BE49-F238E27FC236}">
              <a16:creationId xmlns:a16="http://schemas.microsoft.com/office/drawing/2014/main" id="{4EB86456-D0FA-4006-89FD-AF19E54BBD4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3" name="AutoShape 8">
          <a:extLst>
            <a:ext uri="{FF2B5EF4-FFF2-40B4-BE49-F238E27FC236}">
              <a16:creationId xmlns:a16="http://schemas.microsoft.com/office/drawing/2014/main" id="{2E7E978B-9328-4459-AA12-E0EE5063998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4" name="AutoShape 9" descr="Imagen 1 de 1 de Pizarra, Tablero De Plane Nsn******* - Skilcraft Quartet Kit">
          <a:extLst>
            <a:ext uri="{FF2B5EF4-FFF2-40B4-BE49-F238E27FC236}">
              <a16:creationId xmlns:a16="http://schemas.microsoft.com/office/drawing/2014/main" id="{D7ADD450-447A-4DC4-9159-76635D3C771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5" name="AutoShape 7">
          <a:extLst>
            <a:ext uri="{FF2B5EF4-FFF2-40B4-BE49-F238E27FC236}">
              <a16:creationId xmlns:a16="http://schemas.microsoft.com/office/drawing/2014/main" id="{C9FD0926-0768-488A-93E3-EBBC7935AD20}"/>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6" name="AutoShape 8">
          <a:extLst>
            <a:ext uri="{FF2B5EF4-FFF2-40B4-BE49-F238E27FC236}">
              <a16:creationId xmlns:a16="http://schemas.microsoft.com/office/drawing/2014/main" id="{D88273C7-2651-4725-9DC5-4B828756B7B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7" name="AutoShape 9" descr="Imagen 1 de 1 de Pizarra, Tablero De Plane Nsn******* - Skilcraft Quartet Kit">
          <a:extLst>
            <a:ext uri="{FF2B5EF4-FFF2-40B4-BE49-F238E27FC236}">
              <a16:creationId xmlns:a16="http://schemas.microsoft.com/office/drawing/2014/main" id="{DDA6CEB3-D773-4B78-92D2-BDE89AA6C2C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8" name="AutoShape 7">
          <a:extLst>
            <a:ext uri="{FF2B5EF4-FFF2-40B4-BE49-F238E27FC236}">
              <a16:creationId xmlns:a16="http://schemas.microsoft.com/office/drawing/2014/main" id="{2E5AFEBC-F29F-41D9-8CC9-9D03AE722217}"/>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9" name="AutoShape 8">
          <a:extLst>
            <a:ext uri="{FF2B5EF4-FFF2-40B4-BE49-F238E27FC236}">
              <a16:creationId xmlns:a16="http://schemas.microsoft.com/office/drawing/2014/main" id="{F68D2ED0-5D90-445D-AFF9-75D5F6A9098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0" name="AutoShape 9" descr="Imagen 1 de 1 de Pizarra, Tablero De Plane Nsn******* - Skilcraft Quartet Kit">
          <a:extLst>
            <a:ext uri="{FF2B5EF4-FFF2-40B4-BE49-F238E27FC236}">
              <a16:creationId xmlns:a16="http://schemas.microsoft.com/office/drawing/2014/main" id="{95BE3BE5-2254-4B60-97BA-19CFBFCFC1E2}"/>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1" name="AutoShape 7">
          <a:extLst>
            <a:ext uri="{FF2B5EF4-FFF2-40B4-BE49-F238E27FC236}">
              <a16:creationId xmlns:a16="http://schemas.microsoft.com/office/drawing/2014/main" id="{12F8F5FF-EAF1-424C-839C-DADFED22379E}"/>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2" name="AutoShape 8">
          <a:extLst>
            <a:ext uri="{FF2B5EF4-FFF2-40B4-BE49-F238E27FC236}">
              <a16:creationId xmlns:a16="http://schemas.microsoft.com/office/drawing/2014/main" id="{7D129BD0-9496-40CA-8E66-D4C96A5F715E}"/>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3" name="AutoShape 9" descr="Imagen 1 de 1 de Pizarra, Tablero De Plane Nsn******* - Skilcraft Quartet Kit">
          <a:extLst>
            <a:ext uri="{FF2B5EF4-FFF2-40B4-BE49-F238E27FC236}">
              <a16:creationId xmlns:a16="http://schemas.microsoft.com/office/drawing/2014/main" id="{9FFF3717-F450-4E4E-AB2A-9983DBCA0F9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4" name="AutoShape 7">
          <a:extLst>
            <a:ext uri="{FF2B5EF4-FFF2-40B4-BE49-F238E27FC236}">
              <a16:creationId xmlns:a16="http://schemas.microsoft.com/office/drawing/2014/main" id="{11B2CFB1-6CDF-498F-AB32-3EB9FDFB6DF5}"/>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5" name="AutoShape 8">
          <a:extLst>
            <a:ext uri="{FF2B5EF4-FFF2-40B4-BE49-F238E27FC236}">
              <a16:creationId xmlns:a16="http://schemas.microsoft.com/office/drawing/2014/main" id="{94E85638-B1BA-4B76-A0CE-DE3499B122CC}"/>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6" name="AutoShape 9" descr="Imagen 1 de 1 de Pizarra, Tablero De Plane Nsn******* - Skilcraft Quartet Kit">
          <a:extLst>
            <a:ext uri="{FF2B5EF4-FFF2-40B4-BE49-F238E27FC236}">
              <a16:creationId xmlns:a16="http://schemas.microsoft.com/office/drawing/2014/main" id="{3D8B07BC-11D6-49F7-A2E1-D9C440DC4A6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7" name="AutoShape 7">
          <a:extLst>
            <a:ext uri="{FF2B5EF4-FFF2-40B4-BE49-F238E27FC236}">
              <a16:creationId xmlns:a16="http://schemas.microsoft.com/office/drawing/2014/main" id="{DBBD6B68-9CCE-4EEB-AEC9-459D65A19A80}"/>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8" name="AutoShape 8">
          <a:extLst>
            <a:ext uri="{FF2B5EF4-FFF2-40B4-BE49-F238E27FC236}">
              <a16:creationId xmlns:a16="http://schemas.microsoft.com/office/drawing/2014/main" id="{869DE0BA-FBA0-4F13-9C07-9010F101DDC4}"/>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9" name="AutoShape 9" descr="Imagen 1 de 1 de Pizarra, Tablero De Plane Nsn******* - Skilcraft Quartet Kit">
          <a:extLst>
            <a:ext uri="{FF2B5EF4-FFF2-40B4-BE49-F238E27FC236}">
              <a16:creationId xmlns:a16="http://schemas.microsoft.com/office/drawing/2014/main" id="{7A4E1652-E413-4FD1-AC24-F082E40F4D3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0" name="AutoShape 7">
          <a:extLst>
            <a:ext uri="{FF2B5EF4-FFF2-40B4-BE49-F238E27FC236}">
              <a16:creationId xmlns:a16="http://schemas.microsoft.com/office/drawing/2014/main" id="{3DAD9D89-ACB9-48B6-97F2-E27640DD6730}"/>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1" name="AutoShape 8">
          <a:extLst>
            <a:ext uri="{FF2B5EF4-FFF2-40B4-BE49-F238E27FC236}">
              <a16:creationId xmlns:a16="http://schemas.microsoft.com/office/drawing/2014/main" id="{E2E9EFAD-D022-4864-85A9-CB1EEC71CA6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2" name="AutoShape 9" descr="Imagen 1 de 1 de Pizarra, Tablero De Plane Nsn******* - Skilcraft Quartet Kit">
          <a:extLst>
            <a:ext uri="{FF2B5EF4-FFF2-40B4-BE49-F238E27FC236}">
              <a16:creationId xmlns:a16="http://schemas.microsoft.com/office/drawing/2014/main" id="{5440A111-32CF-4346-BA32-8BE5D5F6F6A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73" name="AutoShape 7">
          <a:extLst>
            <a:ext uri="{FF2B5EF4-FFF2-40B4-BE49-F238E27FC236}">
              <a16:creationId xmlns:a16="http://schemas.microsoft.com/office/drawing/2014/main" id="{286E7433-952B-4370-AB6D-6A6B460FA57E}"/>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74" name="AutoShape 8">
          <a:extLst>
            <a:ext uri="{FF2B5EF4-FFF2-40B4-BE49-F238E27FC236}">
              <a16:creationId xmlns:a16="http://schemas.microsoft.com/office/drawing/2014/main" id="{880C1082-FAEE-4BC1-97DF-BEC803F3B1BF}"/>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75" name="AutoShape 9" descr="Imagen 1 de 1 de Pizarra, Tablero De Plane Nsn******* - Skilcraft Quartet Kit">
          <a:extLst>
            <a:ext uri="{FF2B5EF4-FFF2-40B4-BE49-F238E27FC236}">
              <a16:creationId xmlns:a16="http://schemas.microsoft.com/office/drawing/2014/main" id="{1890CE27-9D83-4DC6-85B1-E9E21E1AB445}"/>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6" name="AutoShape 7">
          <a:extLst>
            <a:ext uri="{FF2B5EF4-FFF2-40B4-BE49-F238E27FC236}">
              <a16:creationId xmlns:a16="http://schemas.microsoft.com/office/drawing/2014/main" id="{68764458-DE1D-48A0-A88B-63D451A822C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7" name="AutoShape 8">
          <a:extLst>
            <a:ext uri="{FF2B5EF4-FFF2-40B4-BE49-F238E27FC236}">
              <a16:creationId xmlns:a16="http://schemas.microsoft.com/office/drawing/2014/main" id="{31415964-3C99-43FA-BED5-D41C04613481}"/>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8" name="AutoShape 9" descr="Imagen 1 de 1 de Pizarra, Tablero De Plane Nsn******* - Skilcraft Quartet Kit">
          <a:extLst>
            <a:ext uri="{FF2B5EF4-FFF2-40B4-BE49-F238E27FC236}">
              <a16:creationId xmlns:a16="http://schemas.microsoft.com/office/drawing/2014/main" id="{29A7B5C5-A672-4DA7-8B76-00755D60E6E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9" name="AutoShape 7">
          <a:extLst>
            <a:ext uri="{FF2B5EF4-FFF2-40B4-BE49-F238E27FC236}">
              <a16:creationId xmlns:a16="http://schemas.microsoft.com/office/drawing/2014/main" id="{FAAAB9F6-20C5-45E4-953B-1D54EF247736}"/>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0" name="AutoShape 8">
          <a:extLst>
            <a:ext uri="{FF2B5EF4-FFF2-40B4-BE49-F238E27FC236}">
              <a16:creationId xmlns:a16="http://schemas.microsoft.com/office/drawing/2014/main" id="{CF20927D-1099-4378-9345-E5BAF9C43D75}"/>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1" name="AutoShape 9" descr="Imagen 1 de 1 de Pizarra, Tablero De Plane Nsn******* - Skilcraft Quartet Kit">
          <a:extLst>
            <a:ext uri="{FF2B5EF4-FFF2-40B4-BE49-F238E27FC236}">
              <a16:creationId xmlns:a16="http://schemas.microsoft.com/office/drawing/2014/main" id="{B8D7AB0D-77F6-4735-B38E-04963F5D94B1}"/>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2" name="AutoShape 7">
          <a:extLst>
            <a:ext uri="{FF2B5EF4-FFF2-40B4-BE49-F238E27FC236}">
              <a16:creationId xmlns:a16="http://schemas.microsoft.com/office/drawing/2014/main" id="{384EB572-4F24-4BD1-B7C6-47B2B6DCA126}"/>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3" name="AutoShape 8">
          <a:extLst>
            <a:ext uri="{FF2B5EF4-FFF2-40B4-BE49-F238E27FC236}">
              <a16:creationId xmlns:a16="http://schemas.microsoft.com/office/drawing/2014/main" id="{BDC47F16-C464-4DFC-B528-AD14719B63FB}"/>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4" name="AutoShape 9" descr="Imagen 1 de 1 de Pizarra, Tablero De Plane Nsn******* - Skilcraft Quartet Kit">
          <a:extLst>
            <a:ext uri="{FF2B5EF4-FFF2-40B4-BE49-F238E27FC236}">
              <a16:creationId xmlns:a16="http://schemas.microsoft.com/office/drawing/2014/main" id="{65063F0B-91F2-4E1E-8F93-A1D76ECA00D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5" name="AutoShape 7">
          <a:extLst>
            <a:ext uri="{FF2B5EF4-FFF2-40B4-BE49-F238E27FC236}">
              <a16:creationId xmlns:a16="http://schemas.microsoft.com/office/drawing/2014/main" id="{621A468F-7364-4464-9B58-3CBC71AC0E7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6" name="AutoShape 8">
          <a:extLst>
            <a:ext uri="{FF2B5EF4-FFF2-40B4-BE49-F238E27FC236}">
              <a16:creationId xmlns:a16="http://schemas.microsoft.com/office/drawing/2014/main" id="{1FF85388-0AB7-42F7-B4E9-E7C2666F669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7" name="AutoShape 9" descr="Imagen 1 de 1 de Pizarra, Tablero De Plane Nsn******* - Skilcraft Quartet Kit">
          <a:extLst>
            <a:ext uri="{FF2B5EF4-FFF2-40B4-BE49-F238E27FC236}">
              <a16:creationId xmlns:a16="http://schemas.microsoft.com/office/drawing/2014/main" id="{F0F4CA92-E149-4CE9-96CE-BAB984265A84}"/>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8" name="AutoShape 7">
          <a:extLst>
            <a:ext uri="{FF2B5EF4-FFF2-40B4-BE49-F238E27FC236}">
              <a16:creationId xmlns:a16="http://schemas.microsoft.com/office/drawing/2014/main" id="{4777ACF1-1CF9-4F61-85CA-8FB3C0CC4AE4}"/>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9" name="AutoShape 8">
          <a:extLst>
            <a:ext uri="{FF2B5EF4-FFF2-40B4-BE49-F238E27FC236}">
              <a16:creationId xmlns:a16="http://schemas.microsoft.com/office/drawing/2014/main" id="{18ED4EAB-3884-4152-80B8-A116478CCA5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0" name="AutoShape 9" descr="Imagen 1 de 1 de Pizarra, Tablero De Plane Nsn******* - Skilcraft Quartet Kit">
          <a:extLst>
            <a:ext uri="{FF2B5EF4-FFF2-40B4-BE49-F238E27FC236}">
              <a16:creationId xmlns:a16="http://schemas.microsoft.com/office/drawing/2014/main" id="{3F40F8CE-DC9C-42E2-B564-18A6176330D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1" name="AutoShape 7">
          <a:extLst>
            <a:ext uri="{FF2B5EF4-FFF2-40B4-BE49-F238E27FC236}">
              <a16:creationId xmlns:a16="http://schemas.microsoft.com/office/drawing/2014/main" id="{BBAB3522-D3AC-412F-AC67-0340A693B4D5}"/>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2" name="AutoShape 8">
          <a:extLst>
            <a:ext uri="{FF2B5EF4-FFF2-40B4-BE49-F238E27FC236}">
              <a16:creationId xmlns:a16="http://schemas.microsoft.com/office/drawing/2014/main" id="{EEC9DCE6-F454-452F-8548-F25C4874879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3" name="AutoShape 9" descr="Imagen 1 de 1 de Pizarra, Tablero De Plane Nsn******* - Skilcraft Quartet Kit">
          <a:extLst>
            <a:ext uri="{FF2B5EF4-FFF2-40B4-BE49-F238E27FC236}">
              <a16:creationId xmlns:a16="http://schemas.microsoft.com/office/drawing/2014/main" id="{5E2FCB11-1065-4552-9E65-C5CFCC2085E9}"/>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4" name="AutoShape 7">
          <a:extLst>
            <a:ext uri="{FF2B5EF4-FFF2-40B4-BE49-F238E27FC236}">
              <a16:creationId xmlns:a16="http://schemas.microsoft.com/office/drawing/2014/main" id="{A3CFBD32-69B4-4871-B3D7-AE0D12EF3A03}"/>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5" name="AutoShape 8">
          <a:extLst>
            <a:ext uri="{FF2B5EF4-FFF2-40B4-BE49-F238E27FC236}">
              <a16:creationId xmlns:a16="http://schemas.microsoft.com/office/drawing/2014/main" id="{2FCF2A00-0CA6-4CED-A1D8-8CDA4ACDBF9D}"/>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6" name="AutoShape 9" descr="Imagen 1 de 1 de Pizarra, Tablero De Plane Nsn******* - Skilcraft Quartet Kit">
          <a:extLst>
            <a:ext uri="{FF2B5EF4-FFF2-40B4-BE49-F238E27FC236}">
              <a16:creationId xmlns:a16="http://schemas.microsoft.com/office/drawing/2014/main" id="{521DF9B9-42A8-4431-AEB4-4083E4BC1763}"/>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7" name="AutoShape 7">
          <a:extLst>
            <a:ext uri="{FF2B5EF4-FFF2-40B4-BE49-F238E27FC236}">
              <a16:creationId xmlns:a16="http://schemas.microsoft.com/office/drawing/2014/main" id="{8A8D2F30-D383-432A-9585-01BBCB2E1172}"/>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8" name="AutoShape 8">
          <a:extLst>
            <a:ext uri="{FF2B5EF4-FFF2-40B4-BE49-F238E27FC236}">
              <a16:creationId xmlns:a16="http://schemas.microsoft.com/office/drawing/2014/main" id="{13AD480D-21AC-4C36-8D64-9401170F274F}"/>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9" name="AutoShape 9" descr="Imagen 1 de 1 de Pizarra, Tablero De Plane Nsn******* - Skilcraft Quartet Kit">
          <a:extLst>
            <a:ext uri="{FF2B5EF4-FFF2-40B4-BE49-F238E27FC236}">
              <a16:creationId xmlns:a16="http://schemas.microsoft.com/office/drawing/2014/main" id="{4C0736C2-5495-4E08-AE4D-85E6C7902B5A}"/>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0" name="AutoShape 7">
          <a:extLst>
            <a:ext uri="{FF2B5EF4-FFF2-40B4-BE49-F238E27FC236}">
              <a16:creationId xmlns:a16="http://schemas.microsoft.com/office/drawing/2014/main" id="{14982052-32D7-4B4D-B8F8-537C58A9682C}"/>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1" name="AutoShape 8">
          <a:extLst>
            <a:ext uri="{FF2B5EF4-FFF2-40B4-BE49-F238E27FC236}">
              <a16:creationId xmlns:a16="http://schemas.microsoft.com/office/drawing/2014/main" id="{24B6EE75-D65D-4EE3-BB8A-E50465AAFA2E}"/>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2" name="AutoShape 9" descr="Imagen 1 de 1 de Pizarra, Tablero De Plane Nsn******* - Skilcraft Quartet Kit">
          <a:extLst>
            <a:ext uri="{FF2B5EF4-FFF2-40B4-BE49-F238E27FC236}">
              <a16:creationId xmlns:a16="http://schemas.microsoft.com/office/drawing/2014/main" id="{27B6835F-F551-4571-B6D0-682D01C08A4F}"/>
            </a:ext>
          </a:extLst>
        </xdr:cNvPr>
        <xdr:cNvSpPr>
          <a:spLocks noChangeAspect="1" noChangeArrowheads="1"/>
        </xdr:cNvSpPr>
      </xdr:nvSpPr>
      <xdr:spPr bwMode="auto">
        <a:xfrm>
          <a:off x="11239500" y="1363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3" name="AutoShape 7">
          <a:extLst>
            <a:ext uri="{FF2B5EF4-FFF2-40B4-BE49-F238E27FC236}">
              <a16:creationId xmlns:a16="http://schemas.microsoft.com/office/drawing/2014/main" id="{5B278130-22AB-480B-8DB0-AE26504D108F}"/>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4" name="AutoShape 8">
          <a:extLst>
            <a:ext uri="{FF2B5EF4-FFF2-40B4-BE49-F238E27FC236}">
              <a16:creationId xmlns:a16="http://schemas.microsoft.com/office/drawing/2014/main" id="{0094D8C4-3E4E-492F-BA51-B9663FD6CCEE}"/>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5" name="AutoShape 9" descr="Imagen 1 de 1 de Pizarra, Tablero De Plane Nsn******* - Skilcraft Quartet Kit">
          <a:extLst>
            <a:ext uri="{FF2B5EF4-FFF2-40B4-BE49-F238E27FC236}">
              <a16:creationId xmlns:a16="http://schemas.microsoft.com/office/drawing/2014/main" id="{7C746536-B36F-47DB-A630-E5E7A2D82AB2}"/>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6" name="AutoShape 7">
          <a:extLst>
            <a:ext uri="{FF2B5EF4-FFF2-40B4-BE49-F238E27FC236}">
              <a16:creationId xmlns:a16="http://schemas.microsoft.com/office/drawing/2014/main" id="{68D4E3A8-1DBA-49FD-B776-EFB52447527D}"/>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7" name="AutoShape 8">
          <a:extLst>
            <a:ext uri="{FF2B5EF4-FFF2-40B4-BE49-F238E27FC236}">
              <a16:creationId xmlns:a16="http://schemas.microsoft.com/office/drawing/2014/main" id="{0D93A296-5DCD-45DC-95E3-5684FDEF2DA8}"/>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8" name="AutoShape 9" descr="Imagen 1 de 1 de Pizarra, Tablero De Plane Nsn******* - Skilcraft Quartet Kit">
          <a:extLst>
            <a:ext uri="{FF2B5EF4-FFF2-40B4-BE49-F238E27FC236}">
              <a16:creationId xmlns:a16="http://schemas.microsoft.com/office/drawing/2014/main" id="{7194122F-553D-4D1E-A247-A2D56CC4B9B5}"/>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9" name="AutoShape 7">
          <a:extLst>
            <a:ext uri="{FF2B5EF4-FFF2-40B4-BE49-F238E27FC236}">
              <a16:creationId xmlns:a16="http://schemas.microsoft.com/office/drawing/2014/main" id="{EBA03AA7-E513-4010-AD99-D00DA7C6C899}"/>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0" name="AutoShape 8">
          <a:extLst>
            <a:ext uri="{FF2B5EF4-FFF2-40B4-BE49-F238E27FC236}">
              <a16:creationId xmlns:a16="http://schemas.microsoft.com/office/drawing/2014/main" id="{CB67408D-01DC-4A7A-8B00-9EAAF9DEF1B1}"/>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1" name="AutoShape 9" descr="Imagen 1 de 1 de Pizarra, Tablero De Plane Nsn******* - Skilcraft Quartet Kit">
          <a:extLst>
            <a:ext uri="{FF2B5EF4-FFF2-40B4-BE49-F238E27FC236}">
              <a16:creationId xmlns:a16="http://schemas.microsoft.com/office/drawing/2014/main" id="{38556AE9-8982-4AC5-8F1B-FB02DFDE2B05}"/>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2" name="AutoShape 7">
          <a:extLst>
            <a:ext uri="{FF2B5EF4-FFF2-40B4-BE49-F238E27FC236}">
              <a16:creationId xmlns:a16="http://schemas.microsoft.com/office/drawing/2014/main" id="{7790BF95-3959-4784-B789-002013E24394}"/>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3" name="AutoShape 8">
          <a:extLst>
            <a:ext uri="{FF2B5EF4-FFF2-40B4-BE49-F238E27FC236}">
              <a16:creationId xmlns:a16="http://schemas.microsoft.com/office/drawing/2014/main" id="{63119363-A73C-43EA-9D99-336ADD402399}"/>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4" name="AutoShape 9" descr="Imagen 1 de 1 de Pizarra, Tablero De Plane Nsn******* - Skilcraft Quartet Kit">
          <a:extLst>
            <a:ext uri="{FF2B5EF4-FFF2-40B4-BE49-F238E27FC236}">
              <a16:creationId xmlns:a16="http://schemas.microsoft.com/office/drawing/2014/main" id="{7A2D0DE8-EC2A-4FBA-A433-2DCEB9532E06}"/>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5" name="AutoShape 7">
          <a:extLst>
            <a:ext uri="{FF2B5EF4-FFF2-40B4-BE49-F238E27FC236}">
              <a16:creationId xmlns:a16="http://schemas.microsoft.com/office/drawing/2014/main" id="{F295C79F-FCCA-4C52-BC6E-436BB9963F6A}"/>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6" name="AutoShape 8">
          <a:extLst>
            <a:ext uri="{FF2B5EF4-FFF2-40B4-BE49-F238E27FC236}">
              <a16:creationId xmlns:a16="http://schemas.microsoft.com/office/drawing/2014/main" id="{93D3BEED-9BBF-4903-8283-F158F7D2A4A6}"/>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7" name="AutoShape 9" descr="Imagen 1 de 1 de Pizarra, Tablero De Plane Nsn******* - Skilcraft Quartet Kit">
          <a:extLst>
            <a:ext uri="{FF2B5EF4-FFF2-40B4-BE49-F238E27FC236}">
              <a16:creationId xmlns:a16="http://schemas.microsoft.com/office/drawing/2014/main" id="{995AE4E0-A66E-41D9-B7DE-7AFF06C1CDD8}"/>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8" name="AutoShape 7">
          <a:extLst>
            <a:ext uri="{FF2B5EF4-FFF2-40B4-BE49-F238E27FC236}">
              <a16:creationId xmlns:a16="http://schemas.microsoft.com/office/drawing/2014/main" id="{589ACB7B-1B9A-4404-A581-63D59D16B85D}"/>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9" name="AutoShape 8">
          <a:extLst>
            <a:ext uri="{FF2B5EF4-FFF2-40B4-BE49-F238E27FC236}">
              <a16:creationId xmlns:a16="http://schemas.microsoft.com/office/drawing/2014/main" id="{A2B11796-C706-4912-AC1A-141289169A8A}"/>
            </a:ext>
          </a:extLst>
        </xdr:cNvPr>
        <xdr:cNvSpPr>
          <a:spLocks noChangeAspect="1" noChangeArrowheads="1"/>
        </xdr:cNvSpPr>
      </xdr:nvSpPr>
      <xdr:spPr bwMode="auto">
        <a:xfrm>
          <a:off x="11239500" y="1363980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443291</xdr:colOff>
      <xdr:row>4</xdr:row>
      <xdr:rowOff>123827</xdr:rowOff>
    </xdr:from>
    <xdr:to>
      <xdr:col>1</xdr:col>
      <xdr:colOff>600075</xdr:colOff>
      <xdr:row>4</xdr:row>
      <xdr:rowOff>1263170</xdr:rowOff>
    </xdr:to>
    <xdr:pic>
      <xdr:nvPicPr>
        <xdr:cNvPr id="120" name="Imagen 125" descr="Icono&#10;&#10;Descripción generada automáticamente">
          <a:extLst>
            <a:ext uri="{FF2B5EF4-FFF2-40B4-BE49-F238E27FC236}">
              <a16:creationId xmlns:a16="http://schemas.microsoft.com/office/drawing/2014/main" id="{44EFCA2A-0549-48CE-89BA-C019BE9015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291" y="933452"/>
          <a:ext cx="709234" cy="1139343"/>
        </a:xfrm>
        <a:prstGeom prst="rect">
          <a:avLst/>
        </a:prstGeom>
      </xdr:spPr>
    </xdr:pic>
    <xdr:clientData/>
  </xdr:twoCellAnchor>
  <xdr:twoCellAnchor editAs="oneCell">
    <xdr:from>
      <xdr:col>2</xdr:col>
      <xdr:colOff>0</xdr:colOff>
      <xdr:row>9</xdr:row>
      <xdr:rowOff>0</xdr:rowOff>
    </xdr:from>
    <xdr:to>
      <xdr:col>2</xdr:col>
      <xdr:colOff>152400</xdr:colOff>
      <xdr:row>24</xdr:row>
      <xdr:rowOff>19050</xdr:rowOff>
    </xdr:to>
    <xdr:sp macro="" textlink="">
      <xdr:nvSpPr>
        <xdr:cNvPr id="121" name="AutoShape 4">
          <a:extLst>
            <a:ext uri="{FF2B5EF4-FFF2-40B4-BE49-F238E27FC236}">
              <a16:creationId xmlns:a16="http://schemas.microsoft.com/office/drawing/2014/main" id="{2F2B2C16-943D-488F-9266-25FA39C932C1}"/>
            </a:ext>
          </a:extLst>
        </xdr:cNvPr>
        <xdr:cNvSpPr>
          <a:spLocks noChangeAspect="1" noChangeArrowheads="1"/>
        </xdr:cNvSpPr>
      </xdr:nvSpPr>
      <xdr:spPr bwMode="auto">
        <a:xfrm>
          <a:off x="1476375" y="3238500"/>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209549</xdr:colOff>
      <xdr:row>10</xdr:row>
      <xdr:rowOff>76200</xdr:rowOff>
    </xdr:from>
    <xdr:to>
      <xdr:col>2</xdr:col>
      <xdr:colOff>3190874</xdr:colOff>
      <xdr:row>10</xdr:row>
      <xdr:rowOff>4991100</xdr:rowOff>
    </xdr:to>
    <xdr:pic>
      <xdr:nvPicPr>
        <xdr:cNvPr id="123" name="Imagen 136">
          <a:extLst>
            <a:ext uri="{FF2B5EF4-FFF2-40B4-BE49-F238E27FC236}">
              <a16:creationId xmlns:a16="http://schemas.microsoft.com/office/drawing/2014/main" id="{9588CF2F-02A5-4B03-A758-CE614C1CA551}"/>
            </a:ext>
            <a:ext uri="{147F2762-F138-4A5C-976F-8EAC2B608ADB}">
              <a16:predDERef xmlns:a16="http://schemas.microsoft.com/office/drawing/2014/main" pred="{3346D211-CEB6-4892-A836-74AA5890398F}"/>
            </a:ext>
          </a:extLst>
        </xdr:cNvPr>
        <xdr:cNvPicPr>
          <a:picLocks noChangeAspect="1"/>
        </xdr:cNvPicPr>
      </xdr:nvPicPr>
      <xdr:blipFill>
        <a:blip xmlns:r="http://schemas.openxmlformats.org/officeDocument/2006/relationships" r:embed="rId2"/>
        <a:stretch>
          <a:fillRect/>
        </a:stretch>
      </xdr:blipFill>
      <xdr:spPr>
        <a:xfrm>
          <a:off x="1685924" y="8515350"/>
          <a:ext cx="2981325" cy="49149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4</xdr:col>
      <xdr:colOff>152400</xdr:colOff>
      <xdr:row>175</xdr:row>
      <xdr:rowOff>50991</xdr:rowOff>
    </xdr:to>
    <xdr:sp macro="" textlink="">
      <xdr:nvSpPr>
        <xdr:cNvPr id="2" name="AutoShape 7">
          <a:extLst>
            <a:ext uri="{FF2B5EF4-FFF2-40B4-BE49-F238E27FC236}">
              <a16:creationId xmlns:a16="http://schemas.microsoft.com/office/drawing/2014/main" id="{4F93AD7A-BB29-45D8-8FF7-FC690E2CB449}"/>
            </a:ext>
          </a:extLst>
        </xdr:cNvPr>
        <xdr:cNvSpPr>
          <a:spLocks noChangeAspect="1" noChangeArrowheads="1"/>
        </xdr:cNvSpPr>
      </xdr:nvSpPr>
      <xdr:spPr bwMode="auto">
        <a:xfrm>
          <a:off x="11201400" y="0"/>
          <a:ext cx="152400" cy="333884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0</xdr:row>
      <xdr:rowOff>0</xdr:rowOff>
    </xdr:from>
    <xdr:to>
      <xdr:col>4</xdr:col>
      <xdr:colOff>152400</xdr:colOff>
      <xdr:row>175</xdr:row>
      <xdr:rowOff>50991</xdr:rowOff>
    </xdr:to>
    <xdr:sp macro="" textlink="">
      <xdr:nvSpPr>
        <xdr:cNvPr id="3" name="AutoShape 8">
          <a:extLst>
            <a:ext uri="{FF2B5EF4-FFF2-40B4-BE49-F238E27FC236}">
              <a16:creationId xmlns:a16="http://schemas.microsoft.com/office/drawing/2014/main" id="{F3D7511E-74F2-44E4-B0F2-97AB9953B3F0}"/>
            </a:ext>
          </a:extLst>
        </xdr:cNvPr>
        <xdr:cNvSpPr>
          <a:spLocks noChangeAspect="1" noChangeArrowheads="1"/>
        </xdr:cNvSpPr>
      </xdr:nvSpPr>
      <xdr:spPr bwMode="auto">
        <a:xfrm>
          <a:off x="11201400" y="0"/>
          <a:ext cx="152400" cy="333884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0</xdr:row>
      <xdr:rowOff>0</xdr:rowOff>
    </xdr:from>
    <xdr:ext cx="304800" cy="304800"/>
    <xdr:sp macro="" textlink="">
      <xdr:nvSpPr>
        <xdr:cNvPr id="4" name="AutoShape 7">
          <a:extLst>
            <a:ext uri="{FF2B5EF4-FFF2-40B4-BE49-F238E27FC236}">
              <a16:creationId xmlns:a16="http://schemas.microsoft.com/office/drawing/2014/main" id="{41586762-713B-4111-AEF6-4F052C129525}"/>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 name="AutoShape 8">
          <a:extLst>
            <a:ext uri="{FF2B5EF4-FFF2-40B4-BE49-F238E27FC236}">
              <a16:creationId xmlns:a16="http://schemas.microsoft.com/office/drawing/2014/main" id="{73C2D935-B09B-4A4F-8A8F-159B3233A28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 name="AutoShape 9" descr="Imagen 1 de 1 de Pizarra, Tablero De Plane Nsn******* - Skilcraft Quartet Kit">
          <a:extLst>
            <a:ext uri="{FF2B5EF4-FFF2-40B4-BE49-F238E27FC236}">
              <a16:creationId xmlns:a16="http://schemas.microsoft.com/office/drawing/2014/main" id="{2100DA16-F265-4711-8263-759AA86A2626}"/>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 name="AutoShape 7">
          <a:extLst>
            <a:ext uri="{FF2B5EF4-FFF2-40B4-BE49-F238E27FC236}">
              <a16:creationId xmlns:a16="http://schemas.microsoft.com/office/drawing/2014/main" id="{4F15BA68-F6F7-4152-A3DC-FAE32BF4A1FF}"/>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 name="AutoShape 8">
          <a:extLst>
            <a:ext uri="{FF2B5EF4-FFF2-40B4-BE49-F238E27FC236}">
              <a16:creationId xmlns:a16="http://schemas.microsoft.com/office/drawing/2014/main" id="{8FDE95C1-C5C1-4E93-9B1E-016E7A46C68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 name="AutoShape 9" descr="Imagen 1 de 1 de Pizarra, Tablero De Plane Nsn******* - Skilcraft Quartet Kit">
          <a:extLst>
            <a:ext uri="{FF2B5EF4-FFF2-40B4-BE49-F238E27FC236}">
              <a16:creationId xmlns:a16="http://schemas.microsoft.com/office/drawing/2014/main" id="{BD748B33-A1F1-428B-90E5-183A847D3170}"/>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0" name="AutoShape 7">
          <a:extLst>
            <a:ext uri="{FF2B5EF4-FFF2-40B4-BE49-F238E27FC236}">
              <a16:creationId xmlns:a16="http://schemas.microsoft.com/office/drawing/2014/main" id="{8583DF5C-FE3F-4AAF-9276-21126CDCFA4C}"/>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1" name="AutoShape 8">
          <a:extLst>
            <a:ext uri="{FF2B5EF4-FFF2-40B4-BE49-F238E27FC236}">
              <a16:creationId xmlns:a16="http://schemas.microsoft.com/office/drawing/2014/main" id="{43641CC0-84D2-4A5E-897A-6A3D5C1D21EC}"/>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2" name="AutoShape 9" descr="Imagen 1 de 1 de Pizarra, Tablero De Plane Nsn******* - Skilcraft Quartet Kit">
          <a:extLst>
            <a:ext uri="{FF2B5EF4-FFF2-40B4-BE49-F238E27FC236}">
              <a16:creationId xmlns:a16="http://schemas.microsoft.com/office/drawing/2014/main" id="{FF9A2FEC-9064-4A2D-AA18-01255A4BBACB}"/>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3" name="AutoShape 7">
          <a:extLst>
            <a:ext uri="{FF2B5EF4-FFF2-40B4-BE49-F238E27FC236}">
              <a16:creationId xmlns:a16="http://schemas.microsoft.com/office/drawing/2014/main" id="{FEB5D4ED-C840-4229-B8A8-1E78862815F8}"/>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4" name="AutoShape 8">
          <a:extLst>
            <a:ext uri="{FF2B5EF4-FFF2-40B4-BE49-F238E27FC236}">
              <a16:creationId xmlns:a16="http://schemas.microsoft.com/office/drawing/2014/main" id="{B2ED5524-719B-490C-9C68-0041E9AA772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5" name="AutoShape 9" descr="Imagen 1 de 1 de Pizarra, Tablero De Plane Nsn******* - Skilcraft Quartet Kit">
          <a:extLst>
            <a:ext uri="{FF2B5EF4-FFF2-40B4-BE49-F238E27FC236}">
              <a16:creationId xmlns:a16="http://schemas.microsoft.com/office/drawing/2014/main" id="{ACFB1DC3-B9BC-4FEE-BB81-42AC51F10993}"/>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6" name="AutoShape 7">
          <a:extLst>
            <a:ext uri="{FF2B5EF4-FFF2-40B4-BE49-F238E27FC236}">
              <a16:creationId xmlns:a16="http://schemas.microsoft.com/office/drawing/2014/main" id="{6EAB4FB7-A450-4791-B786-85454F02379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7" name="AutoShape 8">
          <a:extLst>
            <a:ext uri="{FF2B5EF4-FFF2-40B4-BE49-F238E27FC236}">
              <a16:creationId xmlns:a16="http://schemas.microsoft.com/office/drawing/2014/main" id="{05781C3E-2D4F-4955-8C4A-E0D516FE260B}"/>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8" name="AutoShape 9" descr="Imagen 1 de 1 de Pizarra, Tablero De Plane Nsn******* - Skilcraft Quartet Kit">
          <a:extLst>
            <a:ext uri="{FF2B5EF4-FFF2-40B4-BE49-F238E27FC236}">
              <a16:creationId xmlns:a16="http://schemas.microsoft.com/office/drawing/2014/main" id="{F5B2F202-E3AE-4C17-BDFF-F9E317301D78}"/>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9" name="AutoShape 7">
          <a:extLst>
            <a:ext uri="{FF2B5EF4-FFF2-40B4-BE49-F238E27FC236}">
              <a16:creationId xmlns:a16="http://schemas.microsoft.com/office/drawing/2014/main" id="{7A366B02-E7E0-42E4-AE9F-BB1716D90E5B}"/>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20" name="AutoShape 8">
          <a:extLst>
            <a:ext uri="{FF2B5EF4-FFF2-40B4-BE49-F238E27FC236}">
              <a16:creationId xmlns:a16="http://schemas.microsoft.com/office/drawing/2014/main" id="{D84D9001-5735-42D7-ACC9-65575E61EF11}"/>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21" name="AutoShape 9" descr="Imagen 1 de 1 de Pizarra, Tablero De Plane Nsn******* - Skilcraft Quartet Kit">
          <a:extLst>
            <a:ext uri="{FF2B5EF4-FFF2-40B4-BE49-F238E27FC236}">
              <a16:creationId xmlns:a16="http://schemas.microsoft.com/office/drawing/2014/main" id="{35A99855-3F2B-4BC1-AEE9-2E58A6CDAB08}"/>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22" name="AutoShape 7">
          <a:extLst>
            <a:ext uri="{FF2B5EF4-FFF2-40B4-BE49-F238E27FC236}">
              <a16:creationId xmlns:a16="http://schemas.microsoft.com/office/drawing/2014/main" id="{EEF6DFC3-CAAA-4C42-BD9F-A6D9A9654C3D}"/>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23" name="AutoShape 8">
          <a:extLst>
            <a:ext uri="{FF2B5EF4-FFF2-40B4-BE49-F238E27FC236}">
              <a16:creationId xmlns:a16="http://schemas.microsoft.com/office/drawing/2014/main" id="{4BD12FEC-914D-4803-B846-A60871CB578C}"/>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24" name="AutoShape 9" descr="Imagen 1 de 1 de Pizarra, Tablero De Plane Nsn******* - Skilcraft Quartet Kit">
          <a:extLst>
            <a:ext uri="{FF2B5EF4-FFF2-40B4-BE49-F238E27FC236}">
              <a16:creationId xmlns:a16="http://schemas.microsoft.com/office/drawing/2014/main" id="{E0E98275-BC52-4D59-B326-2EF1EE0162FB}"/>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25" name="Shape 3" descr="Horno combi unox chefttop 5 bandejas en Colombia | Clasf casa-y-jardin">
          <a:extLst>
            <a:ext uri="{FF2B5EF4-FFF2-40B4-BE49-F238E27FC236}">
              <a16:creationId xmlns:a16="http://schemas.microsoft.com/office/drawing/2014/main" id="{25D70CC4-822F-42D9-843A-46040432E8E0}"/>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26" name="Shape 3" descr="Horno combi unox chefttop 5 bandejas en Colombia | Clasf casa-y-jardin">
          <a:extLst>
            <a:ext uri="{FF2B5EF4-FFF2-40B4-BE49-F238E27FC236}">
              <a16:creationId xmlns:a16="http://schemas.microsoft.com/office/drawing/2014/main" id="{4400EE09-DA7B-40C9-B6B7-35B32FB9D5DC}"/>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27" name="Shape 3" descr="Horno combi unox chefttop 5 bandejas en Colombia | Clasf casa-y-jardin">
          <a:extLst>
            <a:ext uri="{FF2B5EF4-FFF2-40B4-BE49-F238E27FC236}">
              <a16:creationId xmlns:a16="http://schemas.microsoft.com/office/drawing/2014/main" id="{F72C6C57-6DD0-4F2A-A202-8CE131686D24}"/>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A7DEA42D-5277-4A39-9B72-EB61A0227219}"/>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F6A83320-8C90-4C87-AE5F-CFD27FABA9BE}"/>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AC6A888A-7039-45E5-B58E-293189F38634}"/>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37A2D33B-74E1-4668-9123-C455549CF055}"/>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E0EE4C73-4786-4B0D-8FAF-12B4E75D001E}"/>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79F2D7E4-5037-4F18-A398-DE12DA9B955A}"/>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364624A4-D93E-4ECF-9797-C034B0EF51C4}"/>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1D4DB59B-8E2F-41AF-97F3-F8601F185519}"/>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F64DB9BA-B0B9-4ECA-B902-FD065F439965}"/>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D7E8FB25-A8DC-4213-8EFF-64E2C5EDD825}"/>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608B2CAC-2081-4B01-B0E5-95FE7D963BDE}"/>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C1C91C9B-E345-4EE8-99CF-A3E7F5231A76}"/>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7E9B700D-229A-46DB-BE27-9E1A54C058B2}"/>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61F04CF7-FB8D-4927-90FC-7527E5634D44}"/>
            </a:ext>
          </a:extLst>
        </xdr:cNvPr>
        <xdr:cNvSpPr/>
      </xdr:nvSpPr>
      <xdr:spPr>
        <a:xfrm>
          <a:off x="1438275" y="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18</xdr:col>
      <xdr:colOff>0</xdr:colOff>
      <xdr:row>0</xdr:row>
      <xdr:rowOff>0</xdr:rowOff>
    </xdr:from>
    <xdr:to>
      <xdr:col>18</xdr:col>
      <xdr:colOff>149750</xdr:colOff>
      <xdr:row>70</xdr:row>
      <xdr:rowOff>130700</xdr:rowOff>
    </xdr:to>
    <xdr:sp macro="" textlink="">
      <xdr:nvSpPr>
        <xdr:cNvPr id="42" name="AutoShape 3">
          <a:extLst>
            <a:ext uri="{FF2B5EF4-FFF2-40B4-BE49-F238E27FC236}">
              <a16:creationId xmlns:a16="http://schemas.microsoft.com/office/drawing/2014/main" id="{3BF19A8C-FC8E-4005-BDCE-22B7BB9DEA67}"/>
            </a:ext>
          </a:extLst>
        </xdr:cNvPr>
        <xdr:cNvSpPr>
          <a:spLocks noChangeAspect="1" noChangeArrowheads="1"/>
        </xdr:cNvSpPr>
      </xdr:nvSpPr>
      <xdr:spPr bwMode="auto">
        <a:xfrm>
          <a:off x="28717875" y="0"/>
          <a:ext cx="149750" cy="134657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0</xdr:row>
      <xdr:rowOff>0</xdr:rowOff>
    </xdr:from>
    <xdr:ext cx="304800" cy="1822454"/>
    <xdr:sp macro="" textlink="">
      <xdr:nvSpPr>
        <xdr:cNvPr id="43" name="AutoShape 7">
          <a:extLst>
            <a:ext uri="{FF2B5EF4-FFF2-40B4-BE49-F238E27FC236}">
              <a16:creationId xmlns:a16="http://schemas.microsoft.com/office/drawing/2014/main" id="{AE802D41-48C7-4B48-8D93-1CC5C0C3C88F}"/>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44" name="AutoShape 8">
          <a:extLst>
            <a:ext uri="{FF2B5EF4-FFF2-40B4-BE49-F238E27FC236}">
              <a16:creationId xmlns:a16="http://schemas.microsoft.com/office/drawing/2014/main" id="{09129A60-169E-41B4-94DA-B915877849A8}"/>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45" name="AutoShape 9" descr="Imagen 1 de 1 de Pizarra, Tablero De Plane Nsn******* - Skilcraft Quartet Kit">
          <a:extLst>
            <a:ext uri="{FF2B5EF4-FFF2-40B4-BE49-F238E27FC236}">
              <a16:creationId xmlns:a16="http://schemas.microsoft.com/office/drawing/2014/main" id="{043BCE15-D515-4846-93D2-26442DB8798F}"/>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46" name="AutoShape 7">
          <a:extLst>
            <a:ext uri="{FF2B5EF4-FFF2-40B4-BE49-F238E27FC236}">
              <a16:creationId xmlns:a16="http://schemas.microsoft.com/office/drawing/2014/main" id="{DB13E2BB-5838-411C-A2FA-7BED229D407D}"/>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47" name="AutoShape 8">
          <a:extLst>
            <a:ext uri="{FF2B5EF4-FFF2-40B4-BE49-F238E27FC236}">
              <a16:creationId xmlns:a16="http://schemas.microsoft.com/office/drawing/2014/main" id="{F1326284-BB62-4E6D-865B-B95148070DA8}"/>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48" name="AutoShape 9" descr="Imagen 1 de 1 de Pizarra, Tablero De Plane Nsn******* - Skilcraft Quartet Kit">
          <a:extLst>
            <a:ext uri="{FF2B5EF4-FFF2-40B4-BE49-F238E27FC236}">
              <a16:creationId xmlns:a16="http://schemas.microsoft.com/office/drawing/2014/main" id="{439C0249-E267-4FFC-8E9F-134B469A590A}"/>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49" name="AutoShape 7">
          <a:extLst>
            <a:ext uri="{FF2B5EF4-FFF2-40B4-BE49-F238E27FC236}">
              <a16:creationId xmlns:a16="http://schemas.microsoft.com/office/drawing/2014/main" id="{82A99F34-916D-4FB3-A805-0987B8B68A6A}"/>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0" name="AutoShape 8">
          <a:extLst>
            <a:ext uri="{FF2B5EF4-FFF2-40B4-BE49-F238E27FC236}">
              <a16:creationId xmlns:a16="http://schemas.microsoft.com/office/drawing/2014/main" id="{E012D9C0-2E57-4808-8DC6-6582063AA1B4}"/>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1" name="AutoShape 9" descr="Imagen 1 de 1 de Pizarra, Tablero De Plane Nsn******* - Skilcraft Quartet Kit">
          <a:extLst>
            <a:ext uri="{FF2B5EF4-FFF2-40B4-BE49-F238E27FC236}">
              <a16:creationId xmlns:a16="http://schemas.microsoft.com/office/drawing/2014/main" id="{1D6722F4-11E4-4490-9103-1B95E7CCD44A}"/>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2" name="AutoShape 7">
          <a:extLst>
            <a:ext uri="{FF2B5EF4-FFF2-40B4-BE49-F238E27FC236}">
              <a16:creationId xmlns:a16="http://schemas.microsoft.com/office/drawing/2014/main" id="{5E292A27-7388-43EC-8C33-11084BC88390}"/>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3" name="AutoShape 8">
          <a:extLst>
            <a:ext uri="{FF2B5EF4-FFF2-40B4-BE49-F238E27FC236}">
              <a16:creationId xmlns:a16="http://schemas.microsoft.com/office/drawing/2014/main" id="{0D3C24B4-4F9F-42E6-A8AF-DF512E011D04}"/>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4" name="AutoShape 9" descr="Imagen 1 de 1 de Pizarra, Tablero De Plane Nsn******* - Skilcraft Quartet Kit">
          <a:extLst>
            <a:ext uri="{FF2B5EF4-FFF2-40B4-BE49-F238E27FC236}">
              <a16:creationId xmlns:a16="http://schemas.microsoft.com/office/drawing/2014/main" id="{E1BFADFB-FB1C-447D-A602-6A6EFBE407B5}"/>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5" name="AutoShape 7">
          <a:extLst>
            <a:ext uri="{FF2B5EF4-FFF2-40B4-BE49-F238E27FC236}">
              <a16:creationId xmlns:a16="http://schemas.microsoft.com/office/drawing/2014/main" id="{DDD033A4-BA8D-4112-B8E9-4F013B7EE860}"/>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6" name="AutoShape 8">
          <a:extLst>
            <a:ext uri="{FF2B5EF4-FFF2-40B4-BE49-F238E27FC236}">
              <a16:creationId xmlns:a16="http://schemas.microsoft.com/office/drawing/2014/main" id="{E24A482F-0DED-4D5E-8ADA-60F384D66D88}"/>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7" name="AutoShape 9" descr="Imagen 1 de 1 de Pizarra, Tablero De Plane Nsn******* - Skilcraft Quartet Kit">
          <a:extLst>
            <a:ext uri="{FF2B5EF4-FFF2-40B4-BE49-F238E27FC236}">
              <a16:creationId xmlns:a16="http://schemas.microsoft.com/office/drawing/2014/main" id="{BADC4059-DFC9-4D0B-8B3B-0813655A1FD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8" name="AutoShape 7">
          <a:extLst>
            <a:ext uri="{FF2B5EF4-FFF2-40B4-BE49-F238E27FC236}">
              <a16:creationId xmlns:a16="http://schemas.microsoft.com/office/drawing/2014/main" id="{49D2AEEF-2E04-4BBF-9576-F92B26B5A5F6}"/>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59" name="AutoShape 8">
          <a:extLst>
            <a:ext uri="{FF2B5EF4-FFF2-40B4-BE49-F238E27FC236}">
              <a16:creationId xmlns:a16="http://schemas.microsoft.com/office/drawing/2014/main" id="{2B1D31EE-4B70-4AB4-A2C3-CFB2F33343DF}"/>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0" name="AutoShape 9" descr="Imagen 1 de 1 de Pizarra, Tablero De Plane Nsn******* - Skilcraft Quartet Kit">
          <a:extLst>
            <a:ext uri="{FF2B5EF4-FFF2-40B4-BE49-F238E27FC236}">
              <a16:creationId xmlns:a16="http://schemas.microsoft.com/office/drawing/2014/main" id="{298F83B3-F95A-4C70-A882-B285F6E8FE3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1" name="AutoShape 7">
          <a:extLst>
            <a:ext uri="{FF2B5EF4-FFF2-40B4-BE49-F238E27FC236}">
              <a16:creationId xmlns:a16="http://schemas.microsoft.com/office/drawing/2014/main" id="{E73FDED8-3C90-4651-A50F-A02982664C97}"/>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2" name="AutoShape 8">
          <a:extLst>
            <a:ext uri="{FF2B5EF4-FFF2-40B4-BE49-F238E27FC236}">
              <a16:creationId xmlns:a16="http://schemas.microsoft.com/office/drawing/2014/main" id="{1037B3B7-517F-44EB-A85C-E0B8DAFD746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3" name="AutoShape 9" descr="Imagen 1 de 1 de Pizarra, Tablero De Plane Nsn******* - Skilcraft Quartet Kit">
          <a:extLst>
            <a:ext uri="{FF2B5EF4-FFF2-40B4-BE49-F238E27FC236}">
              <a16:creationId xmlns:a16="http://schemas.microsoft.com/office/drawing/2014/main" id="{C817617C-B76A-4EEB-AED8-89FD8CDB9892}"/>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4" name="AutoShape 7">
          <a:extLst>
            <a:ext uri="{FF2B5EF4-FFF2-40B4-BE49-F238E27FC236}">
              <a16:creationId xmlns:a16="http://schemas.microsoft.com/office/drawing/2014/main" id="{A272EF35-4F44-4E3A-AD96-143FD6FAF4A4}"/>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5" name="AutoShape 8">
          <a:extLst>
            <a:ext uri="{FF2B5EF4-FFF2-40B4-BE49-F238E27FC236}">
              <a16:creationId xmlns:a16="http://schemas.microsoft.com/office/drawing/2014/main" id="{A35C4569-7FAD-4613-B064-5E04F644BD47}"/>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6" name="AutoShape 9" descr="Imagen 1 de 1 de Pizarra, Tablero De Plane Nsn******* - Skilcraft Quartet Kit">
          <a:extLst>
            <a:ext uri="{FF2B5EF4-FFF2-40B4-BE49-F238E27FC236}">
              <a16:creationId xmlns:a16="http://schemas.microsoft.com/office/drawing/2014/main" id="{DBB9D35C-DBE7-4FB7-A967-F3C66D100CEC}"/>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7" name="AutoShape 7">
          <a:extLst>
            <a:ext uri="{FF2B5EF4-FFF2-40B4-BE49-F238E27FC236}">
              <a16:creationId xmlns:a16="http://schemas.microsoft.com/office/drawing/2014/main" id="{26C2E05C-4E6C-42D6-965E-CEF9609801F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8" name="AutoShape 8">
          <a:extLst>
            <a:ext uri="{FF2B5EF4-FFF2-40B4-BE49-F238E27FC236}">
              <a16:creationId xmlns:a16="http://schemas.microsoft.com/office/drawing/2014/main" id="{3BAB5D16-5592-4DDE-A039-183E8557D723}"/>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69" name="AutoShape 9" descr="Imagen 1 de 1 de Pizarra, Tablero De Plane Nsn******* - Skilcraft Quartet Kit">
          <a:extLst>
            <a:ext uri="{FF2B5EF4-FFF2-40B4-BE49-F238E27FC236}">
              <a16:creationId xmlns:a16="http://schemas.microsoft.com/office/drawing/2014/main" id="{EFBEBA94-4DD7-447C-9B3B-46FDBD681CB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0" name="AutoShape 7">
          <a:extLst>
            <a:ext uri="{FF2B5EF4-FFF2-40B4-BE49-F238E27FC236}">
              <a16:creationId xmlns:a16="http://schemas.microsoft.com/office/drawing/2014/main" id="{48783F6D-5ED6-4B33-ACCF-4FEEA8336E0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1" name="AutoShape 8">
          <a:extLst>
            <a:ext uri="{FF2B5EF4-FFF2-40B4-BE49-F238E27FC236}">
              <a16:creationId xmlns:a16="http://schemas.microsoft.com/office/drawing/2014/main" id="{256A8E7F-E3A3-4E54-A293-1C32E4BFCDD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2" name="AutoShape 9" descr="Imagen 1 de 1 de Pizarra, Tablero De Plane Nsn******* - Skilcraft Quartet Kit">
          <a:extLst>
            <a:ext uri="{FF2B5EF4-FFF2-40B4-BE49-F238E27FC236}">
              <a16:creationId xmlns:a16="http://schemas.microsoft.com/office/drawing/2014/main" id="{013D6DFD-9450-487C-9CF8-D44E828D99EF}"/>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73" name="AutoShape 7">
          <a:extLst>
            <a:ext uri="{FF2B5EF4-FFF2-40B4-BE49-F238E27FC236}">
              <a16:creationId xmlns:a16="http://schemas.microsoft.com/office/drawing/2014/main" id="{ED5FFC72-5242-43F9-9641-3AFA4AEF97C5}"/>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74" name="AutoShape 8">
          <a:extLst>
            <a:ext uri="{FF2B5EF4-FFF2-40B4-BE49-F238E27FC236}">
              <a16:creationId xmlns:a16="http://schemas.microsoft.com/office/drawing/2014/main" id="{75B3094C-005E-4097-990D-B401EEDB28C8}"/>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75" name="AutoShape 9" descr="Imagen 1 de 1 de Pizarra, Tablero De Plane Nsn******* - Skilcraft Quartet Kit">
          <a:extLst>
            <a:ext uri="{FF2B5EF4-FFF2-40B4-BE49-F238E27FC236}">
              <a16:creationId xmlns:a16="http://schemas.microsoft.com/office/drawing/2014/main" id="{079921F1-15B7-49F5-BF01-DCB05F0B2D70}"/>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6" name="AutoShape 7">
          <a:extLst>
            <a:ext uri="{FF2B5EF4-FFF2-40B4-BE49-F238E27FC236}">
              <a16:creationId xmlns:a16="http://schemas.microsoft.com/office/drawing/2014/main" id="{D6CF9CCC-BE22-4D25-BB49-FDB8333794FB}"/>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7" name="AutoShape 8">
          <a:extLst>
            <a:ext uri="{FF2B5EF4-FFF2-40B4-BE49-F238E27FC236}">
              <a16:creationId xmlns:a16="http://schemas.microsoft.com/office/drawing/2014/main" id="{80BF243F-3032-4A31-8AC2-AE82E452CB54}"/>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8" name="AutoShape 9" descr="Imagen 1 de 1 de Pizarra, Tablero De Plane Nsn******* - Skilcraft Quartet Kit">
          <a:extLst>
            <a:ext uri="{FF2B5EF4-FFF2-40B4-BE49-F238E27FC236}">
              <a16:creationId xmlns:a16="http://schemas.microsoft.com/office/drawing/2014/main" id="{2BA34A28-EDBB-4751-B47B-59712BEE5CED}"/>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79" name="AutoShape 7">
          <a:extLst>
            <a:ext uri="{FF2B5EF4-FFF2-40B4-BE49-F238E27FC236}">
              <a16:creationId xmlns:a16="http://schemas.microsoft.com/office/drawing/2014/main" id="{52615887-F060-4AC3-A726-20D109F3EEED}"/>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0" name="AutoShape 8">
          <a:extLst>
            <a:ext uri="{FF2B5EF4-FFF2-40B4-BE49-F238E27FC236}">
              <a16:creationId xmlns:a16="http://schemas.microsoft.com/office/drawing/2014/main" id="{7C4B388C-3691-4497-B32F-675E785BEE77}"/>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1" name="AutoShape 9" descr="Imagen 1 de 1 de Pizarra, Tablero De Plane Nsn******* - Skilcraft Quartet Kit">
          <a:extLst>
            <a:ext uri="{FF2B5EF4-FFF2-40B4-BE49-F238E27FC236}">
              <a16:creationId xmlns:a16="http://schemas.microsoft.com/office/drawing/2014/main" id="{F177D023-66DE-4C3A-A92F-0A41D16DCC47}"/>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2" name="AutoShape 7">
          <a:extLst>
            <a:ext uri="{FF2B5EF4-FFF2-40B4-BE49-F238E27FC236}">
              <a16:creationId xmlns:a16="http://schemas.microsoft.com/office/drawing/2014/main" id="{AEDDCD40-F38D-4E5C-9ABC-885F3D2F6E7F}"/>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3" name="AutoShape 8">
          <a:extLst>
            <a:ext uri="{FF2B5EF4-FFF2-40B4-BE49-F238E27FC236}">
              <a16:creationId xmlns:a16="http://schemas.microsoft.com/office/drawing/2014/main" id="{684E4594-2B25-4D54-B7AA-4F360F3A2DEB}"/>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4" name="AutoShape 9" descr="Imagen 1 de 1 de Pizarra, Tablero De Plane Nsn******* - Skilcraft Quartet Kit">
          <a:extLst>
            <a:ext uri="{FF2B5EF4-FFF2-40B4-BE49-F238E27FC236}">
              <a16:creationId xmlns:a16="http://schemas.microsoft.com/office/drawing/2014/main" id="{FCF726BC-96C6-4465-AEA2-FA0FC5657FF5}"/>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5" name="AutoShape 7">
          <a:extLst>
            <a:ext uri="{FF2B5EF4-FFF2-40B4-BE49-F238E27FC236}">
              <a16:creationId xmlns:a16="http://schemas.microsoft.com/office/drawing/2014/main" id="{ABC4076B-0777-43DF-A8E8-577E445ACE8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6" name="AutoShape 8">
          <a:extLst>
            <a:ext uri="{FF2B5EF4-FFF2-40B4-BE49-F238E27FC236}">
              <a16:creationId xmlns:a16="http://schemas.microsoft.com/office/drawing/2014/main" id="{BACA36C9-7041-4194-84BF-33882234E29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7" name="AutoShape 9" descr="Imagen 1 de 1 de Pizarra, Tablero De Plane Nsn******* - Skilcraft Quartet Kit">
          <a:extLst>
            <a:ext uri="{FF2B5EF4-FFF2-40B4-BE49-F238E27FC236}">
              <a16:creationId xmlns:a16="http://schemas.microsoft.com/office/drawing/2014/main" id="{97BA221A-DB1B-4F28-AC21-1474FB43CF96}"/>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8" name="AutoShape 7">
          <a:extLst>
            <a:ext uri="{FF2B5EF4-FFF2-40B4-BE49-F238E27FC236}">
              <a16:creationId xmlns:a16="http://schemas.microsoft.com/office/drawing/2014/main" id="{9A62AB9A-3F95-4331-99FD-B00C09CF783A}"/>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89" name="AutoShape 8">
          <a:extLst>
            <a:ext uri="{FF2B5EF4-FFF2-40B4-BE49-F238E27FC236}">
              <a16:creationId xmlns:a16="http://schemas.microsoft.com/office/drawing/2014/main" id="{BDABF6A1-F614-40BE-B436-9CD4984CF852}"/>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0" name="AutoShape 9" descr="Imagen 1 de 1 de Pizarra, Tablero De Plane Nsn******* - Skilcraft Quartet Kit">
          <a:extLst>
            <a:ext uri="{FF2B5EF4-FFF2-40B4-BE49-F238E27FC236}">
              <a16:creationId xmlns:a16="http://schemas.microsoft.com/office/drawing/2014/main" id="{C067683A-17BE-46EF-81A0-91296756B934}"/>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1" name="AutoShape 7">
          <a:extLst>
            <a:ext uri="{FF2B5EF4-FFF2-40B4-BE49-F238E27FC236}">
              <a16:creationId xmlns:a16="http://schemas.microsoft.com/office/drawing/2014/main" id="{76BEBCB3-6C87-4BC1-B2D6-9C0AFA84BCE0}"/>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2" name="AutoShape 8">
          <a:extLst>
            <a:ext uri="{FF2B5EF4-FFF2-40B4-BE49-F238E27FC236}">
              <a16:creationId xmlns:a16="http://schemas.microsoft.com/office/drawing/2014/main" id="{E9FF83E8-B640-45F8-AC05-E637197636D8}"/>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3" name="AutoShape 9" descr="Imagen 1 de 1 de Pizarra, Tablero De Plane Nsn******* - Skilcraft Quartet Kit">
          <a:extLst>
            <a:ext uri="{FF2B5EF4-FFF2-40B4-BE49-F238E27FC236}">
              <a16:creationId xmlns:a16="http://schemas.microsoft.com/office/drawing/2014/main" id="{70442265-7C1E-4A82-A56A-700D3865595F}"/>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4" name="AutoShape 7">
          <a:extLst>
            <a:ext uri="{FF2B5EF4-FFF2-40B4-BE49-F238E27FC236}">
              <a16:creationId xmlns:a16="http://schemas.microsoft.com/office/drawing/2014/main" id="{572878CB-F1E8-4A52-83FC-072DD4CCA630}"/>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5" name="AutoShape 8">
          <a:extLst>
            <a:ext uri="{FF2B5EF4-FFF2-40B4-BE49-F238E27FC236}">
              <a16:creationId xmlns:a16="http://schemas.microsoft.com/office/drawing/2014/main" id="{93B1E812-660D-4232-9B7A-70D30A1DF9CC}"/>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6" name="AutoShape 9" descr="Imagen 1 de 1 de Pizarra, Tablero De Plane Nsn******* - Skilcraft Quartet Kit">
          <a:extLst>
            <a:ext uri="{FF2B5EF4-FFF2-40B4-BE49-F238E27FC236}">
              <a16:creationId xmlns:a16="http://schemas.microsoft.com/office/drawing/2014/main" id="{3A84F87F-F84D-45E4-B63A-5BBAE93F88C3}"/>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7" name="AutoShape 7">
          <a:extLst>
            <a:ext uri="{FF2B5EF4-FFF2-40B4-BE49-F238E27FC236}">
              <a16:creationId xmlns:a16="http://schemas.microsoft.com/office/drawing/2014/main" id="{64C02A9C-0686-45C1-8242-FFDA8A97BFB4}"/>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8" name="AutoShape 8">
          <a:extLst>
            <a:ext uri="{FF2B5EF4-FFF2-40B4-BE49-F238E27FC236}">
              <a16:creationId xmlns:a16="http://schemas.microsoft.com/office/drawing/2014/main" id="{1B7584F7-93EF-4C22-A168-7DD91E6B7093}"/>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99" name="AutoShape 9" descr="Imagen 1 de 1 de Pizarra, Tablero De Plane Nsn******* - Skilcraft Quartet Kit">
          <a:extLst>
            <a:ext uri="{FF2B5EF4-FFF2-40B4-BE49-F238E27FC236}">
              <a16:creationId xmlns:a16="http://schemas.microsoft.com/office/drawing/2014/main" id="{CCD29493-1774-49F8-852E-E46358FEA05C}"/>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00" name="AutoShape 7">
          <a:extLst>
            <a:ext uri="{FF2B5EF4-FFF2-40B4-BE49-F238E27FC236}">
              <a16:creationId xmlns:a16="http://schemas.microsoft.com/office/drawing/2014/main" id="{88581A2F-744C-4C83-92C5-3748BC1B08E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01" name="AutoShape 8">
          <a:extLst>
            <a:ext uri="{FF2B5EF4-FFF2-40B4-BE49-F238E27FC236}">
              <a16:creationId xmlns:a16="http://schemas.microsoft.com/office/drawing/2014/main" id="{CC981E3C-A731-46ED-A229-703A782AAEE9}"/>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304800"/>
    <xdr:sp macro="" textlink="">
      <xdr:nvSpPr>
        <xdr:cNvPr id="102" name="AutoShape 9" descr="Imagen 1 de 1 de Pizarra, Tablero De Plane Nsn******* - Skilcraft Quartet Kit">
          <a:extLst>
            <a:ext uri="{FF2B5EF4-FFF2-40B4-BE49-F238E27FC236}">
              <a16:creationId xmlns:a16="http://schemas.microsoft.com/office/drawing/2014/main" id="{19B4EE01-1D29-41EA-BE6C-0B3C3637F68E}"/>
            </a:ext>
          </a:extLst>
        </xdr:cNvPr>
        <xdr:cNvSpPr>
          <a:spLocks noChangeAspect="1" noChangeArrowheads="1"/>
        </xdr:cNvSpPr>
      </xdr:nvSpPr>
      <xdr:spPr bwMode="auto">
        <a:xfrm>
          <a:off x="112014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3" name="AutoShape 7">
          <a:extLst>
            <a:ext uri="{FF2B5EF4-FFF2-40B4-BE49-F238E27FC236}">
              <a16:creationId xmlns:a16="http://schemas.microsoft.com/office/drawing/2014/main" id="{BC09A77E-E2E2-4113-AF44-3723C6E17C6E}"/>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4" name="AutoShape 8">
          <a:extLst>
            <a:ext uri="{FF2B5EF4-FFF2-40B4-BE49-F238E27FC236}">
              <a16:creationId xmlns:a16="http://schemas.microsoft.com/office/drawing/2014/main" id="{1BEB2C98-1254-4389-85C2-1051A7643519}"/>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5" name="AutoShape 9" descr="Imagen 1 de 1 de Pizarra, Tablero De Plane Nsn******* - Skilcraft Quartet Kit">
          <a:extLst>
            <a:ext uri="{FF2B5EF4-FFF2-40B4-BE49-F238E27FC236}">
              <a16:creationId xmlns:a16="http://schemas.microsoft.com/office/drawing/2014/main" id="{B4DC33F5-7CC6-4872-8431-F521938AB6ED}"/>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6" name="AutoShape 7">
          <a:extLst>
            <a:ext uri="{FF2B5EF4-FFF2-40B4-BE49-F238E27FC236}">
              <a16:creationId xmlns:a16="http://schemas.microsoft.com/office/drawing/2014/main" id="{764411BA-2CBF-432B-891A-A8D84867E0FC}"/>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7" name="AutoShape 8">
          <a:extLst>
            <a:ext uri="{FF2B5EF4-FFF2-40B4-BE49-F238E27FC236}">
              <a16:creationId xmlns:a16="http://schemas.microsoft.com/office/drawing/2014/main" id="{6CD4DAB9-482A-47EA-B110-E9CCABB51046}"/>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8" name="AutoShape 9" descr="Imagen 1 de 1 de Pizarra, Tablero De Plane Nsn******* - Skilcraft Quartet Kit">
          <a:extLst>
            <a:ext uri="{FF2B5EF4-FFF2-40B4-BE49-F238E27FC236}">
              <a16:creationId xmlns:a16="http://schemas.microsoft.com/office/drawing/2014/main" id="{A15D2609-B8B1-41FC-B3A5-F27850EF9AEF}"/>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09" name="AutoShape 7">
          <a:extLst>
            <a:ext uri="{FF2B5EF4-FFF2-40B4-BE49-F238E27FC236}">
              <a16:creationId xmlns:a16="http://schemas.microsoft.com/office/drawing/2014/main" id="{18AE4901-3F56-428C-9A36-B4F5C70810F2}"/>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0" name="AutoShape 8">
          <a:extLst>
            <a:ext uri="{FF2B5EF4-FFF2-40B4-BE49-F238E27FC236}">
              <a16:creationId xmlns:a16="http://schemas.microsoft.com/office/drawing/2014/main" id="{60BD174A-6259-4FDF-8A0B-F53E4B9449DD}"/>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1" name="AutoShape 9" descr="Imagen 1 de 1 de Pizarra, Tablero De Plane Nsn******* - Skilcraft Quartet Kit">
          <a:extLst>
            <a:ext uri="{FF2B5EF4-FFF2-40B4-BE49-F238E27FC236}">
              <a16:creationId xmlns:a16="http://schemas.microsoft.com/office/drawing/2014/main" id="{97657F83-E51A-4A47-A96C-B896B0999FE4}"/>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2" name="AutoShape 7">
          <a:extLst>
            <a:ext uri="{FF2B5EF4-FFF2-40B4-BE49-F238E27FC236}">
              <a16:creationId xmlns:a16="http://schemas.microsoft.com/office/drawing/2014/main" id="{C6069F3F-D50B-4EB3-AAFA-1738D7B9A96E}"/>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3" name="AutoShape 8">
          <a:extLst>
            <a:ext uri="{FF2B5EF4-FFF2-40B4-BE49-F238E27FC236}">
              <a16:creationId xmlns:a16="http://schemas.microsoft.com/office/drawing/2014/main" id="{5A622D18-1B6F-4486-9728-E9E9E2DCD4BC}"/>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4" name="AutoShape 9" descr="Imagen 1 de 1 de Pizarra, Tablero De Plane Nsn******* - Skilcraft Quartet Kit">
          <a:extLst>
            <a:ext uri="{FF2B5EF4-FFF2-40B4-BE49-F238E27FC236}">
              <a16:creationId xmlns:a16="http://schemas.microsoft.com/office/drawing/2014/main" id="{72C6B1B8-5413-40F8-B590-D0343243F10B}"/>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5" name="AutoShape 7">
          <a:extLst>
            <a:ext uri="{FF2B5EF4-FFF2-40B4-BE49-F238E27FC236}">
              <a16:creationId xmlns:a16="http://schemas.microsoft.com/office/drawing/2014/main" id="{4D8296F8-F0EE-4C63-9B35-503D91B9B94D}"/>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6" name="AutoShape 8">
          <a:extLst>
            <a:ext uri="{FF2B5EF4-FFF2-40B4-BE49-F238E27FC236}">
              <a16:creationId xmlns:a16="http://schemas.microsoft.com/office/drawing/2014/main" id="{B20B5F06-01A3-46C1-A592-6C85068F7DD4}"/>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7" name="AutoShape 9" descr="Imagen 1 de 1 de Pizarra, Tablero De Plane Nsn******* - Skilcraft Quartet Kit">
          <a:extLst>
            <a:ext uri="{FF2B5EF4-FFF2-40B4-BE49-F238E27FC236}">
              <a16:creationId xmlns:a16="http://schemas.microsoft.com/office/drawing/2014/main" id="{C3BDFFC3-23E1-4622-BB70-8B22AAEAF2D7}"/>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8" name="AutoShape 7">
          <a:extLst>
            <a:ext uri="{FF2B5EF4-FFF2-40B4-BE49-F238E27FC236}">
              <a16:creationId xmlns:a16="http://schemas.microsoft.com/office/drawing/2014/main" id="{7C63259D-FF98-49BC-981D-7F0380C88507}"/>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0</xdr:row>
      <xdr:rowOff>0</xdr:rowOff>
    </xdr:from>
    <xdr:ext cx="304800" cy="1822454"/>
    <xdr:sp macro="" textlink="">
      <xdr:nvSpPr>
        <xdr:cNvPr id="119" name="AutoShape 8">
          <a:extLst>
            <a:ext uri="{FF2B5EF4-FFF2-40B4-BE49-F238E27FC236}">
              <a16:creationId xmlns:a16="http://schemas.microsoft.com/office/drawing/2014/main" id="{560F829A-3AF5-4627-BC29-9340BC5972E4}"/>
            </a:ext>
          </a:extLst>
        </xdr:cNvPr>
        <xdr:cNvSpPr>
          <a:spLocks noChangeAspect="1" noChangeArrowheads="1"/>
        </xdr:cNvSpPr>
      </xdr:nvSpPr>
      <xdr:spPr bwMode="auto">
        <a:xfrm>
          <a:off x="11201400" y="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37</xdr:row>
      <xdr:rowOff>0</xdr:rowOff>
    </xdr:from>
    <xdr:to>
      <xdr:col>2</xdr:col>
      <xdr:colOff>152400</xdr:colOff>
      <xdr:row>164</xdr:row>
      <xdr:rowOff>19049</xdr:rowOff>
    </xdr:to>
    <xdr:sp macro="" textlink="">
      <xdr:nvSpPr>
        <xdr:cNvPr id="120" name="AutoShape 11" descr="Amazon.com: HP - Intel Xeon / Laptops / Computadoras y Tablets: Electrónica">
          <a:extLst>
            <a:ext uri="{FF2B5EF4-FFF2-40B4-BE49-F238E27FC236}">
              <a16:creationId xmlns:a16="http://schemas.microsoft.com/office/drawing/2014/main" id="{AB50565D-332E-4B80-BD13-8304B294C2C7}"/>
            </a:ext>
          </a:extLst>
        </xdr:cNvPr>
        <xdr:cNvSpPr>
          <a:spLocks noChangeAspect="1" noChangeArrowheads="1"/>
        </xdr:cNvSpPr>
      </xdr:nvSpPr>
      <xdr:spPr bwMode="auto">
        <a:xfrm>
          <a:off x="1438275" y="70513575"/>
          <a:ext cx="152400" cy="242125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37</xdr:row>
      <xdr:rowOff>0</xdr:rowOff>
    </xdr:from>
    <xdr:to>
      <xdr:col>2</xdr:col>
      <xdr:colOff>152400</xdr:colOff>
      <xdr:row>164</xdr:row>
      <xdr:rowOff>19049</xdr:rowOff>
    </xdr:to>
    <xdr:sp macro="" textlink="">
      <xdr:nvSpPr>
        <xdr:cNvPr id="121" name="AutoShape 12" descr="Amazon.com: HP - Intel Xeon / Laptops / Computadoras y Tablets: Electrónica">
          <a:extLst>
            <a:ext uri="{FF2B5EF4-FFF2-40B4-BE49-F238E27FC236}">
              <a16:creationId xmlns:a16="http://schemas.microsoft.com/office/drawing/2014/main" id="{0EDD8C5D-80D9-4A13-98C1-C6264EA1B878}"/>
            </a:ext>
          </a:extLst>
        </xdr:cNvPr>
        <xdr:cNvSpPr>
          <a:spLocks noChangeAspect="1" noChangeArrowheads="1"/>
        </xdr:cNvSpPr>
      </xdr:nvSpPr>
      <xdr:spPr bwMode="auto">
        <a:xfrm>
          <a:off x="1438275" y="70513575"/>
          <a:ext cx="152400" cy="242125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37</xdr:row>
      <xdr:rowOff>0</xdr:rowOff>
    </xdr:from>
    <xdr:to>
      <xdr:col>4</xdr:col>
      <xdr:colOff>152400</xdr:colOff>
      <xdr:row>135</xdr:row>
      <xdr:rowOff>89091</xdr:rowOff>
    </xdr:to>
    <xdr:sp macro="" textlink="">
      <xdr:nvSpPr>
        <xdr:cNvPr id="122" name="AutoShape 7">
          <a:extLst>
            <a:ext uri="{FF2B5EF4-FFF2-40B4-BE49-F238E27FC236}">
              <a16:creationId xmlns:a16="http://schemas.microsoft.com/office/drawing/2014/main" id="{A3C5F5D3-787C-4CBD-96A6-E21FE07E64C2}"/>
            </a:ext>
          </a:extLst>
        </xdr:cNvPr>
        <xdr:cNvSpPr>
          <a:spLocks noChangeAspect="1" noChangeArrowheads="1"/>
        </xdr:cNvSpPr>
      </xdr:nvSpPr>
      <xdr:spPr bwMode="auto">
        <a:xfrm>
          <a:off x="11201400" y="70513575"/>
          <a:ext cx="152400" cy="187580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37</xdr:row>
      <xdr:rowOff>0</xdr:rowOff>
    </xdr:from>
    <xdr:to>
      <xdr:col>4</xdr:col>
      <xdr:colOff>152400</xdr:colOff>
      <xdr:row>135</xdr:row>
      <xdr:rowOff>89091</xdr:rowOff>
    </xdr:to>
    <xdr:sp macro="" textlink="">
      <xdr:nvSpPr>
        <xdr:cNvPr id="123" name="AutoShape 8">
          <a:extLst>
            <a:ext uri="{FF2B5EF4-FFF2-40B4-BE49-F238E27FC236}">
              <a16:creationId xmlns:a16="http://schemas.microsoft.com/office/drawing/2014/main" id="{9B698EA9-0481-4754-886A-3A8A3C20722C}"/>
            </a:ext>
          </a:extLst>
        </xdr:cNvPr>
        <xdr:cNvSpPr>
          <a:spLocks noChangeAspect="1" noChangeArrowheads="1"/>
        </xdr:cNvSpPr>
      </xdr:nvSpPr>
      <xdr:spPr bwMode="auto">
        <a:xfrm>
          <a:off x="11201400" y="70513575"/>
          <a:ext cx="152400" cy="187580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37</xdr:row>
      <xdr:rowOff>0</xdr:rowOff>
    </xdr:from>
    <xdr:to>
      <xdr:col>4</xdr:col>
      <xdr:colOff>152400</xdr:colOff>
      <xdr:row>135</xdr:row>
      <xdr:rowOff>89091</xdr:rowOff>
    </xdr:to>
    <xdr:sp macro="" textlink="">
      <xdr:nvSpPr>
        <xdr:cNvPr id="124" name="AutoShape 9" descr="Imagen 1 de 1 de Pizarra, Tablero De Plane Nsn******* - Skilcraft Quartet Kit">
          <a:extLst>
            <a:ext uri="{FF2B5EF4-FFF2-40B4-BE49-F238E27FC236}">
              <a16:creationId xmlns:a16="http://schemas.microsoft.com/office/drawing/2014/main" id="{A0108D82-2B85-4A01-96FD-D488248D0AD6}"/>
            </a:ext>
          </a:extLst>
        </xdr:cNvPr>
        <xdr:cNvSpPr>
          <a:spLocks noChangeAspect="1" noChangeArrowheads="1"/>
        </xdr:cNvSpPr>
      </xdr:nvSpPr>
      <xdr:spPr bwMode="auto">
        <a:xfrm>
          <a:off x="11201400" y="70513575"/>
          <a:ext cx="152400" cy="187580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37</xdr:row>
      <xdr:rowOff>0</xdr:rowOff>
    </xdr:from>
    <xdr:ext cx="304800" cy="304800"/>
    <xdr:sp macro="" textlink="">
      <xdr:nvSpPr>
        <xdr:cNvPr id="125" name="AutoShape 7">
          <a:extLst>
            <a:ext uri="{FF2B5EF4-FFF2-40B4-BE49-F238E27FC236}">
              <a16:creationId xmlns:a16="http://schemas.microsoft.com/office/drawing/2014/main" id="{BDE88EF2-F8AA-43F0-95C5-9CD369B3B361}"/>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26" name="AutoShape 8">
          <a:extLst>
            <a:ext uri="{FF2B5EF4-FFF2-40B4-BE49-F238E27FC236}">
              <a16:creationId xmlns:a16="http://schemas.microsoft.com/office/drawing/2014/main" id="{58E5CA5E-D6E6-482B-A4A3-B7FB9B7834A4}"/>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27" name="AutoShape 9" descr="Imagen 1 de 1 de Pizarra, Tablero De Plane Nsn******* - Skilcraft Quartet Kit">
          <a:extLst>
            <a:ext uri="{FF2B5EF4-FFF2-40B4-BE49-F238E27FC236}">
              <a16:creationId xmlns:a16="http://schemas.microsoft.com/office/drawing/2014/main" id="{A57B2A79-2DE7-40E1-A0FF-22471FA3D958}"/>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28" name="AutoShape 7">
          <a:extLst>
            <a:ext uri="{FF2B5EF4-FFF2-40B4-BE49-F238E27FC236}">
              <a16:creationId xmlns:a16="http://schemas.microsoft.com/office/drawing/2014/main" id="{DBB03DA0-FDFE-496E-97BB-58F49B17FCC2}"/>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29" name="AutoShape 8">
          <a:extLst>
            <a:ext uri="{FF2B5EF4-FFF2-40B4-BE49-F238E27FC236}">
              <a16:creationId xmlns:a16="http://schemas.microsoft.com/office/drawing/2014/main" id="{D2B7D0D6-1E2C-40A4-B873-833FA0A9F6E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0" name="AutoShape 9" descr="Imagen 1 de 1 de Pizarra, Tablero De Plane Nsn******* - Skilcraft Quartet Kit">
          <a:extLst>
            <a:ext uri="{FF2B5EF4-FFF2-40B4-BE49-F238E27FC236}">
              <a16:creationId xmlns:a16="http://schemas.microsoft.com/office/drawing/2014/main" id="{950BBE7A-EB23-43B3-8AAB-508248EF563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1" name="AutoShape 7">
          <a:extLst>
            <a:ext uri="{FF2B5EF4-FFF2-40B4-BE49-F238E27FC236}">
              <a16:creationId xmlns:a16="http://schemas.microsoft.com/office/drawing/2014/main" id="{41573477-5B60-4D4E-91C0-6E8FCD3FEA7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2" name="AutoShape 8">
          <a:extLst>
            <a:ext uri="{FF2B5EF4-FFF2-40B4-BE49-F238E27FC236}">
              <a16:creationId xmlns:a16="http://schemas.microsoft.com/office/drawing/2014/main" id="{C64B687A-91FB-41B0-945C-A732C3F6BD9B}"/>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3" name="AutoShape 9" descr="Imagen 1 de 1 de Pizarra, Tablero De Plane Nsn******* - Skilcraft Quartet Kit">
          <a:extLst>
            <a:ext uri="{FF2B5EF4-FFF2-40B4-BE49-F238E27FC236}">
              <a16:creationId xmlns:a16="http://schemas.microsoft.com/office/drawing/2014/main" id="{422452C6-8007-4324-BCFB-F89161F3A70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4" name="AutoShape 7">
          <a:extLst>
            <a:ext uri="{FF2B5EF4-FFF2-40B4-BE49-F238E27FC236}">
              <a16:creationId xmlns:a16="http://schemas.microsoft.com/office/drawing/2014/main" id="{6A48260F-C1FD-4C1B-8CC2-0B98C0330BFF}"/>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5" name="AutoShape 8">
          <a:extLst>
            <a:ext uri="{FF2B5EF4-FFF2-40B4-BE49-F238E27FC236}">
              <a16:creationId xmlns:a16="http://schemas.microsoft.com/office/drawing/2014/main" id="{87BD7D33-675A-48D6-8B97-585E32B247F7}"/>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6" name="AutoShape 9" descr="Imagen 1 de 1 de Pizarra, Tablero De Plane Nsn******* - Skilcraft Quartet Kit">
          <a:extLst>
            <a:ext uri="{FF2B5EF4-FFF2-40B4-BE49-F238E27FC236}">
              <a16:creationId xmlns:a16="http://schemas.microsoft.com/office/drawing/2014/main" id="{85CFF94B-9603-41D8-8EB1-A1937F2A153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7" name="AutoShape 7">
          <a:extLst>
            <a:ext uri="{FF2B5EF4-FFF2-40B4-BE49-F238E27FC236}">
              <a16:creationId xmlns:a16="http://schemas.microsoft.com/office/drawing/2014/main" id="{CC8EFAE5-C5C7-4ECB-9732-5CE52502B2A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8" name="AutoShape 8">
          <a:extLst>
            <a:ext uri="{FF2B5EF4-FFF2-40B4-BE49-F238E27FC236}">
              <a16:creationId xmlns:a16="http://schemas.microsoft.com/office/drawing/2014/main" id="{9C38BC24-C739-44D5-9796-4B91E58197D8}"/>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39" name="AutoShape 9" descr="Imagen 1 de 1 de Pizarra, Tablero De Plane Nsn******* - Skilcraft Quartet Kit">
          <a:extLst>
            <a:ext uri="{FF2B5EF4-FFF2-40B4-BE49-F238E27FC236}">
              <a16:creationId xmlns:a16="http://schemas.microsoft.com/office/drawing/2014/main" id="{6D9EB7B9-2927-4D36-8E5C-1EF19920AACF}"/>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40" name="AutoShape 7">
          <a:extLst>
            <a:ext uri="{FF2B5EF4-FFF2-40B4-BE49-F238E27FC236}">
              <a16:creationId xmlns:a16="http://schemas.microsoft.com/office/drawing/2014/main" id="{92E46DBD-DD56-4C6E-97D9-E61A479DE522}"/>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41" name="AutoShape 8">
          <a:extLst>
            <a:ext uri="{FF2B5EF4-FFF2-40B4-BE49-F238E27FC236}">
              <a16:creationId xmlns:a16="http://schemas.microsoft.com/office/drawing/2014/main" id="{31F3C1BD-B143-42A6-8AD2-228C9ACBFF5F}"/>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42" name="AutoShape 9" descr="Imagen 1 de 1 de Pizarra, Tablero De Plane Nsn******* - Skilcraft Quartet Kit">
          <a:extLst>
            <a:ext uri="{FF2B5EF4-FFF2-40B4-BE49-F238E27FC236}">
              <a16:creationId xmlns:a16="http://schemas.microsoft.com/office/drawing/2014/main" id="{347253F5-576B-4379-89C2-90B4B9C0F436}"/>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43" name="AutoShape 7">
          <a:extLst>
            <a:ext uri="{FF2B5EF4-FFF2-40B4-BE49-F238E27FC236}">
              <a16:creationId xmlns:a16="http://schemas.microsoft.com/office/drawing/2014/main" id="{D252CF6A-F8EC-4B4C-87BA-9F4754FD66CB}"/>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44" name="AutoShape 8">
          <a:extLst>
            <a:ext uri="{FF2B5EF4-FFF2-40B4-BE49-F238E27FC236}">
              <a16:creationId xmlns:a16="http://schemas.microsoft.com/office/drawing/2014/main" id="{956F5545-EF7A-4B9A-9A6C-0060CEF9C957}"/>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45" name="AutoShape 9" descr="Imagen 1 de 1 de Pizarra, Tablero De Plane Nsn******* - Skilcraft Quartet Kit">
          <a:extLst>
            <a:ext uri="{FF2B5EF4-FFF2-40B4-BE49-F238E27FC236}">
              <a16:creationId xmlns:a16="http://schemas.microsoft.com/office/drawing/2014/main" id="{2807B04C-AE4A-4366-9168-AD68C00DF6E4}"/>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146" name="Shape 3" descr="Horno combi unox chefttop 5 bandejas en Colombia | Clasf casa-y-jardin">
          <a:extLst>
            <a:ext uri="{FF2B5EF4-FFF2-40B4-BE49-F238E27FC236}">
              <a16:creationId xmlns:a16="http://schemas.microsoft.com/office/drawing/2014/main" id="{E80BBB86-4B29-46DE-9806-41807F0300FF}"/>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47" name="Shape 3" descr="Horno combi unox chefttop 5 bandejas en Colombia | Clasf casa-y-jardin">
          <a:extLst>
            <a:ext uri="{FF2B5EF4-FFF2-40B4-BE49-F238E27FC236}">
              <a16:creationId xmlns:a16="http://schemas.microsoft.com/office/drawing/2014/main" id="{46E03A42-0ED5-4202-9D14-2421E0D79D1E}"/>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48" name="Shape 3" descr="Horno combi unox chefttop 5 bandejas en Colombia | Clasf casa-y-jardin">
          <a:extLst>
            <a:ext uri="{FF2B5EF4-FFF2-40B4-BE49-F238E27FC236}">
              <a16:creationId xmlns:a16="http://schemas.microsoft.com/office/drawing/2014/main" id="{9CC0F5DE-5702-4BDF-A815-60FEC10C60F5}"/>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49" name="Shape 3" descr="Horno combi unox chefttop 5 bandejas en Colombia | Clasf casa-y-jardin">
          <a:extLst>
            <a:ext uri="{FF2B5EF4-FFF2-40B4-BE49-F238E27FC236}">
              <a16:creationId xmlns:a16="http://schemas.microsoft.com/office/drawing/2014/main" id="{86F777B3-D29F-43AC-B316-2C3A90B303E8}"/>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0" name="Shape 3" descr="Horno combi unox chefttop 5 bandejas en Colombia | Clasf casa-y-jardin">
          <a:extLst>
            <a:ext uri="{FF2B5EF4-FFF2-40B4-BE49-F238E27FC236}">
              <a16:creationId xmlns:a16="http://schemas.microsoft.com/office/drawing/2014/main" id="{62D46444-1A6E-461B-BC7E-85835322D2CC}"/>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1" name="Shape 3" descr="Horno combi unox chefttop 5 bandejas en Colombia | Clasf casa-y-jardin">
          <a:extLst>
            <a:ext uri="{FF2B5EF4-FFF2-40B4-BE49-F238E27FC236}">
              <a16:creationId xmlns:a16="http://schemas.microsoft.com/office/drawing/2014/main" id="{800BE6E7-6B9A-448A-9A4F-71BCEA4303EB}"/>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2" name="Shape 3" descr="Horno combi unox chefttop 5 bandejas en Colombia | Clasf casa-y-jardin">
          <a:extLst>
            <a:ext uri="{FF2B5EF4-FFF2-40B4-BE49-F238E27FC236}">
              <a16:creationId xmlns:a16="http://schemas.microsoft.com/office/drawing/2014/main" id="{00525FA7-2A1D-4C0F-BB85-06872792F2B9}"/>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3" name="Shape 3" descr="Horno combi unox chefttop 5 bandejas en Colombia | Clasf casa-y-jardin">
          <a:extLst>
            <a:ext uri="{FF2B5EF4-FFF2-40B4-BE49-F238E27FC236}">
              <a16:creationId xmlns:a16="http://schemas.microsoft.com/office/drawing/2014/main" id="{F1D03F2E-5C60-48CA-BF10-D29A99152582}"/>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4" name="Shape 3" descr="Horno combi unox chefttop 5 bandejas en Colombia | Clasf casa-y-jardin">
          <a:extLst>
            <a:ext uri="{FF2B5EF4-FFF2-40B4-BE49-F238E27FC236}">
              <a16:creationId xmlns:a16="http://schemas.microsoft.com/office/drawing/2014/main" id="{3AC17516-F48C-4217-ADF5-A29AAA4F877F}"/>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5" name="Shape 3" descr="Horno combi unox chefttop 5 bandejas en Colombia | Clasf casa-y-jardin">
          <a:extLst>
            <a:ext uri="{FF2B5EF4-FFF2-40B4-BE49-F238E27FC236}">
              <a16:creationId xmlns:a16="http://schemas.microsoft.com/office/drawing/2014/main" id="{3C99E2C4-01FE-48C8-8BD3-11BC8AD2D02C}"/>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6" name="Shape 3" descr="Horno combi unox chefttop 5 bandejas en Colombia | Clasf casa-y-jardin">
          <a:extLst>
            <a:ext uri="{FF2B5EF4-FFF2-40B4-BE49-F238E27FC236}">
              <a16:creationId xmlns:a16="http://schemas.microsoft.com/office/drawing/2014/main" id="{91E2EE27-14C2-4509-AFA0-789341E0E1F7}"/>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7" name="Shape 3" descr="Horno combi unox chefttop 5 bandejas en Colombia | Clasf casa-y-jardin">
          <a:extLst>
            <a:ext uri="{FF2B5EF4-FFF2-40B4-BE49-F238E27FC236}">
              <a16:creationId xmlns:a16="http://schemas.microsoft.com/office/drawing/2014/main" id="{6860B270-96F9-4F65-A996-6FB4F227BBA4}"/>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8" name="Shape 3" descr="Horno combi unox chefttop 5 bandejas en Colombia | Clasf casa-y-jardin">
          <a:extLst>
            <a:ext uri="{FF2B5EF4-FFF2-40B4-BE49-F238E27FC236}">
              <a16:creationId xmlns:a16="http://schemas.microsoft.com/office/drawing/2014/main" id="{90A152A9-654D-4BE7-8E8D-0F36F41939F7}"/>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59" name="Shape 3" descr="Horno combi unox chefttop 5 bandejas en Colombia | Clasf casa-y-jardin">
          <a:extLst>
            <a:ext uri="{FF2B5EF4-FFF2-40B4-BE49-F238E27FC236}">
              <a16:creationId xmlns:a16="http://schemas.microsoft.com/office/drawing/2014/main" id="{844F91B6-E922-4EEB-BD55-CC779D6538EE}"/>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60" name="Shape 3" descr="Horno combi unox chefttop 5 bandejas en Colombia | Clasf casa-y-jardin">
          <a:extLst>
            <a:ext uri="{FF2B5EF4-FFF2-40B4-BE49-F238E27FC236}">
              <a16:creationId xmlns:a16="http://schemas.microsoft.com/office/drawing/2014/main" id="{7F0CE09B-48DB-4867-AA73-71DF85C229A2}"/>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61" name="Shape 3" descr="Horno combi unox chefttop 5 bandejas en Colombia | Clasf casa-y-jardin">
          <a:extLst>
            <a:ext uri="{FF2B5EF4-FFF2-40B4-BE49-F238E27FC236}">
              <a16:creationId xmlns:a16="http://schemas.microsoft.com/office/drawing/2014/main" id="{4040496A-279C-43EF-B9B8-40C29FBDEAFF}"/>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62" name="Shape 3" descr="Horno combi unox chefttop 5 bandejas en Colombia | Clasf casa-y-jardin">
          <a:extLst>
            <a:ext uri="{FF2B5EF4-FFF2-40B4-BE49-F238E27FC236}">
              <a16:creationId xmlns:a16="http://schemas.microsoft.com/office/drawing/2014/main" id="{43506A01-45E3-427E-BA24-885C2DED4121}"/>
            </a:ext>
          </a:extLst>
        </xdr:cNvPr>
        <xdr:cNvSpPr/>
      </xdr:nvSpPr>
      <xdr:spPr>
        <a:xfrm>
          <a:off x="1438275" y="705135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37</xdr:row>
      <xdr:rowOff>0</xdr:rowOff>
    </xdr:from>
    <xdr:to>
      <xdr:col>2</xdr:col>
      <xdr:colOff>152400</xdr:colOff>
      <xdr:row>48</xdr:row>
      <xdr:rowOff>57150</xdr:rowOff>
    </xdr:to>
    <xdr:sp macro="" textlink="">
      <xdr:nvSpPr>
        <xdr:cNvPr id="163" name="AutoShape 4">
          <a:extLst>
            <a:ext uri="{FF2B5EF4-FFF2-40B4-BE49-F238E27FC236}">
              <a16:creationId xmlns:a16="http://schemas.microsoft.com/office/drawing/2014/main" id="{EBF7E03E-CDD5-44AA-9D38-A6C635FCFB8A}"/>
            </a:ext>
          </a:extLst>
        </xdr:cNvPr>
        <xdr:cNvSpPr>
          <a:spLocks noChangeAspect="1" noChangeArrowheads="1"/>
        </xdr:cNvSpPr>
      </xdr:nvSpPr>
      <xdr:spPr bwMode="auto">
        <a:xfrm>
          <a:off x="1438275" y="70513575"/>
          <a:ext cx="152400" cy="21526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37</xdr:row>
      <xdr:rowOff>0</xdr:rowOff>
    </xdr:from>
    <xdr:to>
      <xdr:col>2</xdr:col>
      <xdr:colOff>152400</xdr:colOff>
      <xdr:row>48</xdr:row>
      <xdr:rowOff>57150</xdr:rowOff>
    </xdr:to>
    <xdr:sp macro="" textlink="">
      <xdr:nvSpPr>
        <xdr:cNvPr id="164" name="AutoShape 4">
          <a:extLst>
            <a:ext uri="{FF2B5EF4-FFF2-40B4-BE49-F238E27FC236}">
              <a16:creationId xmlns:a16="http://schemas.microsoft.com/office/drawing/2014/main" id="{CAA511DF-78AC-4DFC-8D45-2A0780171032}"/>
            </a:ext>
          </a:extLst>
        </xdr:cNvPr>
        <xdr:cNvSpPr>
          <a:spLocks noChangeAspect="1" noChangeArrowheads="1"/>
        </xdr:cNvSpPr>
      </xdr:nvSpPr>
      <xdr:spPr bwMode="auto">
        <a:xfrm>
          <a:off x="1438275" y="70513575"/>
          <a:ext cx="152400" cy="21526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37</xdr:row>
      <xdr:rowOff>0</xdr:rowOff>
    </xdr:from>
    <xdr:to>
      <xdr:col>2</xdr:col>
      <xdr:colOff>152400</xdr:colOff>
      <xdr:row>48</xdr:row>
      <xdr:rowOff>57150</xdr:rowOff>
    </xdr:to>
    <xdr:sp macro="" textlink="">
      <xdr:nvSpPr>
        <xdr:cNvPr id="165" name="AutoShape 4">
          <a:extLst>
            <a:ext uri="{FF2B5EF4-FFF2-40B4-BE49-F238E27FC236}">
              <a16:creationId xmlns:a16="http://schemas.microsoft.com/office/drawing/2014/main" id="{D3214D1E-BAC8-4715-8E97-A6D6828672A5}"/>
            </a:ext>
          </a:extLst>
        </xdr:cNvPr>
        <xdr:cNvSpPr>
          <a:spLocks noChangeAspect="1" noChangeArrowheads="1"/>
        </xdr:cNvSpPr>
      </xdr:nvSpPr>
      <xdr:spPr bwMode="auto">
        <a:xfrm>
          <a:off x="1438275" y="70513575"/>
          <a:ext cx="152400" cy="21526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18</xdr:col>
      <xdr:colOff>0</xdr:colOff>
      <xdr:row>37</xdr:row>
      <xdr:rowOff>0</xdr:rowOff>
    </xdr:from>
    <xdr:to>
      <xdr:col>18</xdr:col>
      <xdr:colOff>149750</xdr:colOff>
      <xdr:row>48</xdr:row>
      <xdr:rowOff>54500</xdr:rowOff>
    </xdr:to>
    <xdr:sp macro="" textlink="">
      <xdr:nvSpPr>
        <xdr:cNvPr id="166" name="AutoShape 3">
          <a:extLst>
            <a:ext uri="{FF2B5EF4-FFF2-40B4-BE49-F238E27FC236}">
              <a16:creationId xmlns:a16="http://schemas.microsoft.com/office/drawing/2014/main" id="{A871957D-BA13-40B8-A9CE-BB2844C18E51}"/>
            </a:ext>
          </a:extLst>
        </xdr:cNvPr>
        <xdr:cNvSpPr>
          <a:spLocks noChangeAspect="1" noChangeArrowheads="1"/>
        </xdr:cNvSpPr>
      </xdr:nvSpPr>
      <xdr:spPr bwMode="auto">
        <a:xfrm>
          <a:off x="28717875" y="70513575"/>
          <a:ext cx="149750" cy="2150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37</xdr:row>
      <xdr:rowOff>0</xdr:rowOff>
    </xdr:from>
    <xdr:ext cx="304800" cy="1822454"/>
    <xdr:sp macro="" textlink="">
      <xdr:nvSpPr>
        <xdr:cNvPr id="167" name="AutoShape 7">
          <a:extLst>
            <a:ext uri="{FF2B5EF4-FFF2-40B4-BE49-F238E27FC236}">
              <a16:creationId xmlns:a16="http://schemas.microsoft.com/office/drawing/2014/main" id="{98008C49-6693-44A8-BA8B-ECA5871C6486}"/>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168" name="AutoShape 8">
          <a:extLst>
            <a:ext uri="{FF2B5EF4-FFF2-40B4-BE49-F238E27FC236}">
              <a16:creationId xmlns:a16="http://schemas.microsoft.com/office/drawing/2014/main" id="{6BD6CC13-254A-4148-8F54-55B2480D83A6}"/>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169" name="AutoShape 9" descr="Imagen 1 de 1 de Pizarra, Tablero De Plane Nsn******* - Skilcraft Quartet Kit">
          <a:extLst>
            <a:ext uri="{FF2B5EF4-FFF2-40B4-BE49-F238E27FC236}">
              <a16:creationId xmlns:a16="http://schemas.microsoft.com/office/drawing/2014/main" id="{2D3F8E1D-8A2F-435B-848C-5CE9D076D8B7}"/>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0" name="AutoShape 7">
          <a:extLst>
            <a:ext uri="{FF2B5EF4-FFF2-40B4-BE49-F238E27FC236}">
              <a16:creationId xmlns:a16="http://schemas.microsoft.com/office/drawing/2014/main" id="{8D05A48C-E273-4D4B-B11A-CD6DD99DCB5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1" name="AutoShape 8">
          <a:extLst>
            <a:ext uri="{FF2B5EF4-FFF2-40B4-BE49-F238E27FC236}">
              <a16:creationId xmlns:a16="http://schemas.microsoft.com/office/drawing/2014/main" id="{5E705296-1432-494C-A04C-10A0122468B0}"/>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2" name="AutoShape 9" descr="Imagen 1 de 1 de Pizarra, Tablero De Plane Nsn******* - Skilcraft Quartet Kit">
          <a:extLst>
            <a:ext uri="{FF2B5EF4-FFF2-40B4-BE49-F238E27FC236}">
              <a16:creationId xmlns:a16="http://schemas.microsoft.com/office/drawing/2014/main" id="{6572B522-BF00-484F-A7A2-1704896B13DF}"/>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3" name="AutoShape 7">
          <a:extLst>
            <a:ext uri="{FF2B5EF4-FFF2-40B4-BE49-F238E27FC236}">
              <a16:creationId xmlns:a16="http://schemas.microsoft.com/office/drawing/2014/main" id="{7CD73067-4476-4608-B8F7-BAA53EB42FC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4" name="AutoShape 8">
          <a:extLst>
            <a:ext uri="{FF2B5EF4-FFF2-40B4-BE49-F238E27FC236}">
              <a16:creationId xmlns:a16="http://schemas.microsoft.com/office/drawing/2014/main" id="{4166DCBC-FE21-48E5-B341-5E2A23FDCF6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5" name="AutoShape 9" descr="Imagen 1 de 1 de Pizarra, Tablero De Plane Nsn******* - Skilcraft Quartet Kit">
          <a:extLst>
            <a:ext uri="{FF2B5EF4-FFF2-40B4-BE49-F238E27FC236}">
              <a16:creationId xmlns:a16="http://schemas.microsoft.com/office/drawing/2014/main" id="{C487EA54-078D-4823-9DBD-EA7620BB35F0}"/>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6" name="AutoShape 7">
          <a:extLst>
            <a:ext uri="{FF2B5EF4-FFF2-40B4-BE49-F238E27FC236}">
              <a16:creationId xmlns:a16="http://schemas.microsoft.com/office/drawing/2014/main" id="{43A65A51-8BB6-4731-9548-BE52322C9069}"/>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7" name="AutoShape 8">
          <a:extLst>
            <a:ext uri="{FF2B5EF4-FFF2-40B4-BE49-F238E27FC236}">
              <a16:creationId xmlns:a16="http://schemas.microsoft.com/office/drawing/2014/main" id="{361818BB-CDAA-4FD8-88DD-673EA9D43CE6}"/>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8" name="AutoShape 9" descr="Imagen 1 de 1 de Pizarra, Tablero De Plane Nsn******* - Skilcraft Quartet Kit">
          <a:extLst>
            <a:ext uri="{FF2B5EF4-FFF2-40B4-BE49-F238E27FC236}">
              <a16:creationId xmlns:a16="http://schemas.microsoft.com/office/drawing/2014/main" id="{061415A1-A7D7-4B46-94EA-22116EE44D8F}"/>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79" name="AutoShape 7">
          <a:extLst>
            <a:ext uri="{FF2B5EF4-FFF2-40B4-BE49-F238E27FC236}">
              <a16:creationId xmlns:a16="http://schemas.microsoft.com/office/drawing/2014/main" id="{8A1DD003-1E3C-427C-9D88-D30AE3A2A0D6}"/>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0" name="AutoShape 8">
          <a:extLst>
            <a:ext uri="{FF2B5EF4-FFF2-40B4-BE49-F238E27FC236}">
              <a16:creationId xmlns:a16="http://schemas.microsoft.com/office/drawing/2014/main" id="{513B98A5-189D-4721-9640-27A5AAA9422D}"/>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1" name="AutoShape 9" descr="Imagen 1 de 1 de Pizarra, Tablero De Plane Nsn******* - Skilcraft Quartet Kit">
          <a:extLst>
            <a:ext uri="{FF2B5EF4-FFF2-40B4-BE49-F238E27FC236}">
              <a16:creationId xmlns:a16="http://schemas.microsoft.com/office/drawing/2014/main" id="{A89A8926-A4BE-4DED-852A-C02F0C7FE5C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2" name="AutoShape 7">
          <a:extLst>
            <a:ext uri="{FF2B5EF4-FFF2-40B4-BE49-F238E27FC236}">
              <a16:creationId xmlns:a16="http://schemas.microsoft.com/office/drawing/2014/main" id="{F3AE5778-517F-464B-BCB4-4CFF9029185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3" name="AutoShape 8">
          <a:extLst>
            <a:ext uri="{FF2B5EF4-FFF2-40B4-BE49-F238E27FC236}">
              <a16:creationId xmlns:a16="http://schemas.microsoft.com/office/drawing/2014/main" id="{271925AD-BB69-4AB0-981F-29ABAE86558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4" name="AutoShape 9" descr="Imagen 1 de 1 de Pizarra, Tablero De Plane Nsn******* - Skilcraft Quartet Kit">
          <a:extLst>
            <a:ext uri="{FF2B5EF4-FFF2-40B4-BE49-F238E27FC236}">
              <a16:creationId xmlns:a16="http://schemas.microsoft.com/office/drawing/2014/main" id="{52C7D111-F15A-47D0-9DBB-5497643587EA}"/>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5" name="AutoShape 7">
          <a:extLst>
            <a:ext uri="{FF2B5EF4-FFF2-40B4-BE49-F238E27FC236}">
              <a16:creationId xmlns:a16="http://schemas.microsoft.com/office/drawing/2014/main" id="{9DB4E169-405B-4E13-99F6-2109898BB537}"/>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6" name="AutoShape 8">
          <a:extLst>
            <a:ext uri="{FF2B5EF4-FFF2-40B4-BE49-F238E27FC236}">
              <a16:creationId xmlns:a16="http://schemas.microsoft.com/office/drawing/2014/main" id="{CEC12D09-D2DE-4C8F-9D13-9E6D31411F39}"/>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7" name="AutoShape 9" descr="Imagen 1 de 1 de Pizarra, Tablero De Plane Nsn******* - Skilcraft Quartet Kit">
          <a:extLst>
            <a:ext uri="{FF2B5EF4-FFF2-40B4-BE49-F238E27FC236}">
              <a16:creationId xmlns:a16="http://schemas.microsoft.com/office/drawing/2014/main" id="{CCA10A96-AE72-4071-818C-0D233F9134D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8" name="AutoShape 7">
          <a:extLst>
            <a:ext uri="{FF2B5EF4-FFF2-40B4-BE49-F238E27FC236}">
              <a16:creationId xmlns:a16="http://schemas.microsoft.com/office/drawing/2014/main" id="{CAB91D7D-0E98-4294-B8CA-C42757B267E4}"/>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89" name="AutoShape 8">
          <a:extLst>
            <a:ext uri="{FF2B5EF4-FFF2-40B4-BE49-F238E27FC236}">
              <a16:creationId xmlns:a16="http://schemas.microsoft.com/office/drawing/2014/main" id="{27F1E618-610F-4185-A30D-402F81CCCA06}"/>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0" name="AutoShape 9" descr="Imagen 1 de 1 de Pizarra, Tablero De Plane Nsn******* - Skilcraft Quartet Kit">
          <a:extLst>
            <a:ext uri="{FF2B5EF4-FFF2-40B4-BE49-F238E27FC236}">
              <a16:creationId xmlns:a16="http://schemas.microsoft.com/office/drawing/2014/main" id="{A35ECE76-3345-4776-9F5E-3B531B47CEE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1" name="AutoShape 7">
          <a:extLst>
            <a:ext uri="{FF2B5EF4-FFF2-40B4-BE49-F238E27FC236}">
              <a16:creationId xmlns:a16="http://schemas.microsoft.com/office/drawing/2014/main" id="{666FE26A-1AF3-43D1-88ED-87EB23344888}"/>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2" name="AutoShape 8">
          <a:extLst>
            <a:ext uri="{FF2B5EF4-FFF2-40B4-BE49-F238E27FC236}">
              <a16:creationId xmlns:a16="http://schemas.microsoft.com/office/drawing/2014/main" id="{53538BA7-5377-4B10-B323-1438538C1F9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3" name="AutoShape 9" descr="Imagen 1 de 1 de Pizarra, Tablero De Plane Nsn******* - Skilcraft Quartet Kit">
          <a:extLst>
            <a:ext uri="{FF2B5EF4-FFF2-40B4-BE49-F238E27FC236}">
              <a16:creationId xmlns:a16="http://schemas.microsoft.com/office/drawing/2014/main" id="{2F59350F-D4A5-4DA8-A50B-4B3B72364DA1}"/>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4" name="AutoShape 7">
          <a:extLst>
            <a:ext uri="{FF2B5EF4-FFF2-40B4-BE49-F238E27FC236}">
              <a16:creationId xmlns:a16="http://schemas.microsoft.com/office/drawing/2014/main" id="{99E14085-D576-4B5E-BD97-45BE95EE6C7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5" name="AutoShape 8">
          <a:extLst>
            <a:ext uri="{FF2B5EF4-FFF2-40B4-BE49-F238E27FC236}">
              <a16:creationId xmlns:a16="http://schemas.microsoft.com/office/drawing/2014/main" id="{7A4038CA-22F3-4221-A481-AE534DC93AE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6" name="AutoShape 9" descr="Imagen 1 de 1 de Pizarra, Tablero De Plane Nsn******* - Skilcraft Quartet Kit">
          <a:extLst>
            <a:ext uri="{FF2B5EF4-FFF2-40B4-BE49-F238E27FC236}">
              <a16:creationId xmlns:a16="http://schemas.microsoft.com/office/drawing/2014/main" id="{C0777366-2C3C-4DC4-B22A-DCD4AF0BC04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197" name="AutoShape 7">
          <a:extLst>
            <a:ext uri="{FF2B5EF4-FFF2-40B4-BE49-F238E27FC236}">
              <a16:creationId xmlns:a16="http://schemas.microsoft.com/office/drawing/2014/main" id="{A2CDA886-0EC1-4378-A002-D6D03699F0D1}"/>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198" name="AutoShape 8">
          <a:extLst>
            <a:ext uri="{FF2B5EF4-FFF2-40B4-BE49-F238E27FC236}">
              <a16:creationId xmlns:a16="http://schemas.microsoft.com/office/drawing/2014/main" id="{C588E7DA-4625-459E-9573-97720AB15669}"/>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199" name="AutoShape 9" descr="Imagen 1 de 1 de Pizarra, Tablero De Plane Nsn******* - Skilcraft Quartet Kit">
          <a:extLst>
            <a:ext uri="{FF2B5EF4-FFF2-40B4-BE49-F238E27FC236}">
              <a16:creationId xmlns:a16="http://schemas.microsoft.com/office/drawing/2014/main" id="{C2AFCE90-D063-4E10-9DAE-95A78ADCE2E0}"/>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0" name="AutoShape 7">
          <a:extLst>
            <a:ext uri="{FF2B5EF4-FFF2-40B4-BE49-F238E27FC236}">
              <a16:creationId xmlns:a16="http://schemas.microsoft.com/office/drawing/2014/main" id="{59F2492F-8A0C-4990-BFE3-459614CD472A}"/>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1" name="AutoShape 8">
          <a:extLst>
            <a:ext uri="{FF2B5EF4-FFF2-40B4-BE49-F238E27FC236}">
              <a16:creationId xmlns:a16="http://schemas.microsoft.com/office/drawing/2014/main" id="{DD664D10-CBDB-4193-8B7B-00DF131B057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2" name="AutoShape 9" descr="Imagen 1 de 1 de Pizarra, Tablero De Plane Nsn******* - Skilcraft Quartet Kit">
          <a:extLst>
            <a:ext uri="{FF2B5EF4-FFF2-40B4-BE49-F238E27FC236}">
              <a16:creationId xmlns:a16="http://schemas.microsoft.com/office/drawing/2014/main" id="{DF6BF2C5-69F2-46FE-B981-92FD06B1093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3" name="AutoShape 7">
          <a:extLst>
            <a:ext uri="{FF2B5EF4-FFF2-40B4-BE49-F238E27FC236}">
              <a16:creationId xmlns:a16="http://schemas.microsoft.com/office/drawing/2014/main" id="{3722F137-DB37-4D93-BB4D-551DF3E8EBE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4" name="AutoShape 8">
          <a:extLst>
            <a:ext uri="{FF2B5EF4-FFF2-40B4-BE49-F238E27FC236}">
              <a16:creationId xmlns:a16="http://schemas.microsoft.com/office/drawing/2014/main" id="{50960932-42EE-4566-AC27-FA7AAEC91CB1}"/>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5" name="AutoShape 9" descr="Imagen 1 de 1 de Pizarra, Tablero De Plane Nsn******* - Skilcraft Quartet Kit">
          <a:extLst>
            <a:ext uri="{FF2B5EF4-FFF2-40B4-BE49-F238E27FC236}">
              <a16:creationId xmlns:a16="http://schemas.microsoft.com/office/drawing/2014/main" id="{11ECD6FE-9E53-46E2-A364-FFA56651AE09}"/>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6" name="AutoShape 7">
          <a:extLst>
            <a:ext uri="{FF2B5EF4-FFF2-40B4-BE49-F238E27FC236}">
              <a16:creationId xmlns:a16="http://schemas.microsoft.com/office/drawing/2014/main" id="{28265A59-29CC-4F06-8FA9-3D25A45FC43B}"/>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7" name="AutoShape 8">
          <a:extLst>
            <a:ext uri="{FF2B5EF4-FFF2-40B4-BE49-F238E27FC236}">
              <a16:creationId xmlns:a16="http://schemas.microsoft.com/office/drawing/2014/main" id="{C434D7E6-E5F8-408C-A827-0E8CC583B93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8" name="AutoShape 9" descr="Imagen 1 de 1 de Pizarra, Tablero De Plane Nsn******* - Skilcraft Quartet Kit">
          <a:extLst>
            <a:ext uri="{FF2B5EF4-FFF2-40B4-BE49-F238E27FC236}">
              <a16:creationId xmlns:a16="http://schemas.microsoft.com/office/drawing/2014/main" id="{A50F03C4-B586-4B25-8A86-804E90D5F97E}"/>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9" name="AutoShape 7">
          <a:extLst>
            <a:ext uri="{FF2B5EF4-FFF2-40B4-BE49-F238E27FC236}">
              <a16:creationId xmlns:a16="http://schemas.microsoft.com/office/drawing/2014/main" id="{F39A1689-FAF0-4083-8B6A-A2AA236891CF}"/>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0" name="AutoShape 8">
          <a:extLst>
            <a:ext uri="{FF2B5EF4-FFF2-40B4-BE49-F238E27FC236}">
              <a16:creationId xmlns:a16="http://schemas.microsoft.com/office/drawing/2014/main" id="{2793FFAC-F1C8-4567-BB2A-66457964EC2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1" name="AutoShape 9" descr="Imagen 1 de 1 de Pizarra, Tablero De Plane Nsn******* - Skilcraft Quartet Kit">
          <a:extLst>
            <a:ext uri="{FF2B5EF4-FFF2-40B4-BE49-F238E27FC236}">
              <a16:creationId xmlns:a16="http://schemas.microsoft.com/office/drawing/2014/main" id="{67000DC1-59D9-41B7-9560-6D6FF87A86E0}"/>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2" name="AutoShape 7">
          <a:extLst>
            <a:ext uri="{FF2B5EF4-FFF2-40B4-BE49-F238E27FC236}">
              <a16:creationId xmlns:a16="http://schemas.microsoft.com/office/drawing/2014/main" id="{302C510C-B38B-49E3-AA34-DD7E6D729AFB}"/>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3" name="AutoShape 8">
          <a:extLst>
            <a:ext uri="{FF2B5EF4-FFF2-40B4-BE49-F238E27FC236}">
              <a16:creationId xmlns:a16="http://schemas.microsoft.com/office/drawing/2014/main" id="{9CB7507F-3191-43F1-86E2-32BD42E55490}"/>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4" name="AutoShape 9" descr="Imagen 1 de 1 de Pizarra, Tablero De Plane Nsn******* - Skilcraft Quartet Kit">
          <a:extLst>
            <a:ext uri="{FF2B5EF4-FFF2-40B4-BE49-F238E27FC236}">
              <a16:creationId xmlns:a16="http://schemas.microsoft.com/office/drawing/2014/main" id="{519F8258-49ED-43A7-91C5-3047A765D03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5" name="AutoShape 7">
          <a:extLst>
            <a:ext uri="{FF2B5EF4-FFF2-40B4-BE49-F238E27FC236}">
              <a16:creationId xmlns:a16="http://schemas.microsoft.com/office/drawing/2014/main" id="{6B13D83A-215B-4781-AA34-812C5BB5C978}"/>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6" name="AutoShape 8">
          <a:extLst>
            <a:ext uri="{FF2B5EF4-FFF2-40B4-BE49-F238E27FC236}">
              <a16:creationId xmlns:a16="http://schemas.microsoft.com/office/drawing/2014/main" id="{A2907EA1-D402-4FBD-A072-4FCDB81B8100}"/>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7" name="AutoShape 9" descr="Imagen 1 de 1 de Pizarra, Tablero De Plane Nsn******* - Skilcraft Quartet Kit">
          <a:extLst>
            <a:ext uri="{FF2B5EF4-FFF2-40B4-BE49-F238E27FC236}">
              <a16:creationId xmlns:a16="http://schemas.microsoft.com/office/drawing/2014/main" id="{B186B2C5-3138-45EF-BD3A-A9ABEF52CD9D}"/>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8" name="AutoShape 7">
          <a:extLst>
            <a:ext uri="{FF2B5EF4-FFF2-40B4-BE49-F238E27FC236}">
              <a16:creationId xmlns:a16="http://schemas.microsoft.com/office/drawing/2014/main" id="{434A27C5-53B0-4E9E-84DC-4F53C35BD94D}"/>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19" name="AutoShape 8">
          <a:extLst>
            <a:ext uri="{FF2B5EF4-FFF2-40B4-BE49-F238E27FC236}">
              <a16:creationId xmlns:a16="http://schemas.microsoft.com/office/drawing/2014/main" id="{37AC30CB-3AEB-4DEF-86B8-583BB2147955}"/>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0" name="AutoShape 9" descr="Imagen 1 de 1 de Pizarra, Tablero De Plane Nsn******* - Skilcraft Quartet Kit">
          <a:extLst>
            <a:ext uri="{FF2B5EF4-FFF2-40B4-BE49-F238E27FC236}">
              <a16:creationId xmlns:a16="http://schemas.microsoft.com/office/drawing/2014/main" id="{58603AA4-E271-4DE0-A24E-2FFF09904B8B}"/>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1" name="AutoShape 7">
          <a:extLst>
            <a:ext uri="{FF2B5EF4-FFF2-40B4-BE49-F238E27FC236}">
              <a16:creationId xmlns:a16="http://schemas.microsoft.com/office/drawing/2014/main" id="{44114F28-0CFB-4DF2-9BE3-C3B36EA2A98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2" name="AutoShape 8">
          <a:extLst>
            <a:ext uri="{FF2B5EF4-FFF2-40B4-BE49-F238E27FC236}">
              <a16:creationId xmlns:a16="http://schemas.microsoft.com/office/drawing/2014/main" id="{021F7A87-C86F-455A-B6E4-538248CEE7C2}"/>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3" name="AutoShape 9" descr="Imagen 1 de 1 de Pizarra, Tablero De Plane Nsn******* - Skilcraft Quartet Kit">
          <a:extLst>
            <a:ext uri="{FF2B5EF4-FFF2-40B4-BE49-F238E27FC236}">
              <a16:creationId xmlns:a16="http://schemas.microsoft.com/office/drawing/2014/main" id="{F5F526A1-F1FF-4CD0-92ED-ADDB8CD16003}"/>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4" name="AutoShape 7">
          <a:extLst>
            <a:ext uri="{FF2B5EF4-FFF2-40B4-BE49-F238E27FC236}">
              <a16:creationId xmlns:a16="http://schemas.microsoft.com/office/drawing/2014/main" id="{BF10377D-2601-4000-9A76-77F1659FA66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5" name="AutoShape 8">
          <a:extLst>
            <a:ext uri="{FF2B5EF4-FFF2-40B4-BE49-F238E27FC236}">
              <a16:creationId xmlns:a16="http://schemas.microsoft.com/office/drawing/2014/main" id="{9AFBF27B-31AF-413B-B134-C582E5E01296}"/>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26" name="AutoShape 9" descr="Imagen 1 de 1 de Pizarra, Tablero De Plane Nsn******* - Skilcraft Quartet Kit">
          <a:extLst>
            <a:ext uri="{FF2B5EF4-FFF2-40B4-BE49-F238E27FC236}">
              <a16:creationId xmlns:a16="http://schemas.microsoft.com/office/drawing/2014/main" id="{862A0576-396C-4547-A1B1-75A7B962808C}"/>
            </a:ext>
          </a:extLst>
        </xdr:cNvPr>
        <xdr:cNvSpPr>
          <a:spLocks noChangeAspect="1" noChangeArrowheads="1"/>
        </xdr:cNvSpPr>
      </xdr:nvSpPr>
      <xdr:spPr bwMode="auto">
        <a:xfrm>
          <a:off x="11201400" y="705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27" name="AutoShape 7">
          <a:extLst>
            <a:ext uri="{FF2B5EF4-FFF2-40B4-BE49-F238E27FC236}">
              <a16:creationId xmlns:a16="http://schemas.microsoft.com/office/drawing/2014/main" id="{6057280E-4516-4257-8D87-7D8F9C272BDA}"/>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28" name="AutoShape 8">
          <a:extLst>
            <a:ext uri="{FF2B5EF4-FFF2-40B4-BE49-F238E27FC236}">
              <a16:creationId xmlns:a16="http://schemas.microsoft.com/office/drawing/2014/main" id="{DB004A29-1CFE-41B0-9DBB-1380A73DD8EE}"/>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29" name="AutoShape 9" descr="Imagen 1 de 1 de Pizarra, Tablero De Plane Nsn******* - Skilcraft Quartet Kit">
          <a:extLst>
            <a:ext uri="{FF2B5EF4-FFF2-40B4-BE49-F238E27FC236}">
              <a16:creationId xmlns:a16="http://schemas.microsoft.com/office/drawing/2014/main" id="{C2076A97-7A54-41ED-A1C3-861232FDB5A5}"/>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0" name="AutoShape 7">
          <a:extLst>
            <a:ext uri="{FF2B5EF4-FFF2-40B4-BE49-F238E27FC236}">
              <a16:creationId xmlns:a16="http://schemas.microsoft.com/office/drawing/2014/main" id="{69DCD5FE-EDAC-4C52-BFDB-B5E8297FE145}"/>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1" name="AutoShape 8">
          <a:extLst>
            <a:ext uri="{FF2B5EF4-FFF2-40B4-BE49-F238E27FC236}">
              <a16:creationId xmlns:a16="http://schemas.microsoft.com/office/drawing/2014/main" id="{C505FA4A-28F8-4A18-AFA6-3E5F3AC56353}"/>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2" name="AutoShape 9" descr="Imagen 1 de 1 de Pizarra, Tablero De Plane Nsn******* - Skilcraft Quartet Kit">
          <a:extLst>
            <a:ext uri="{FF2B5EF4-FFF2-40B4-BE49-F238E27FC236}">
              <a16:creationId xmlns:a16="http://schemas.microsoft.com/office/drawing/2014/main" id="{6E8D9018-56E9-47C0-B1EE-49B7248E9145}"/>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3" name="AutoShape 7">
          <a:extLst>
            <a:ext uri="{FF2B5EF4-FFF2-40B4-BE49-F238E27FC236}">
              <a16:creationId xmlns:a16="http://schemas.microsoft.com/office/drawing/2014/main" id="{2E5CB847-B3DF-493C-A706-7025B2C891DB}"/>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4" name="AutoShape 8">
          <a:extLst>
            <a:ext uri="{FF2B5EF4-FFF2-40B4-BE49-F238E27FC236}">
              <a16:creationId xmlns:a16="http://schemas.microsoft.com/office/drawing/2014/main" id="{1523EDDD-B7A1-4BC6-A6AE-41377E93E500}"/>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5" name="AutoShape 9" descr="Imagen 1 de 1 de Pizarra, Tablero De Plane Nsn******* - Skilcraft Quartet Kit">
          <a:extLst>
            <a:ext uri="{FF2B5EF4-FFF2-40B4-BE49-F238E27FC236}">
              <a16:creationId xmlns:a16="http://schemas.microsoft.com/office/drawing/2014/main" id="{B9D68C90-80FE-4974-B96A-72C93040C41B}"/>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6" name="AutoShape 7">
          <a:extLst>
            <a:ext uri="{FF2B5EF4-FFF2-40B4-BE49-F238E27FC236}">
              <a16:creationId xmlns:a16="http://schemas.microsoft.com/office/drawing/2014/main" id="{418E45C2-C83E-4AD7-8FCA-CF036A8294CF}"/>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7" name="AutoShape 8">
          <a:extLst>
            <a:ext uri="{FF2B5EF4-FFF2-40B4-BE49-F238E27FC236}">
              <a16:creationId xmlns:a16="http://schemas.microsoft.com/office/drawing/2014/main" id="{398A5BC3-97F9-4DA2-8793-15B4DD9936BE}"/>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8" name="AutoShape 9" descr="Imagen 1 de 1 de Pizarra, Tablero De Plane Nsn******* - Skilcraft Quartet Kit">
          <a:extLst>
            <a:ext uri="{FF2B5EF4-FFF2-40B4-BE49-F238E27FC236}">
              <a16:creationId xmlns:a16="http://schemas.microsoft.com/office/drawing/2014/main" id="{0E925A28-2C55-4504-ACD3-2836DEB90118}"/>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39" name="AutoShape 7">
          <a:extLst>
            <a:ext uri="{FF2B5EF4-FFF2-40B4-BE49-F238E27FC236}">
              <a16:creationId xmlns:a16="http://schemas.microsoft.com/office/drawing/2014/main" id="{A3A4C343-510F-420D-94BA-8FD51EE5472A}"/>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40" name="AutoShape 8">
          <a:extLst>
            <a:ext uri="{FF2B5EF4-FFF2-40B4-BE49-F238E27FC236}">
              <a16:creationId xmlns:a16="http://schemas.microsoft.com/office/drawing/2014/main" id="{18EC2E5B-3DA2-4799-80A6-5782D6E397AD}"/>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41" name="AutoShape 9" descr="Imagen 1 de 1 de Pizarra, Tablero De Plane Nsn******* - Skilcraft Quartet Kit">
          <a:extLst>
            <a:ext uri="{FF2B5EF4-FFF2-40B4-BE49-F238E27FC236}">
              <a16:creationId xmlns:a16="http://schemas.microsoft.com/office/drawing/2014/main" id="{6372783C-1DE2-43EC-A2A5-394592BE5627}"/>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42" name="AutoShape 7">
          <a:extLst>
            <a:ext uri="{FF2B5EF4-FFF2-40B4-BE49-F238E27FC236}">
              <a16:creationId xmlns:a16="http://schemas.microsoft.com/office/drawing/2014/main" id="{3A5BE476-800F-491C-9EA4-507BBF8B4B37}"/>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1822454"/>
    <xdr:sp macro="" textlink="">
      <xdr:nvSpPr>
        <xdr:cNvPr id="243" name="AutoShape 8">
          <a:extLst>
            <a:ext uri="{FF2B5EF4-FFF2-40B4-BE49-F238E27FC236}">
              <a16:creationId xmlns:a16="http://schemas.microsoft.com/office/drawing/2014/main" id="{D8E7691C-CC42-46D5-8F5F-61DB4BCD8D72}"/>
            </a:ext>
          </a:extLst>
        </xdr:cNvPr>
        <xdr:cNvSpPr>
          <a:spLocks noChangeAspect="1" noChangeArrowheads="1"/>
        </xdr:cNvSpPr>
      </xdr:nvSpPr>
      <xdr:spPr bwMode="auto">
        <a:xfrm>
          <a:off x="11201400" y="70513575"/>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262316</xdr:colOff>
      <xdr:row>4</xdr:row>
      <xdr:rowOff>276228</xdr:rowOff>
    </xdr:from>
    <xdr:to>
      <xdr:col>2</xdr:col>
      <xdr:colOff>619125</xdr:colOff>
      <xdr:row>4</xdr:row>
      <xdr:rowOff>1228726</xdr:rowOff>
    </xdr:to>
    <xdr:pic>
      <xdr:nvPicPr>
        <xdr:cNvPr id="244" name="Imagen 125" descr="Icono&#10;&#10;Descripción generada automáticamente">
          <a:extLst>
            <a:ext uri="{FF2B5EF4-FFF2-40B4-BE49-F238E27FC236}">
              <a16:creationId xmlns:a16="http://schemas.microsoft.com/office/drawing/2014/main" id="{9D8D2980-2CD0-41B2-92DE-DB9FA6CEE0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2316" y="1085853"/>
          <a:ext cx="1795084" cy="952498"/>
        </a:xfrm>
        <a:prstGeom prst="rect">
          <a:avLst/>
        </a:prstGeom>
      </xdr:spPr>
    </xdr:pic>
    <xdr:clientData/>
  </xdr:twoCellAnchor>
  <xdr:twoCellAnchor editAs="oneCell">
    <xdr:from>
      <xdr:col>2</xdr:col>
      <xdr:colOff>0</xdr:colOff>
      <xdr:row>37</xdr:row>
      <xdr:rowOff>0</xdr:rowOff>
    </xdr:from>
    <xdr:to>
      <xdr:col>2</xdr:col>
      <xdr:colOff>152400</xdr:colOff>
      <xdr:row>111</xdr:row>
      <xdr:rowOff>28575</xdr:rowOff>
    </xdr:to>
    <xdr:sp macro="" textlink="">
      <xdr:nvSpPr>
        <xdr:cNvPr id="245" name="AutoShape 4">
          <a:extLst>
            <a:ext uri="{FF2B5EF4-FFF2-40B4-BE49-F238E27FC236}">
              <a16:creationId xmlns:a16="http://schemas.microsoft.com/office/drawing/2014/main" id="{FCF8DEFB-4613-4D4E-A818-CCCA0CCCC2D6}"/>
            </a:ext>
          </a:extLst>
        </xdr:cNvPr>
        <xdr:cNvSpPr>
          <a:spLocks noChangeAspect="1" noChangeArrowheads="1"/>
        </xdr:cNvSpPr>
      </xdr:nvSpPr>
      <xdr:spPr bwMode="auto">
        <a:xfrm>
          <a:off x="1438275" y="70513575"/>
          <a:ext cx="152400" cy="141255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885825</xdr:colOff>
      <xdr:row>18</xdr:row>
      <xdr:rowOff>180976</xdr:rowOff>
    </xdr:from>
    <xdr:to>
      <xdr:col>2</xdr:col>
      <xdr:colOff>1876425</xdr:colOff>
      <xdr:row>26</xdr:row>
      <xdr:rowOff>5459</xdr:rowOff>
    </xdr:to>
    <xdr:pic>
      <xdr:nvPicPr>
        <xdr:cNvPr id="246" name="Marcador de contenido 5">
          <a:extLst>
            <a:ext uri="{FF2B5EF4-FFF2-40B4-BE49-F238E27FC236}">
              <a16:creationId xmlns:a16="http://schemas.microsoft.com/office/drawing/2014/main" id="{58A39755-49FB-4B1C-A073-233E56201FFC}"/>
            </a:ext>
          </a:extLst>
        </xdr:cNvPr>
        <xdr:cNvPicPr>
          <a:picLocks noChangeAspect="1"/>
        </xdr:cNvPicPr>
      </xdr:nvPicPr>
      <xdr:blipFill>
        <a:blip xmlns:r="http://schemas.openxmlformats.org/officeDocument/2006/relationships" r:embed="rId2"/>
        <a:stretch>
          <a:fillRect/>
        </a:stretch>
      </xdr:blipFill>
      <xdr:spPr>
        <a:xfrm>
          <a:off x="2324100" y="21497926"/>
          <a:ext cx="1143000" cy="1348483"/>
        </a:xfrm>
        <a:prstGeom prst="rect">
          <a:avLst/>
        </a:prstGeom>
      </xdr:spPr>
    </xdr:pic>
    <xdr:clientData/>
  </xdr:twoCellAnchor>
  <xdr:twoCellAnchor editAs="oneCell">
    <xdr:from>
      <xdr:col>2</xdr:col>
      <xdr:colOff>714375</xdr:colOff>
      <xdr:row>21</xdr:row>
      <xdr:rowOff>180976</xdr:rowOff>
    </xdr:from>
    <xdr:to>
      <xdr:col>2</xdr:col>
      <xdr:colOff>2114550</xdr:colOff>
      <xdr:row>33</xdr:row>
      <xdr:rowOff>35642</xdr:rowOff>
    </xdr:to>
    <xdr:pic>
      <xdr:nvPicPr>
        <xdr:cNvPr id="247" name="Imagen 246">
          <a:extLst>
            <a:ext uri="{FF2B5EF4-FFF2-40B4-BE49-F238E27FC236}">
              <a16:creationId xmlns:a16="http://schemas.microsoft.com/office/drawing/2014/main" id="{FF9641F8-7CF7-4B0B-8A6E-C2FD3A4C7720}"/>
            </a:ext>
          </a:extLst>
        </xdr:cNvPr>
        <xdr:cNvPicPr>
          <a:picLocks noChangeAspect="1"/>
        </xdr:cNvPicPr>
      </xdr:nvPicPr>
      <xdr:blipFill>
        <a:blip xmlns:r="http://schemas.openxmlformats.org/officeDocument/2006/relationships" r:embed="rId3"/>
        <a:stretch>
          <a:fillRect/>
        </a:stretch>
      </xdr:blipFill>
      <xdr:spPr>
        <a:xfrm>
          <a:off x="2152650" y="32766001"/>
          <a:ext cx="1752600" cy="214066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11</xdr:row>
      <xdr:rowOff>0</xdr:rowOff>
    </xdr:from>
    <xdr:to>
      <xdr:col>2</xdr:col>
      <xdr:colOff>152400</xdr:colOff>
      <xdr:row>119</xdr:row>
      <xdr:rowOff>180975</xdr:rowOff>
    </xdr:to>
    <xdr:sp macro="" textlink="">
      <xdr:nvSpPr>
        <xdr:cNvPr id="2" name="AutoShape 11" descr="Amazon.com: HP - Intel Xeon / Laptops / Computadoras y Tablets: Electrónica">
          <a:extLst>
            <a:ext uri="{FF2B5EF4-FFF2-40B4-BE49-F238E27FC236}">
              <a16:creationId xmlns:a16="http://schemas.microsoft.com/office/drawing/2014/main" id="{407BE65C-93C4-4E86-BB5D-C063C59D6355}"/>
            </a:ext>
          </a:extLst>
        </xdr:cNvPr>
        <xdr:cNvSpPr>
          <a:spLocks noChangeAspect="1" noChangeArrowheads="1"/>
        </xdr:cNvSpPr>
      </xdr:nvSpPr>
      <xdr:spPr bwMode="auto">
        <a:xfrm>
          <a:off x="1543050" y="12287250"/>
          <a:ext cx="152400" cy="20754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xdr:row>
      <xdr:rowOff>0</xdr:rowOff>
    </xdr:from>
    <xdr:to>
      <xdr:col>2</xdr:col>
      <xdr:colOff>152400</xdr:colOff>
      <xdr:row>119</xdr:row>
      <xdr:rowOff>180975</xdr:rowOff>
    </xdr:to>
    <xdr:sp macro="" textlink="">
      <xdr:nvSpPr>
        <xdr:cNvPr id="3" name="AutoShape 12" descr="Amazon.com: HP - Intel Xeon / Laptops / Computadoras y Tablets: Electrónica">
          <a:extLst>
            <a:ext uri="{FF2B5EF4-FFF2-40B4-BE49-F238E27FC236}">
              <a16:creationId xmlns:a16="http://schemas.microsoft.com/office/drawing/2014/main" id="{879CF7A0-B3E9-49D7-99D4-3930E13CAF20}"/>
            </a:ext>
            <a:ext uri="{147F2762-F138-4A5C-976F-8EAC2B608ADB}">
              <a16:predDERef xmlns:a16="http://schemas.microsoft.com/office/drawing/2014/main" pred="{87258C0A-0338-4FBA-A7EE-A74C5EB964E4}"/>
            </a:ext>
          </a:extLst>
        </xdr:cNvPr>
        <xdr:cNvSpPr>
          <a:spLocks noChangeAspect="1" noChangeArrowheads="1"/>
        </xdr:cNvSpPr>
      </xdr:nvSpPr>
      <xdr:spPr bwMode="auto">
        <a:xfrm>
          <a:off x="1543050" y="12287250"/>
          <a:ext cx="152400" cy="20754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11</xdr:row>
      <xdr:rowOff>0</xdr:rowOff>
    </xdr:from>
    <xdr:to>
      <xdr:col>4</xdr:col>
      <xdr:colOff>152400</xdr:colOff>
      <xdr:row>91</xdr:row>
      <xdr:rowOff>60517</xdr:rowOff>
    </xdr:to>
    <xdr:sp macro="" textlink="">
      <xdr:nvSpPr>
        <xdr:cNvPr id="4" name="AutoShape 7">
          <a:extLst>
            <a:ext uri="{FF2B5EF4-FFF2-40B4-BE49-F238E27FC236}">
              <a16:creationId xmlns:a16="http://schemas.microsoft.com/office/drawing/2014/main" id="{E7EDD0E3-0E6B-4E16-A212-DD688A8E8B51}"/>
            </a:ext>
            <a:ext uri="{147F2762-F138-4A5C-976F-8EAC2B608ADB}">
              <a16:predDERef xmlns:a16="http://schemas.microsoft.com/office/drawing/2014/main" pred="{82066493-4063-404B-9F0E-F5D41F2D1E65}"/>
            </a:ext>
          </a:extLst>
        </xdr:cNvPr>
        <xdr:cNvSpPr>
          <a:spLocks noChangeAspect="1" noChangeArrowheads="1"/>
        </xdr:cNvSpPr>
      </xdr:nvSpPr>
      <xdr:spPr bwMode="auto">
        <a:xfrm>
          <a:off x="9791700" y="12287250"/>
          <a:ext cx="152400" cy="153005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11</xdr:row>
      <xdr:rowOff>0</xdr:rowOff>
    </xdr:from>
    <xdr:to>
      <xdr:col>4</xdr:col>
      <xdr:colOff>152400</xdr:colOff>
      <xdr:row>91</xdr:row>
      <xdr:rowOff>60517</xdr:rowOff>
    </xdr:to>
    <xdr:sp macro="" textlink="">
      <xdr:nvSpPr>
        <xdr:cNvPr id="5" name="AutoShape 8">
          <a:extLst>
            <a:ext uri="{FF2B5EF4-FFF2-40B4-BE49-F238E27FC236}">
              <a16:creationId xmlns:a16="http://schemas.microsoft.com/office/drawing/2014/main" id="{41E05C2F-CE60-43BC-8BD4-C9E8C98588C4}"/>
            </a:ext>
            <a:ext uri="{147F2762-F138-4A5C-976F-8EAC2B608ADB}">
              <a16:predDERef xmlns:a16="http://schemas.microsoft.com/office/drawing/2014/main" pred="{6C9B6AEE-8750-40BA-909F-9F0C6CF13F7D}"/>
            </a:ext>
          </a:extLst>
        </xdr:cNvPr>
        <xdr:cNvSpPr>
          <a:spLocks noChangeAspect="1" noChangeArrowheads="1"/>
        </xdr:cNvSpPr>
      </xdr:nvSpPr>
      <xdr:spPr bwMode="auto">
        <a:xfrm>
          <a:off x="9791700" y="12287250"/>
          <a:ext cx="152400" cy="153005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11</xdr:row>
      <xdr:rowOff>0</xdr:rowOff>
    </xdr:from>
    <xdr:to>
      <xdr:col>4</xdr:col>
      <xdr:colOff>152400</xdr:colOff>
      <xdr:row>91</xdr:row>
      <xdr:rowOff>60517</xdr:rowOff>
    </xdr:to>
    <xdr:sp macro="" textlink="">
      <xdr:nvSpPr>
        <xdr:cNvPr id="6" name="AutoShape 9" descr="Imagen 1 de 1 de Pizarra, Tablero De Plane Nsn******* - Skilcraft Quartet Kit">
          <a:extLst>
            <a:ext uri="{FF2B5EF4-FFF2-40B4-BE49-F238E27FC236}">
              <a16:creationId xmlns:a16="http://schemas.microsoft.com/office/drawing/2014/main" id="{EAF81455-C07B-4B6D-A453-84C117559AD0}"/>
            </a:ext>
            <a:ext uri="{147F2762-F138-4A5C-976F-8EAC2B608ADB}">
              <a16:predDERef xmlns:a16="http://schemas.microsoft.com/office/drawing/2014/main" pred="{FD84EF23-A83C-47B0-AB14-2AC6F75D0DFB}"/>
            </a:ext>
          </a:extLst>
        </xdr:cNvPr>
        <xdr:cNvSpPr>
          <a:spLocks noChangeAspect="1" noChangeArrowheads="1"/>
        </xdr:cNvSpPr>
      </xdr:nvSpPr>
      <xdr:spPr bwMode="auto">
        <a:xfrm>
          <a:off x="9791700" y="12287250"/>
          <a:ext cx="152400" cy="153005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11</xdr:row>
      <xdr:rowOff>0</xdr:rowOff>
    </xdr:from>
    <xdr:ext cx="304800" cy="304800"/>
    <xdr:sp macro="" textlink="">
      <xdr:nvSpPr>
        <xdr:cNvPr id="7" name="AutoShape 7">
          <a:extLst>
            <a:ext uri="{FF2B5EF4-FFF2-40B4-BE49-F238E27FC236}">
              <a16:creationId xmlns:a16="http://schemas.microsoft.com/office/drawing/2014/main" id="{BBE9611B-62AC-498E-A3E1-3A35E83EBC53}"/>
            </a:ext>
            <a:ext uri="{147F2762-F138-4A5C-976F-8EAC2B608ADB}">
              <a16:predDERef xmlns:a16="http://schemas.microsoft.com/office/drawing/2014/main" pred="{C01ECB2A-2F56-42C2-9B04-38B6C1663DAA}"/>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 name="AutoShape 8">
          <a:extLst>
            <a:ext uri="{FF2B5EF4-FFF2-40B4-BE49-F238E27FC236}">
              <a16:creationId xmlns:a16="http://schemas.microsoft.com/office/drawing/2014/main" id="{A6D5A143-3186-4E94-9088-516D14EF35B9}"/>
            </a:ext>
            <a:ext uri="{147F2762-F138-4A5C-976F-8EAC2B608ADB}">
              <a16:predDERef xmlns:a16="http://schemas.microsoft.com/office/drawing/2014/main" pred="{C81501B9-A569-43C9-8EC2-70BA691F5B8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 name="AutoShape 9" descr="Imagen 1 de 1 de Pizarra, Tablero De Plane Nsn******* - Skilcraft Quartet Kit">
          <a:extLst>
            <a:ext uri="{FF2B5EF4-FFF2-40B4-BE49-F238E27FC236}">
              <a16:creationId xmlns:a16="http://schemas.microsoft.com/office/drawing/2014/main" id="{87EDB2B1-3DCF-447A-8C6D-406D7C69A7E7}"/>
            </a:ext>
            <a:ext uri="{147F2762-F138-4A5C-976F-8EAC2B608ADB}">
              <a16:predDERef xmlns:a16="http://schemas.microsoft.com/office/drawing/2014/main" pred="{59BCE5DE-111D-444A-8780-F94D11DE3178}"/>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 name="AutoShape 7">
          <a:extLst>
            <a:ext uri="{FF2B5EF4-FFF2-40B4-BE49-F238E27FC236}">
              <a16:creationId xmlns:a16="http://schemas.microsoft.com/office/drawing/2014/main" id="{6DB769F8-7917-4FAA-99F1-E374A9D09710}"/>
            </a:ext>
            <a:ext uri="{147F2762-F138-4A5C-976F-8EAC2B608ADB}">
              <a16:predDERef xmlns:a16="http://schemas.microsoft.com/office/drawing/2014/main" pred="{6A9D4728-F34E-4433-9C19-15303B12B88A}"/>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1" name="AutoShape 8">
          <a:extLst>
            <a:ext uri="{FF2B5EF4-FFF2-40B4-BE49-F238E27FC236}">
              <a16:creationId xmlns:a16="http://schemas.microsoft.com/office/drawing/2014/main" id="{CF7A6AEF-0EA9-488A-91F1-3A43BF195492}"/>
            </a:ext>
            <a:ext uri="{147F2762-F138-4A5C-976F-8EAC2B608ADB}">
              <a16:predDERef xmlns:a16="http://schemas.microsoft.com/office/drawing/2014/main" pred="{46AD854D-9F46-432E-B543-2CD7CCF26C4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2" name="AutoShape 9" descr="Imagen 1 de 1 de Pizarra, Tablero De Plane Nsn******* - Skilcraft Quartet Kit">
          <a:extLst>
            <a:ext uri="{FF2B5EF4-FFF2-40B4-BE49-F238E27FC236}">
              <a16:creationId xmlns:a16="http://schemas.microsoft.com/office/drawing/2014/main" id="{B7494588-FCB5-44F8-A881-5306AAF9C062}"/>
            </a:ext>
            <a:ext uri="{147F2762-F138-4A5C-976F-8EAC2B608ADB}">
              <a16:predDERef xmlns:a16="http://schemas.microsoft.com/office/drawing/2014/main" pred="{451A3E43-ECEB-41BD-BBE7-52FC144AC6C7}"/>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3" name="AutoShape 7">
          <a:extLst>
            <a:ext uri="{FF2B5EF4-FFF2-40B4-BE49-F238E27FC236}">
              <a16:creationId xmlns:a16="http://schemas.microsoft.com/office/drawing/2014/main" id="{DAFB18C4-925C-4772-AA2E-C0E8405F49A6}"/>
            </a:ext>
            <a:ext uri="{147F2762-F138-4A5C-976F-8EAC2B608ADB}">
              <a16:predDERef xmlns:a16="http://schemas.microsoft.com/office/drawing/2014/main" pred="{93FE9B62-CDCF-4B5F-8FC2-00E49189B6B1}"/>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4" name="AutoShape 8">
          <a:extLst>
            <a:ext uri="{FF2B5EF4-FFF2-40B4-BE49-F238E27FC236}">
              <a16:creationId xmlns:a16="http://schemas.microsoft.com/office/drawing/2014/main" id="{D8BAB197-BFA7-4E25-B538-2A8D97AAAFD8}"/>
            </a:ext>
            <a:ext uri="{147F2762-F138-4A5C-976F-8EAC2B608ADB}">
              <a16:predDERef xmlns:a16="http://schemas.microsoft.com/office/drawing/2014/main" pred="{1713253B-93A7-4F82-AF38-37E6B946F1E9}"/>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5" name="AutoShape 9" descr="Imagen 1 de 1 de Pizarra, Tablero De Plane Nsn******* - Skilcraft Quartet Kit">
          <a:extLst>
            <a:ext uri="{FF2B5EF4-FFF2-40B4-BE49-F238E27FC236}">
              <a16:creationId xmlns:a16="http://schemas.microsoft.com/office/drawing/2014/main" id="{B6EA1AB9-32D2-4357-9382-DCC454FC4E7D}"/>
            </a:ext>
            <a:ext uri="{147F2762-F138-4A5C-976F-8EAC2B608ADB}">
              <a16:predDERef xmlns:a16="http://schemas.microsoft.com/office/drawing/2014/main" pred="{A04EBE4B-9E9E-451E-B0D0-1763F8CBC293}"/>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6" name="AutoShape 7">
          <a:extLst>
            <a:ext uri="{FF2B5EF4-FFF2-40B4-BE49-F238E27FC236}">
              <a16:creationId xmlns:a16="http://schemas.microsoft.com/office/drawing/2014/main" id="{ABD6FF27-BD84-4840-9E11-495F90AD1CCB}"/>
            </a:ext>
            <a:ext uri="{147F2762-F138-4A5C-976F-8EAC2B608ADB}">
              <a16:predDERef xmlns:a16="http://schemas.microsoft.com/office/drawing/2014/main" pred="{4F435911-DE4D-45F5-A8F8-E95F26F2108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7" name="AutoShape 8">
          <a:extLst>
            <a:ext uri="{FF2B5EF4-FFF2-40B4-BE49-F238E27FC236}">
              <a16:creationId xmlns:a16="http://schemas.microsoft.com/office/drawing/2014/main" id="{5BFEFC00-5D2D-405A-B511-F185D813D8A3}"/>
            </a:ext>
            <a:ext uri="{147F2762-F138-4A5C-976F-8EAC2B608ADB}">
              <a16:predDERef xmlns:a16="http://schemas.microsoft.com/office/drawing/2014/main" pred="{6717E191-84D3-444B-891F-606C1187612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8" name="AutoShape 9" descr="Imagen 1 de 1 de Pizarra, Tablero De Plane Nsn******* - Skilcraft Quartet Kit">
          <a:extLst>
            <a:ext uri="{FF2B5EF4-FFF2-40B4-BE49-F238E27FC236}">
              <a16:creationId xmlns:a16="http://schemas.microsoft.com/office/drawing/2014/main" id="{8B7A8632-877E-4766-A0D3-7BD7100387C5}"/>
            </a:ext>
            <a:ext uri="{147F2762-F138-4A5C-976F-8EAC2B608ADB}">
              <a16:predDERef xmlns:a16="http://schemas.microsoft.com/office/drawing/2014/main" pred="{1A41065A-8A0F-4487-9F57-A8C362A3ABDD}"/>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9" name="AutoShape 7">
          <a:extLst>
            <a:ext uri="{FF2B5EF4-FFF2-40B4-BE49-F238E27FC236}">
              <a16:creationId xmlns:a16="http://schemas.microsoft.com/office/drawing/2014/main" id="{652685F8-FDAE-4234-B72B-BA786F95098E}"/>
            </a:ext>
            <a:ext uri="{147F2762-F138-4A5C-976F-8EAC2B608ADB}">
              <a16:predDERef xmlns:a16="http://schemas.microsoft.com/office/drawing/2014/main" pred="{06AF784F-DAFF-493D-8579-5FB73F724E26}"/>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0" name="AutoShape 8">
          <a:extLst>
            <a:ext uri="{FF2B5EF4-FFF2-40B4-BE49-F238E27FC236}">
              <a16:creationId xmlns:a16="http://schemas.microsoft.com/office/drawing/2014/main" id="{E606F442-5A68-401E-B6D7-965FC4597D5B}"/>
            </a:ext>
            <a:ext uri="{147F2762-F138-4A5C-976F-8EAC2B608ADB}">
              <a16:predDERef xmlns:a16="http://schemas.microsoft.com/office/drawing/2014/main" pred="{814523F3-F40D-40D9-BC8B-273183DD3A66}"/>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1" name="AutoShape 9" descr="Imagen 1 de 1 de Pizarra, Tablero De Plane Nsn******* - Skilcraft Quartet Kit">
          <a:extLst>
            <a:ext uri="{FF2B5EF4-FFF2-40B4-BE49-F238E27FC236}">
              <a16:creationId xmlns:a16="http://schemas.microsoft.com/office/drawing/2014/main" id="{552EF277-85CC-47A2-BF66-418C945EB0A2}"/>
            </a:ext>
            <a:ext uri="{147F2762-F138-4A5C-976F-8EAC2B608ADB}">
              <a16:predDERef xmlns:a16="http://schemas.microsoft.com/office/drawing/2014/main" pred="{30A851F1-9FBA-40D7-891D-2004DB34DE16}"/>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2" name="AutoShape 7">
          <a:extLst>
            <a:ext uri="{FF2B5EF4-FFF2-40B4-BE49-F238E27FC236}">
              <a16:creationId xmlns:a16="http://schemas.microsoft.com/office/drawing/2014/main" id="{AE889827-8802-4F77-B2DA-3CB709DE831D}"/>
            </a:ext>
            <a:ext uri="{147F2762-F138-4A5C-976F-8EAC2B608ADB}">
              <a16:predDERef xmlns:a16="http://schemas.microsoft.com/office/drawing/2014/main" pred="{97972130-361C-4EF1-916E-932347405BC2}"/>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3" name="AutoShape 8">
          <a:extLst>
            <a:ext uri="{FF2B5EF4-FFF2-40B4-BE49-F238E27FC236}">
              <a16:creationId xmlns:a16="http://schemas.microsoft.com/office/drawing/2014/main" id="{AE9D08C4-F66D-4433-8704-6CD8C84E4A8A}"/>
            </a:ext>
            <a:ext uri="{147F2762-F138-4A5C-976F-8EAC2B608ADB}">
              <a16:predDERef xmlns:a16="http://schemas.microsoft.com/office/drawing/2014/main" pred="{0821F51B-02AE-4F0F-950A-03FE96AA8CBF}"/>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4" name="AutoShape 9" descr="Imagen 1 de 1 de Pizarra, Tablero De Plane Nsn******* - Skilcraft Quartet Kit">
          <a:extLst>
            <a:ext uri="{FF2B5EF4-FFF2-40B4-BE49-F238E27FC236}">
              <a16:creationId xmlns:a16="http://schemas.microsoft.com/office/drawing/2014/main" id="{2ED40BC9-514D-4EC4-ABAB-D65AF8285B6C}"/>
            </a:ext>
            <a:ext uri="{147F2762-F138-4A5C-976F-8EAC2B608ADB}">
              <a16:predDERef xmlns:a16="http://schemas.microsoft.com/office/drawing/2014/main" pred="{4178FAE8-3C2D-422E-B60C-E50D88E31BD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5" name="AutoShape 7">
          <a:extLst>
            <a:ext uri="{FF2B5EF4-FFF2-40B4-BE49-F238E27FC236}">
              <a16:creationId xmlns:a16="http://schemas.microsoft.com/office/drawing/2014/main" id="{823C8A2B-AA4B-4B83-AB72-C12FA1E20303}"/>
            </a:ext>
            <a:ext uri="{147F2762-F138-4A5C-976F-8EAC2B608ADB}">
              <a16:predDERef xmlns:a16="http://schemas.microsoft.com/office/drawing/2014/main" pred="{B35674F5-0F53-43F7-9A13-94448BF3F3B2}"/>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6" name="AutoShape 8">
          <a:extLst>
            <a:ext uri="{FF2B5EF4-FFF2-40B4-BE49-F238E27FC236}">
              <a16:creationId xmlns:a16="http://schemas.microsoft.com/office/drawing/2014/main" id="{ED5F8478-C2CD-4451-AB0B-C7A115C9E98E}"/>
            </a:ext>
            <a:ext uri="{147F2762-F138-4A5C-976F-8EAC2B608ADB}">
              <a16:predDERef xmlns:a16="http://schemas.microsoft.com/office/drawing/2014/main" pred="{6E9AE339-051D-431A-BDFB-1A884248A818}"/>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27" name="AutoShape 9" descr="Imagen 1 de 1 de Pizarra, Tablero De Plane Nsn******* - Skilcraft Quartet Kit">
          <a:extLst>
            <a:ext uri="{FF2B5EF4-FFF2-40B4-BE49-F238E27FC236}">
              <a16:creationId xmlns:a16="http://schemas.microsoft.com/office/drawing/2014/main" id="{6D7F507A-F9EE-478B-92CA-EE05681FDAAB}"/>
            </a:ext>
            <a:ext uri="{147F2762-F138-4A5C-976F-8EAC2B608ADB}">
              <a16:predDERef xmlns:a16="http://schemas.microsoft.com/office/drawing/2014/main" pred="{EB86B5FF-2147-4596-9677-ED1D18FCDA98}"/>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28" name="Shape 3" descr="Horno combi unox chefttop 5 bandejas en Colombia | Clasf casa-y-jardin">
          <a:extLst>
            <a:ext uri="{FF2B5EF4-FFF2-40B4-BE49-F238E27FC236}">
              <a16:creationId xmlns:a16="http://schemas.microsoft.com/office/drawing/2014/main" id="{0B20E8AA-0333-4B25-A02F-17361CDC6BCB}"/>
            </a:ext>
            <a:ext uri="{147F2762-F138-4A5C-976F-8EAC2B608ADB}">
              <a16:predDERef xmlns:a16="http://schemas.microsoft.com/office/drawing/2014/main" pred="{26D97B9A-87A1-4ABF-8C50-5F838D801B56}"/>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29" name="Shape 3" descr="Horno combi unox chefttop 5 bandejas en Colombia | Clasf casa-y-jardin">
          <a:extLst>
            <a:ext uri="{FF2B5EF4-FFF2-40B4-BE49-F238E27FC236}">
              <a16:creationId xmlns:a16="http://schemas.microsoft.com/office/drawing/2014/main" id="{B361A994-71A2-4AE4-92D0-943F632FCF99}"/>
            </a:ext>
            <a:ext uri="{147F2762-F138-4A5C-976F-8EAC2B608ADB}">
              <a16:predDERef xmlns:a16="http://schemas.microsoft.com/office/drawing/2014/main" pred="{9656143D-E1A2-4C4A-9EEB-68A148EA6CC8}"/>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0" name="Shape 3" descr="Horno combi unox chefttop 5 bandejas en Colombia | Clasf casa-y-jardin">
          <a:extLst>
            <a:ext uri="{FF2B5EF4-FFF2-40B4-BE49-F238E27FC236}">
              <a16:creationId xmlns:a16="http://schemas.microsoft.com/office/drawing/2014/main" id="{69D2CFFE-0179-4B06-8BED-797DD2822C63}"/>
            </a:ext>
            <a:ext uri="{147F2762-F138-4A5C-976F-8EAC2B608ADB}">
              <a16:predDERef xmlns:a16="http://schemas.microsoft.com/office/drawing/2014/main" pred="{626823DD-7705-4383-AE1A-DAD3109D3EB0}"/>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1" name="Shape 3" descr="Horno combi unox chefttop 5 bandejas en Colombia | Clasf casa-y-jardin">
          <a:extLst>
            <a:ext uri="{FF2B5EF4-FFF2-40B4-BE49-F238E27FC236}">
              <a16:creationId xmlns:a16="http://schemas.microsoft.com/office/drawing/2014/main" id="{6A068254-4F48-44F0-911D-00A47BEBFB97}"/>
            </a:ext>
            <a:ext uri="{147F2762-F138-4A5C-976F-8EAC2B608ADB}">
              <a16:predDERef xmlns:a16="http://schemas.microsoft.com/office/drawing/2014/main" pred="{3CACE987-FDD0-455E-9985-99476879DCBC}"/>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2" name="Shape 3" descr="Horno combi unox chefttop 5 bandejas en Colombia | Clasf casa-y-jardin">
          <a:extLst>
            <a:ext uri="{FF2B5EF4-FFF2-40B4-BE49-F238E27FC236}">
              <a16:creationId xmlns:a16="http://schemas.microsoft.com/office/drawing/2014/main" id="{A7C5FD50-3FC2-4369-A65D-457A92BCA6CA}"/>
            </a:ext>
            <a:ext uri="{147F2762-F138-4A5C-976F-8EAC2B608ADB}">
              <a16:predDERef xmlns:a16="http://schemas.microsoft.com/office/drawing/2014/main" pred="{258FCF23-EA6C-4249-86BE-9BBE7A229887}"/>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3" name="Shape 3" descr="Horno combi unox chefttop 5 bandejas en Colombia | Clasf casa-y-jardin">
          <a:extLst>
            <a:ext uri="{FF2B5EF4-FFF2-40B4-BE49-F238E27FC236}">
              <a16:creationId xmlns:a16="http://schemas.microsoft.com/office/drawing/2014/main" id="{62B83FCB-B3E9-4F2D-B617-6A8972B73579}"/>
            </a:ext>
            <a:ext uri="{147F2762-F138-4A5C-976F-8EAC2B608ADB}">
              <a16:predDERef xmlns:a16="http://schemas.microsoft.com/office/drawing/2014/main" pred="{4B3B178D-544D-4FDB-964D-0851C1B2C0EB}"/>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4" name="Shape 3" descr="Horno combi unox chefttop 5 bandejas en Colombia | Clasf casa-y-jardin">
          <a:extLst>
            <a:ext uri="{FF2B5EF4-FFF2-40B4-BE49-F238E27FC236}">
              <a16:creationId xmlns:a16="http://schemas.microsoft.com/office/drawing/2014/main" id="{858663E3-0F6D-4487-8CEA-D88E471ADDFD}"/>
            </a:ext>
            <a:ext uri="{147F2762-F138-4A5C-976F-8EAC2B608ADB}">
              <a16:predDERef xmlns:a16="http://schemas.microsoft.com/office/drawing/2014/main" pred="{9EEC5485-3C52-42AA-B0AA-1EAE084F8459}"/>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5" name="Shape 3" descr="Horno combi unox chefttop 5 bandejas en Colombia | Clasf casa-y-jardin">
          <a:extLst>
            <a:ext uri="{FF2B5EF4-FFF2-40B4-BE49-F238E27FC236}">
              <a16:creationId xmlns:a16="http://schemas.microsoft.com/office/drawing/2014/main" id="{89A25910-883A-4E81-9D2C-1347D10DD429}"/>
            </a:ext>
            <a:ext uri="{147F2762-F138-4A5C-976F-8EAC2B608ADB}">
              <a16:predDERef xmlns:a16="http://schemas.microsoft.com/office/drawing/2014/main" pred="{5B56B29C-6327-45BB-9D66-7CDF44269665}"/>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6" name="Shape 3" descr="Horno combi unox chefttop 5 bandejas en Colombia | Clasf casa-y-jardin">
          <a:extLst>
            <a:ext uri="{FF2B5EF4-FFF2-40B4-BE49-F238E27FC236}">
              <a16:creationId xmlns:a16="http://schemas.microsoft.com/office/drawing/2014/main" id="{CF67B785-BCB9-4D08-A257-58D903ED3312}"/>
            </a:ext>
            <a:ext uri="{147F2762-F138-4A5C-976F-8EAC2B608ADB}">
              <a16:predDERef xmlns:a16="http://schemas.microsoft.com/office/drawing/2014/main" pred="{36AA48CB-9707-4822-8F38-05EF2B9D656E}"/>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7" name="Shape 3" descr="Horno combi unox chefttop 5 bandejas en Colombia | Clasf casa-y-jardin">
          <a:extLst>
            <a:ext uri="{FF2B5EF4-FFF2-40B4-BE49-F238E27FC236}">
              <a16:creationId xmlns:a16="http://schemas.microsoft.com/office/drawing/2014/main" id="{36130E2F-FB0E-42CB-80DB-FF6FF06082FF}"/>
            </a:ext>
            <a:ext uri="{147F2762-F138-4A5C-976F-8EAC2B608ADB}">
              <a16:predDERef xmlns:a16="http://schemas.microsoft.com/office/drawing/2014/main" pred="{87E17C45-4494-4006-A9DA-E0C9A3FE23C3}"/>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8" name="Shape 3" descr="Horno combi unox chefttop 5 bandejas en Colombia | Clasf casa-y-jardin">
          <a:extLst>
            <a:ext uri="{FF2B5EF4-FFF2-40B4-BE49-F238E27FC236}">
              <a16:creationId xmlns:a16="http://schemas.microsoft.com/office/drawing/2014/main" id="{315D0FD5-8FDF-46C9-AB7E-F35DF9485631}"/>
            </a:ext>
            <a:ext uri="{147F2762-F138-4A5C-976F-8EAC2B608ADB}">
              <a16:predDERef xmlns:a16="http://schemas.microsoft.com/office/drawing/2014/main" pred="{F8E7F982-072C-464E-8433-20A0EAC71B3B}"/>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39" name="Shape 3" descr="Horno combi unox chefttop 5 bandejas en Colombia | Clasf casa-y-jardin">
          <a:extLst>
            <a:ext uri="{FF2B5EF4-FFF2-40B4-BE49-F238E27FC236}">
              <a16:creationId xmlns:a16="http://schemas.microsoft.com/office/drawing/2014/main" id="{3DBB65E1-6BBA-41DB-A098-13F4AD51E1C5}"/>
            </a:ext>
            <a:ext uri="{147F2762-F138-4A5C-976F-8EAC2B608ADB}">
              <a16:predDERef xmlns:a16="http://schemas.microsoft.com/office/drawing/2014/main" pred="{B00A668E-389F-4EFB-977E-3F5D6FFB0ABD}"/>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0" name="Shape 3" descr="Horno combi unox chefttop 5 bandejas en Colombia | Clasf casa-y-jardin">
          <a:extLst>
            <a:ext uri="{FF2B5EF4-FFF2-40B4-BE49-F238E27FC236}">
              <a16:creationId xmlns:a16="http://schemas.microsoft.com/office/drawing/2014/main" id="{7124D15D-B986-4419-AE77-EFBD0B9D1FB9}"/>
            </a:ext>
            <a:ext uri="{147F2762-F138-4A5C-976F-8EAC2B608ADB}">
              <a16:predDERef xmlns:a16="http://schemas.microsoft.com/office/drawing/2014/main" pred="{EADECF08-67D6-43A1-9535-831FD53CE8F7}"/>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1" name="Shape 3" descr="Horno combi unox chefttop 5 bandejas en Colombia | Clasf casa-y-jardin">
          <a:extLst>
            <a:ext uri="{FF2B5EF4-FFF2-40B4-BE49-F238E27FC236}">
              <a16:creationId xmlns:a16="http://schemas.microsoft.com/office/drawing/2014/main" id="{19B39F09-029F-46B0-AD71-A7B9AD37D9FA}"/>
            </a:ext>
            <a:ext uri="{147F2762-F138-4A5C-976F-8EAC2B608ADB}">
              <a16:predDERef xmlns:a16="http://schemas.microsoft.com/office/drawing/2014/main" pred="{96582FA9-508D-4145-9B52-19A1845F8BF9}"/>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2" name="Shape 3" descr="Horno combi unox chefttop 5 bandejas en Colombia | Clasf casa-y-jardin">
          <a:extLst>
            <a:ext uri="{FF2B5EF4-FFF2-40B4-BE49-F238E27FC236}">
              <a16:creationId xmlns:a16="http://schemas.microsoft.com/office/drawing/2014/main" id="{71FB2A73-61E5-4E3E-BE00-92AEB6E03FFF}"/>
            </a:ext>
            <a:ext uri="{147F2762-F138-4A5C-976F-8EAC2B608ADB}">
              <a16:predDERef xmlns:a16="http://schemas.microsoft.com/office/drawing/2014/main" pred="{EFE62358-1C4D-4DA2-AD18-CAC38365AB71}"/>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3" name="Shape 3" descr="Horno combi unox chefttop 5 bandejas en Colombia | Clasf casa-y-jardin">
          <a:extLst>
            <a:ext uri="{FF2B5EF4-FFF2-40B4-BE49-F238E27FC236}">
              <a16:creationId xmlns:a16="http://schemas.microsoft.com/office/drawing/2014/main" id="{FA121AD0-5FBE-4FE2-AA01-5545AC95375E}"/>
            </a:ext>
            <a:ext uri="{147F2762-F138-4A5C-976F-8EAC2B608ADB}">
              <a16:predDERef xmlns:a16="http://schemas.microsoft.com/office/drawing/2014/main" pred="{759E7DDB-4812-484C-9949-0A6D55FC2F06}"/>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304800" cy="304800"/>
    <xdr:sp macro="" textlink="">
      <xdr:nvSpPr>
        <xdr:cNvPr id="44" name="Shape 3" descr="Horno combi unox chefttop 5 bandejas en Colombia | Clasf casa-y-jardin">
          <a:extLst>
            <a:ext uri="{FF2B5EF4-FFF2-40B4-BE49-F238E27FC236}">
              <a16:creationId xmlns:a16="http://schemas.microsoft.com/office/drawing/2014/main" id="{C5A1D7F1-B31D-41E3-B0D0-B1D010CCA36A}"/>
            </a:ext>
            <a:ext uri="{147F2762-F138-4A5C-976F-8EAC2B608ADB}">
              <a16:predDERef xmlns:a16="http://schemas.microsoft.com/office/drawing/2014/main" pred="{E2EC1272-779A-438A-B816-328091397EEE}"/>
            </a:ext>
          </a:extLst>
        </xdr:cNvPr>
        <xdr:cNvSpPr/>
      </xdr:nvSpPr>
      <xdr:spPr>
        <a:xfrm>
          <a:off x="1543050" y="122872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11</xdr:row>
      <xdr:rowOff>0</xdr:rowOff>
    </xdr:from>
    <xdr:to>
      <xdr:col>2</xdr:col>
      <xdr:colOff>152400</xdr:colOff>
      <xdr:row>19</xdr:row>
      <xdr:rowOff>19051</xdr:rowOff>
    </xdr:to>
    <xdr:sp macro="" textlink="">
      <xdr:nvSpPr>
        <xdr:cNvPr id="45" name="AutoShape 4">
          <a:extLst>
            <a:ext uri="{FF2B5EF4-FFF2-40B4-BE49-F238E27FC236}">
              <a16:creationId xmlns:a16="http://schemas.microsoft.com/office/drawing/2014/main" id="{1C17BF57-C9E6-4806-AD4B-291DE969D82F}"/>
            </a:ext>
            <a:ext uri="{147F2762-F138-4A5C-976F-8EAC2B608ADB}">
              <a16:predDERef xmlns:a16="http://schemas.microsoft.com/office/drawing/2014/main" pred="{BBC2E197-2611-4CC5-913E-C0835A7FDEB3}"/>
            </a:ext>
          </a:extLst>
        </xdr:cNvPr>
        <xdr:cNvSpPr>
          <a:spLocks noChangeAspect="1" noChangeArrowheads="1"/>
        </xdr:cNvSpPr>
      </xdr:nvSpPr>
      <xdr:spPr bwMode="auto">
        <a:xfrm>
          <a:off x="1543050" y="12287250"/>
          <a:ext cx="152400" cy="15430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xdr:row>
      <xdr:rowOff>0</xdr:rowOff>
    </xdr:from>
    <xdr:to>
      <xdr:col>2</xdr:col>
      <xdr:colOff>152400</xdr:colOff>
      <xdr:row>19</xdr:row>
      <xdr:rowOff>19051</xdr:rowOff>
    </xdr:to>
    <xdr:sp macro="" textlink="">
      <xdr:nvSpPr>
        <xdr:cNvPr id="46" name="AutoShape 4">
          <a:extLst>
            <a:ext uri="{FF2B5EF4-FFF2-40B4-BE49-F238E27FC236}">
              <a16:creationId xmlns:a16="http://schemas.microsoft.com/office/drawing/2014/main" id="{D1EDE6B1-76D5-4383-93C2-132FBB81665A}"/>
            </a:ext>
            <a:ext uri="{147F2762-F138-4A5C-976F-8EAC2B608ADB}">
              <a16:predDERef xmlns:a16="http://schemas.microsoft.com/office/drawing/2014/main" pred="{EA3580CC-6A30-44EE-B347-EB78B8B4F2F4}"/>
            </a:ext>
          </a:extLst>
        </xdr:cNvPr>
        <xdr:cNvSpPr>
          <a:spLocks noChangeAspect="1" noChangeArrowheads="1"/>
        </xdr:cNvSpPr>
      </xdr:nvSpPr>
      <xdr:spPr bwMode="auto">
        <a:xfrm>
          <a:off x="1543050" y="12287250"/>
          <a:ext cx="152400" cy="15430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xdr:row>
      <xdr:rowOff>0</xdr:rowOff>
    </xdr:from>
    <xdr:to>
      <xdr:col>2</xdr:col>
      <xdr:colOff>152400</xdr:colOff>
      <xdr:row>19</xdr:row>
      <xdr:rowOff>19051</xdr:rowOff>
    </xdr:to>
    <xdr:sp macro="" textlink="">
      <xdr:nvSpPr>
        <xdr:cNvPr id="47" name="AutoShape 4">
          <a:extLst>
            <a:ext uri="{FF2B5EF4-FFF2-40B4-BE49-F238E27FC236}">
              <a16:creationId xmlns:a16="http://schemas.microsoft.com/office/drawing/2014/main" id="{992BB976-C8C9-48AA-9263-01EAB7DAAF81}"/>
            </a:ext>
            <a:ext uri="{147F2762-F138-4A5C-976F-8EAC2B608ADB}">
              <a16:predDERef xmlns:a16="http://schemas.microsoft.com/office/drawing/2014/main" pred="{61FF277E-8AC4-4F5B-8E65-FEDACB9B9B44}"/>
            </a:ext>
          </a:extLst>
        </xdr:cNvPr>
        <xdr:cNvSpPr>
          <a:spLocks noChangeAspect="1" noChangeArrowheads="1"/>
        </xdr:cNvSpPr>
      </xdr:nvSpPr>
      <xdr:spPr bwMode="auto">
        <a:xfrm>
          <a:off x="1543050" y="12287250"/>
          <a:ext cx="152400" cy="15430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19</xdr:col>
      <xdr:colOff>0</xdr:colOff>
      <xdr:row>11</xdr:row>
      <xdr:rowOff>0</xdr:rowOff>
    </xdr:from>
    <xdr:to>
      <xdr:col>19</xdr:col>
      <xdr:colOff>149750</xdr:colOff>
      <xdr:row>19</xdr:row>
      <xdr:rowOff>16401</xdr:rowOff>
    </xdr:to>
    <xdr:sp macro="" textlink="">
      <xdr:nvSpPr>
        <xdr:cNvPr id="48" name="AutoShape 3">
          <a:extLst>
            <a:ext uri="{FF2B5EF4-FFF2-40B4-BE49-F238E27FC236}">
              <a16:creationId xmlns:a16="http://schemas.microsoft.com/office/drawing/2014/main" id="{20AE2A09-78C0-4852-A76A-95DADBB6CB01}"/>
            </a:ext>
            <a:ext uri="{147F2762-F138-4A5C-976F-8EAC2B608ADB}">
              <a16:predDERef xmlns:a16="http://schemas.microsoft.com/office/drawing/2014/main" pred="{B6ECA475-6FD1-4360-B530-24975E8F2C0C}"/>
            </a:ext>
          </a:extLst>
        </xdr:cNvPr>
        <xdr:cNvSpPr>
          <a:spLocks noChangeAspect="1" noChangeArrowheads="1"/>
        </xdr:cNvSpPr>
      </xdr:nvSpPr>
      <xdr:spPr bwMode="auto">
        <a:xfrm>
          <a:off x="29994225" y="12287250"/>
          <a:ext cx="149750" cy="15404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11</xdr:row>
      <xdr:rowOff>0</xdr:rowOff>
    </xdr:from>
    <xdr:ext cx="304800" cy="1822454"/>
    <xdr:sp macro="" textlink="">
      <xdr:nvSpPr>
        <xdr:cNvPr id="49" name="AutoShape 7">
          <a:extLst>
            <a:ext uri="{FF2B5EF4-FFF2-40B4-BE49-F238E27FC236}">
              <a16:creationId xmlns:a16="http://schemas.microsoft.com/office/drawing/2014/main" id="{48E90BEC-797F-447B-86A8-E41D1376E7BF}"/>
            </a:ext>
            <a:ext uri="{147F2762-F138-4A5C-976F-8EAC2B608ADB}">
              <a16:predDERef xmlns:a16="http://schemas.microsoft.com/office/drawing/2014/main" pred="{42F52F41-08B1-45E9-A989-55FB2625B651}"/>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50" name="AutoShape 8">
          <a:extLst>
            <a:ext uri="{FF2B5EF4-FFF2-40B4-BE49-F238E27FC236}">
              <a16:creationId xmlns:a16="http://schemas.microsoft.com/office/drawing/2014/main" id="{8781B347-0305-49B9-9DEA-6BD2249496B8}"/>
            </a:ext>
            <a:ext uri="{147F2762-F138-4A5C-976F-8EAC2B608ADB}">
              <a16:predDERef xmlns:a16="http://schemas.microsoft.com/office/drawing/2014/main" pred="{FC1ECC9A-26E9-43AB-9C3C-5A874137E86F}"/>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51" name="AutoShape 9" descr="Imagen 1 de 1 de Pizarra, Tablero De Plane Nsn******* - Skilcraft Quartet Kit">
          <a:extLst>
            <a:ext uri="{FF2B5EF4-FFF2-40B4-BE49-F238E27FC236}">
              <a16:creationId xmlns:a16="http://schemas.microsoft.com/office/drawing/2014/main" id="{AE6D801B-ADEB-41C6-8195-7BF6F28140D1}"/>
            </a:ext>
            <a:ext uri="{147F2762-F138-4A5C-976F-8EAC2B608ADB}">
              <a16:predDERef xmlns:a16="http://schemas.microsoft.com/office/drawing/2014/main" pred="{DBBB69F0-2C15-4A3B-BF97-C8F6AC5B3408}"/>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2" name="AutoShape 7">
          <a:extLst>
            <a:ext uri="{FF2B5EF4-FFF2-40B4-BE49-F238E27FC236}">
              <a16:creationId xmlns:a16="http://schemas.microsoft.com/office/drawing/2014/main" id="{0E02F0E1-B346-496C-8FA5-75F3217A3F8F}"/>
            </a:ext>
            <a:ext uri="{147F2762-F138-4A5C-976F-8EAC2B608ADB}">
              <a16:predDERef xmlns:a16="http://schemas.microsoft.com/office/drawing/2014/main" pred="{B76B515C-827E-47DF-8168-6CDB45D809F3}"/>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3" name="AutoShape 8">
          <a:extLst>
            <a:ext uri="{FF2B5EF4-FFF2-40B4-BE49-F238E27FC236}">
              <a16:creationId xmlns:a16="http://schemas.microsoft.com/office/drawing/2014/main" id="{A079A312-25F8-48FE-9785-4E2298A02FE6}"/>
            </a:ext>
            <a:ext uri="{147F2762-F138-4A5C-976F-8EAC2B608ADB}">
              <a16:predDERef xmlns:a16="http://schemas.microsoft.com/office/drawing/2014/main" pred="{2308500A-5FF4-4528-A169-3725C200A5DA}"/>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4" name="AutoShape 9" descr="Imagen 1 de 1 de Pizarra, Tablero De Plane Nsn******* - Skilcraft Quartet Kit">
          <a:extLst>
            <a:ext uri="{FF2B5EF4-FFF2-40B4-BE49-F238E27FC236}">
              <a16:creationId xmlns:a16="http://schemas.microsoft.com/office/drawing/2014/main" id="{4D1EC4D5-4F94-4CA5-BE4A-61E90F56394C}"/>
            </a:ext>
            <a:ext uri="{147F2762-F138-4A5C-976F-8EAC2B608ADB}">
              <a16:predDERef xmlns:a16="http://schemas.microsoft.com/office/drawing/2014/main" pred="{EFA0797A-9E84-4B11-ACD4-6BFD36AE9A16}"/>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5" name="AutoShape 7">
          <a:extLst>
            <a:ext uri="{FF2B5EF4-FFF2-40B4-BE49-F238E27FC236}">
              <a16:creationId xmlns:a16="http://schemas.microsoft.com/office/drawing/2014/main" id="{C0F3BD0E-21C7-4DB2-8B68-BC95455E053D}"/>
            </a:ext>
            <a:ext uri="{147F2762-F138-4A5C-976F-8EAC2B608ADB}">
              <a16:predDERef xmlns:a16="http://schemas.microsoft.com/office/drawing/2014/main" pred="{DE9C227D-A82D-43A6-8F9E-3E43A8B0ED22}"/>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6" name="AutoShape 8">
          <a:extLst>
            <a:ext uri="{FF2B5EF4-FFF2-40B4-BE49-F238E27FC236}">
              <a16:creationId xmlns:a16="http://schemas.microsoft.com/office/drawing/2014/main" id="{B625C618-8E68-450D-ADC5-4303957CB31E}"/>
            </a:ext>
            <a:ext uri="{147F2762-F138-4A5C-976F-8EAC2B608ADB}">
              <a16:predDERef xmlns:a16="http://schemas.microsoft.com/office/drawing/2014/main" pred="{4CA74C61-2E62-4105-B2CB-401B41AB118C}"/>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7" name="AutoShape 9" descr="Imagen 1 de 1 de Pizarra, Tablero De Plane Nsn******* - Skilcraft Quartet Kit">
          <a:extLst>
            <a:ext uri="{FF2B5EF4-FFF2-40B4-BE49-F238E27FC236}">
              <a16:creationId xmlns:a16="http://schemas.microsoft.com/office/drawing/2014/main" id="{0E0A320D-14BF-4369-9C14-8FDBA881B3CA}"/>
            </a:ext>
            <a:ext uri="{147F2762-F138-4A5C-976F-8EAC2B608ADB}">
              <a16:predDERef xmlns:a16="http://schemas.microsoft.com/office/drawing/2014/main" pred="{69736CF6-1D67-457F-A3E2-DC13B65397EF}"/>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8" name="AutoShape 7">
          <a:extLst>
            <a:ext uri="{FF2B5EF4-FFF2-40B4-BE49-F238E27FC236}">
              <a16:creationId xmlns:a16="http://schemas.microsoft.com/office/drawing/2014/main" id="{0D7C20E7-7C59-41C8-B051-5C4A02287C38}"/>
            </a:ext>
            <a:ext uri="{147F2762-F138-4A5C-976F-8EAC2B608ADB}">
              <a16:predDERef xmlns:a16="http://schemas.microsoft.com/office/drawing/2014/main" pred="{CF4FB448-B0EC-4A5B-88CA-D640B5A6F48D}"/>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59" name="AutoShape 8">
          <a:extLst>
            <a:ext uri="{FF2B5EF4-FFF2-40B4-BE49-F238E27FC236}">
              <a16:creationId xmlns:a16="http://schemas.microsoft.com/office/drawing/2014/main" id="{AD3FF358-A9FF-452F-89AA-5BD36BDE9946}"/>
            </a:ext>
            <a:ext uri="{147F2762-F138-4A5C-976F-8EAC2B608ADB}">
              <a16:predDERef xmlns:a16="http://schemas.microsoft.com/office/drawing/2014/main" pred="{EC435DAA-AB8A-454C-9DF2-3880F72FE762}"/>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0" name="AutoShape 9" descr="Imagen 1 de 1 de Pizarra, Tablero De Plane Nsn******* - Skilcraft Quartet Kit">
          <a:extLst>
            <a:ext uri="{FF2B5EF4-FFF2-40B4-BE49-F238E27FC236}">
              <a16:creationId xmlns:a16="http://schemas.microsoft.com/office/drawing/2014/main" id="{03CE5689-4EA1-4991-9AF0-742924634559}"/>
            </a:ext>
            <a:ext uri="{147F2762-F138-4A5C-976F-8EAC2B608ADB}">
              <a16:predDERef xmlns:a16="http://schemas.microsoft.com/office/drawing/2014/main" pred="{BF5714B4-D33E-4C41-B119-082737FEAF0C}"/>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1" name="AutoShape 7">
          <a:extLst>
            <a:ext uri="{FF2B5EF4-FFF2-40B4-BE49-F238E27FC236}">
              <a16:creationId xmlns:a16="http://schemas.microsoft.com/office/drawing/2014/main" id="{9A1D0D88-84A5-4CBB-A207-2DB7EC9FE79E}"/>
            </a:ext>
            <a:ext uri="{147F2762-F138-4A5C-976F-8EAC2B608ADB}">
              <a16:predDERef xmlns:a16="http://schemas.microsoft.com/office/drawing/2014/main" pred="{9CAE9832-B818-4E6F-B7DD-6D7BCC717BCF}"/>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2" name="AutoShape 8">
          <a:extLst>
            <a:ext uri="{FF2B5EF4-FFF2-40B4-BE49-F238E27FC236}">
              <a16:creationId xmlns:a16="http://schemas.microsoft.com/office/drawing/2014/main" id="{5796E7A9-4230-462B-B69F-DE30A4BC22E8}"/>
            </a:ext>
            <a:ext uri="{147F2762-F138-4A5C-976F-8EAC2B608ADB}">
              <a16:predDERef xmlns:a16="http://schemas.microsoft.com/office/drawing/2014/main" pred="{7F40357A-E49D-479A-A3EC-C0B69CC0480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3" name="AutoShape 9" descr="Imagen 1 de 1 de Pizarra, Tablero De Plane Nsn******* - Skilcraft Quartet Kit">
          <a:extLst>
            <a:ext uri="{FF2B5EF4-FFF2-40B4-BE49-F238E27FC236}">
              <a16:creationId xmlns:a16="http://schemas.microsoft.com/office/drawing/2014/main" id="{BCB11D3E-912E-4BA3-B6C4-EBC9D93A7D00}"/>
            </a:ext>
            <a:ext uri="{147F2762-F138-4A5C-976F-8EAC2B608ADB}">
              <a16:predDERef xmlns:a16="http://schemas.microsoft.com/office/drawing/2014/main" pred="{ED218F2C-D965-46A1-8811-96F548245BC0}"/>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4" name="AutoShape 7">
          <a:extLst>
            <a:ext uri="{FF2B5EF4-FFF2-40B4-BE49-F238E27FC236}">
              <a16:creationId xmlns:a16="http://schemas.microsoft.com/office/drawing/2014/main" id="{4105E421-C4B5-4061-8690-6620C06C21E5}"/>
            </a:ext>
            <a:ext uri="{147F2762-F138-4A5C-976F-8EAC2B608ADB}">
              <a16:predDERef xmlns:a16="http://schemas.microsoft.com/office/drawing/2014/main" pred="{8FC2E754-A186-4B43-867B-3D644075D940}"/>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5" name="AutoShape 8">
          <a:extLst>
            <a:ext uri="{FF2B5EF4-FFF2-40B4-BE49-F238E27FC236}">
              <a16:creationId xmlns:a16="http://schemas.microsoft.com/office/drawing/2014/main" id="{125AC779-FDB9-4A49-A4BB-BBE1BF814F2A}"/>
            </a:ext>
            <a:ext uri="{147F2762-F138-4A5C-976F-8EAC2B608ADB}">
              <a16:predDERef xmlns:a16="http://schemas.microsoft.com/office/drawing/2014/main" pred="{B0EE1AD3-AF74-41CC-BB7B-DF12BF6B27BB}"/>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6" name="AutoShape 9" descr="Imagen 1 de 1 de Pizarra, Tablero De Plane Nsn******* - Skilcraft Quartet Kit">
          <a:extLst>
            <a:ext uri="{FF2B5EF4-FFF2-40B4-BE49-F238E27FC236}">
              <a16:creationId xmlns:a16="http://schemas.microsoft.com/office/drawing/2014/main" id="{4A122644-F343-413E-9741-929433534FB2}"/>
            </a:ext>
            <a:ext uri="{147F2762-F138-4A5C-976F-8EAC2B608ADB}">
              <a16:predDERef xmlns:a16="http://schemas.microsoft.com/office/drawing/2014/main" pred="{3A733468-A8E1-4E45-AF6C-78729CF61FB5}"/>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7" name="AutoShape 7">
          <a:extLst>
            <a:ext uri="{FF2B5EF4-FFF2-40B4-BE49-F238E27FC236}">
              <a16:creationId xmlns:a16="http://schemas.microsoft.com/office/drawing/2014/main" id="{C1CC82C2-6CB9-49E3-A1F6-509A25CEB1D6}"/>
            </a:ext>
            <a:ext uri="{147F2762-F138-4A5C-976F-8EAC2B608ADB}">
              <a16:predDERef xmlns:a16="http://schemas.microsoft.com/office/drawing/2014/main" pred="{22507150-1FD0-4E69-8853-984A0E51D2BF}"/>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8" name="AutoShape 8">
          <a:extLst>
            <a:ext uri="{FF2B5EF4-FFF2-40B4-BE49-F238E27FC236}">
              <a16:creationId xmlns:a16="http://schemas.microsoft.com/office/drawing/2014/main" id="{ECF15AF3-BFAB-4C01-B725-5C9405FC4EA5}"/>
            </a:ext>
            <a:ext uri="{147F2762-F138-4A5C-976F-8EAC2B608ADB}">
              <a16:predDERef xmlns:a16="http://schemas.microsoft.com/office/drawing/2014/main" pred="{19776D2C-5592-4CF2-9C95-C7C3DC744F63}"/>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69" name="AutoShape 9" descr="Imagen 1 de 1 de Pizarra, Tablero De Plane Nsn******* - Skilcraft Quartet Kit">
          <a:extLst>
            <a:ext uri="{FF2B5EF4-FFF2-40B4-BE49-F238E27FC236}">
              <a16:creationId xmlns:a16="http://schemas.microsoft.com/office/drawing/2014/main" id="{8830E34D-AF54-4D46-855F-8FA806516A94}"/>
            </a:ext>
            <a:ext uri="{147F2762-F138-4A5C-976F-8EAC2B608ADB}">
              <a16:predDERef xmlns:a16="http://schemas.microsoft.com/office/drawing/2014/main" pred="{62EFAA29-45D3-4041-B2C5-2CEE08CBF17D}"/>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0" name="AutoShape 7">
          <a:extLst>
            <a:ext uri="{FF2B5EF4-FFF2-40B4-BE49-F238E27FC236}">
              <a16:creationId xmlns:a16="http://schemas.microsoft.com/office/drawing/2014/main" id="{7D0E73C1-EFDC-4E6D-9A44-CF00B6058343}"/>
            </a:ext>
            <a:ext uri="{147F2762-F138-4A5C-976F-8EAC2B608ADB}">
              <a16:predDERef xmlns:a16="http://schemas.microsoft.com/office/drawing/2014/main" pred="{EA524C09-A7BF-41E1-850C-2EBEE5C9A44B}"/>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1" name="AutoShape 8">
          <a:extLst>
            <a:ext uri="{FF2B5EF4-FFF2-40B4-BE49-F238E27FC236}">
              <a16:creationId xmlns:a16="http://schemas.microsoft.com/office/drawing/2014/main" id="{9A9E09EB-0A5A-4FDC-B42C-95D3093CE0DA}"/>
            </a:ext>
            <a:ext uri="{147F2762-F138-4A5C-976F-8EAC2B608ADB}">
              <a16:predDERef xmlns:a16="http://schemas.microsoft.com/office/drawing/2014/main" pred="{CEF5D6EC-57E0-47B8-ABFF-21FB97242AAF}"/>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2" name="AutoShape 9" descr="Imagen 1 de 1 de Pizarra, Tablero De Plane Nsn******* - Skilcraft Quartet Kit">
          <a:extLst>
            <a:ext uri="{FF2B5EF4-FFF2-40B4-BE49-F238E27FC236}">
              <a16:creationId xmlns:a16="http://schemas.microsoft.com/office/drawing/2014/main" id="{DF14250C-1CB4-4BD9-A3E7-845C8284CC0A}"/>
            </a:ext>
            <a:ext uri="{147F2762-F138-4A5C-976F-8EAC2B608ADB}">
              <a16:predDERef xmlns:a16="http://schemas.microsoft.com/office/drawing/2014/main" pred="{37745D2B-1C5E-4239-A760-BEE1882A84E3}"/>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3" name="AutoShape 7">
          <a:extLst>
            <a:ext uri="{FF2B5EF4-FFF2-40B4-BE49-F238E27FC236}">
              <a16:creationId xmlns:a16="http://schemas.microsoft.com/office/drawing/2014/main" id="{0F53EA85-BD1B-42A1-AACA-AFD6BDD12FC7}"/>
            </a:ext>
            <a:ext uri="{147F2762-F138-4A5C-976F-8EAC2B608ADB}">
              <a16:predDERef xmlns:a16="http://schemas.microsoft.com/office/drawing/2014/main" pred="{2A572701-1585-4688-9F0D-AD9B83567170}"/>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4" name="AutoShape 8">
          <a:extLst>
            <a:ext uri="{FF2B5EF4-FFF2-40B4-BE49-F238E27FC236}">
              <a16:creationId xmlns:a16="http://schemas.microsoft.com/office/drawing/2014/main" id="{68ABF507-EFE0-4607-87DE-FA3A5E524D36}"/>
            </a:ext>
            <a:ext uri="{147F2762-F138-4A5C-976F-8EAC2B608ADB}">
              <a16:predDERef xmlns:a16="http://schemas.microsoft.com/office/drawing/2014/main" pred="{91BDEC76-1EB9-4E3C-A63D-034C7E21D21B}"/>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5" name="AutoShape 9" descr="Imagen 1 de 1 de Pizarra, Tablero De Plane Nsn******* - Skilcraft Quartet Kit">
          <a:extLst>
            <a:ext uri="{FF2B5EF4-FFF2-40B4-BE49-F238E27FC236}">
              <a16:creationId xmlns:a16="http://schemas.microsoft.com/office/drawing/2014/main" id="{3A66B146-7B8B-4BFD-8B87-A04D3B287B0B}"/>
            </a:ext>
            <a:ext uri="{147F2762-F138-4A5C-976F-8EAC2B608ADB}">
              <a16:predDERef xmlns:a16="http://schemas.microsoft.com/office/drawing/2014/main" pred="{BB1EA045-85A9-4681-9AC2-449596D57096}"/>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6" name="AutoShape 7">
          <a:extLst>
            <a:ext uri="{FF2B5EF4-FFF2-40B4-BE49-F238E27FC236}">
              <a16:creationId xmlns:a16="http://schemas.microsoft.com/office/drawing/2014/main" id="{FB8D0D8B-899E-4397-AE8C-DE85FFE356A9}"/>
            </a:ext>
            <a:ext uri="{147F2762-F138-4A5C-976F-8EAC2B608ADB}">
              <a16:predDERef xmlns:a16="http://schemas.microsoft.com/office/drawing/2014/main" pred="{23817268-EBD2-4D71-9BAB-FE78E8DE59A0}"/>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7" name="AutoShape 8">
          <a:extLst>
            <a:ext uri="{FF2B5EF4-FFF2-40B4-BE49-F238E27FC236}">
              <a16:creationId xmlns:a16="http://schemas.microsoft.com/office/drawing/2014/main" id="{261E6176-FC0C-4599-A8C6-10CCCBEFD4DE}"/>
            </a:ext>
            <a:ext uri="{147F2762-F138-4A5C-976F-8EAC2B608ADB}">
              <a16:predDERef xmlns:a16="http://schemas.microsoft.com/office/drawing/2014/main" pred="{51D9ABD3-9AE5-4D4A-A44A-A934B574DA37}"/>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78" name="AutoShape 9" descr="Imagen 1 de 1 de Pizarra, Tablero De Plane Nsn******* - Skilcraft Quartet Kit">
          <a:extLst>
            <a:ext uri="{FF2B5EF4-FFF2-40B4-BE49-F238E27FC236}">
              <a16:creationId xmlns:a16="http://schemas.microsoft.com/office/drawing/2014/main" id="{2E0F80CC-0217-414C-ACF6-45FC9BC6DF44}"/>
            </a:ext>
            <a:ext uri="{147F2762-F138-4A5C-976F-8EAC2B608ADB}">
              <a16:predDERef xmlns:a16="http://schemas.microsoft.com/office/drawing/2014/main" pred="{3815D49E-F892-488D-A1BF-5658E8210089}"/>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79" name="AutoShape 7">
          <a:extLst>
            <a:ext uri="{FF2B5EF4-FFF2-40B4-BE49-F238E27FC236}">
              <a16:creationId xmlns:a16="http://schemas.microsoft.com/office/drawing/2014/main" id="{F8811D9E-5BF2-4E14-939D-F36CBBB393B3}"/>
            </a:ext>
            <a:ext uri="{147F2762-F138-4A5C-976F-8EAC2B608ADB}">
              <a16:predDERef xmlns:a16="http://schemas.microsoft.com/office/drawing/2014/main" pred="{890D60E1-E42F-442D-AF5A-D0FB0A37250C}"/>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80" name="AutoShape 8">
          <a:extLst>
            <a:ext uri="{FF2B5EF4-FFF2-40B4-BE49-F238E27FC236}">
              <a16:creationId xmlns:a16="http://schemas.microsoft.com/office/drawing/2014/main" id="{7DC51943-F627-4E76-976A-39F1E96D5573}"/>
            </a:ext>
            <a:ext uri="{147F2762-F138-4A5C-976F-8EAC2B608ADB}">
              <a16:predDERef xmlns:a16="http://schemas.microsoft.com/office/drawing/2014/main" pred="{D6441D47-B7D9-446C-8E4D-55E6DA0F4086}"/>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81" name="AutoShape 9" descr="Imagen 1 de 1 de Pizarra, Tablero De Plane Nsn******* - Skilcraft Quartet Kit">
          <a:extLst>
            <a:ext uri="{FF2B5EF4-FFF2-40B4-BE49-F238E27FC236}">
              <a16:creationId xmlns:a16="http://schemas.microsoft.com/office/drawing/2014/main" id="{26095CDF-638C-4FAB-A5E0-C0AB1FB50115}"/>
            </a:ext>
            <a:ext uri="{147F2762-F138-4A5C-976F-8EAC2B608ADB}">
              <a16:predDERef xmlns:a16="http://schemas.microsoft.com/office/drawing/2014/main" pred="{B181F136-E4B9-4BF1-B314-3658F09005B1}"/>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2" name="AutoShape 7">
          <a:extLst>
            <a:ext uri="{FF2B5EF4-FFF2-40B4-BE49-F238E27FC236}">
              <a16:creationId xmlns:a16="http://schemas.microsoft.com/office/drawing/2014/main" id="{6B508B07-39DD-4760-A3DE-7D3BF16998B4}"/>
            </a:ext>
            <a:ext uri="{147F2762-F138-4A5C-976F-8EAC2B608ADB}">
              <a16:predDERef xmlns:a16="http://schemas.microsoft.com/office/drawing/2014/main" pred="{255D95EE-1A40-4BB1-B37E-3EFBFC84CA44}"/>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3" name="AutoShape 8">
          <a:extLst>
            <a:ext uri="{FF2B5EF4-FFF2-40B4-BE49-F238E27FC236}">
              <a16:creationId xmlns:a16="http://schemas.microsoft.com/office/drawing/2014/main" id="{4698AF32-88E9-46D5-95A7-31077427127B}"/>
            </a:ext>
            <a:ext uri="{147F2762-F138-4A5C-976F-8EAC2B608ADB}">
              <a16:predDERef xmlns:a16="http://schemas.microsoft.com/office/drawing/2014/main" pred="{53119327-1435-47C6-91DA-698254144B91}"/>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4" name="AutoShape 9" descr="Imagen 1 de 1 de Pizarra, Tablero De Plane Nsn******* - Skilcraft Quartet Kit">
          <a:extLst>
            <a:ext uri="{FF2B5EF4-FFF2-40B4-BE49-F238E27FC236}">
              <a16:creationId xmlns:a16="http://schemas.microsoft.com/office/drawing/2014/main" id="{E71E81A0-8FDE-446D-AAAB-A9CF4D3EB6A0}"/>
            </a:ext>
            <a:ext uri="{147F2762-F138-4A5C-976F-8EAC2B608ADB}">
              <a16:predDERef xmlns:a16="http://schemas.microsoft.com/office/drawing/2014/main" pred="{A64A6418-9797-4203-80ED-5B98CEFD98C4}"/>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5" name="AutoShape 7">
          <a:extLst>
            <a:ext uri="{FF2B5EF4-FFF2-40B4-BE49-F238E27FC236}">
              <a16:creationId xmlns:a16="http://schemas.microsoft.com/office/drawing/2014/main" id="{4938A411-DBFD-4626-BC24-0E0B8ABE9B00}"/>
            </a:ext>
            <a:ext uri="{147F2762-F138-4A5C-976F-8EAC2B608ADB}">
              <a16:predDERef xmlns:a16="http://schemas.microsoft.com/office/drawing/2014/main" pred="{413E5383-17B9-4B6B-A7F1-C8003AF37619}"/>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6" name="AutoShape 8">
          <a:extLst>
            <a:ext uri="{FF2B5EF4-FFF2-40B4-BE49-F238E27FC236}">
              <a16:creationId xmlns:a16="http://schemas.microsoft.com/office/drawing/2014/main" id="{EB1F5D5C-5138-4C53-A1D9-A21B68BF326F}"/>
            </a:ext>
            <a:ext uri="{147F2762-F138-4A5C-976F-8EAC2B608ADB}">
              <a16:predDERef xmlns:a16="http://schemas.microsoft.com/office/drawing/2014/main" pred="{BC3B352B-942E-46CA-8CE5-4BCD2F493009}"/>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7" name="AutoShape 9" descr="Imagen 1 de 1 de Pizarra, Tablero De Plane Nsn******* - Skilcraft Quartet Kit">
          <a:extLst>
            <a:ext uri="{FF2B5EF4-FFF2-40B4-BE49-F238E27FC236}">
              <a16:creationId xmlns:a16="http://schemas.microsoft.com/office/drawing/2014/main" id="{52F1A403-4305-41F3-9C55-202F977B2A04}"/>
            </a:ext>
            <a:ext uri="{147F2762-F138-4A5C-976F-8EAC2B608ADB}">
              <a16:predDERef xmlns:a16="http://schemas.microsoft.com/office/drawing/2014/main" pred="{05800BDD-4B5A-48D7-AA47-262E0F40D549}"/>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8" name="AutoShape 7">
          <a:extLst>
            <a:ext uri="{FF2B5EF4-FFF2-40B4-BE49-F238E27FC236}">
              <a16:creationId xmlns:a16="http://schemas.microsoft.com/office/drawing/2014/main" id="{1DC0F08D-9868-4E3D-9F75-9C358486D13F}"/>
            </a:ext>
            <a:ext uri="{147F2762-F138-4A5C-976F-8EAC2B608ADB}">
              <a16:predDERef xmlns:a16="http://schemas.microsoft.com/office/drawing/2014/main" pred="{5D22C1CB-BBD4-4A1D-8331-3BEDEA83351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89" name="AutoShape 8">
          <a:extLst>
            <a:ext uri="{FF2B5EF4-FFF2-40B4-BE49-F238E27FC236}">
              <a16:creationId xmlns:a16="http://schemas.microsoft.com/office/drawing/2014/main" id="{61F264B9-2B8E-4F04-9438-20423B76377C}"/>
            </a:ext>
            <a:ext uri="{147F2762-F138-4A5C-976F-8EAC2B608ADB}">
              <a16:predDERef xmlns:a16="http://schemas.microsoft.com/office/drawing/2014/main" pred="{7B2DC914-6B65-413C-A736-49C611820002}"/>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0" name="AutoShape 9" descr="Imagen 1 de 1 de Pizarra, Tablero De Plane Nsn******* - Skilcraft Quartet Kit">
          <a:extLst>
            <a:ext uri="{FF2B5EF4-FFF2-40B4-BE49-F238E27FC236}">
              <a16:creationId xmlns:a16="http://schemas.microsoft.com/office/drawing/2014/main" id="{24361665-E511-4FCC-AB27-F52208C2DCD0}"/>
            </a:ext>
            <a:ext uri="{147F2762-F138-4A5C-976F-8EAC2B608ADB}">
              <a16:predDERef xmlns:a16="http://schemas.microsoft.com/office/drawing/2014/main" pred="{D9ECE6B7-CEB3-4E52-89DE-89D708E889C1}"/>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1" name="AutoShape 7">
          <a:extLst>
            <a:ext uri="{FF2B5EF4-FFF2-40B4-BE49-F238E27FC236}">
              <a16:creationId xmlns:a16="http://schemas.microsoft.com/office/drawing/2014/main" id="{301DB758-E67D-4F84-87B2-7760970E811B}"/>
            </a:ext>
            <a:ext uri="{147F2762-F138-4A5C-976F-8EAC2B608ADB}">
              <a16:predDERef xmlns:a16="http://schemas.microsoft.com/office/drawing/2014/main" pred="{4ABD801E-3B23-4F8B-A70C-061650437F51}"/>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2" name="AutoShape 8">
          <a:extLst>
            <a:ext uri="{FF2B5EF4-FFF2-40B4-BE49-F238E27FC236}">
              <a16:creationId xmlns:a16="http://schemas.microsoft.com/office/drawing/2014/main" id="{D4D279FE-5C1A-4503-8A82-52BD2A2812E7}"/>
            </a:ext>
            <a:ext uri="{147F2762-F138-4A5C-976F-8EAC2B608ADB}">
              <a16:predDERef xmlns:a16="http://schemas.microsoft.com/office/drawing/2014/main" pred="{DB9F4926-5FE5-49E8-96B3-E4FDCDC18065}"/>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3" name="AutoShape 9" descr="Imagen 1 de 1 de Pizarra, Tablero De Plane Nsn******* - Skilcraft Quartet Kit">
          <a:extLst>
            <a:ext uri="{FF2B5EF4-FFF2-40B4-BE49-F238E27FC236}">
              <a16:creationId xmlns:a16="http://schemas.microsoft.com/office/drawing/2014/main" id="{99653663-555C-4107-8110-01B43EC4B67F}"/>
            </a:ext>
            <a:ext uri="{147F2762-F138-4A5C-976F-8EAC2B608ADB}">
              <a16:predDERef xmlns:a16="http://schemas.microsoft.com/office/drawing/2014/main" pred="{FDDFEBCE-EACF-4CF8-84E2-8DC111B381DB}"/>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4" name="AutoShape 7">
          <a:extLst>
            <a:ext uri="{FF2B5EF4-FFF2-40B4-BE49-F238E27FC236}">
              <a16:creationId xmlns:a16="http://schemas.microsoft.com/office/drawing/2014/main" id="{144A6DF8-DEE2-4FAE-9FFC-35093BD02AC0}"/>
            </a:ext>
            <a:ext uri="{147F2762-F138-4A5C-976F-8EAC2B608ADB}">
              <a16:predDERef xmlns:a16="http://schemas.microsoft.com/office/drawing/2014/main" pred="{9ABA8BD4-4F6A-4EE2-AAE7-E72C875943FD}"/>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5" name="AutoShape 8">
          <a:extLst>
            <a:ext uri="{FF2B5EF4-FFF2-40B4-BE49-F238E27FC236}">
              <a16:creationId xmlns:a16="http://schemas.microsoft.com/office/drawing/2014/main" id="{38A967A7-CD1C-46B1-9543-E001795BF41F}"/>
            </a:ext>
            <a:ext uri="{147F2762-F138-4A5C-976F-8EAC2B608ADB}">
              <a16:predDERef xmlns:a16="http://schemas.microsoft.com/office/drawing/2014/main" pred="{067C308A-3493-4450-A090-9126F5F438F8}"/>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6" name="AutoShape 9" descr="Imagen 1 de 1 de Pizarra, Tablero De Plane Nsn******* - Skilcraft Quartet Kit">
          <a:extLst>
            <a:ext uri="{FF2B5EF4-FFF2-40B4-BE49-F238E27FC236}">
              <a16:creationId xmlns:a16="http://schemas.microsoft.com/office/drawing/2014/main" id="{BAE5CB5F-6270-4131-AC53-66F557775629}"/>
            </a:ext>
            <a:ext uri="{147F2762-F138-4A5C-976F-8EAC2B608ADB}">
              <a16:predDERef xmlns:a16="http://schemas.microsoft.com/office/drawing/2014/main" pred="{8E5D6F44-F11E-429F-96BC-A119A921D9F1}"/>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7" name="AutoShape 7">
          <a:extLst>
            <a:ext uri="{FF2B5EF4-FFF2-40B4-BE49-F238E27FC236}">
              <a16:creationId xmlns:a16="http://schemas.microsoft.com/office/drawing/2014/main" id="{EBDF79B9-19D6-44A3-9F25-B079F253A0B6}"/>
            </a:ext>
            <a:ext uri="{147F2762-F138-4A5C-976F-8EAC2B608ADB}">
              <a16:predDERef xmlns:a16="http://schemas.microsoft.com/office/drawing/2014/main" pred="{8A72A086-24C6-462E-8E7B-2A32E8E811F6}"/>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8" name="AutoShape 8">
          <a:extLst>
            <a:ext uri="{FF2B5EF4-FFF2-40B4-BE49-F238E27FC236}">
              <a16:creationId xmlns:a16="http://schemas.microsoft.com/office/drawing/2014/main" id="{47F1AE6A-420F-4477-80B5-46B3F1E24A99}"/>
            </a:ext>
            <a:ext uri="{147F2762-F138-4A5C-976F-8EAC2B608ADB}">
              <a16:predDERef xmlns:a16="http://schemas.microsoft.com/office/drawing/2014/main" pred="{66B661FB-8AAB-4CB1-9B5F-4369FB412F70}"/>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99" name="AutoShape 9" descr="Imagen 1 de 1 de Pizarra, Tablero De Plane Nsn******* - Skilcraft Quartet Kit">
          <a:extLst>
            <a:ext uri="{FF2B5EF4-FFF2-40B4-BE49-F238E27FC236}">
              <a16:creationId xmlns:a16="http://schemas.microsoft.com/office/drawing/2014/main" id="{4F5EC741-AD60-4EFE-BC8B-16488A33511F}"/>
            </a:ext>
            <a:ext uri="{147F2762-F138-4A5C-976F-8EAC2B608ADB}">
              <a16:predDERef xmlns:a16="http://schemas.microsoft.com/office/drawing/2014/main" pred="{E2D1655C-361C-428D-830B-416FBD86180E}"/>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0" name="AutoShape 7">
          <a:extLst>
            <a:ext uri="{FF2B5EF4-FFF2-40B4-BE49-F238E27FC236}">
              <a16:creationId xmlns:a16="http://schemas.microsoft.com/office/drawing/2014/main" id="{009EC987-A212-4C8C-93F9-6A98B72A6B5A}"/>
            </a:ext>
            <a:ext uri="{147F2762-F138-4A5C-976F-8EAC2B608ADB}">
              <a16:predDERef xmlns:a16="http://schemas.microsoft.com/office/drawing/2014/main" pred="{EB852EB3-D9E2-4C5B-9C3C-C27770670138}"/>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1" name="AutoShape 8">
          <a:extLst>
            <a:ext uri="{FF2B5EF4-FFF2-40B4-BE49-F238E27FC236}">
              <a16:creationId xmlns:a16="http://schemas.microsoft.com/office/drawing/2014/main" id="{D66F9437-120E-4F40-A6C4-3C38C5E801C2}"/>
            </a:ext>
            <a:ext uri="{147F2762-F138-4A5C-976F-8EAC2B608ADB}">
              <a16:predDERef xmlns:a16="http://schemas.microsoft.com/office/drawing/2014/main" pred="{131E1AB0-AD53-41CD-8592-8F51B65E5FEB}"/>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2" name="AutoShape 9" descr="Imagen 1 de 1 de Pizarra, Tablero De Plane Nsn******* - Skilcraft Quartet Kit">
          <a:extLst>
            <a:ext uri="{FF2B5EF4-FFF2-40B4-BE49-F238E27FC236}">
              <a16:creationId xmlns:a16="http://schemas.microsoft.com/office/drawing/2014/main" id="{D7CA7D20-1EC5-4438-8549-B1BB1C972297}"/>
            </a:ext>
            <a:ext uri="{147F2762-F138-4A5C-976F-8EAC2B608ADB}">
              <a16:predDERef xmlns:a16="http://schemas.microsoft.com/office/drawing/2014/main" pred="{BB8E3BD3-D1D0-4693-A0C4-F362CB0FCD79}"/>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3" name="AutoShape 7">
          <a:extLst>
            <a:ext uri="{FF2B5EF4-FFF2-40B4-BE49-F238E27FC236}">
              <a16:creationId xmlns:a16="http://schemas.microsoft.com/office/drawing/2014/main" id="{23D44C87-45B5-4006-91E0-50ECB047B947}"/>
            </a:ext>
            <a:ext uri="{147F2762-F138-4A5C-976F-8EAC2B608ADB}">
              <a16:predDERef xmlns:a16="http://schemas.microsoft.com/office/drawing/2014/main" pred="{B4737D74-2958-48BF-B38F-D35FB54B995D}"/>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4" name="AutoShape 8">
          <a:extLst>
            <a:ext uri="{FF2B5EF4-FFF2-40B4-BE49-F238E27FC236}">
              <a16:creationId xmlns:a16="http://schemas.microsoft.com/office/drawing/2014/main" id="{A48DE6E5-4822-4EB7-91C6-4AF54EA87343}"/>
            </a:ext>
            <a:ext uri="{147F2762-F138-4A5C-976F-8EAC2B608ADB}">
              <a16:predDERef xmlns:a16="http://schemas.microsoft.com/office/drawing/2014/main" pred="{38508E62-3CC8-4435-8461-9856EABAD624}"/>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5" name="AutoShape 9" descr="Imagen 1 de 1 de Pizarra, Tablero De Plane Nsn******* - Skilcraft Quartet Kit">
          <a:extLst>
            <a:ext uri="{FF2B5EF4-FFF2-40B4-BE49-F238E27FC236}">
              <a16:creationId xmlns:a16="http://schemas.microsoft.com/office/drawing/2014/main" id="{04C9A300-ADD2-47FF-BBC4-A912039C2FF3}"/>
            </a:ext>
            <a:ext uri="{147F2762-F138-4A5C-976F-8EAC2B608ADB}">
              <a16:predDERef xmlns:a16="http://schemas.microsoft.com/office/drawing/2014/main" pred="{0E228C93-D5D7-430D-AE48-2DAD44EFEC11}"/>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6" name="AutoShape 7">
          <a:extLst>
            <a:ext uri="{FF2B5EF4-FFF2-40B4-BE49-F238E27FC236}">
              <a16:creationId xmlns:a16="http://schemas.microsoft.com/office/drawing/2014/main" id="{A29F046A-8264-4E8B-BEDA-DDBC7F8177DD}"/>
            </a:ext>
            <a:ext uri="{147F2762-F138-4A5C-976F-8EAC2B608ADB}">
              <a16:predDERef xmlns:a16="http://schemas.microsoft.com/office/drawing/2014/main" pred="{82109013-8521-49CC-A359-8F304474506D}"/>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7" name="AutoShape 8">
          <a:extLst>
            <a:ext uri="{FF2B5EF4-FFF2-40B4-BE49-F238E27FC236}">
              <a16:creationId xmlns:a16="http://schemas.microsoft.com/office/drawing/2014/main" id="{1F380C4A-9895-4D46-9250-135DA31CDC1C}"/>
            </a:ext>
            <a:ext uri="{147F2762-F138-4A5C-976F-8EAC2B608ADB}">
              <a16:predDERef xmlns:a16="http://schemas.microsoft.com/office/drawing/2014/main" pred="{F842BBF0-9CA6-4BA2-A43C-30EBDECBF1B4}"/>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304800"/>
    <xdr:sp macro="" textlink="">
      <xdr:nvSpPr>
        <xdr:cNvPr id="108" name="AutoShape 9" descr="Imagen 1 de 1 de Pizarra, Tablero De Plane Nsn******* - Skilcraft Quartet Kit">
          <a:extLst>
            <a:ext uri="{FF2B5EF4-FFF2-40B4-BE49-F238E27FC236}">
              <a16:creationId xmlns:a16="http://schemas.microsoft.com/office/drawing/2014/main" id="{B45710E2-5ECE-48A9-9975-BBEC7DE01091}"/>
            </a:ext>
            <a:ext uri="{147F2762-F138-4A5C-976F-8EAC2B608ADB}">
              <a16:predDERef xmlns:a16="http://schemas.microsoft.com/office/drawing/2014/main" pred="{CE5FFC3D-3345-410B-A652-58ED8172E55A}"/>
            </a:ext>
          </a:extLst>
        </xdr:cNvPr>
        <xdr:cNvSpPr>
          <a:spLocks noChangeAspect="1" noChangeArrowheads="1"/>
        </xdr:cNvSpPr>
      </xdr:nvSpPr>
      <xdr:spPr bwMode="auto">
        <a:xfrm>
          <a:off x="9791700" y="1228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09" name="AutoShape 7">
          <a:extLst>
            <a:ext uri="{FF2B5EF4-FFF2-40B4-BE49-F238E27FC236}">
              <a16:creationId xmlns:a16="http://schemas.microsoft.com/office/drawing/2014/main" id="{87B04C6E-C299-4282-AA08-BC563B9B44B9}"/>
            </a:ext>
            <a:ext uri="{147F2762-F138-4A5C-976F-8EAC2B608ADB}">
              <a16:predDERef xmlns:a16="http://schemas.microsoft.com/office/drawing/2014/main" pred="{98431C98-05D6-414F-9B1C-80A50BA7D6B5}"/>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0" name="AutoShape 8">
          <a:extLst>
            <a:ext uri="{FF2B5EF4-FFF2-40B4-BE49-F238E27FC236}">
              <a16:creationId xmlns:a16="http://schemas.microsoft.com/office/drawing/2014/main" id="{8F38D0B5-5BCD-41D2-8D4B-AD5AF613A1F9}"/>
            </a:ext>
            <a:ext uri="{147F2762-F138-4A5C-976F-8EAC2B608ADB}">
              <a16:predDERef xmlns:a16="http://schemas.microsoft.com/office/drawing/2014/main" pred="{40BE6C7A-3886-40B1-B00D-6DC55A865FEB}"/>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1" name="AutoShape 9" descr="Imagen 1 de 1 de Pizarra, Tablero De Plane Nsn******* - Skilcraft Quartet Kit">
          <a:extLst>
            <a:ext uri="{FF2B5EF4-FFF2-40B4-BE49-F238E27FC236}">
              <a16:creationId xmlns:a16="http://schemas.microsoft.com/office/drawing/2014/main" id="{DFDE7589-D2AA-4795-A476-CA40F4B60B9F}"/>
            </a:ext>
            <a:ext uri="{147F2762-F138-4A5C-976F-8EAC2B608ADB}">
              <a16:predDERef xmlns:a16="http://schemas.microsoft.com/office/drawing/2014/main" pred="{557B75A3-5EA0-4DF4-8442-C3EC0ACE8ABF}"/>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2" name="AutoShape 7">
          <a:extLst>
            <a:ext uri="{FF2B5EF4-FFF2-40B4-BE49-F238E27FC236}">
              <a16:creationId xmlns:a16="http://schemas.microsoft.com/office/drawing/2014/main" id="{27598850-52C1-4460-BDF2-E0BB8B3A9651}"/>
            </a:ext>
            <a:ext uri="{147F2762-F138-4A5C-976F-8EAC2B608ADB}">
              <a16:predDERef xmlns:a16="http://schemas.microsoft.com/office/drawing/2014/main" pred="{0BFAEF2F-76BF-46B8-8762-3B3210010DBC}"/>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3" name="AutoShape 8">
          <a:extLst>
            <a:ext uri="{FF2B5EF4-FFF2-40B4-BE49-F238E27FC236}">
              <a16:creationId xmlns:a16="http://schemas.microsoft.com/office/drawing/2014/main" id="{CD1DF41E-370C-4A3A-8EAD-EC6D6DED7A36}"/>
            </a:ext>
            <a:ext uri="{147F2762-F138-4A5C-976F-8EAC2B608ADB}">
              <a16:predDERef xmlns:a16="http://schemas.microsoft.com/office/drawing/2014/main" pred="{676F5AB5-B5D1-41FF-9681-507F71E0C6A0}"/>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4" name="AutoShape 9" descr="Imagen 1 de 1 de Pizarra, Tablero De Plane Nsn******* - Skilcraft Quartet Kit">
          <a:extLst>
            <a:ext uri="{FF2B5EF4-FFF2-40B4-BE49-F238E27FC236}">
              <a16:creationId xmlns:a16="http://schemas.microsoft.com/office/drawing/2014/main" id="{37C4A14D-4637-4EF6-853B-5AAE91296BBF}"/>
            </a:ext>
            <a:ext uri="{147F2762-F138-4A5C-976F-8EAC2B608ADB}">
              <a16:predDERef xmlns:a16="http://schemas.microsoft.com/office/drawing/2014/main" pred="{13E5E4D7-4B5C-41F8-8917-55A2B79C0E91}"/>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5" name="AutoShape 7">
          <a:extLst>
            <a:ext uri="{FF2B5EF4-FFF2-40B4-BE49-F238E27FC236}">
              <a16:creationId xmlns:a16="http://schemas.microsoft.com/office/drawing/2014/main" id="{0B7E7F4D-829B-4B04-AD0D-4F2F4B2A92E3}"/>
            </a:ext>
            <a:ext uri="{147F2762-F138-4A5C-976F-8EAC2B608ADB}">
              <a16:predDERef xmlns:a16="http://schemas.microsoft.com/office/drawing/2014/main" pred="{A32F077D-04EC-427B-B080-03FF14A3D92E}"/>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6" name="AutoShape 8">
          <a:extLst>
            <a:ext uri="{FF2B5EF4-FFF2-40B4-BE49-F238E27FC236}">
              <a16:creationId xmlns:a16="http://schemas.microsoft.com/office/drawing/2014/main" id="{6A521267-0000-4734-B67B-09B2AC3DE640}"/>
            </a:ext>
            <a:ext uri="{147F2762-F138-4A5C-976F-8EAC2B608ADB}">
              <a16:predDERef xmlns:a16="http://schemas.microsoft.com/office/drawing/2014/main" pred="{BAC606B6-8E5A-4AEE-8CA7-9A7BD49DBA62}"/>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7" name="AutoShape 9" descr="Imagen 1 de 1 de Pizarra, Tablero De Plane Nsn******* - Skilcraft Quartet Kit">
          <a:extLst>
            <a:ext uri="{FF2B5EF4-FFF2-40B4-BE49-F238E27FC236}">
              <a16:creationId xmlns:a16="http://schemas.microsoft.com/office/drawing/2014/main" id="{C794F0DF-B7A9-4E54-BD64-591FC9A7C55B}"/>
            </a:ext>
            <a:ext uri="{147F2762-F138-4A5C-976F-8EAC2B608ADB}">
              <a16:predDERef xmlns:a16="http://schemas.microsoft.com/office/drawing/2014/main" pred="{8C416F05-6810-40A7-B03B-454A7C7108BA}"/>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8" name="AutoShape 7">
          <a:extLst>
            <a:ext uri="{FF2B5EF4-FFF2-40B4-BE49-F238E27FC236}">
              <a16:creationId xmlns:a16="http://schemas.microsoft.com/office/drawing/2014/main" id="{0DED579E-2F3D-4B8D-9EFA-86B367EB6D7A}"/>
            </a:ext>
            <a:ext uri="{147F2762-F138-4A5C-976F-8EAC2B608ADB}">
              <a16:predDERef xmlns:a16="http://schemas.microsoft.com/office/drawing/2014/main" pred="{D194F48A-08C9-444B-8774-5F787C5C1CCD}"/>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19" name="AutoShape 8">
          <a:extLst>
            <a:ext uri="{FF2B5EF4-FFF2-40B4-BE49-F238E27FC236}">
              <a16:creationId xmlns:a16="http://schemas.microsoft.com/office/drawing/2014/main" id="{E5547D9C-29B0-4745-9A84-79E01460E6F3}"/>
            </a:ext>
            <a:ext uri="{147F2762-F138-4A5C-976F-8EAC2B608ADB}">
              <a16:predDERef xmlns:a16="http://schemas.microsoft.com/office/drawing/2014/main" pred="{F5590025-C464-44FE-9F2D-820161E26C47}"/>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20" name="AutoShape 9" descr="Imagen 1 de 1 de Pizarra, Tablero De Plane Nsn******* - Skilcraft Quartet Kit">
          <a:extLst>
            <a:ext uri="{FF2B5EF4-FFF2-40B4-BE49-F238E27FC236}">
              <a16:creationId xmlns:a16="http://schemas.microsoft.com/office/drawing/2014/main" id="{0FEF5C0F-BD91-413C-9787-A5E89F95679E}"/>
            </a:ext>
            <a:ext uri="{147F2762-F138-4A5C-976F-8EAC2B608ADB}">
              <a16:predDERef xmlns:a16="http://schemas.microsoft.com/office/drawing/2014/main" pred="{3D56B264-C1BE-498D-A7B7-7E500BE86108}"/>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21" name="AutoShape 7">
          <a:extLst>
            <a:ext uri="{FF2B5EF4-FFF2-40B4-BE49-F238E27FC236}">
              <a16:creationId xmlns:a16="http://schemas.microsoft.com/office/drawing/2014/main" id="{ECDAEF9F-A338-42C1-93D4-9508CF4CC020}"/>
            </a:ext>
            <a:ext uri="{147F2762-F138-4A5C-976F-8EAC2B608ADB}">
              <a16:predDERef xmlns:a16="http://schemas.microsoft.com/office/drawing/2014/main" pred="{F38E78B3-099B-493A-8AD5-7D37D342DE13}"/>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22" name="AutoShape 8">
          <a:extLst>
            <a:ext uri="{FF2B5EF4-FFF2-40B4-BE49-F238E27FC236}">
              <a16:creationId xmlns:a16="http://schemas.microsoft.com/office/drawing/2014/main" id="{A2590A42-1B36-460D-A1B7-6CCE475E24DC}"/>
            </a:ext>
            <a:ext uri="{147F2762-F138-4A5C-976F-8EAC2B608ADB}">
              <a16:predDERef xmlns:a16="http://schemas.microsoft.com/office/drawing/2014/main" pred="{714EB1A4-CD30-4515-AF1E-1D01CD43C7C5}"/>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23" name="AutoShape 9" descr="Imagen 1 de 1 de Pizarra, Tablero De Plane Nsn******* - Skilcraft Quartet Kit">
          <a:extLst>
            <a:ext uri="{FF2B5EF4-FFF2-40B4-BE49-F238E27FC236}">
              <a16:creationId xmlns:a16="http://schemas.microsoft.com/office/drawing/2014/main" id="{E5A83C53-66BF-4E8C-8B9A-47B452BABC6B}"/>
            </a:ext>
            <a:ext uri="{147F2762-F138-4A5C-976F-8EAC2B608ADB}">
              <a16:predDERef xmlns:a16="http://schemas.microsoft.com/office/drawing/2014/main" pred="{380BFBBA-06A9-44C2-B3DD-AED9A3F1FB89}"/>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24" name="AutoShape 7">
          <a:extLst>
            <a:ext uri="{FF2B5EF4-FFF2-40B4-BE49-F238E27FC236}">
              <a16:creationId xmlns:a16="http://schemas.microsoft.com/office/drawing/2014/main" id="{9FC7D8F3-9902-42EC-AE0F-C4DF745A87B8}"/>
            </a:ext>
            <a:ext uri="{147F2762-F138-4A5C-976F-8EAC2B608ADB}">
              <a16:predDERef xmlns:a16="http://schemas.microsoft.com/office/drawing/2014/main" pred="{2A28939D-B556-4685-9DA2-F5487460E18D}"/>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11</xdr:row>
      <xdr:rowOff>0</xdr:rowOff>
    </xdr:from>
    <xdr:ext cx="304800" cy="1822454"/>
    <xdr:sp macro="" textlink="">
      <xdr:nvSpPr>
        <xdr:cNvPr id="125" name="AutoShape 8">
          <a:extLst>
            <a:ext uri="{FF2B5EF4-FFF2-40B4-BE49-F238E27FC236}">
              <a16:creationId xmlns:a16="http://schemas.microsoft.com/office/drawing/2014/main" id="{52B61E57-AD84-447B-B7DF-0525DF39FE0A}"/>
            </a:ext>
            <a:ext uri="{147F2762-F138-4A5C-976F-8EAC2B608ADB}">
              <a16:predDERef xmlns:a16="http://schemas.microsoft.com/office/drawing/2014/main" pred="{981327C6-600E-4A5D-8850-B3EC9B16DE28}"/>
            </a:ext>
          </a:extLst>
        </xdr:cNvPr>
        <xdr:cNvSpPr>
          <a:spLocks noChangeAspect="1" noChangeArrowheads="1"/>
        </xdr:cNvSpPr>
      </xdr:nvSpPr>
      <xdr:spPr bwMode="auto">
        <a:xfrm>
          <a:off x="9791700" y="12287250"/>
          <a:ext cx="304800" cy="18224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419100</xdr:colOff>
      <xdr:row>4</xdr:row>
      <xdr:rowOff>123827</xdr:rowOff>
    </xdr:from>
    <xdr:to>
      <xdr:col>2</xdr:col>
      <xdr:colOff>361949</xdr:colOff>
      <xdr:row>4</xdr:row>
      <xdr:rowOff>1111855</xdr:rowOff>
    </xdr:to>
    <xdr:pic>
      <xdr:nvPicPr>
        <xdr:cNvPr id="126" name="Imagen 126" descr="Icono&#10;&#10;Descripción generada automáticamente">
          <a:extLst>
            <a:ext uri="{FF2B5EF4-FFF2-40B4-BE49-F238E27FC236}">
              <a16:creationId xmlns:a16="http://schemas.microsoft.com/office/drawing/2014/main" id="{3AAE2748-2019-4BC4-AD4C-964EF6BAD9E6}"/>
            </a:ext>
            <a:ext uri="{147F2762-F138-4A5C-976F-8EAC2B608ADB}">
              <a16:predDERef xmlns:a16="http://schemas.microsoft.com/office/drawing/2014/main" pred="{357DAD4F-9335-4D51-AC94-E73E5434D2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550" y="1047752"/>
          <a:ext cx="933449" cy="988028"/>
        </a:xfrm>
        <a:prstGeom prst="rect">
          <a:avLst/>
        </a:prstGeom>
      </xdr:spPr>
    </xdr:pic>
    <xdr:clientData/>
  </xdr:twoCellAnchor>
  <xdr:twoCellAnchor editAs="oneCell">
    <xdr:from>
      <xdr:col>2</xdr:col>
      <xdr:colOff>0</xdr:colOff>
      <xdr:row>8</xdr:row>
      <xdr:rowOff>0</xdr:rowOff>
    </xdr:from>
    <xdr:to>
      <xdr:col>2</xdr:col>
      <xdr:colOff>152400</xdr:colOff>
      <xdr:row>23</xdr:row>
      <xdr:rowOff>9525</xdr:rowOff>
    </xdr:to>
    <xdr:sp macro="" textlink="">
      <xdr:nvSpPr>
        <xdr:cNvPr id="127" name="AutoShape 4">
          <a:extLst>
            <a:ext uri="{FF2B5EF4-FFF2-40B4-BE49-F238E27FC236}">
              <a16:creationId xmlns:a16="http://schemas.microsoft.com/office/drawing/2014/main" id="{F94121A5-8B53-4910-9863-C4A03BE8F9EF}"/>
            </a:ext>
            <a:ext uri="{147F2762-F138-4A5C-976F-8EAC2B608ADB}">
              <a16:predDERef xmlns:a16="http://schemas.microsoft.com/office/drawing/2014/main" pred="{C243C087-E1DE-46A6-A7E5-C6E81A2715C0}"/>
            </a:ext>
          </a:extLst>
        </xdr:cNvPr>
        <xdr:cNvSpPr>
          <a:spLocks noChangeAspect="1" noChangeArrowheads="1"/>
        </xdr:cNvSpPr>
      </xdr:nvSpPr>
      <xdr:spPr bwMode="auto">
        <a:xfrm>
          <a:off x="1543050" y="3419475"/>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71438</xdr:colOff>
      <xdr:row>35</xdr:row>
      <xdr:rowOff>1571624</xdr:rowOff>
    </xdr:from>
    <xdr:to>
      <xdr:col>3</xdr:col>
      <xdr:colOff>1069974</xdr:colOff>
      <xdr:row>45</xdr:row>
      <xdr:rowOff>182563</xdr:rowOff>
    </xdr:to>
    <xdr:pic>
      <xdr:nvPicPr>
        <xdr:cNvPr id="2" name="Imagen 1">
          <a:extLst>
            <a:ext uri="{FF2B5EF4-FFF2-40B4-BE49-F238E27FC236}">
              <a16:creationId xmlns:a16="http://schemas.microsoft.com/office/drawing/2014/main" id="{C26F3FD0-1C80-409E-A00A-63DE51D1F8D7}"/>
            </a:ext>
          </a:extLst>
        </xdr:cNvPr>
        <xdr:cNvPicPr>
          <a:picLocks noChangeAspect="1"/>
        </xdr:cNvPicPr>
      </xdr:nvPicPr>
      <xdr:blipFill>
        <a:blip xmlns:r="http://schemas.openxmlformats.org/officeDocument/2006/relationships" r:embed="rId1"/>
        <a:stretch>
          <a:fillRect/>
        </a:stretch>
      </xdr:blipFill>
      <xdr:spPr>
        <a:xfrm>
          <a:off x="4062413" y="69132449"/>
          <a:ext cx="5199061" cy="1897064"/>
        </a:xfrm>
        <a:prstGeom prst="rect">
          <a:avLst/>
        </a:prstGeom>
      </xdr:spPr>
    </xdr:pic>
    <xdr:clientData/>
  </xdr:twoCellAnchor>
  <xdr:twoCellAnchor editAs="oneCell">
    <xdr:from>
      <xdr:col>3</xdr:col>
      <xdr:colOff>754060</xdr:colOff>
      <xdr:row>35</xdr:row>
      <xdr:rowOff>3627438</xdr:rowOff>
    </xdr:from>
    <xdr:to>
      <xdr:col>3</xdr:col>
      <xdr:colOff>1663699</xdr:colOff>
      <xdr:row>43</xdr:row>
      <xdr:rowOff>4636</xdr:rowOff>
    </xdr:to>
    <xdr:pic>
      <xdr:nvPicPr>
        <xdr:cNvPr id="3" name="Imagen 2">
          <a:extLst>
            <a:ext uri="{FF2B5EF4-FFF2-40B4-BE49-F238E27FC236}">
              <a16:creationId xmlns:a16="http://schemas.microsoft.com/office/drawing/2014/main" id="{1A936EA2-9BD1-480F-B529-4F2C43576A72}"/>
            </a:ext>
          </a:extLst>
        </xdr:cNvPr>
        <xdr:cNvPicPr>
          <a:picLocks noChangeAspect="1"/>
        </xdr:cNvPicPr>
      </xdr:nvPicPr>
      <xdr:blipFill>
        <a:blip xmlns:r="http://schemas.openxmlformats.org/officeDocument/2006/relationships" r:embed="rId2"/>
        <a:stretch>
          <a:fillRect/>
        </a:stretch>
      </xdr:blipFill>
      <xdr:spPr>
        <a:xfrm>
          <a:off x="4745035" y="71188263"/>
          <a:ext cx="4071939" cy="133972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238124</xdr:colOff>
      <xdr:row>4</xdr:row>
      <xdr:rowOff>95251</xdr:rowOff>
    </xdr:from>
    <xdr:to>
      <xdr:col>2</xdr:col>
      <xdr:colOff>581024</xdr:colOff>
      <xdr:row>4</xdr:row>
      <xdr:rowOff>1028701</xdr:rowOff>
    </xdr:to>
    <xdr:pic>
      <xdr:nvPicPr>
        <xdr:cNvPr id="2" name="Imagen 126" descr="Icono&#10;&#10;Descripción generada automáticamente">
          <a:extLst>
            <a:ext uri="{FF2B5EF4-FFF2-40B4-BE49-F238E27FC236}">
              <a16:creationId xmlns:a16="http://schemas.microsoft.com/office/drawing/2014/main" id="{369744B3-DCCA-4897-A094-74D0B698C4F3}"/>
            </a:ext>
            <a:ext uri="{147F2762-F138-4A5C-976F-8EAC2B608ADB}">
              <a16:predDERef xmlns:a16="http://schemas.microsoft.com/office/drawing/2014/main" pred="{357DAD4F-9335-4D51-AC94-E73E5434D2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4" y="1019176"/>
          <a:ext cx="1685925" cy="9334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238125</xdr:colOff>
      <xdr:row>4</xdr:row>
      <xdr:rowOff>95251</xdr:rowOff>
    </xdr:from>
    <xdr:to>
      <xdr:col>2</xdr:col>
      <xdr:colOff>571500</xdr:colOff>
      <xdr:row>4</xdr:row>
      <xdr:rowOff>1190625</xdr:rowOff>
    </xdr:to>
    <xdr:pic>
      <xdr:nvPicPr>
        <xdr:cNvPr id="2" name="Imagen 126" descr="Icono&#10;&#10;Descripción generada automáticamente">
          <a:extLst>
            <a:ext uri="{FF2B5EF4-FFF2-40B4-BE49-F238E27FC236}">
              <a16:creationId xmlns:a16="http://schemas.microsoft.com/office/drawing/2014/main" id="{7B1F2482-68C9-4941-BE92-A5B7D63FE537}"/>
            </a:ext>
            <a:ext uri="{147F2762-F138-4A5C-976F-8EAC2B608ADB}">
              <a16:predDERef xmlns:a16="http://schemas.microsoft.com/office/drawing/2014/main" pred="{357DAD4F-9335-4D51-AC94-E73E5434D2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5" y="1019176"/>
          <a:ext cx="1704975" cy="1095374"/>
        </a:xfrm>
        <a:prstGeom prst="rect">
          <a:avLst/>
        </a:prstGeom>
      </xdr:spPr>
    </xdr:pic>
    <xdr:clientData/>
  </xdr:twoCellAnchor>
  <xdr:oneCellAnchor>
    <xdr:from>
      <xdr:col>3</xdr:col>
      <xdr:colOff>5153382</xdr:colOff>
      <xdr:row>17</xdr:row>
      <xdr:rowOff>127308</xdr:rowOff>
    </xdr:from>
    <xdr:ext cx="304800" cy="304800"/>
    <xdr:sp macro="" textlink="">
      <xdr:nvSpPr>
        <xdr:cNvPr id="3" name="AutoShape 7">
          <a:extLst>
            <a:ext uri="{FF2B5EF4-FFF2-40B4-BE49-F238E27FC236}">
              <a16:creationId xmlns:a16="http://schemas.microsoft.com/office/drawing/2014/main" id="{2301CC26-EDA7-48FA-83E1-4B1A9166CD85}"/>
            </a:ext>
          </a:extLst>
        </xdr:cNvPr>
        <xdr:cNvSpPr>
          <a:spLocks noChangeAspect="1" noChangeArrowheads="1"/>
        </xdr:cNvSpPr>
      </xdr:nvSpPr>
      <xdr:spPr bwMode="auto">
        <a:xfrm>
          <a:off x="8249007" y="138337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5305782</xdr:colOff>
      <xdr:row>17</xdr:row>
      <xdr:rowOff>279708</xdr:rowOff>
    </xdr:from>
    <xdr:ext cx="304800" cy="304800"/>
    <xdr:sp macro="" textlink="">
      <xdr:nvSpPr>
        <xdr:cNvPr id="4" name="AutoShape 8">
          <a:extLst>
            <a:ext uri="{FF2B5EF4-FFF2-40B4-BE49-F238E27FC236}">
              <a16:creationId xmlns:a16="http://schemas.microsoft.com/office/drawing/2014/main" id="{0E162613-6943-489A-BC64-A7E8736711F5}"/>
            </a:ext>
          </a:extLst>
        </xdr:cNvPr>
        <xdr:cNvSpPr>
          <a:spLocks noChangeAspect="1" noChangeArrowheads="1"/>
        </xdr:cNvSpPr>
      </xdr:nvSpPr>
      <xdr:spPr bwMode="auto">
        <a:xfrm>
          <a:off x="8249007" y="139861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86082</xdr:colOff>
      <xdr:row>18</xdr:row>
      <xdr:rowOff>117783</xdr:rowOff>
    </xdr:from>
    <xdr:ext cx="304800" cy="304800"/>
    <xdr:sp macro="" textlink="">
      <xdr:nvSpPr>
        <xdr:cNvPr id="5" name="AutoShape 9" descr="Imagen 1 de 1 de Pizarra, Tablero De Plane Nsn******* - Skilcraft Quartet Kit">
          <a:extLst>
            <a:ext uri="{FF2B5EF4-FFF2-40B4-BE49-F238E27FC236}">
              <a16:creationId xmlns:a16="http://schemas.microsoft.com/office/drawing/2014/main" id="{217B802D-B395-4BA0-996D-A845193533A8}"/>
            </a:ext>
          </a:extLst>
        </xdr:cNvPr>
        <xdr:cNvSpPr>
          <a:spLocks noChangeAspect="1" noChangeArrowheads="1"/>
        </xdr:cNvSpPr>
      </xdr:nvSpPr>
      <xdr:spPr bwMode="auto">
        <a:xfrm>
          <a:off x="8334732" y="141385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238482</xdr:colOff>
      <xdr:row>18</xdr:row>
      <xdr:rowOff>270183</xdr:rowOff>
    </xdr:from>
    <xdr:ext cx="304800" cy="304800"/>
    <xdr:sp macro="" textlink="">
      <xdr:nvSpPr>
        <xdr:cNvPr id="6" name="AutoShape 7">
          <a:extLst>
            <a:ext uri="{FF2B5EF4-FFF2-40B4-BE49-F238E27FC236}">
              <a16:creationId xmlns:a16="http://schemas.microsoft.com/office/drawing/2014/main" id="{D2A44100-FD24-4D57-B060-F57EB39D42DD}"/>
            </a:ext>
          </a:extLst>
        </xdr:cNvPr>
        <xdr:cNvSpPr>
          <a:spLocks noChangeAspect="1" noChangeArrowheads="1"/>
        </xdr:cNvSpPr>
      </xdr:nvSpPr>
      <xdr:spPr bwMode="auto">
        <a:xfrm>
          <a:off x="8487132" y="142909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390882</xdr:colOff>
      <xdr:row>19</xdr:row>
      <xdr:rowOff>108258</xdr:rowOff>
    </xdr:from>
    <xdr:ext cx="304800" cy="304800"/>
    <xdr:sp macro="" textlink="">
      <xdr:nvSpPr>
        <xdr:cNvPr id="7" name="AutoShape 8">
          <a:extLst>
            <a:ext uri="{FF2B5EF4-FFF2-40B4-BE49-F238E27FC236}">
              <a16:creationId xmlns:a16="http://schemas.microsoft.com/office/drawing/2014/main" id="{A58CCBF3-17D6-4E70-B280-07BFAF4F64D1}"/>
            </a:ext>
          </a:extLst>
        </xdr:cNvPr>
        <xdr:cNvSpPr>
          <a:spLocks noChangeAspect="1" noChangeArrowheads="1"/>
        </xdr:cNvSpPr>
      </xdr:nvSpPr>
      <xdr:spPr bwMode="auto">
        <a:xfrm>
          <a:off x="8639532" y="144433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543282</xdr:colOff>
      <xdr:row>19</xdr:row>
      <xdr:rowOff>260658</xdr:rowOff>
    </xdr:from>
    <xdr:ext cx="304800" cy="304800"/>
    <xdr:sp macro="" textlink="">
      <xdr:nvSpPr>
        <xdr:cNvPr id="8" name="AutoShape 9" descr="Imagen 1 de 1 de Pizarra, Tablero De Plane Nsn******* - Skilcraft Quartet Kit">
          <a:extLst>
            <a:ext uri="{FF2B5EF4-FFF2-40B4-BE49-F238E27FC236}">
              <a16:creationId xmlns:a16="http://schemas.microsoft.com/office/drawing/2014/main" id="{3C4F4F53-E631-49CC-A591-EDF017FB35D6}"/>
            </a:ext>
          </a:extLst>
        </xdr:cNvPr>
        <xdr:cNvSpPr>
          <a:spLocks noChangeAspect="1" noChangeArrowheads="1"/>
        </xdr:cNvSpPr>
      </xdr:nvSpPr>
      <xdr:spPr bwMode="auto">
        <a:xfrm>
          <a:off x="8791932" y="145957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5153382</xdr:colOff>
      <xdr:row>33</xdr:row>
      <xdr:rowOff>17490</xdr:rowOff>
    </xdr:from>
    <xdr:ext cx="304800" cy="304800"/>
    <xdr:sp macro="" textlink="">
      <xdr:nvSpPr>
        <xdr:cNvPr id="9" name="AutoShape 7">
          <a:extLst>
            <a:ext uri="{FF2B5EF4-FFF2-40B4-BE49-F238E27FC236}">
              <a16:creationId xmlns:a16="http://schemas.microsoft.com/office/drawing/2014/main" id="{478C9BEB-185A-4B01-AC7D-8B141D1B9C49}"/>
            </a:ext>
          </a:extLst>
        </xdr:cNvPr>
        <xdr:cNvSpPr>
          <a:spLocks noChangeAspect="1" noChangeArrowheads="1"/>
        </xdr:cNvSpPr>
      </xdr:nvSpPr>
      <xdr:spPr bwMode="auto">
        <a:xfrm>
          <a:off x="8249007" y="187531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5305782</xdr:colOff>
      <xdr:row>33</xdr:row>
      <xdr:rowOff>169890</xdr:rowOff>
    </xdr:from>
    <xdr:ext cx="304800" cy="304800"/>
    <xdr:sp macro="" textlink="">
      <xdr:nvSpPr>
        <xdr:cNvPr id="10" name="AutoShape 8">
          <a:extLst>
            <a:ext uri="{FF2B5EF4-FFF2-40B4-BE49-F238E27FC236}">
              <a16:creationId xmlns:a16="http://schemas.microsoft.com/office/drawing/2014/main" id="{EF80A5D1-0C01-4CC7-872F-4F455BCC1BDC}"/>
            </a:ext>
          </a:extLst>
        </xdr:cNvPr>
        <xdr:cNvSpPr>
          <a:spLocks noChangeAspect="1" noChangeArrowheads="1"/>
        </xdr:cNvSpPr>
      </xdr:nvSpPr>
      <xdr:spPr bwMode="auto">
        <a:xfrm>
          <a:off x="8249007" y="189055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86082</xdr:colOff>
      <xdr:row>34</xdr:row>
      <xdr:rowOff>7965</xdr:rowOff>
    </xdr:from>
    <xdr:ext cx="304800" cy="304800"/>
    <xdr:sp macro="" textlink="">
      <xdr:nvSpPr>
        <xdr:cNvPr id="11" name="AutoShape 9" descr="Imagen 1 de 1 de Pizarra, Tablero De Plane Nsn******* - Skilcraft Quartet Kit">
          <a:extLst>
            <a:ext uri="{FF2B5EF4-FFF2-40B4-BE49-F238E27FC236}">
              <a16:creationId xmlns:a16="http://schemas.microsoft.com/office/drawing/2014/main" id="{60F6C766-3FD8-4A3B-94F6-2E0C56F52116}"/>
            </a:ext>
          </a:extLst>
        </xdr:cNvPr>
        <xdr:cNvSpPr>
          <a:spLocks noChangeAspect="1" noChangeArrowheads="1"/>
        </xdr:cNvSpPr>
      </xdr:nvSpPr>
      <xdr:spPr bwMode="auto">
        <a:xfrm>
          <a:off x="8334732" y="190579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238482</xdr:colOff>
      <xdr:row>34</xdr:row>
      <xdr:rowOff>160365</xdr:rowOff>
    </xdr:from>
    <xdr:ext cx="304800" cy="304800"/>
    <xdr:sp macro="" textlink="">
      <xdr:nvSpPr>
        <xdr:cNvPr id="12" name="AutoShape 7">
          <a:extLst>
            <a:ext uri="{FF2B5EF4-FFF2-40B4-BE49-F238E27FC236}">
              <a16:creationId xmlns:a16="http://schemas.microsoft.com/office/drawing/2014/main" id="{D01D4615-6DB0-46F6-8FA9-F571C214F8CA}"/>
            </a:ext>
          </a:extLst>
        </xdr:cNvPr>
        <xdr:cNvSpPr>
          <a:spLocks noChangeAspect="1" noChangeArrowheads="1"/>
        </xdr:cNvSpPr>
      </xdr:nvSpPr>
      <xdr:spPr bwMode="auto">
        <a:xfrm>
          <a:off x="8487132" y="192103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390882</xdr:colOff>
      <xdr:row>34</xdr:row>
      <xdr:rowOff>312765</xdr:rowOff>
    </xdr:from>
    <xdr:ext cx="304800" cy="304800"/>
    <xdr:sp macro="" textlink="">
      <xdr:nvSpPr>
        <xdr:cNvPr id="13" name="AutoShape 8">
          <a:extLst>
            <a:ext uri="{FF2B5EF4-FFF2-40B4-BE49-F238E27FC236}">
              <a16:creationId xmlns:a16="http://schemas.microsoft.com/office/drawing/2014/main" id="{8A1E1C95-2AD8-4558-BAD6-17BA086F7F01}"/>
            </a:ext>
          </a:extLst>
        </xdr:cNvPr>
        <xdr:cNvSpPr>
          <a:spLocks noChangeAspect="1" noChangeArrowheads="1"/>
        </xdr:cNvSpPr>
      </xdr:nvSpPr>
      <xdr:spPr bwMode="auto">
        <a:xfrm>
          <a:off x="8639532" y="193627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543282</xdr:colOff>
      <xdr:row>35</xdr:row>
      <xdr:rowOff>150840</xdr:rowOff>
    </xdr:from>
    <xdr:ext cx="304800" cy="304800"/>
    <xdr:sp macro="" textlink="">
      <xdr:nvSpPr>
        <xdr:cNvPr id="14" name="AutoShape 9" descr="Imagen 1 de 1 de Pizarra, Tablero De Plane Nsn******* - Skilcraft Quartet Kit">
          <a:extLst>
            <a:ext uri="{FF2B5EF4-FFF2-40B4-BE49-F238E27FC236}">
              <a16:creationId xmlns:a16="http://schemas.microsoft.com/office/drawing/2014/main" id="{C769A7E8-43BA-4751-827E-A8EE195E51B7}"/>
            </a:ext>
          </a:extLst>
        </xdr:cNvPr>
        <xdr:cNvSpPr>
          <a:spLocks noChangeAspect="1" noChangeArrowheads="1"/>
        </xdr:cNvSpPr>
      </xdr:nvSpPr>
      <xdr:spPr bwMode="auto">
        <a:xfrm>
          <a:off x="8791932" y="195151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695682</xdr:colOff>
      <xdr:row>35</xdr:row>
      <xdr:rowOff>303240</xdr:rowOff>
    </xdr:from>
    <xdr:ext cx="304800" cy="304800"/>
    <xdr:sp macro="" textlink="">
      <xdr:nvSpPr>
        <xdr:cNvPr id="15" name="AutoShape 7">
          <a:extLst>
            <a:ext uri="{FF2B5EF4-FFF2-40B4-BE49-F238E27FC236}">
              <a16:creationId xmlns:a16="http://schemas.microsoft.com/office/drawing/2014/main" id="{7AFE446E-3CA4-4E9A-A8C4-D4017C57E35D}"/>
            </a:ext>
          </a:extLst>
        </xdr:cNvPr>
        <xdr:cNvSpPr>
          <a:spLocks noChangeAspect="1" noChangeArrowheads="1"/>
        </xdr:cNvSpPr>
      </xdr:nvSpPr>
      <xdr:spPr bwMode="auto">
        <a:xfrm>
          <a:off x="8944332" y="196675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848082</xdr:colOff>
      <xdr:row>36</xdr:row>
      <xdr:rowOff>141315</xdr:rowOff>
    </xdr:from>
    <xdr:ext cx="304800" cy="304800"/>
    <xdr:sp macro="" textlink="">
      <xdr:nvSpPr>
        <xdr:cNvPr id="16" name="AutoShape 8">
          <a:extLst>
            <a:ext uri="{FF2B5EF4-FFF2-40B4-BE49-F238E27FC236}">
              <a16:creationId xmlns:a16="http://schemas.microsoft.com/office/drawing/2014/main" id="{E33CDAB9-77B9-4E2B-8885-4FD82106EAED}"/>
            </a:ext>
          </a:extLst>
        </xdr:cNvPr>
        <xdr:cNvSpPr>
          <a:spLocks noChangeAspect="1" noChangeArrowheads="1"/>
        </xdr:cNvSpPr>
      </xdr:nvSpPr>
      <xdr:spPr bwMode="auto">
        <a:xfrm>
          <a:off x="9096732" y="198199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9882</xdr:colOff>
      <xdr:row>36</xdr:row>
      <xdr:rowOff>293715</xdr:rowOff>
    </xdr:from>
    <xdr:ext cx="304800" cy="304800"/>
    <xdr:sp macro="" textlink="">
      <xdr:nvSpPr>
        <xdr:cNvPr id="17" name="AutoShape 9" descr="Imagen 1 de 1 de Pizarra, Tablero De Plane Nsn******* - Skilcraft Quartet Kit">
          <a:extLst>
            <a:ext uri="{FF2B5EF4-FFF2-40B4-BE49-F238E27FC236}">
              <a16:creationId xmlns:a16="http://schemas.microsoft.com/office/drawing/2014/main" id="{E34FDBC9-D991-4F6F-99F3-A6C2B2C58F86}"/>
            </a:ext>
          </a:extLst>
        </xdr:cNvPr>
        <xdr:cNvSpPr>
          <a:spLocks noChangeAspect="1" noChangeArrowheads="1"/>
        </xdr:cNvSpPr>
      </xdr:nvSpPr>
      <xdr:spPr bwMode="auto">
        <a:xfrm>
          <a:off x="9249132" y="1997236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10</xdr:row>
      <xdr:rowOff>0</xdr:rowOff>
    </xdr:from>
    <xdr:to>
      <xdr:col>2</xdr:col>
      <xdr:colOff>152400</xdr:colOff>
      <xdr:row>25</xdr:row>
      <xdr:rowOff>19050</xdr:rowOff>
    </xdr:to>
    <xdr:sp macro="" textlink="">
      <xdr:nvSpPr>
        <xdr:cNvPr id="18" name="AutoShape 4">
          <a:extLst>
            <a:ext uri="{FF2B5EF4-FFF2-40B4-BE49-F238E27FC236}">
              <a16:creationId xmlns:a16="http://schemas.microsoft.com/office/drawing/2014/main" id="{D0976DEB-CFCE-41F1-8950-5C9C0177E139}"/>
            </a:ext>
            <a:ext uri="{147F2762-F138-4A5C-976F-8EAC2B608ADB}">
              <a16:predDERef xmlns:a16="http://schemas.microsoft.com/office/drawing/2014/main" pred="{C243C087-E1DE-46A6-A7E5-C6E81A2715C0}"/>
            </a:ext>
          </a:extLst>
        </xdr:cNvPr>
        <xdr:cNvSpPr>
          <a:spLocks noChangeAspect="1" noChangeArrowheads="1"/>
        </xdr:cNvSpPr>
      </xdr:nvSpPr>
      <xdr:spPr bwMode="auto">
        <a:xfrm>
          <a:off x="1371600" y="11010900"/>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10</xdr:row>
      <xdr:rowOff>0</xdr:rowOff>
    </xdr:from>
    <xdr:to>
      <xdr:col>2</xdr:col>
      <xdr:colOff>152400</xdr:colOff>
      <xdr:row>25</xdr:row>
      <xdr:rowOff>19050</xdr:rowOff>
    </xdr:to>
    <xdr:sp macro="" textlink="">
      <xdr:nvSpPr>
        <xdr:cNvPr id="19" name="AutoShape 4">
          <a:extLst>
            <a:ext uri="{FF2B5EF4-FFF2-40B4-BE49-F238E27FC236}">
              <a16:creationId xmlns:a16="http://schemas.microsoft.com/office/drawing/2014/main" id="{DA3D2037-E497-4887-A76D-20C7086671CD}"/>
            </a:ext>
            <a:ext uri="{147F2762-F138-4A5C-976F-8EAC2B608ADB}">
              <a16:predDERef xmlns:a16="http://schemas.microsoft.com/office/drawing/2014/main" pred="{C243C087-E1DE-46A6-A7E5-C6E81A2715C0}"/>
            </a:ext>
          </a:extLst>
        </xdr:cNvPr>
        <xdr:cNvSpPr>
          <a:spLocks noChangeAspect="1" noChangeArrowheads="1"/>
        </xdr:cNvSpPr>
      </xdr:nvSpPr>
      <xdr:spPr bwMode="auto">
        <a:xfrm>
          <a:off x="1371600" y="11010900"/>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0</xdr:colOff>
      <xdr:row>51</xdr:row>
      <xdr:rowOff>0</xdr:rowOff>
    </xdr:from>
    <xdr:to>
      <xdr:col>3</xdr:col>
      <xdr:colOff>152400</xdr:colOff>
      <xdr:row>66</xdr:row>
      <xdr:rowOff>19050</xdr:rowOff>
    </xdr:to>
    <xdr:sp macro="" textlink="">
      <xdr:nvSpPr>
        <xdr:cNvPr id="2" name="AutoShape 4">
          <a:extLst>
            <a:ext uri="{FF2B5EF4-FFF2-40B4-BE49-F238E27FC236}">
              <a16:creationId xmlns:a16="http://schemas.microsoft.com/office/drawing/2014/main" id="{F5F16AF2-7FCB-40D3-B422-DD92BEA9810B}"/>
            </a:ext>
            <a:ext uri="{147F2762-F138-4A5C-976F-8EAC2B608ADB}">
              <a16:predDERef xmlns:a16="http://schemas.microsoft.com/office/drawing/2014/main" pred="{C243C087-E1DE-46A6-A7E5-C6E81A2715C0}"/>
            </a:ext>
          </a:extLst>
        </xdr:cNvPr>
        <xdr:cNvSpPr>
          <a:spLocks noChangeAspect="1" noChangeArrowheads="1"/>
        </xdr:cNvSpPr>
      </xdr:nvSpPr>
      <xdr:spPr bwMode="auto">
        <a:xfrm>
          <a:off x="1571625" y="137674350"/>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51</xdr:row>
      <xdr:rowOff>0</xdr:rowOff>
    </xdr:from>
    <xdr:to>
      <xdr:col>3</xdr:col>
      <xdr:colOff>152400</xdr:colOff>
      <xdr:row>66</xdr:row>
      <xdr:rowOff>19050</xdr:rowOff>
    </xdr:to>
    <xdr:sp macro="" textlink="">
      <xdr:nvSpPr>
        <xdr:cNvPr id="3" name="AutoShape 4">
          <a:extLst>
            <a:ext uri="{FF2B5EF4-FFF2-40B4-BE49-F238E27FC236}">
              <a16:creationId xmlns:a16="http://schemas.microsoft.com/office/drawing/2014/main" id="{8CE78196-7CCA-4FC0-A97E-7A7CF53B0DED}"/>
            </a:ext>
            <a:ext uri="{147F2762-F138-4A5C-976F-8EAC2B608ADB}">
              <a16:predDERef xmlns:a16="http://schemas.microsoft.com/office/drawing/2014/main" pred="{C243C087-E1DE-46A6-A7E5-C6E81A2715C0}"/>
            </a:ext>
          </a:extLst>
        </xdr:cNvPr>
        <xdr:cNvSpPr>
          <a:spLocks noChangeAspect="1" noChangeArrowheads="1"/>
        </xdr:cNvSpPr>
      </xdr:nvSpPr>
      <xdr:spPr bwMode="auto">
        <a:xfrm>
          <a:off x="1571625" y="137674350"/>
          <a:ext cx="152400" cy="2876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richData/_rels/richValueRel.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107" Type="http://schemas.openxmlformats.org/officeDocument/2006/relationships/image" Target="../media/image107.png"/><Relationship Id="rId11" Type="http://schemas.openxmlformats.org/officeDocument/2006/relationships/image" Target="../media/image1110.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10.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10.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10.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220" Type="http://schemas.openxmlformats.org/officeDocument/2006/relationships/image" Target="../media/image220.png"/><Relationship Id="rId225" Type="http://schemas.openxmlformats.org/officeDocument/2006/relationships/image" Target="../media/image225.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10.png"/><Relationship Id="rId9" Type="http://schemas.openxmlformats.org/officeDocument/2006/relationships/image" Target="../media/image910.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100.png"/><Relationship Id="rId212" Type="http://schemas.openxmlformats.org/officeDocument/2006/relationships/image" Target="../media/image212.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 Type="http://schemas.openxmlformats.org/officeDocument/2006/relationships/image" Target="../media/image231.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10.png"/><Relationship Id="rId214" Type="http://schemas.openxmlformats.org/officeDocument/2006/relationships/image" Target="../media/image2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30">
  <rv s="0">
    <v>0</v>
    <v>5</v>
  </rv>
  <rv s="0">
    <v>1</v>
    <v>5</v>
  </rv>
  <rv s="0">
    <v>2</v>
    <v>5</v>
  </rv>
  <rv s="0">
    <v>3</v>
    <v>5</v>
  </rv>
  <rv s="1">
    <v>4</v>
    <v>5</v>
    <v>Interfaz de usuario gráfica
Descripción generada automáticamente</v>
  </rv>
  <rv s="1">
    <v>5</v>
    <v>5</v>
    <v>Interfaz de usuario gráfica
Descripción generada automáticamente</v>
  </rv>
  <rv s="0">
    <v>6</v>
    <v>5</v>
  </rv>
  <rv s="1">
    <v>7</v>
    <v>5</v>
    <v>Imagen que contiene pequeño, con baldosas, grande, tabla
Descripción generada automáticamente</v>
  </rv>
  <rv s="1">
    <v>8</v>
    <v>5</v>
    <v>Imagen que contiene azul
Descripción generada automáticamente</v>
  </rv>
  <rv s="0">
    <v>9</v>
    <v>5</v>
  </rv>
  <rv s="1">
    <v>10</v>
    <v>5</v>
    <v>Imagen de la pantalla de un celular con letras
Descripción generada automáticamente con confianza baja</v>
  </rv>
  <rv s="0">
    <v>11</v>
    <v>5</v>
  </rv>
  <rv s="0">
    <v>12</v>
    <v>5</v>
  </rv>
  <rv s="0">
    <v>13</v>
    <v>5</v>
  </rv>
  <rv s="1">
    <v>14</v>
    <v>5</v>
    <v>Imagen que contiene interior, tabla, computadora, firmar
Descripción generada automáticamente</v>
  </rv>
  <rv s="1">
    <v>15</v>
    <v>5</v>
    <v>Imagen que contiene tabla
Descripción generada automáticamente</v>
  </rv>
  <rv s="0">
    <v>16</v>
    <v>5</v>
  </rv>
  <rv s="1">
    <v>17</v>
    <v>5</v>
    <v>Imagen de la pantalla de un celular con letras
Descripción generada automáticamente con confianza baja</v>
  </rv>
  <rv s="1">
    <v>18</v>
    <v>5</v>
    <v>Imagen de la pantalla de un celular con letras
Descripción generada automáticamente con confianza baja</v>
  </rv>
  <rv s="0">
    <v>19</v>
    <v>5</v>
  </rv>
  <rv s="0">
    <v>20</v>
    <v>5</v>
  </rv>
  <rv s="0">
    <v>21</v>
    <v>5</v>
  </rv>
  <rv s="0">
    <v>22</v>
    <v>5</v>
  </rv>
  <rv s="0">
    <v>23</v>
    <v>5</v>
  </rv>
  <rv s="0">
    <v>24</v>
    <v>5</v>
  </rv>
  <rv s="0">
    <v>25</v>
    <v>5</v>
  </rv>
  <rv s="0">
    <v>26</v>
    <v>5</v>
  </rv>
  <rv s="1">
    <v>27</v>
    <v>5</v>
    <v>Interfaz de usuario gráfica, Texto
Descripción generada automáticamente</v>
  </rv>
  <rv s="0">
    <v>28</v>
    <v>5</v>
  </rv>
  <rv s="1">
    <v>29</v>
    <v>5</v>
    <v>Interfaz de usuario gráfica, Sitio web
Descripción generada automáticamente</v>
  </rv>
  <rv s="1">
    <v>30</v>
    <v>5</v>
    <v>Interfaz de usuario gráfica, Sitio web
Descripción generada automáticamente</v>
  </rv>
  <rv s="1">
    <v>31</v>
    <v>5</v>
    <v>Interfaz de usuario gráfica, Sitio web
Descripción generada automáticamente</v>
  </rv>
  <rv s="1">
    <v>32</v>
    <v>5</v>
    <v>Pinza Voltiamperimetrica Digital Unit Ut204+</v>
  </rv>
  <rv s="1">
    <v>33</v>
    <v>5</v>
    <v>Kit Ponchadora Para Conectores MC4 | Osaka Electronics</v>
  </rv>
  <rv s="1">
    <v>34</v>
    <v>5</v>
    <v>Juego Herramientas Profesionales Stanley 110 Piezas | Envío gratis</v>
  </rv>
  <rv s="0">
    <v>35</v>
    <v>5</v>
  </rv>
  <rv s="0">
    <v>36</v>
    <v>5</v>
  </rv>
  <rv s="1">
    <v>37</v>
    <v>5</v>
    <v>ESCANER F7S-G PESADOS Y LIVIANOS 12&amp;24 VOLT</v>
  </rv>
  <rv s="0">
    <v>38</v>
    <v>5</v>
  </rv>
  <rv s="0">
    <v>39</v>
    <v>5</v>
  </rv>
  <rv s="1">
    <v>40</v>
    <v>5</v>
    <v>Limpiador y probador de inyectores gdi, lpi, piezo / GD40I ECCOM – Cartools  Peru</v>
  </rv>
  <rv s="1">
    <v>41</v>
    <v>5</v>
    <v>Banco de prueba de inyectores Diesel Common Rail TM514</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 s="0">
    <v>71</v>
    <v>5</v>
  </rv>
  <rv s="0">
    <v>72</v>
    <v>5</v>
  </rv>
  <rv s="0">
    <v>73</v>
    <v>5</v>
  </rv>
  <rv s="0">
    <v>74</v>
    <v>5</v>
  </rv>
  <rv s="0">
    <v>75</v>
    <v>5</v>
  </rv>
  <rv s="1">
    <v>76</v>
    <v>5</v>
    <v>Captura de pantalla de computadora
Descripción generada automáticamente</v>
  </rv>
  <rv s="0">
    <v>77</v>
    <v>5</v>
  </rv>
  <rv s="0">
    <v>78</v>
    <v>5</v>
  </rv>
  <rv s="0">
    <v>79</v>
    <v>5</v>
  </rv>
  <rv s="1">
    <v>80</v>
    <v>5</v>
    <v>Universal Audio Apollo Twin Duo USB Heritage Edition</v>
  </rv>
  <rv s="0">
    <v>81</v>
    <v>5</v>
  </rv>
  <rv s="1">
    <v>82</v>
    <v>5</v>
    <v>MICRÓFONO SHURE SM7B</v>
  </rv>
  <rv s="1">
    <v>83</v>
    <v>5</v>
    <v>Micrófono Shure SM57 Dinámico Original</v>
  </rv>
  <rv s="1">
    <v>84</v>
    <v>5</v>
    <v>Micrófono alámbrico Profesional Shure Sm58 SHURE | falabella.com</v>
  </rv>
  <rv s="0">
    <v>85</v>
    <v>5</v>
  </rv>
  <rv s="1">
    <v>86</v>
    <v>5</v>
    <v>DSM &amp; Humboldt Simplifier X Pedales de Guitarra - Overdrive.cl</v>
  </rv>
  <rv s="0">
    <v>87</v>
    <v>5</v>
  </rv>
  <rv s="1">
    <v>88</v>
    <v>5</v>
    <v>PROEL BULK250LU10 CABLE BALANCEADO - XLR A XLR 10 MTS - Loopstore</v>
  </rv>
  <rv s="1">
    <v>89</v>
    <v>5</v>
    <v>Yamaha HS8 Monitores de estudio (Par)</v>
  </rv>
  <rv s="0">
    <v>90</v>
    <v>5</v>
  </rv>
  <rv s="0">
    <v>91</v>
    <v>5</v>
  </rv>
  <rv s="0">
    <v>92</v>
    <v>5</v>
  </rv>
  <rv s="0">
    <v>93</v>
    <v>5</v>
  </rv>
  <rv s="0">
    <v>94</v>
    <v>5</v>
  </rv>
  <rv s="0">
    <v>95</v>
    <v>5</v>
  </rv>
  <rv s="0">
    <v>96</v>
    <v>5</v>
  </rv>
  <rv s="0">
    <v>97</v>
    <v>5</v>
  </rv>
  <rv s="0">
    <v>98</v>
    <v>5</v>
  </rv>
  <rv s="0">
    <v>99</v>
    <v>5</v>
  </rv>
  <rv s="0">
    <v>100</v>
    <v>5</v>
  </rv>
  <rv s="0">
    <v>101</v>
    <v>5</v>
  </rv>
  <rv s="0">
    <v>102</v>
    <v>5</v>
  </rv>
  <rv s="0">
    <v>103</v>
    <v>5</v>
  </rv>
  <rv s="0">
    <v>104</v>
    <v>5</v>
  </rv>
  <rv s="0">
    <v>105</v>
    <v>5</v>
  </rv>
  <rv s="0">
    <v>106</v>
    <v>5</v>
  </rv>
  <rv s="0">
    <v>107</v>
    <v>5</v>
  </rv>
  <rv s="0">
    <v>108</v>
    <v>5</v>
  </rv>
  <rv s="1">
    <v>109</v>
    <v>5</v>
    <v>Icono
Descripción generada automáticamente</v>
  </rv>
  <rv s="1">
    <v>110</v>
    <v>5</v>
    <v>https://frionox.com/catalogo/wp-content/uploads/2020/04/CI6-PH.jpg</v>
  </rv>
  <rv s="0">
    <v>111</v>
    <v>5</v>
  </rv>
  <rv s="0">
    <v>112</v>
    <v>5</v>
  </rv>
  <rv s="1">
    <v>113</v>
    <v>5</v>
    <v>Parilla para piedra volcanica</v>
  </rv>
  <rv s="1">
    <v>114</v>
    <v>5</v>
    <v>Estufa de sobreponer dos puestos</v>
  </rv>
  <rv s="0">
    <v>115</v>
    <v>5</v>
  </rv>
  <rv s="0">
    <v>116</v>
    <v>5</v>
  </rv>
  <rv s="0">
    <v>117</v>
    <v>5</v>
  </rv>
  <rv s="0">
    <v>118</v>
    <v>5</v>
  </rv>
  <rv s="0">
    <v>119</v>
    <v>5</v>
  </rv>
  <rv s="0">
    <v>120</v>
    <v>5</v>
  </rv>
  <rv s="0">
    <v>121</v>
    <v>5</v>
  </rv>
  <rv s="0">
    <v>122</v>
    <v>5</v>
  </rv>
  <rv s="0">
    <v>123</v>
    <v>5</v>
  </rv>
  <rv s="0">
    <v>124</v>
    <v>5</v>
  </rv>
  <rv s="0">
    <v>125</v>
    <v>5</v>
  </rv>
  <rv s="0">
    <v>126</v>
    <v>5</v>
  </rv>
  <rv s="0">
    <v>127</v>
    <v>5</v>
  </rv>
  <rv s="0">
    <v>128</v>
    <v>5</v>
  </rv>
  <rv s="0">
    <v>129</v>
    <v>5</v>
  </rv>
  <rv s="0">
    <v>130</v>
    <v>5</v>
  </rv>
  <rv s="0">
    <v>131</v>
    <v>5</v>
  </rv>
  <rv s="0">
    <v>132</v>
    <v>5</v>
  </rv>
  <rv s="0">
    <v>133</v>
    <v>5</v>
  </rv>
  <rv s="0">
    <v>134</v>
    <v>5</v>
  </rv>
  <rv s="0">
    <v>135</v>
    <v>5</v>
  </rv>
  <rv s="0">
    <v>136</v>
    <v>5</v>
  </rv>
  <rv s="0">
    <v>137</v>
    <v>5</v>
  </rv>
  <rv s="1">
    <v>138</v>
    <v>5</v>
    <v>Icono
Descripción generada automáticamente</v>
  </rv>
  <rv s="0">
    <v>139</v>
    <v>5</v>
  </rv>
  <rv s="0">
    <v>140</v>
    <v>5</v>
  </rv>
  <rv s="0">
    <v>141</v>
    <v>5</v>
  </rv>
  <rv s="0">
    <v>142</v>
    <v>5</v>
  </rv>
  <rv s="0">
    <v>143</v>
    <v>5</v>
  </rv>
  <rv s="0">
    <v>144</v>
    <v>5</v>
  </rv>
  <rv s="0">
    <v>145</v>
    <v>5</v>
  </rv>
  <rv s="0">
    <v>146</v>
    <v>5</v>
  </rv>
  <rv s="0">
    <v>147</v>
    <v>5</v>
  </rv>
  <rv s="0">
    <v>148</v>
    <v>5</v>
  </rv>
  <rv s="0">
    <v>149</v>
    <v>5</v>
  </rv>
  <rv s="0">
    <v>150</v>
    <v>5</v>
  </rv>
  <rv s="0">
    <v>151</v>
    <v>5</v>
  </rv>
  <rv s="0">
    <v>152</v>
    <v>5</v>
  </rv>
  <rv s="0">
    <v>153</v>
    <v>5</v>
  </rv>
  <rv s="0">
    <v>154</v>
    <v>5</v>
  </rv>
  <rv s="0">
    <v>155</v>
    <v>5</v>
  </rv>
  <rv s="0">
    <v>156</v>
    <v>5</v>
  </rv>
  <rv s="0">
    <v>157</v>
    <v>5</v>
  </rv>
  <rv s="0">
    <v>158</v>
    <v>5</v>
  </rv>
  <rv s="0">
    <v>159</v>
    <v>5</v>
  </rv>
  <rv s="0">
    <v>160</v>
    <v>5</v>
  </rv>
  <rv s="0">
    <v>161</v>
    <v>5</v>
  </rv>
  <rv s="0">
    <v>162</v>
    <v>5</v>
  </rv>
  <rv s="0">
    <v>163</v>
    <v>5</v>
  </rv>
  <rv s="0">
    <v>164</v>
    <v>5</v>
  </rv>
  <rv s="0">
    <v>165</v>
    <v>5</v>
  </rv>
  <rv s="0">
    <v>166</v>
    <v>5</v>
  </rv>
  <rv s="0">
    <v>167</v>
    <v>5</v>
  </rv>
  <rv s="0">
    <v>168</v>
    <v>5</v>
  </rv>
  <rv s="0">
    <v>169</v>
    <v>5</v>
  </rv>
  <rv s="0">
    <v>170</v>
    <v>5</v>
  </rv>
  <rv s="0">
    <v>171</v>
    <v>5</v>
  </rv>
  <rv s="0">
    <v>172</v>
    <v>5</v>
  </rv>
  <rv s="0">
    <v>173</v>
    <v>5</v>
  </rv>
  <rv s="0">
    <v>174</v>
    <v>5</v>
  </rv>
  <rv s="0">
    <v>175</v>
    <v>5</v>
  </rv>
  <rv s="0">
    <v>176</v>
    <v>5</v>
  </rv>
  <rv s="0">
    <v>177</v>
    <v>5</v>
  </rv>
  <rv s="0">
    <v>178</v>
    <v>5</v>
  </rv>
  <rv s="0">
    <v>179</v>
    <v>5</v>
  </rv>
  <rv s="1">
    <v>180</v>
    <v>5</v>
    <v>plotter-de-corte-72-60-centimetros-refine-lite-mira-laser-lector-optico-morado grafeno</v>
  </rv>
  <rv s="0">
    <v>181</v>
    <v>5</v>
  </rv>
  <rv s="0">
    <v>182</v>
    <v>5</v>
  </rv>
  <rv s="1">
    <v>183</v>
    <v>5</v>
    <v>Godox SL60IID Luz LED para Video</v>
  </rv>
  <rv s="1">
    <v>184</v>
    <v>5</v>
    <v>Seeing AI, las gafas con inteligencia artificial - Informática Serinfor ...</v>
  </rv>
  <rv s="0">
    <v>185</v>
    <v>5</v>
  </rv>
  <rv s="1">
    <v>186</v>
    <v>5</v>
    <v>Icono
Descripción generada automáticamente</v>
  </rv>
  <rv s="0">
    <v>187</v>
    <v>5</v>
  </rv>
  <rv s="0">
    <v>188</v>
    <v>5</v>
  </rv>
  <rv s="0">
    <v>189</v>
    <v>5</v>
  </rv>
  <rv s="0">
    <v>190</v>
    <v>5</v>
  </rv>
  <rv s="0">
    <v>191</v>
    <v>5</v>
  </rv>
  <rv s="0">
    <v>192</v>
    <v>5</v>
  </rv>
  <rv s="0">
    <v>193</v>
    <v>5</v>
  </rv>
  <rv s="0">
    <v>194</v>
    <v>5</v>
  </rv>
  <rv s="0">
    <v>195</v>
    <v>5</v>
  </rv>
  <rv s="0">
    <v>196</v>
    <v>5</v>
  </rv>
  <rv s="0">
    <v>197</v>
    <v>5</v>
  </rv>
  <rv s="0">
    <v>198</v>
    <v>5</v>
  </rv>
  <rv s="0">
    <v>199</v>
    <v>5</v>
  </rv>
  <rv s="0">
    <v>200</v>
    <v>5</v>
  </rv>
  <rv s="0">
    <v>201</v>
    <v>5</v>
  </rv>
  <rv s="0">
    <v>202</v>
    <v>5</v>
  </rv>
  <rv s="0">
    <v>203</v>
    <v>5</v>
  </rv>
  <rv s="0">
    <v>204</v>
    <v>5</v>
  </rv>
  <rv s="0">
    <v>205</v>
    <v>5</v>
  </rv>
  <rv s="0">
    <v>206</v>
    <v>5</v>
  </rv>
  <rv s="0">
    <v>207</v>
    <v>5</v>
  </rv>
  <rv s="0">
    <v>208</v>
    <v>5</v>
  </rv>
  <rv s="0">
    <v>209</v>
    <v>5</v>
  </rv>
  <rv s="0">
    <v>210</v>
    <v>5</v>
  </rv>
  <rv s="0">
    <v>211</v>
    <v>5</v>
  </rv>
  <rv s="1">
    <v>212</v>
    <v>5</v>
    <v>La iMac de 27 pulgadas recibe una gran actualización - Apple (CO)</v>
  </rv>
  <rv s="0">
    <v>213</v>
    <v>5</v>
  </rv>
  <rv s="0">
    <v>214</v>
    <v>5</v>
  </rv>
  <rv s="0">
    <v>215</v>
    <v>5</v>
  </rv>
  <rv s="0">
    <v>216</v>
    <v>5</v>
  </rv>
  <rv s="0">
    <v>217</v>
    <v>5</v>
  </rv>
  <rv s="0">
    <v>218</v>
    <v>5</v>
  </rv>
  <rv s="0">
    <v>219</v>
    <v>5</v>
  </rv>
  <rv s="0">
    <v>220</v>
    <v>5</v>
  </rv>
  <rv s="0">
    <v>221</v>
    <v>5</v>
  </rv>
  <rv s="0">
    <v>222</v>
    <v>5</v>
  </rv>
  <rv s="0">
    <v>223</v>
    <v>5</v>
  </rv>
  <rv s="0">
    <v>224</v>
    <v>5</v>
  </rv>
  <rv s="1">
    <v>225</v>
    <v>5</v>
    <v>Lentes de Realidad Mixta Meta Quest 3, Almacenamiento de 128GB ...</v>
  </rv>
  <rv s="0">
    <v>226</v>
    <v>5</v>
  </rv>
  <rv s="0">
    <v>227</v>
    <v>5</v>
  </rv>
  <rv s="0">
    <v>228</v>
    <v>5</v>
  </rv>
  <rv s="0">
    <v>229</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el r:id="rId102"/>
  <rel r:id="rId103"/>
  <rel r:id="rId104"/>
  <rel r:id="rId105"/>
  <rel r:id="rId106"/>
  <rel r:id="rId107"/>
  <rel r:id="rId108"/>
  <rel r:id="rId109"/>
  <rel r:id="rId110"/>
  <rel r:id="rId111"/>
  <rel r:id="rId112"/>
  <rel r:id="rId113"/>
  <rel r:id="rId114"/>
  <rel r:id="rId115"/>
  <rel r:id="rId116"/>
  <rel r:id="rId117"/>
  <rel r:id="rId118"/>
  <rel r:id="rId119"/>
  <rel r:id="rId120"/>
  <rel r:id="rId121"/>
  <rel r:id="rId122"/>
  <rel r:id="rId123"/>
  <rel r:id="rId124"/>
  <rel r:id="rId125"/>
  <rel r:id="rId126"/>
  <rel r:id="rId127"/>
  <rel r:id="rId128"/>
  <rel r:id="rId129"/>
  <rel r:id="rId130"/>
  <rel r:id="rId131"/>
  <rel r:id="rId132"/>
  <rel r:id="rId133"/>
  <rel r:id="rId134"/>
  <rel r:id="rId135"/>
  <rel r:id="rId136"/>
  <rel r:id="rId137"/>
  <rel r:id="rId138"/>
  <rel r:id="rId139"/>
  <rel r:id="rId140"/>
  <rel r:id="rId141"/>
  <rel r:id="rId142"/>
  <rel r:id="rId143"/>
  <rel r:id="rId144"/>
  <rel r:id="rId145"/>
  <rel r:id="rId146"/>
  <rel r:id="rId147"/>
  <rel r:id="rId148"/>
  <rel r:id="rId149"/>
  <rel r:id="rId150"/>
  <rel r:id="rId151"/>
  <rel r:id="rId152"/>
  <rel r:id="rId153"/>
  <rel r:id="rId154"/>
  <rel r:id="rId155"/>
  <rel r:id="rId156"/>
  <rel r:id="rId157"/>
  <rel r:id="rId158"/>
  <rel r:id="rId159"/>
  <rel r:id="rId160"/>
  <rel r:id="rId161"/>
  <rel r:id="rId162"/>
  <rel r:id="rId163"/>
  <rel r:id="rId164"/>
  <rel r:id="rId165"/>
  <rel r:id="rId166"/>
  <rel r:id="rId167"/>
  <rel r:id="rId168"/>
  <rel r:id="rId169"/>
  <rel r:id="rId170"/>
  <rel r:id="rId171"/>
  <rel r:id="rId172"/>
  <rel r:id="rId173"/>
  <rel r:id="rId174"/>
  <rel r:id="rId175"/>
  <rel r:id="rId176"/>
  <rel r:id="rId177"/>
  <rel r:id="rId178"/>
  <rel r:id="rId179"/>
  <rel r:id="rId180"/>
  <rel r:id="rId181"/>
  <rel r:id="rId182"/>
  <rel r:id="rId183"/>
  <rel r:id="rId184"/>
  <rel r:id="rId185"/>
  <rel r:id="rId186"/>
  <rel r:id="rId187"/>
  <rel r:id="rId188"/>
  <rel r:id="rId189"/>
  <rel r:id="rId190"/>
  <rel r:id="rId191"/>
  <rel r:id="rId192"/>
  <rel r:id="rId193"/>
  <rel r:id="rId194"/>
  <rel r:id="rId195"/>
  <rel r:id="rId196"/>
  <rel r:id="rId197"/>
  <rel r:id="rId198"/>
  <rel r:id="rId199"/>
  <rel r:id="rId200"/>
  <rel r:id="rId201"/>
  <rel r:id="rId202"/>
  <rel r:id="rId203"/>
  <rel r:id="rId204"/>
  <rel r:id="rId205"/>
  <rel r:id="rId206"/>
  <rel r:id="rId207"/>
  <rel r:id="rId208"/>
  <rel r:id="rId209"/>
  <rel r:id="rId210"/>
  <rel r:id="rId211"/>
  <rel r:id="rId212"/>
  <rel r:id="rId213"/>
  <rel r:id="rId214"/>
  <rel r:id="rId215"/>
  <rel r:id="rId216"/>
  <rel r:id="rId217"/>
  <rel r:id="rId218"/>
  <rel r:id="rId219"/>
  <rel r:id="rId220"/>
  <rel r:id="rId221"/>
  <rel r:id="rId222"/>
  <rel r:id="rId223"/>
  <rel r:id="rId224"/>
  <rel r:id="rId225"/>
  <rel r:id="rId226"/>
  <rel r:id="rId227"/>
  <rel r:id="rId228"/>
  <rel r:id="rId229"/>
  <rel r:id="rId230"/>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E9B62-0648-4BFA-9EFF-4BCDF6160076}">
  <dimension ref="A4:CO4135"/>
  <sheetViews>
    <sheetView topLeftCell="P42" zoomScale="60" zoomScaleNormal="60" workbookViewId="0">
      <selection activeCell="P44" sqref="P44:Q44"/>
    </sheetView>
  </sheetViews>
  <sheetFormatPr baseColWidth="10" defaultColWidth="2.33203125" defaultRowHeight="14.4" x14ac:dyDescent="0.3"/>
  <cols>
    <col min="1" max="1" width="8.33203125" customWidth="1"/>
    <col min="2" max="2" width="21.33203125" customWidth="1"/>
    <col min="3" max="3" width="36.5546875" customWidth="1"/>
    <col min="4" max="4" width="147" style="63" customWidth="1"/>
    <col min="5" max="5" width="14.88671875" customWidth="1"/>
    <col min="6" max="6" width="14.6640625" customWidth="1"/>
    <col min="7" max="7" width="29.109375" style="64" customWidth="1"/>
    <col min="8" max="8" width="35.44140625" style="64" customWidth="1"/>
    <col min="9" max="10" width="25.109375" style="64" customWidth="1"/>
    <col min="11" max="11" width="30.33203125" style="64" customWidth="1"/>
    <col min="12" max="14" width="27.44140625" customWidth="1"/>
    <col min="15" max="15" width="32.5546875" customWidth="1"/>
    <col min="16" max="18" width="27.44140625" customWidth="1"/>
    <col min="19" max="19" width="34.44140625" customWidth="1"/>
    <col min="20" max="20" width="31.88671875" customWidth="1"/>
    <col min="21" max="21" width="35.44140625" customWidth="1"/>
    <col min="22" max="23" width="27.44140625" customWidth="1"/>
    <col min="53" max="53" width="23.109375" customWidth="1"/>
  </cols>
  <sheetData>
    <row r="4" spans="1:22" ht="27.9" customHeight="1" x14ac:dyDescent="0.3">
      <c r="A4" s="202" t="s">
        <v>0</v>
      </c>
      <c r="B4" s="202"/>
      <c r="C4" s="202"/>
      <c r="D4" s="202"/>
      <c r="E4" s="202"/>
      <c r="F4" s="202"/>
      <c r="G4" s="202"/>
      <c r="H4" s="202"/>
      <c r="I4" s="202"/>
      <c r="J4" s="202"/>
      <c r="K4" s="202"/>
      <c r="L4" s="202"/>
      <c r="M4" s="202"/>
      <c r="N4" s="202"/>
      <c r="O4" s="202"/>
      <c r="P4" s="202"/>
      <c r="Q4" s="202"/>
      <c r="R4" s="202"/>
      <c r="S4" s="202"/>
      <c r="T4" s="202"/>
      <c r="U4" s="202"/>
      <c r="V4" s="202"/>
    </row>
    <row r="5" spans="1:22" ht="97.5" customHeight="1" x14ac:dyDescent="0.3">
      <c r="A5" s="203" t="s">
        <v>1</v>
      </c>
      <c r="B5" s="203"/>
      <c r="C5" s="203"/>
      <c r="D5" s="203"/>
      <c r="E5" s="203"/>
      <c r="F5" s="203"/>
      <c r="G5" s="203"/>
      <c r="H5" s="203"/>
      <c r="I5" s="203"/>
      <c r="J5" s="203"/>
      <c r="K5" s="203"/>
      <c r="L5" s="203"/>
      <c r="M5" s="203"/>
      <c r="N5" s="203"/>
      <c r="O5" s="203"/>
      <c r="P5" s="203"/>
      <c r="Q5" s="203"/>
      <c r="R5" s="203"/>
      <c r="S5" s="203"/>
      <c r="T5" s="203"/>
      <c r="U5" s="203"/>
      <c r="V5" s="203"/>
    </row>
    <row r="6" spans="1:22" ht="27.9" customHeight="1" x14ac:dyDescent="0.3">
      <c r="A6" s="204" t="s">
        <v>2</v>
      </c>
      <c r="B6" s="204"/>
      <c r="C6" s="204"/>
      <c r="D6" s="204"/>
      <c r="E6" s="204"/>
      <c r="F6" s="204"/>
      <c r="G6" s="204"/>
      <c r="H6" s="204"/>
      <c r="I6" s="204"/>
      <c r="J6" s="204"/>
      <c r="K6" s="204"/>
      <c r="L6" s="204"/>
      <c r="M6" s="204"/>
      <c r="N6" s="204"/>
      <c r="O6" s="204"/>
      <c r="P6" s="204"/>
      <c r="Q6" s="204"/>
      <c r="R6" s="204"/>
      <c r="S6" s="204"/>
      <c r="T6" s="204"/>
      <c r="U6" s="204"/>
      <c r="V6" s="204"/>
    </row>
    <row r="7" spans="1:22" ht="4.5" customHeight="1" thickBot="1" x14ac:dyDescent="0.35">
      <c r="A7" s="205"/>
      <c r="B7" s="206"/>
      <c r="C7" s="206"/>
      <c r="D7" s="206"/>
      <c r="E7" s="206"/>
      <c r="F7" s="206"/>
      <c r="G7" s="206"/>
      <c r="H7" s="206"/>
      <c r="I7" s="1"/>
      <c r="J7" s="1"/>
      <c r="K7" s="1"/>
    </row>
    <row r="8" spans="1:22" ht="39" customHeight="1" thickBot="1" x14ac:dyDescent="0.35">
      <c r="A8" s="207" t="s">
        <v>3</v>
      </c>
      <c r="B8" s="207" t="s">
        <v>4</v>
      </c>
      <c r="C8" s="207" t="s">
        <v>5</v>
      </c>
      <c r="D8" s="207" t="s">
        <v>6</v>
      </c>
      <c r="E8" s="207" t="s">
        <v>7</v>
      </c>
      <c r="F8" s="207" t="s">
        <v>8</v>
      </c>
      <c r="G8" s="194" t="s">
        <v>9</v>
      </c>
      <c r="H8" s="194"/>
      <c r="I8" s="195" t="s">
        <v>10</v>
      </c>
      <c r="J8" s="196"/>
      <c r="K8" s="197"/>
      <c r="L8" s="198" t="s">
        <v>11</v>
      </c>
      <c r="M8" s="199"/>
      <c r="N8" s="199"/>
      <c r="O8" s="200"/>
      <c r="P8" s="201" t="s">
        <v>12</v>
      </c>
      <c r="Q8" s="201"/>
      <c r="R8" s="201"/>
      <c r="S8" s="201"/>
      <c r="T8" s="201" t="s">
        <v>13</v>
      </c>
      <c r="U8" s="201" t="s">
        <v>14</v>
      </c>
      <c r="V8" s="201" t="s">
        <v>15</v>
      </c>
    </row>
    <row r="9" spans="1:22" ht="45" customHeight="1" thickBot="1" x14ac:dyDescent="0.35">
      <c r="A9" s="207"/>
      <c r="B9" s="207"/>
      <c r="C9" s="207"/>
      <c r="D9" s="207"/>
      <c r="E9" s="207"/>
      <c r="F9" s="207"/>
      <c r="G9" s="5" t="s">
        <v>16</v>
      </c>
      <c r="H9" s="5" t="s">
        <v>17</v>
      </c>
      <c r="I9" s="6" t="s">
        <v>18</v>
      </c>
      <c r="J9" s="7" t="s">
        <v>19</v>
      </c>
      <c r="K9" s="8" t="s">
        <v>20</v>
      </c>
      <c r="L9" s="3" t="s">
        <v>21</v>
      </c>
      <c r="M9" s="9" t="s">
        <v>19</v>
      </c>
      <c r="N9" s="10" t="s">
        <v>22</v>
      </c>
      <c r="O9" s="11" t="s">
        <v>20</v>
      </c>
      <c r="P9" s="4" t="s">
        <v>21</v>
      </c>
      <c r="Q9" s="12" t="s">
        <v>19</v>
      </c>
      <c r="R9" s="4" t="s">
        <v>22</v>
      </c>
      <c r="S9" s="12" t="s">
        <v>20</v>
      </c>
      <c r="T9" s="201"/>
      <c r="U9" s="201"/>
      <c r="V9" s="201"/>
    </row>
    <row r="10" spans="1:22" s="26" customFormat="1" ht="197.25" customHeight="1" x14ac:dyDescent="0.3">
      <c r="A10" s="13">
        <v>1</v>
      </c>
      <c r="B10" s="13">
        <v>27112700</v>
      </c>
      <c r="C10" s="13" t="e" vm="1">
        <v>#VALUE!</v>
      </c>
      <c r="D10" s="14" t="s">
        <v>23</v>
      </c>
      <c r="E10" s="15" t="s">
        <v>24</v>
      </c>
      <c r="F10" s="16">
        <v>1</v>
      </c>
      <c r="G10" s="17">
        <v>0</v>
      </c>
      <c r="H10" s="17">
        <f>ROUND((G10*F10),0)</f>
        <v>0</v>
      </c>
      <c r="I10" s="18">
        <v>91013043</v>
      </c>
      <c r="J10" s="19">
        <f>I10*0.19</f>
        <v>17292478.170000002</v>
      </c>
      <c r="K10" s="20">
        <f>ROUND((I10+J10)*F10,0)</f>
        <v>108305521</v>
      </c>
      <c r="L10" s="18">
        <f>ROUND((N10/1.19),0)</f>
        <v>91008403</v>
      </c>
      <c r="M10" s="19">
        <f>ROUND((N10-L10),0)</f>
        <v>17291597</v>
      </c>
      <c r="N10" s="19">
        <v>108300000</v>
      </c>
      <c r="O10" s="21">
        <f>N10*F10</f>
        <v>108300000</v>
      </c>
      <c r="P10" s="22">
        <f>ROUND((R10/1.19),0)</f>
        <v>92693379</v>
      </c>
      <c r="Q10" s="22">
        <f>ROUND((R10-P10),0)</f>
        <v>17611742</v>
      </c>
      <c r="R10" s="23">
        <v>110305121</v>
      </c>
      <c r="S10" s="23">
        <f>R10*F10</f>
        <v>110305121</v>
      </c>
      <c r="T10" s="24">
        <f>ROUND(((I10+J10+L10+M10+P10+Q10+G10)/3),0)</f>
        <v>108970214</v>
      </c>
      <c r="U10" s="25">
        <f>T10*F10</f>
        <v>108970214</v>
      </c>
      <c r="V10" s="25"/>
    </row>
    <row r="11" spans="1:22" s="26" customFormat="1" ht="229.5" customHeight="1" x14ac:dyDescent="0.3">
      <c r="A11" s="27">
        <v>2</v>
      </c>
      <c r="B11" s="13">
        <v>27112700</v>
      </c>
      <c r="C11" s="27" t="e" vm="2">
        <v>#VALUE!</v>
      </c>
      <c r="D11" s="28" t="s">
        <v>25</v>
      </c>
      <c r="E11" s="29" t="s">
        <v>24</v>
      </c>
      <c r="F11" s="30">
        <v>1</v>
      </c>
      <c r="G11" s="24">
        <v>447985222</v>
      </c>
      <c r="H11" s="24">
        <f t="shared" ref="H11:H44" si="0">ROUND((G11*F11),0)</f>
        <v>447985222</v>
      </c>
      <c r="I11" s="31">
        <v>228380554</v>
      </c>
      <c r="J11" s="22">
        <f t="shared" ref="J11:J13" si="1">I11*0.19</f>
        <v>43392305.259999998</v>
      </c>
      <c r="K11" s="20">
        <f t="shared" ref="K11:K44" si="2">ROUND((I11+J11)*F11,0)</f>
        <v>271772859</v>
      </c>
      <c r="L11" s="32">
        <f t="shared" ref="L11:L44" si="3">ROUND((N11/1.19),0)</f>
        <v>228378151</v>
      </c>
      <c r="M11" s="22">
        <f t="shared" ref="M11:M44" si="4">ROUND((N11-L11),0)</f>
        <v>43391849</v>
      </c>
      <c r="N11" s="33">
        <v>271770000</v>
      </c>
      <c r="O11" s="21">
        <f t="shared" ref="O11:O44" si="5">N11*F11</f>
        <v>271770000</v>
      </c>
      <c r="P11" s="22">
        <f t="shared" ref="P11:P44" si="6">ROUND((R11/1.19),0)</f>
        <v>231741898</v>
      </c>
      <c r="Q11" s="22">
        <f t="shared" ref="Q11:Q44" si="7">ROUND((R11-P11),0)</f>
        <v>44030961</v>
      </c>
      <c r="R11" s="34">
        <v>275772859</v>
      </c>
      <c r="S11" s="23">
        <f t="shared" ref="S11:S44" si="8">R11*F11</f>
        <v>275772859</v>
      </c>
      <c r="T11" s="24">
        <f>ROUND(((I11+J11+L11+M11+P11+Q11)/3),0)</f>
        <v>273105239</v>
      </c>
      <c r="U11" s="25">
        <f t="shared" ref="U11:U44" si="9">T11*F11</f>
        <v>273105239</v>
      </c>
      <c r="V11" s="25"/>
    </row>
    <row r="12" spans="1:22" s="26" customFormat="1" ht="294" customHeight="1" x14ac:dyDescent="0.3">
      <c r="A12" s="27">
        <v>3</v>
      </c>
      <c r="B12" s="13">
        <v>27112700</v>
      </c>
      <c r="C12" s="27" t="e" vm="3">
        <v>#VALUE!</v>
      </c>
      <c r="D12" s="35" t="s">
        <v>26</v>
      </c>
      <c r="E12" s="29" t="s">
        <v>24</v>
      </c>
      <c r="F12" s="30">
        <v>1</v>
      </c>
      <c r="G12" s="24">
        <v>272458966</v>
      </c>
      <c r="H12" s="24">
        <f t="shared" si="0"/>
        <v>272458966</v>
      </c>
      <c r="I12" s="31">
        <v>138498108</v>
      </c>
      <c r="J12" s="22">
        <f t="shared" si="1"/>
        <v>26314640.52</v>
      </c>
      <c r="K12" s="20">
        <f t="shared" si="2"/>
        <v>164812749</v>
      </c>
      <c r="L12" s="32">
        <f t="shared" si="3"/>
        <v>138495798</v>
      </c>
      <c r="M12" s="22">
        <f t="shared" si="4"/>
        <v>26314202</v>
      </c>
      <c r="N12" s="33">
        <v>164810000</v>
      </c>
      <c r="O12" s="21">
        <f t="shared" si="5"/>
        <v>164810000</v>
      </c>
      <c r="P12" s="22">
        <f t="shared" si="6"/>
        <v>142699789</v>
      </c>
      <c r="Q12" s="22">
        <f t="shared" si="7"/>
        <v>27112960</v>
      </c>
      <c r="R12" s="34">
        <v>169812749</v>
      </c>
      <c r="S12" s="23">
        <f t="shared" si="8"/>
        <v>169812749</v>
      </c>
      <c r="T12" s="24">
        <f>ROUND(((I12+J12+L12+M12+P12+Q12+G12)/4),0)</f>
        <v>192973616</v>
      </c>
      <c r="U12" s="25">
        <f t="shared" si="9"/>
        <v>192973616</v>
      </c>
      <c r="V12" s="25"/>
    </row>
    <row r="13" spans="1:22" s="26" customFormat="1" ht="409.5" customHeight="1" x14ac:dyDescent="0.3">
      <c r="A13" s="27">
        <v>4</v>
      </c>
      <c r="B13" s="13">
        <v>27112700</v>
      </c>
      <c r="C13" s="27" t="e" vm="4">
        <v>#VALUE!</v>
      </c>
      <c r="D13" s="35" t="s">
        <v>27</v>
      </c>
      <c r="E13" s="29" t="s">
        <v>24</v>
      </c>
      <c r="F13" s="30">
        <v>1</v>
      </c>
      <c r="G13" s="24">
        <v>392456875</v>
      </c>
      <c r="H13" s="24">
        <f t="shared" si="0"/>
        <v>392456875</v>
      </c>
      <c r="I13" s="31">
        <v>214813393</v>
      </c>
      <c r="J13" s="33">
        <f t="shared" si="1"/>
        <v>40814544.670000002</v>
      </c>
      <c r="K13" s="20">
        <f t="shared" si="2"/>
        <v>255627938</v>
      </c>
      <c r="L13" s="36">
        <f t="shared" si="3"/>
        <v>0</v>
      </c>
      <c r="M13" s="37">
        <f t="shared" si="4"/>
        <v>0</v>
      </c>
      <c r="N13" s="38"/>
      <c r="O13" s="39">
        <f t="shared" si="5"/>
        <v>0</v>
      </c>
      <c r="P13" s="22">
        <f t="shared" si="6"/>
        <v>218487395</v>
      </c>
      <c r="Q13" s="22">
        <f t="shared" si="7"/>
        <v>41512605</v>
      </c>
      <c r="R13" s="40">
        <v>260000000</v>
      </c>
      <c r="S13" s="23">
        <f t="shared" si="8"/>
        <v>260000000</v>
      </c>
      <c r="T13" s="24">
        <f t="shared" ref="T13:T44" si="10">ROUND(((I13+J13+L13+M13+P13+Q13+G13)/3),0)</f>
        <v>302694938</v>
      </c>
      <c r="U13" s="25">
        <f t="shared" si="9"/>
        <v>302694938</v>
      </c>
      <c r="V13" s="25"/>
    </row>
    <row r="14" spans="1:22" s="26" customFormat="1" ht="169.5" customHeight="1" x14ac:dyDescent="0.3">
      <c r="A14" s="27">
        <v>5</v>
      </c>
      <c r="B14" s="27">
        <v>26111700</v>
      </c>
      <c r="C14" s="27" t="e" vm="5">
        <v>#VALUE!</v>
      </c>
      <c r="D14" s="28" t="s">
        <v>28</v>
      </c>
      <c r="E14" s="29" t="s">
        <v>24</v>
      </c>
      <c r="F14" s="41">
        <v>7</v>
      </c>
      <c r="G14" s="24">
        <v>6485124</v>
      </c>
      <c r="H14" s="24">
        <f t="shared" si="0"/>
        <v>45395868</v>
      </c>
      <c r="I14" s="42">
        <v>0</v>
      </c>
      <c r="J14" s="43">
        <v>0</v>
      </c>
      <c r="K14" s="44">
        <f t="shared" si="2"/>
        <v>0</v>
      </c>
      <c r="L14" s="32">
        <f t="shared" si="3"/>
        <v>2941176</v>
      </c>
      <c r="M14" s="22">
        <f t="shared" si="4"/>
        <v>558824</v>
      </c>
      <c r="N14" s="32">
        <v>3500000</v>
      </c>
      <c r="O14" s="21">
        <f t="shared" si="5"/>
        <v>24500000</v>
      </c>
      <c r="P14" s="22">
        <f t="shared" si="6"/>
        <v>2961345</v>
      </c>
      <c r="Q14" s="22">
        <f t="shared" si="7"/>
        <v>562655</v>
      </c>
      <c r="R14" s="40">
        <v>3524000</v>
      </c>
      <c r="S14" s="23">
        <f t="shared" si="8"/>
        <v>24668000</v>
      </c>
      <c r="T14" s="24">
        <f t="shared" si="10"/>
        <v>4503041</v>
      </c>
      <c r="U14" s="25">
        <f t="shared" si="9"/>
        <v>31521287</v>
      </c>
      <c r="V14" s="25"/>
    </row>
    <row r="15" spans="1:22" s="26" customFormat="1" ht="168.75" customHeight="1" x14ac:dyDescent="0.3">
      <c r="A15" s="27">
        <v>6</v>
      </c>
      <c r="B15" s="27">
        <v>26111700</v>
      </c>
      <c r="C15" s="45" t="e" vm="6">
        <v>#VALUE!</v>
      </c>
      <c r="D15" s="28" t="s">
        <v>29</v>
      </c>
      <c r="E15" s="29" t="s">
        <v>24</v>
      </c>
      <c r="F15" s="41">
        <v>5</v>
      </c>
      <c r="G15" s="24">
        <v>1925014</v>
      </c>
      <c r="H15" s="24">
        <f t="shared" si="0"/>
        <v>9625070</v>
      </c>
      <c r="I15" s="42">
        <v>0</v>
      </c>
      <c r="J15" s="43">
        <v>0</v>
      </c>
      <c r="K15" s="44">
        <f t="shared" si="2"/>
        <v>0</v>
      </c>
      <c r="L15" s="32">
        <f t="shared" si="3"/>
        <v>537815</v>
      </c>
      <c r="M15" s="22">
        <f t="shared" si="4"/>
        <v>102185</v>
      </c>
      <c r="N15" s="46">
        <v>640000</v>
      </c>
      <c r="O15" s="21">
        <f t="shared" si="5"/>
        <v>3200000</v>
      </c>
      <c r="P15" s="22">
        <f t="shared" si="6"/>
        <v>543523</v>
      </c>
      <c r="Q15" s="22">
        <f t="shared" si="7"/>
        <v>103269</v>
      </c>
      <c r="R15" s="40">
        <v>646792</v>
      </c>
      <c r="S15" s="23">
        <f t="shared" si="8"/>
        <v>3233960</v>
      </c>
      <c r="T15" s="24">
        <f t="shared" si="10"/>
        <v>1070602</v>
      </c>
      <c r="U15" s="25">
        <f t="shared" si="9"/>
        <v>5353010</v>
      </c>
      <c r="V15" s="25"/>
    </row>
    <row r="16" spans="1:22" s="26" customFormat="1" ht="177.75" customHeight="1" x14ac:dyDescent="0.3">
      <c r="A16" s="27">
        <v>7</v>
      </c>
      <c r="B16" s="27">
        <v>26111700</v>
      </c>
      <c r="C16" s="27" t="e" vm="7">
        <v>#VALUE!</v>
      </c>
      <c r="D16" s="28" t="s">
        <v>30</v>
      </c>
      <c r="E16" s="29" t="s">
        <v>24</v>
      </c>
      <c r="F16" s="41">
        <v>7</v>
      </c>
      <c r="G16" s="24">
        <v>7515422</v>
      </c>
      <c r="H16" s="24">
        <f t="shared" si="0"/>
        <v>52607954</v>
      </c>
      <c r="I16" s="42">
        <v>0</v>
      </c>
      <c r="J16" s="43">
        <v>0</v>
      </c>
      <c r="K16" s="44">
        <f t="shared" si="2"/>
        <v>0</v>
      </c>
      <c r="L16" s="32">
        <f t="shared" si="3"/>
        <v>3344538</v>
      </c>
      <c r="M16" s="22">
        <f t="shared" si="4"/>
        <v>635462</v>
      </c>
      <c r="N16" s="46">
        <v>3980000</v>
      </c>
      <c r="O16" s="21">
        <f t="shared" si="5"/>
        <v>27860000</v>
      </c>
      <c r="P16" s="22">
        <f t="shared" si="6"/>
        <v>3361345</v>
      </c>
      <c r="Q16" s="22">
        <f t="shared" si="7"/>
        <v>638655</v>
      </c>
      <c r="R16" s="40">
        <v>4000000</v>
      </c>
      <c r="S16" s="23">
        <f t="shared" si="8"/>
        <v>28000000</v>
      </c>
      <c r="T16" s="24">
        <f t="shared" si="10"/>
        <v>5165141</v>
      </c>
      <c r="U16" s="25">
        <f t="shared" si="9"/>
        <v>36155987</v>
      </c>
      <c r="V16" s="25"/>
    </row>
    <row r="17" spans="1:22" s="26" customFormat="1" ht="159.75" customHeight="1" x14ac:dyDescent="0.3">
      <c r="A17" s="27">
        <v>8</v>
      </c>
      <c r="B17" s="27">
        <v>26111600</v>
      </c>
      <c r="C17" s="27" t="e" vm="8">
        <v>#VALUE!</v>
      </c>
      <c r="D17" s="28" t="s">
        <v>31</v>
      </c>
      <c r="E17" s="29" t="s">
        <v>24</v>
      </c>
      <c r="F17" s="41">
        <v>25</v>
      </c>
      <c r="G17" s="24">
        <v>888450</v>
      </c>
      <c r="H17" s="24">
        <f t="shared" si="0"/>
        <v>22211250</v>
      </c>
      <c r="I17" s="42">
        <v>0</v>
      </c>
      <c r="J17" s="43">
        <v>0</v>
      </c>
      <c r="K17" s="44">
        <f t="shared" si="2"/>
        <v>0</v>
      </c>
      <c r="L17" s="32">
        <f t="shared" si="3"/>
        <v>352941</v>
      </c>
      <c r="M17" s="22">
        <f t="shared" si="4"/>
        <v>67059</v>
      </c>
      <c r="N17" s="46">
        <v>420000</v>
      </c>
      <c r="O17" s="21">
        <f t="shared" si="5"/>
        <v>10500000</v>
      </c>
      <c r="P17" s="22">
        <f t="shared" si="6"/>
        <v>420168</v>
      </c>
      <c r="Q17" s="22">
        <f t="shared" si="7"/>
        <v>79832</v>
      </c>
      <c r="R17" s="40">
        <v>500000</v>
      </c>
      <c r="S17" s="23">
        <f t="shared" si="8"/>
        <v>12500000</v>
      </c>
      <c r="T17" s="24">
        <f t="shared" si="10"/>
        <v>602817</v>
      </c>
      <c r="U17" s="25">
        <f t="shared" si="9"/>
        <v>15070425</v>
      </c>
      <c r="V17" s="25"/>
    </row>
    <row r="18" spans="1:22" s="26" customFormat="1" ht="134.25" customHeight="1" x14ac:dyDescent="0.3">
      <c r="A18" s="27">
        <v>9</v>
      </c>
      <c r="B18" s="27">
        <v>26111600</v>
      </c>
      <c r="C18" s="27" t="e" vm="9">
        <v>#VALUE!</v>
      </c>
      <c r="D18" s="28" t="s">
        <v>32</v>
      </c>
      <c r="E18" s="29" t="s">
        <v>24</v>
      </c>
      <c r="F18" s="41">
        <v>25</v>
      </c>
      <c r="G18" s="24">
        <v>1045962</v>
      </c>
      <c r="H18" s="24">
        <f t="shared" si="0"/>
        <v>26149050</v>
      </c>
      <c r="I18" s="42">
        <v>0</v>
      </c>
      <c r="J18" s="43">
        <v>0</v>
      </c>
      <c r="K18" s="44">
        <f t="shared" si="2"/>
        <v>0</v>
      </c>
      <c r="L18" s="32">
        <f t="shared" si="3"/>
        <v>268908</v>
      </c>
      <c r="M18" s="22">
        <f t="shared" si="4"/>
        <v>51092</v>
      </c>
      <c r="N18" s="46">
        <v>320000</v>
      </c>
      <c r="O18" s="21">
        <f t="shared" si="5"/>
        <v>8000000</v>
      </c>
      <c r="P18" s="22">
        <f t="shared" si="6"/>
        <v>271429</v>
      </c>
      <c r="Q18" s="22">
        <f t="shared" si="7"/>
        <v>51571</v>
      </c>
      <c r="R18" s="40">
        <v>323000</v>
      </c>
      <c r="S18" s="23">
        <f t="shared" si="8"/>
        <v>8075000</v>
      </c>
      <c r="T18" s="24">
        <f t="shared" si="10"/>
        <v>562987</v>
      </c>
      <c r="U18" s="25">
        <f t="shared" si="9"/>
        <v>14074675</v>
      </c>
      <c r="V18" s="25"/>
    </row>
    <row r="19" spans="1:22" s="26" customFormat="1" ht="206.25" customHeight="1" x14ac:dyDescent="0.3">
      <c r="A19" s="27">
        <v>10</v>
      </c>
      <c r="B19" s="27">
        <v>26111600</v>
      </c>
      <c r="C19" s="27" t="e" vm="10">
        <v>#VALUE!</v>
      </c>
      <c r="D19" s="35" t="s">
        <v>33</v>
      </c>
      <c r="E19" s="29" t="s">
        <v>24</v>
      </c>
      <c r="F19" s="41">
        <v>25</v>
      </c>
      <c r="G19" s="24">
        <v>885201</v>
      </c>
      <c r="H19" s="24">
        <f t="shared" si="0"/>
        <v>22130025</v>
      </c>
      <c r="I19" s="42">
        <v>0</v>
      </c>
      <c r="J19" s="43">
        <v>0</v>
      </c>
      <c r="K19" s="44">
        <f t="shared" si="2"/>
        <v>0</v>
      </c>
      <c r="L19" s="32">
        <f t="shared" si="3"/>
        <v>651261</v>
      </c>
      <c r="M19" s="22">
        <f t="shared" si="4"/>
        <v>123739</v>
      </c>
      <c r="N19" s="46">
        <v>775000</v>
      </c>
      <c r="O19" s="21">
        <f t="shared" si="5"/>
        <v>19375000</v>
      </c>
      <c r="P19" s="22">
        <f t="shared" si="6"/>
        <v>672269</v>
      </c>
      <c r="Q19" s="22">
        <f t="shared" si="7"/>
        <v>127731</v>
      </c>
      <c r="R19" s="40">
        <v>800000</v>
      </c>
      <c r="S19" s="23">
        <f t="shared" si="8"/>
        <v>20000000</v>
      </c>
      <c r="T19" s="24">
        <f t="shared" si="10"/>
        <v>820067</v>
      </c>
      <c r="U19" s="25">
        <f t="shared" si="9"/>
        <v>20501675</v>
      </c>
      <c r="V19" s="25"/>
    </row>
    <row r="20" spans="1:22" s="26" customFormat="1" ht="179.25" customHeight="1" x14ac:dyDescent="0.3">
      <c r="A20" s="27">
        <v>11</v>
      </c>
      <c r="B20" s="27">
        <v>39121000</v>
      </c>
      <c r="C20" s="27" t="e" vm="11">
        <v>#VALUE!</v>
      </c>
      <c r="D20" s="28" t="s">
        <v>34</v>
      </c>
      <c r="E20" s="29" t="s">
        <v>24</v>
      </c>
      <c r="F20" s="41">
        <v>2</v>
      </c>
      <c r="G20" s="24">
        <v>7382451</v>
      </c>
      <c r="H20" s="24">
        <f t="shared" si="0"/>
        <v>14764902</v>
      </c>
      <c r="I20" s="42">
        <v>0</v>
      </c>
      <c r="J20" s="43">
        <v>0</v>
      </c>
      <c r="K20" s="44">
        <f t="shared" si="2"/>
        <v>0</v>
      </c>
      <c r="L20" s="32">
        <f t="shared" si="3"/>
        <v>4575630</v>
      </c>
      <c r="M20" s="22">
        <f t="shared" si="4"/>
        <v>869370</v>
      </c>
      <c r="N20" s="46">
        <v>5445000</v>
      </c>
      <c r="O20" s="21">
        <f t="shared" si="5"/>
        <v>10890000</v>
      </c>
      <c r="P20" s="22">
        <f t="shared" si="6"/>
        <v>4579832</v>
      </c>
      <c r="Q20" s="22">
        <f t="shared" si="7"/>
        <v>870168</v>
      </c>
      <c r="R20" s="40">
        <v>5450000</v>
      </c>
      <c r="S20" s="23">
        <f t="shared" si="8"/>
        <v>10900000</v>
      </c>
      <c r="T20" s="24">
        <f t="shared" si="10"/>
        <v>6092484</v>
      </c>
      <c r="U20" s="25">
        <f t="shared" si="9"/>
        <v>12184968</v>
      </c>
      <c r="V20" s="25"/>
    </row>
    <row r="21" spans="1:22" s="26" customFormat="1" ht="204.75" customHeight="1" x14ac:dyDescent="0.3">
      <c r="A21" s="27">
        <v>12</v>
      </c>
      <c r="B21" s="27">
        <v>39121000</v>
      </c>
      <c r="C21" s="47" t="e" vm="12">
        <v>#VALUE!</v>
      </c>
      <c r="D21" s="28" t="s">
        <v>35</v>
      </c>
      <c r="E21" s="29" t="s">
        <v>24</v>
      </c>
      <c r="F21" s="41">
        <v>2</v>
      </c>
      <c r="G21" s="24">
        <v>24280145</v>
      </c>
      <c r="H21" s="24">
        <f t="shared" si="0"/>
        <v>48560290</v>
      </c>
      <c r="I21" s="42">
        <v>0</v>
      </c>
      <c r="J21" s="43">
        <v>0</v>
      </c>
      <c r="K21" s="44">
        <f t="shared" si="2"/>
        <v>0</v>
      </c>
      <c r="L21" s="32">
        <f t="shared" si="3"/>
        <v>9537815</v>
      </c>
      <c r="M21" s="22">
        <f t="shared" si="4"/>
        <v>1812185</v>
      </c>
      <c r="N21" s="46">
        <v>11350000</v>
      </c>
      <c r="O21" s="21">
        <f t="shared" si="5"/>
        <v>22700000</v>
      </c>
      <c r="P21" s="22">
        <f t="shared" si="6"/>
        <v>9663866</v>
      </c>
      <c r="Q21" s="22">
        <f t="shared" si="7"/>
        <v>1836134</v>
      </c>
      <c r="R21" s="40">
        <v>11500000</v>
      </c>
      <c r="S21" s="23">
        <f t="shared" si="8"/>
        <v>23000000</v>
      </c>
      <c r="T21" s="24">
        <f t="shared" si="10"/>
        <v>15710048</v>
      </c>
      <c r="U21" s="25">
        <f t="shared" si="9"/>
        <v>31420096</v>
      </c>
      <c r="V21" s="25"/>
    </row>
    <row r="22" spans="1:22" s="26" customFormat="1" ht="187.5" customHeight="1" x14ac:dyDescent="0.3">
      <c r="A22" s="27">
        <v>13</v>
      </c>
      <c r="B22" s="27">
        <v>39121000</v>
      </c>
      <c r="C22" s="47" t="e" vm="13">
        <v>#VALUE!</v>
      </c>
      <c r="D22" s="28" t="s">
        <v>36</v>
      </c>
      <c r="E22" s="29" t="s">
        <v>24</v>
      </c>
      <c r="F22" s="41">
        <v>2</v>
      </c>
      <c r="G22" s="24">
        <v>33425445.280000001</v>
      </c>
      <c r="H22" s="24">
        <f t="shared" si="0"/>
        <v>66850891</v>
      </c>
      <c r="I22" s="42">
        <v>0</v>
      </c>
      <c r="J22" s="43">
        <v>0</v>
      </c>
      <c r="K22" s="44">
        <f t="shared" si="2"/>
        <v>0</v>
      </c>
      <c r="L22" s="32">
        <f t="shared" si="3"/>
        <v>11025210</v>
      </c>
      <c r="M22" s="22">
        <f t="shared" si="4"/>
        <v>2094790</v>
      </c>
      <c r="N22" s="46">
        <v>13120000</v>
      </c>
      <c r="O22" s="21">
        <f t="shared" si="5"/>
        <v>26240000</v>
      </c>
      <c r="P22" s="22">
        <f t="shared" si="6"/>
        <v>11029412</v>
      </c>
      <c r="Q22" s="22">
        <f t="shared" si="7"/>
        <v>2095588</v>
      </c>
      <c r="R22" s="40">
        <v>13125000</v>
      </c>
      <c r="S22" s="23">
        <f t="shared" si="8"/>
        <v>26250000</v>
      </c>
      <c r="T22" s="24">
        <f t="shared" si="10"/>
        <v>19890148</v>
      </c>
      <c r="U22" s="25">
        <f t="shared" si="9"/>
        <v>39780296</v>
      </c>
      <c r="V22" s="25"/>
    </row>
    <row r="23" spans="1:22" s="26" customFormat="1" ht="312" customHeight="1" x14ac:dyDescent="0.3">
      <c r="A23" s="27">
        <v>14</v>
      </c>
      <c r="B23" s="27">
        <v>39121000</v>
      </c>
      <c r="C23" s="27" t="e" vm="14">
        <v>#VALUE!</v>
      </c>
      <c r="D23" s="28" t="s">
        <v>37</v>
      </c>
      <c r="E23" s="29" t="s">
        <v>24</v>
      </c>
      <c r="F23" s="41">
        <v>3</v>
      </c>
      <c r="G23" s="24">
        <v>19200906.550000001</v>
      </c>
      <c r="H23" s="24">
        <f t="shared" si="0"/>
        <v>57602720</v>
      </c>
      <c r="I23" s="42">
        <v>0</v>
      </c>
      <c r="J23" s="43">
        <v>0</v>
      </c>
      <c r="K23" s="44">
        <f t="shared" si="2"/>
        <v>0</v>
      </c>
      <c r="L23" s="32">
        <f t="shared" si="3"/>
        <v>7974790</v>
      </c>
      <c r="M23" s="22">
        <f t="shared" si="4"/>
        <v>1515210</v>
      </c>
      <c r="N23" s="46">
        <v>9490000</v>
      </c>
      <c r="O23" s="21">
        <f t="shared" si="5"/>
        <v>28470000</v>
      </c>
      <c r="P23" s="22">
        <f t="shared" si="6"/>
        <v>8403361</v>
      </c>
      <c r="Q23" s="22">
        <f t="shared" si="7"/>
        <v>1596639</v>
      </c>
      <c r="R23" s="40">
        <v>10000000</v>
      </c>
      <c r="S23" s="23">
        <f t="shared" si="8"/>
        <v>30000000</v>
      </c>
      <c r="T23" s="24">
        <f t="shared" si="10"/>
        <v>12896969</v>
      </c>
      <c r="U23" s="25">
        <f t="shared" si="9"/>
        <v>38690907</v>
      </c>
      <c r="V23" s="25"/>
    </row>
    <row r="24" spans="1:22" s="26" customFormat="1" ht="149.25" customHeight="1" x14ac:dyDescent="0.3">
      <c r="A24" s="27">
        <v>15</v>
      </c>
      <c r="B24" s="27">
        <v>39121000</v>
      </c>
      <c r="C24" s="27" t="e" vm="15">
        <v>#VALUE!</v>
      </c>
      <c r="D24" s="28" t="s">
        <v>38</v>
      </c>
      <c r="E24" s="29" t="s">
        <v>24</v>
      </c>
      <c r="F24" s="41">
        <v>2</v>
      </c>
      <c r="G24" s="24">
        <v>4125666</v>
      </c>
      <c r="H24" s="24">
        <f t="shared" si="0"/>
        <v>8251332</v>
      </c>
      <c r="I24" s="42">
        <v>0</v>
      </c>
      <c r="J24" s="43">
        <v>0</v>
      </c>
      <c r="K24" s="44">
        <f t="shared" si="2"/>
        <v>0</v>
      </c>
      <c r="L24" s="32">
        <f t="shared" si="3"/>
        <v>1792437</v>
      </c>
      <c r="M24" s="22">
        <f t="shared" si="4"/>
        <v>340563</v>
      </c>
      <c r="N24" s="46">
        <v>2133000</v>
      </c>
      <c r="O24" s="21">
        <f t="shared" si="5"/>
        <v>4266000</v>
      </c>
      <c r="P24" s="22">
        <f t="shared" si="6"/>
        <v>1793179</v>
      </c>
      <c r="Q24" s="22">
        <f t="shared" si="7"/>
        <v>340704</v>
      </c>
      <c r="R24" s="40">
        <v>2133883</v>
      </c>
      <c r="S24" s="23">
        <f t="shared" si="8"/>
        <v>4267766</v>
      </c>
      <c r="T24" s="24">
        <f t="shared" si="10"/>
        <v>2797516</v>
      </c>
      <c r="U24" s="25">
        <f t="shared" si="9"/>
        <v>5595032</v>
      </c>
      <c r="V24" s="25"/>
    </row>
    <row r="25" spans="1:22" s="26" customFormat="1" ht="165" customHeight="1" x14ac:dyDescent="0.3">
      <c r="A25" s="27">
        <v>16</v>
      </c>
      <c r="B25" s="27">
        <v>39121000</v>
      </c>
      <c r="C25" s="27" t="e" vm="16">
        <v>#VALUE!</v>
      </c>
      <c r="D25" s="28" t="s">
        <v>39</v>
      </c>
      <c r="E25" s="29" t="s">
        <v>24</v>
      </c>
      <c r="F25" s="41">
        <v>3</v>
      </c>
      <c r="G25" s="24">
        <v>4325415</v>
      </c>
      <c r="H25" s="24">
        <f t="shared" si="0"/>
        <v>12976245</v>
      </c>
      <c r="I25" s="42">
        <v>0</v>
      </c>
      <c r="J25" s="43">
        <v>0</v>
      </c>
      <c r="K25" s="44">
        <f t="shared" si="2"/>
        <v>0</v>
      </c>
      <c r="L25" s="32">
        <f t="shared" si="3"/>
        <v>1237815</v>
      </c>
      <c r="M25" s="22">
        <f t="shared" si="4"/>
        <v>235185</v>
      </c>
      <c r="N25" s="46">
        <v>1473000</v>
      </c>
      <c r="O25" s="21">
        <f t="shared" si="5"/>
        <v>4419000</v>
      </c>
      <c r="P25" s="22">
        <f t="shared" si="6"/>
        <v>1239496</v>
      </c>
      <c r="Q25" s="22">
        <f t="shared" si="7"/>
        <v>235504</v>
      </c>
      <c r="R25" s="40">
        <v>1475000</v>
      </c>
      <c r="S25" s="23">
        <f t="shared" si="8"/>
        <v>4425000</v>
      </c>
      <c r="T25" s="24">
        <f t="shared" si="10"/>
        <v>2424472</v>
      </c>
      <c r="U25" s="25">
        <f t="shared" si="9"/>
        <v>7273416</v>
      </c>
      <c r="V25" s="25"/>
    </row>
    <row r="26" spans="1:22" s="26" customFormat="1" ht="240.75" customHeight="1" x14ac:dyDescent="0.3">
      <c r="A26" s="27">
        <v>17</v>
      </c>
      <c r="B26" s="27">
        <v>39121000</v>
      </c>
      <c r="C26" s="27" t="e" vm="17">
        <v>#VALUE!</v>
      </c>
      <c r="D26" s="28" t="s">
        <v>40</v>
      </c>
      <c r="E26" s="29" t="s">
        <v>24</v>
      </c>
      <c r="F26" s="41">
        <v>2</v>
      </c>
      <c r="G26" s="24">
        <v>1475963</v>
      </c>
      <c r="H26" s="24">
        <f t="shared" si="0"/>
        <v>2951926</v>
      </c>
      <c r="I26" s="42">
        <v>0</v>
      </c>
      <c r="J26" s="43">
        <v>0</v>
      </c>
      <c r="K26" s="44">
        <f t="shared" si="2"/>
        <v>0</v>
      </c>
      <c r="L26" s="32">
        <f t="shared" si="3"/>
        <v>784034</v>
      </c>
      <c r="M26" s="22">
        <f t="shared" si="4"/>
        <v>148966</v>
      </c>
      <c r="N26" s="46">
        <v>933000</v>
      </c>
      <c r="O26" s="21">
        <f t="shared" si="5"/>
        <v>1866000</v>
      </c>
      <c r="P26" s="22">
        <f t="shared" si="6"/>
        <v>784874</v>
      </c>
      <c r="Q26" s="22">
        <f t="shared" si="7"/>
        <v>149126</v>
      </c>
      <c r="R26" s="40">
        <v>934000</v>
      </c>
      <c r="S26" s="23">
        <f t="shared" si="8"/>
        <v>1868000</v>
      </c>
      <c r="T26" s="24">
        <f t="shared" si="10"/>
        <v>1114321</v>
      </c>
      <c r="U26" s="25">
        <f t="shared" si="9"/>
        <v>2228642</v>
      </c>
      <c r="V26" s="25"/>
    </row>
    <row r="27" spans="1:22" s="26" customFormat="1" ht="198" customHeight="1" x14ac:dyDescent="0.3">
      <c r="A27" s="27">
        <v>18</v>
      </c>
      <c r="B27" s="27">
        <v>41113700</v>
      </c>
      <c r="C27" s="27" t="e" vm="18">
        <v>#VALUE!</v>
      </c>
      <c r="D27" s="28" t="s">
        <v>41</v>
      </c>
      <c r="E27" s="29" t="s">
        <v>24</v>
      </c>
      <c r="F27" s="41">
        <v>2</v>
      </c>
      <c r="G27" s="24">
        <v>658965</v>
      </c>
      <c r="H27" s="24">
        <f t="shared" si="0"/>
        <v>1317930</v>
      </c>
      <c r="I27" s="42">
        <v>0</v>
      </c>
      <c r="J27" s="43">
        <v>0</v>
      </c>
      <c r="K27" s="44">
        <f t="shared" si="2"/>
        <v>0</v>
      </c>
      <c r="L27" s="32">
        <f t="shared" si="3"/>
        <v>474370</v>
      </c>
      <c r="M27" s="22">
        <f t="shared" si="4"/>
        <v>90130</v>
      </c>
      <c r="N27" s="46">
        <v>564500</v>
      </c>
      <c r="O27" s="21">
        <f t="shared" si="5"/>
        <v>1129000</v>
      </c>
      <c r="P27" s="22">
        <f t="shared" si="6"/>
        <v>475393</v>
      </c>
      <c r="Q27" s="22">
        <f t="shared" si="7"/>
        <v>90325</v>
      </c>
      <c r="R27" s="40">
        <v>565718</v>
      </c>
      <c r="S27" s="23">
        <f t="shared" si="8"/>
        <v>1131436</v>
      </c>
      <c r="T27" s="24">
        <f t="shared" si="10"/>
        <v>596394</v>
      </c>
      <c r="U27" s="25">
        <f t="shared" si="9"/>
        <v>1192788</v>
      </c>
      <c r="V27" s="25"/>
    </row>
    <row r="28" spans="1:22" s="26" customFormat="1" ht="218.25" customHeight="1" x14ac:dyDescent="0.3">
      <c r="A28" s="27">
        <v>19</v>
      </c>
      <c r="B28" s="27">
        <v>41113700</v>
      </c>
      <c r="C28" s="27" t="e" vm="19">
        <v>#VALUE!</v>
      </c>
      <c r="D28" s="48" t="s">
        <v>42</v>
      </c>
      <c r="E28" s="29" t="s">
        <v>24</v>
      </c>
      <c r="F28" s="41">
        <v>2</v>
      </c>
      <c r="G28" s="24">
        <v>1258963</v>
      </c>
      <c r="H28" s="24">
        <f t="shared" si="0"/>
        <v>2517926</v>
      </c>
      <c r="I28" s="42">
        <v>0</v>
      </c>
      <c r="J28" s="43">
        <v>0</v>
      </c>
      <c r="K28" s="44">
        <f t="shared" si="2"/>
        <v>0</v>
      </c>
      <c r="L28" s="32">
        <f t="shared" si="3"/>
        <v>1731092</v>
      </c>
      <c r="M28" s="22">
        <f t="shared" si="4"/>
        <v>328908</v>
      </c>
      <c r="N28" s="46">
        <v>2060000</v>
      </c>
      <c r="O28" s="21">
        <f t="shared" si="5"/>
        <v>4120000</v>
      </c>
      <c r="P28" s="22">
        <f t="shared" si="6"/>
        <v>1732162</v>
      </c>
      <c r="Q28" s="22">
        <f t="shared" si="7"/>
        <v>329111</v>
      </c>
      <c r="R28" s="40">
        <v>2061273</v>
      </c>
      <c r="S28" s="23">
        <f t="shared" si="8"/>
        <v>4122546</v>
      </c>
      <c r="T28" s="24">
        <f t="shared" si="10"/>
        <v>1793412</v>
      </c>
      <c r="U28" s="25">
        <f t="shared" si="9"/>
        <v>3586824</v>
      </c>
      <c r="V28" s="25"/>
    </row>
    <row r="29" spans="1:22" s="26" customFormat="1" ht="171" customHeight="1" x14ac:dyDescent="0.3">
      <c r="A29" s="27">
        <v>20</v>
      </c>
      <c r="B29" s="27">
        <v>41113700</v>
      </c>
      <c r="C29" s="47" t="e" vm="20">
        <v>#VALUE!</v>
      </c>
      <c r="D29" s="28" t="s">
        <v>43</v>
      </c>
      <c r="E29" s="29" t="s">
        <v>24</v>
      </c>
      <c r="F29" s="41">
        <v>2</v>
      </c>
      <c r="G29" s="24">
        <v>495874</v>
      </c>
      <c r="H29" s="24">
        <f t="shared" si="0"/>
        <v>991748</v>
      </c>
      <c r="I29" s="42">
        <v>0</v>
      </c>
      <c r="J29" s="43">
        <v>0</v>
      </c>
      <c r="K29" s="44">
        <f t="shared" si="2"/>
        <v>0</v>
      </c>
      <c r="L29" s="32">
        <f t="shared" si="3"/>
        <v>141597</v>
      </c>
      <c r="M29" s="22">
        <f t="shared" si="4"/>
        <v>26903</v>
      </c>
      <c r="N29" s="46">
        <v>168500</v>
      </c>
      <c r="O29" s="21">
        <f t="shared" si="5"/>
        <v>337000</v>
      </c>
      <c r="P29" s="22">
        <f t="shared" si="6"/>
        <v>142017</v>
      </c>
      <c r="Q29" s="22">
        <f t="shared" si="7"/>
        <v>26983</v>
      </c>
      <c r="R29" s="40">
        <v>169000</v>
      </c>
      <c r="S29" s="23">
        <f t="shared" si="8"/>
        <v>338000</v>
      </c>
      <c r="T29" s="24">
        <f t="shared" si="10"/>
        <v>277791</v>
      </c>
      <c r="U29" s="25">
        <f t="shared" si="9"/>
        <v>555582</v>
      </c>
      <c r="V29" s="25"/>
    </row>
    <row r="30" spans="1:22" s="26" customFormat="1" ht="120.75" customHeight="1" x14ac:dyDescent="0.3">
      <c r="A30" s="27">
        <v>21</v>
      </c>
      <c r="B30" s="27">
        <v>40182200</v>
      </c>
      <c r="C30" s="27" t="e" vm="21">
        <v>#VALUE!</v>
      </c>
      <c r="D30" s="28" t="s">
        <v>44</v>
      </c>
      <c r="E30" s="29" t="s">
        <v>24</v>
      </c>
      <c r="F30" s="41">
        <v>3</v>
      </c>
      <c r="G30" s="24">
        <v>3477852</v>
      </c>
      <c r="H30" s="24">
        <f t="shared" si="0"/>
        <v>10433556</v>
      </c>
      <c r="I30" s="42">
        <v>0</v>
      </c>
      <c r="J30" s="43">
        <v>0</v>
      </c>
      <c r="K30" s="44">
        <f t="shared" si="2"/>
        <v>0</v>
      </c>
      <c r="L30" s="32">
        <f t="shared" si="3"/>
        <v>1256158</v>
      </c>
      <c r="M30" s="22">
        <f t="shared" si="4"/>
        <v>238670</v>
      </c>
      <c r="N30" s="46">
        <v>1494828</v>
      </c>
      <c r="O30" s="21">
        <f t="shared" si="5"/>
        <v>4484484</v>
      </c>
      <c r="P30" s="22">
        <f t="shared" si="6"/>
        <v>1256158</v>
      </c>
      <c r="Q30" s="22">
        <f t="shared" si="7"/>
        <v>238670</v>
      </c>
      <c r="R30" s="40">
        <v>1494828</v>
      </c>
      <c r="S30" s="23">
        <f t="shared" si="8"/>
        <v>4484484</v>
      </c>
      <c r="T30" s="24">
        <f t="shared" si="10"/>
        <v>2155836</v>
      </c>
      <c r="U30" s="25">
        <f t="shared" si="9"/>
        <v>6467508</v>
      </c>
      <c r="V30" s="25"/>
    </row>
    <row r="31" spans="1:22" s="26" customFormat="1" ht="120.75" customHeight="1" x14ac:dyDescent="0.3">
      <c r="A31" s="27">
        <v>22</v>
      </c>
      <c r="B31" s="27">
        <v>40182200</v>
      </c>
      <c r="C31" s="27" t="e" vm="22">
        <v>#VALUE!</v>
      </c>
      <c r="D31" s="28" t="s">
        <v>45</v>
      </c>
      <c r="E31" s="29" t="s">
        <v>24</v>
      </c>
      <c r="F31" s="41">
        <v>3</v>
      </c>
      <c r="G31" s="24">
        <v>945125</v>
      </c>
      <c r="H31" s="24">
        <f t="shared" si="0"/>
        <v>2835375</v>
      </c>
      <c r="I31" s="42">
        <v>0</v>
      </c>
      <c r="J31" s="43">
        <v>0</v>
      </c>
      <c r="K31" s="44">
        <f t="shared" si="2"/>
        <v>0</v>
      </c>
      <c r="L31" s="32">
        <f t="shared" si="3"/>
        <v>342857</v>
      </c>
      <c r="M31" s="22">
        <f t="shared" si="4"/>
        <v>65143</v>
      </c>
      <c r="N31" s="46">
        <v>408000</v>
      </c>
      <c r="O31" s="21">
        <f t="shared" si="5"/>
        <v>1224000</v>
      </c>
      <c r="P31" s="22">
        <f t="shared" si="6"/>
        <v>343512</v>
      </c>
      <c r="Q31" s="22">
        <f t="shared" si="7"/>
        <v>65267</v>
      </c>
      <c r="R31" s="40">
        <v>408779</v>
      </c>
      <c r="S31" s="23">
        <f t="shared" si="8"/>
        <v>1226337</v>
      </c>
      <c r="T31" s="24">
        <f t="shared" si="10"/>
        <v>587301</v>
      </c>
      <c r="U31" s="25">
        <f t="shared" si="9"/>
        <v>1761903</v>
      </c>
      <c r="V31" s="25"/>
    </row>
    <row r="32" spans="1:22" s="26" customFormat="1" ht="173.25" customHeight="1" x14ac:dyDescent="0.3">
      <c r="A32" s="27">
        <v>23</v>
      </c>
      <c r="B32" s="27">
        <v>26121500</v>
      </c>
      <c r="C32" s="47" t="e" vm="23">
        <v>#VALUE!</v>
      </c>
      <c r="D32" s="35" t="s">
        <v>46</v>
      </c>
      <c r="E32" s="29" t="s">
        <v>24</v>
      </c>
      <c r="F32" s="41">
        <v>80</v>
      </c>
      <c r="G32" s="24">
        <v>8600</v>
      </c>
      <c r="H32" s="24">
        <f t="shared" si="0"/>
        <v>688000</v>
      </c>
      <c r="I32" s="42">
        <v>0</v>
      </c>
      <c r="J32" s="43">
        <v>0</v>
      </c>
      <c r="K32" s="44">
        <f t="shared" si="2"/>
        <v>0</v>
      </c>
      <c r="L32" s="32">
        <f t="shared" si="3"/>
        <v>5841</v>
      </c>
      <c r="M32" s="22">
        <f t="shared" si="4"/>
        <v>1110</v>
      </c>
      <c r="N32" s="46">
        <v>6951</v>
      </c>
      <c r="O32" s="21">
        <f t="shared" si="5"/>
        <v>556080</v>
      </c>
      <c r="P32" s="22">
        <f t="shared" si="6"/>
        <v>5840</v>
      </c>
      <c r="Q32" s="22">
        <f t="shared" si="7"/>
        <v>1110</v>
      </c>
      <c r="R32" s="40">
        <v>6950</v>
      </c>
      <c r="S32" s="23">
        <f t="shared" si="8"/>
        <v>556000</v>
      </c>
      <c r="T32" s="24">
        <f t="shared" si="10"/>
        <v>7500</v>
      </c>
      <c r="U32" s="25">
        <f t="shared" si="9"/>
        <v>600000</v>
      </c>
      <c r="V32" s="25"/>
    </row>
    <row r="33" spans="1:22" s="26" customFormat="1" ht="138" customHeight="1" x14ac:dyDescent="0.3">
      <c r="A33" s="27">
        <v>24</v>
      </c>
      <c r="B33" s="27">
        <v>26121500</v>
      </c>
      <c r="C33" s="47" t="e" vm="24">
        <v>#VALUE!</v>
      </c>
      <c r="D33" s="35" t="s">
        <v>47</v>
      </c>
      <c r="E33" s="29" t="s">
        <v>48</v>
      </c>
      <c r="F33" s="41">
        <v>80</v>
      </c>
      <c r="G33" s="24">
        <v>10710</v>
      </c>
      <c r="H33" s="24">
        <f t="shared" si="0"/>
        <v>856800</v>
      </c>
      <c r="I33" s="42">
        <v>0</v>
      </c>
      <c r="J33" s="43">
        <v>0</v>
      </c>
      <c r="K33" s="44">
        <f t="shared" si="2"/>
        <v>0</v>
      </c>
      <c r="L33" s="32">
        <f t="shared" si="3"/>
        <v>7479</v>
      </c>
      <c r="M33" s="22">
        <f t="shared" si="4"/>
        <v>1421</v>
      </c>
      <c r="N33" s="46">
        <v>8900</v>
      </c>
      <c r="O33" s="21">
        <f t="shared" si="5"/>
        <v>712000</v>
      </c>
      <c r="P33" s="22">
        <f t="shared" si="6"/>
        <v>7479</v>
      </c>
      <c r="Q33" s="22">
        <f t="shared" si="7"/>
        <v>1421</v>
      </c>
      <c r="R33" s="40">
        <v>8900</v>
      </c>
      <c r="S33" s="23">
        <f t="shared" si="8"/>
        <v>712000</v>
      </c>
      <c r="T33" s="24">
        <f t="shared" si="10"/>
        <v>9503</v>
      </c>
      <c r="U33" s="25">
        <f t="shared" si="9"/>
        <v>760240</v>
      </c>
      <c r="V33" s="25"/>
    </row>
    <row r="34" spans="1:22" s="26" customFormat="1" ht="96.75" customHeight="1" x14ac:dyDescent="0.3">
      <c r="A34" s="27">
        <v>25</v>
      </c>
      <c r="B34" s="27">
        <v>39121400</v>
      </c>
      <c r="C34" s="47" t="e" vm="25">
        <v>#VALUE!</v>
      </c>
      <c r="D34" s="28" t="s">
        <v>49</v>
      </c>
      <c r="E34" s="29" t="s">
        <v>48</v>
      </c>
      <c r="F34" s="41">
        <v>30</v>
      </c>
      <c r="G34" s="24">
        <v>18100</v>
      </c>
      <c r="H34" s="24">
        <f t="shared" si="0"/>
        <v>543000</v>
      </c>
      <c r="I34" s="42">
        <v>0</v>
      </c>
      <c r="J34" s="43">
        <v>0</v>
      </c>
      <c r="K34" s="44">
        <f t="shared" si="2"/>
        <v>0</v>
      </c>
      <c r="L34" s="32">
        <f t="shared" si="3"/>
        <v>5084</v>
      </c>
      <c r="M34" s="22">
        <f t="shared" si="4"/>
        <v>966</v>
      </c>
      <c r="N34" s="46">
        <v>6050</v>
      </c>
      <c r="O34" s="21">
        <f t="shared" si="5"/>
        <v>181500</v>
      </c>
      <c r="P34" s="22">
        <f t="shared" si="6"/>
        <v>5084</v>
      </c>
      <c r="Q34" s="22">
        <f t="shared" si="7"/>
        <v>966</v>
      </c>
      <c r="R34" s="40">
        <v>6050</v>
      </c>
      <c r="S34" s="23">
        <f t="shared" si="8"/>
        <v>181500</v>
      </c>
      <c r="T34" s="24">
        <f t="shared" si="10"/>
        <v>10067</v>
      </c>
      <c r="U34" s="25">
        <f t="shared" si="9"/>
        <v>302010</v>
      </c>
      <c r="V34" s="25"/>
    </row>
    <row r="35" spans="1:22" s="26" customFormat="1" ht="139.5" customHeight="1" x14ac:dyDescent="0.3">
      <c r="A35" s="27">
        <v>26</v>
      </c>
      <c r="B35" s="27">
        <v>39121400</v>
      </c>
      <c r="C35" s="27" t="e" vm="26">
        <v>#VALUE!</v>
      </c>
      <c r="D35" s="28" t="s">
        <v>50</v>
      </c>
      <c r="E35" s="29" t="s">
        <v>24</v>
      </c>
      <c r="F35" s="41">
        <v>30</v>
      </c>
      <c r="G35" s="24">
        <v>53920</v>
      </c>
      <c r="H35" s="24">
        <f t="shared" si="0"/>
        <v>1617600</v>
      </c>
      <c r="I35" s="42">
        <v>0</v>
      </c>
      <c r="J35" s="43">
        <v>0</v>
      </c>
      <c r="K35" s="44">
        <f t="shared" si="2"/>
        <v>0</v>
      </c>
      <c r="L35" s="32">
        <f t="shared" si="3"/>
        <v>19328</v>
      </c>
      <c r="M35" s="22">
        <f t="shared" si="4"/>
        <v>3672</v>
      </c>
      <c r="N35" s="46">
        <v>23000</v>
      </c>
      <c r="O35" s="21">
        <f t="shared" si="5"/>
        <v>690000</v>
      </c>
      <c r="P35" s="22">
        <f t="shared" si="6"/>
        <v>19328</v>
      </c>
      <c r="Q35" s="22">
        <f t="shared" si="7"/>
        <v>3672</v>
      </c>
      <c r="R35" s="40">
        <v>23000</v>
      </c>
      <c r="S35" s="23">
        <f t="shared" si="8"/>
        <v>690000</v>
      </c>
      <c r="T35" s="24">
        <f t="shared" si="10"/>
        <v>33307</v>
      </c>
      <c r="U35" s="25">
        <f t="shared" si="9"/>
        <v>999210</v>
      </c>
      <c r="V35" s="25"/>
    </row>
    <row r="36" spans="1:22" s="26" customFormat="1" ht="96.75" customHeight="1" x14ac:dyDescent="0.3">
      <c r="A36" s="27">
        <v>27</v>
      </c>
      <c r="B36" s="27">
        <v>39121400</v>
      </c>
      <c r="C36" s="27" t="e" vm="27">
        <v>#VALUE!</v>
      </c>
      <c r="D36" s="35" t="s">
        <v>51</v>
      </c>
      <c r="E36" s="29" t="s">
        <v>24</v>
      </c>
      <c r="F36" s="41">
        <v>30</v>
      </c>
      <c r="G36" s="24">
        <v>98962</v>
      </c>
      <c r="H36" s="24">
        <f t="shared" si="0"/>
        <v>2968860</v>
      </c>
      <c r="I36" s="42">
        <v>0</v>
      </c>
      <c r="J36" s="43">
        <v>0</v>
      </c>
      <c r="K36" s="44">
        <f t="shared" si="2"/>
        <v>0</v>
      </c>
      <c r="L36" s="32">
        <f t="shared" si="3"/>
        <v>35966</v>
      </c>
      <c r="M36" s="22">
        <f t="shared" si="4"/>
        <v>6834</v>
      </c>
      <c r="N36" s="46">
        <v>42800</v>
      </c>
      <c r="O36" s="21">
        <f t="shared" si="5"/>
        <v>1284000</v>
      </c>
      <c r="P36" s="22">
        <f t="shared" si="6"/>
        <v>35966</v>
      </c>
      <c r="Q36" s="22">
        <f t="shared" si="7"/>
        <v>6834</v>
      </c>
      <c r="R36" s="40">
        <v>42800</v>
      </c>
      <c r="S36" s="23">
        <f t="shared" si="8"/>
        <v>1284000</v>
      </c>
      <c r="T36" s="24">
        <f t="shared" si="10"/>
        <v>61521</v>
      </c>
      <c r="U36" s="25">
        <f t="shared" si="9"/>
        <v>1845630</v>
      </c>
      <c r="V36" s="25"/>
    </row>
    <row r="37" spans="1:22" s="26" customFormat="1" ht="147.75" customHeight="1" x14ac:dyDescent="0.3">
      <c r="A37" s="27">
        <v>28</v>
      </c>
      <c r="B37" s="27">
        <v>26121500</v>
      </c>
      <c r="C37" s="27" t="e" vm="28">
        <v>#VALUE!</v>
      </c>
      <c r="D37" s="35" t="s">
        <v>52</v>
      </c>
      <c r="E37" s="29" t="s">
        <v>24</v>
      </c>
      <c r="F37" s="41">
        <v>50</v>
      </c>
      <c r="G37" s="24">
        <v>30060</v>
      </c>
      <c r="H37" s="24">
        <f t="shared" si="0"/>
        <v>1503000</v>
      </c>
      <c r="I37" s="42">
        <v>0</v>
      </c>
      <c r="J37" s="43">
        <v>0</v>
      </c>
      <c r="K37" s="44">
        <f t="shared" si="2"/>
        <v>0</v>
      </c>
      <c r="L37" s="32">
        <f t="shared" si="3"/>
        <v>15378</v>
      </c>
      <c r="M37" s="22">
        <f t="shared" si="4"/>
        <v>2922</v>
      </c>
      <c r="N37" s="46">
        <v>18300</v>
      </c>
      <c r="O37" s="21">
        <f t="shared" si="5"/>
        <v>915000</v>
      </c>
      <c r="P37" s="22">
        <f t="shared" si="6"/>
        <v>15336</v>
      </c>
      <c r="Q37" s="22">
        <f t="shared" si="7"/>
        <v>2914</v>
      </c>
      <c r="R37" s="40">
        <v>18250</v>
      </c>
      <c r="S37" s="23">
        <f t="shared" si="8"/>
        <v>912500</v>
      </c>
      <c r="T37" s="24">
        <f t="shared" si="10"/>
        <v>22203</v>
      </c>
      <c r="U37" s="25">
        <f t="shared" si="9"/>
        <v>1110150</v>
      </c>
      <c r="V37" s="25"/>
    </row>
    <row r="38" spans="1:22" s="26" customFormat="1" ht="131.25" customHeight="1" x14ac:dyDescent="0.3">
      <c r="A38" s="27">
        <v>29</v>
      </c>
      <c r="B38" s="27">
        <v>39121400</v>
      </c>
      <c r="C38" s="27" t="e" vm="29">
        <v>#VALUE!</v>
      </c>
      <c r="D38" s="35" t="s">
        <v>53</v>
      </c>
      <c r="E38" s="29" t="s">
        <v>24</v>
      </c>
      <c r="F38" s="41">
        <v>50</v>
      </c>
      <c r="G38" s="24">
        <v>8245</v>
      </c>
      <c r="H38" s="24">
        <f t="shared" si="0"/>
        <v>412250</v>
      </c>
      <c r="I38" s="42">
        <v>0</v>
      </c>
      <c r="J38" s="43">
        <v>0</v>
      </c>
      <c r="K38" s="44">
        <f t="shared" si="2"/>
        <v>0</v>
      </c>
      <c r="L38" s="32">
        <f t="shared" si="3"/>
        <v>1723</v>
      </c>
      <c r="M38" s="22">
        <f t="shared" si="4"/>
        <v>327</v>
      </c>
      <c r="N38" s="46">
        <v>2050</v>
      </c>
      <c r="O38" s="21">
        <f t="shared" si="5"/>
        <v>102500</v>
      </c>
      <c r="P38" s="22">
        <f t="shared" si="6"/>
        <v>1723</v>
      </c>
      <c r="Q38" s="22">
        <f t="shared" si="7"/>
        <v>327</v>
      </c>
      <c r="R38" s="40">
        <v>2050</v>
      </c>
      <c r="S38" s="23">
        <f t="shared" si="8"/>
        <v>102500</v>
      </c>
      <c r="T38" s="24">
        <f t="shared" si="10"/>
        <v>4115</v>
      </c>
      <c r="U38" s="25">
        <f t="shared" si="9"/>
        <v>205750</v>
      </c>
      <c r="V38" s="25"/>
    </row>
    <row r="39" spans="1:22" s="26" customFormat="1" ht="140.25" customHeight="1" x14ac:dyDescent="0.3">
      <c r="A39" s="27">
        <v>30</v>
      </c>
      <c r="B39" s="27">
        <v>39121400</v>
      </c>
      <c r="C39" s="27" t="e" vm="30">
        <v>#VALUE!</v>
      </c>
      <c r="D39" s="28" t="s">
        <v>54</v>
      </c>
      <c r="E39" s="29" t="s">
        <v>24</v>
      </c>
      <c r="F39" s="41">
        <v>20</v>
      </c>
      <c r="G39" s="24">
        <v>38950</v>
      </c>
      <c r="H39" s="24">
        <f t="shared" si="0"/>
        <v>779000</v>
      </c>
      <c r="I39" s="42">
        <v>0</v>
      </c>
      <c r="J39" s="43">
        <v>0</v>
      </c>
      <c r="K39" s="44">
        <f t="shared" si="2"/>
        <v>0</v>
      </c>
      <c r="L39" s="32">
        <f t="shared" si="3"/>
        <v>16807</v>
      </c>
      <c r="M39" s="22">
        <f t="shared" si="4"/>
        <v>3193</v>
      </c>
      <c r="N39" s="46">
        <v>20000</v>
      </c>
      <c r="O39" s="21">
        <f t="shared" si="5"/>
        <v>400000</v>
      </c>
      <c r="P39" s="22">
        <f t="shared" si="6"/>
        <v>16807</v>
      </c>
      <c r="Q39" s="22">
        <f t="shared" si="7"/>
        <v>3193</v>
      </c>
      <c r="R39" s="40">
        <v>20000</v>
      </c>
      <c r="S39" s="23">
        <f t="shared" si="8"/>
        <v>400000</v>
      </c>
      <c r="T39" s="24">
        <f t="shared" si="10"/>
        <v>26317</v>
      </c>
      <c r="U39" s="25">
        <f t="shared" si="9"/>
        <v>526340</v>
      </c>
      <c r="V39" s="25"/>
    </row>
    <row r="40" spans="1:22" s="26" customFormat="1" ht="150" customHeight="1" x14ac:dyDescent="0.3">
      <c r="A40" s="27">
        <v>31</v>
      </c>
      <c r="B40" s="27">
        <v>39121400</v>
      </c>
      <c r="C40" s="27" t="e" vm="31">
        <v>#VALUE!</v>
      </c>
      <c r="D40" s="28" t="s">
        <v>55</v>
      </c>
      <c r="E40" s="29" t="s">
        <v>24</v>
      </c>
      <c r="F40" s="41">
        <v>20</v>
      </c>
      <c r="G40" s="24">
        <v>48955</v>
      </c>
      <c r="H40" s="24">
        <f t="shared" si="0"/>
        <v>979100</v>
      </c>
      <c r="I40" s="42">
        <v>0</v>
      </c>
      <c r="J40" s="43">
        <v>0</v>
      </c>
      <c r="K40" s="44">
        <f t="shared" si="2"/>
        <v>0</v>
      </c>
      <c r="L40" s="32">
        <f t="shared" si="3"/>
        <v>23529</v>
      </c>
      <c r="M40" s="22">
        <f t="shared" si="4"/>
        <v>4471</v>
      </c>
      <c r="N40" s="46">
        <v>28000</v>
      </c>
      <c r="O40" s="21">
        <f t="shared" si="5"/>
        <v>560000</v>
      </c>
      <c r="P40" s="22">
        <f t="shared" si="6"/>
        <v>23529</v>
      </c>
      <c r="Q40" s="22">
        <f t="shared" si="7"/>
        <v>4471</v>
      </c>
      <c r="R40" s="40">
        <v>28000</v>
      </c>
      <c r="S40" s="23">
        <f t="shared" si="8"/>
        <v>560000</v>
      </c>
      <c r="T40" s="24">
        <f t="shared" si="10"/>
        <v>34985</v>
      </c>
      <c r="U40" s="25">
        <f t="shared" si="9"/>
        <v>699700</v>
      </c>
      <c r="V40" s="25"/>
    </row>
    <row r="41" spans="1:22" s="26" customFormat="1" ht="129" customHeight="1" x14ac:dyDescent="0.3">
      <c r="A41" s="27">
        <v>32</v>
      </c>
      <c r="B41" s="27">
        <v>39121400</v>
      </c>
      <c r="C41" s="27" t="e" vm="32">
        <v>#VALUE!</v>
      </c>
      <c r="D41" s="28" t="s">
        <v>56</v>
      </c>
      <c r="E41" s="29" t="s">
        <v>24</v>
      </c>
      <c r="F41" s="41">
        <v>20</v>
      </c>
      <c r="G41" s="24">
        <v>57950</v>
      </c>
      <c r="H41" s="24">
        <f t="shared" si="0"/>
        <v>1159000</v>
      </c>
      <c r="I41" s="42">
        <v>0</v>
      </c>
      <c r="J41" s="43">
        <v>0</v>
      </c>
      <c r="K41" s="44">
        <f t="shared" si="2"/>
        <v>0</v>
      </c>
      <c r="L41" s="32">
        <f t="shared" si="3"/>
        <v>39496</v>
      </c>
      <c r="M41" s="22">
        <f t="shared" si="4"/>
        <v>7504</v>
      </c>
      <c r="N41" s="46">
        <v>47000</v>
      </c>
      <c r="O41" s="21">
        <f t="shared" si="5"/>
        <v>940000</v>
      </c>
      <c r="P41" s="22">
        <f t="shared" si="6"/>
        <v>39496</v>
      </c>
      <c r="Q41" s="22">
        <f t="shared" si="7"/>
        <v>7504</v>
      </c>
      <c r="R41" s="40">
        <v>47000</v>
      </c>
      <c r="S41" s="23">
        <f t="shared" si="8"/>
        <v>940000</v>
      </c>
      <c r="T41" s="24">
        <f t="shared" si="10"/>
        <v>50650</v>
      </c>
      <c r="U41" s="25">
        <f t="shared" si="9"/>
        <v>1013000</v>
      </c>
      <c r="V41" s="25"/>
    </row>
    <row r="42" spans="1:22" s="26" customFormat="1" ht="222" customHeight="1" x14ac:dyDescent="0.3">
      <c r="A42" s="27">
        <v>33</v>
      </c>
      <c r="B42" s="27">
        <v>41113600</v>
      </c>
      <c r="C42" s="47" t="e" vm="33">
        <v>#VALUE!</v>
      </c>
      <c r="D42" s="28" t="s">
        <v>57</v>
      </c>
      <c r="E42" s="29" t="s">
        <v>24</v>
      </c>
      <c r="F42" s="41">
        <v>20</v>
      </c>
      <c r="G42" s="24">
        <v>189413.28</v>
      </c>
      <c r="H42" s="24">
        <f t="shared" si="0"/>
        <v>3788266</v>
      </c>
      <c r="I42" s="42">
        <v>0</v>
      </c>
      <c r="J42" s="43">
        <v>0</v>
      </c>
      <c r="K42" s="44">
        <f t="shared" si="2"/>
        <v>0</v>
      </c>
      <c r="L42" s="32">
        <f t="shared" si="3"/>
        <v>264706</v>
      </c>
      <c r="M42" s="22">
        <f t="shared" si="4"/>
        <v>50294</v>
      </c>
      <c r="N42" s="46">
        <v>315000</v>
      </c>
      <c r="O42" s="21">
        <f t="shared" si="5"/>
        <v>6300000</v>
      </c>
      <c r="P42" s="22">
        <f t="shared" si="6"/>
        <v>264706</v>
      </c>
      <c r="Q42" s="22">
        <f t="shared" si="7"/>
        <v>50294</v>
      </c>
      <c r="R42" s="40">
        <v>315000</v>
      </c>
      <c r="S42" s="23">
        <f t="shared" si="8"/>
        <v>6300000</v>
      </c>
      <c r="T42" s="24">
        <f t="shared" si="10"/>
        <v>273138</v>
      </c>
      <c r="U42" s="25">
        <f t="shared" si="9"/>
        <v>5462760</v>
      </c>
      <c r="V42" s="25"/>
    </row>
    <row r="43" spans="1:22" s="26" customFormat="1" ht="118.5" customHeight="1" x14ac:dyDescent="0.3">
      <c r="A43" s="27">
        <v>34</v>
      </c>
      <c r="B43" s="27">
        <v>27113200</v>
      </c>
      <c r="C43" s="27" t="e" vm="34">
        <v>#VALUE!</v>
      </c>
      <c r="D43" s="28" t="s">
        <v>58</v>
      </c>
      <c r="E43" s="29" t="s">
        <v>24</v>
      </c>
      <c r="F43" s="41">
        <v>20</v>
      </c>
      <c r="G43" s="24">
        <v>365412</v>
      </c>
      <c r="H43" s="24">
        <f t="shared" si="0"/>
        <v>7308240</v>
      </c>
      <c r="I43" s="42">
        <v>0</v>
      </c>
      <c r="J43" s="43">
        <v>0</v>
      </c>
      <c r="K43" s="44">
        <f t="shared" si="2"/>
        <v>0</v>
      </c>
      <c r="L43" s="32">
        <f t="shared" si="3"/>
        <v>132773</v>
      </c>
      <c r="M43" s="22">
        <f t="shared" si="4"/>
        <v>25227</v>
      </c>
      <c r="N43" s="46">
        <v>158000</v>
      </c>
      <c r="O43" s="21">
        <f t="shared" si="5"/>
        <v>3160000</v>
      </c>
      <c r="P43" s="22">
        <f t="shared" si="6"/>
        <v>132773</v>
      </c>
      <c r="Q43" s="22">
        <f t="shared" si="7"/>
        <v>25227</v>
      </c>
      <c r="R43" s="40">
        <v>158000</v>
      </c>
      <c r="S43" s="23">
        <f t="shared" si="8"/>
        <v>3160000</v>
      </c>
      <c r="T43" s="24">
        <f t="shared" si="10"/>
        <v>227137</v>
      </c>
      <c r="U43" s="25">
        <f t="shared" si="9"/>
        <v>4542740</v>
      </c>
      <c r="V43" s="25"/>
    </row>
    <row r="44" spans="1:22" s="26" customFormat="1" ht="239.25" customHeight="1" thickBot="1" x14ac:dyDescent="0.35">
      <c r="A44" s="27">
        <v>35</v>
      </c>
      <c r="B44" s="27">
        <v>27113200</v>
      </c>
      <c r="C44" s="27" t="e" vm="35">
        <v>#VALUE!</v>
      </c>
      <c r="D44" s="28" t="s">
        <v>59</v>
      </c>
      <c r="E44" s="29" t="s">
        <v>24</v>
      </c>
      <c r="F44" s="49">
        <v>20</v>
      </c>
      <c r="G44" s="24">
        <v>346522</v>
      </c>
      <c r="H44" s="24">
        <f t="shared" si="0"/>
        <v>6930440</v>
      </c>
      <c r="I44" s="42">
        <v>0</v>
      </c>
      <c r="J44" s="43">
        <v>0</v>
      </c>
      <c r="K44" s="44">
        <f t="shared" si="2"/>
        <v>0</v>
      </c>
      <c r="L44" s="50">
        <f t="shared" si="3"/>
        <v>176387</v>
      </c>
      <c r="M44" s="51">
        <f t="shared" si="4"/>
        <v>33513</v>
      </c>
      <c r="N44" s="52">
        <v>209900</v>
      </c>
      <c r="O44" s="21">
        <f t="shared" si="5"/>
        <v>4198000</v>
      </c>
      <c r="P44" s="22">
        <f t="shared" si="6"/>
        <v>176387</v>
      </c>
      <c r="Q44" s="22">
        <f t="shared" si="7"/>
        <v>33513</v>
      </c>
      <c r="R44" s="40">
        <v>209900</v>
      </c>
      <c r="S44" s="23">
        <f t="shared" si="8"/>
        <v>4198000</v>
      </c>
      <c r="T44" s="24">
        <f t="shared" si="10"/>
        <v>255441</v>
      </c>
      <c r="U44" s="25">
        <f t="shared" si="9"/>
        <v>5108820</v>
      </c>
      <c r="V44" s="25"/>
    </row>
    <row r="45" spans="1:22" s="26" customFormat="1" ht="24.75" customHeight="1" thickBot="1" x14ac:dyDescent="0.35">
      <c r="A45" s="190" t="s">
        <v>60</v>
      </c>
      <c r="B45" s="191"/>
      <c r="C45" s="191"/>
      <c r="D45" s="191"/>
      <c r="E45" s="191"/>
      <c r="F45" s="191"/>
      <c r="G45" s="192"/>
      <c r="H45" s="55">
        <f>SUM(H10:H44)</f>
        <v>1550608677</v>
      </c>
      <c r="I45" s="56"/>
      <c r="J45" s="56"/>
      <c r="K45" s="56">
        <f>SUM(K10:K44)</f>
        <v>800519067</v>
      </c>
      <c r="M45" s="57"/>
      <c r="N45" s="57"/>
      <c r="O45" s="56">
        <f>SUM(O10:O44)</f>
        <v>768459564</v>
      </c>
      <c r="S45" s="56">
        <f>SUM(S10:S44)</f>
        <v>1044377758</v>
      </c>
      <c r="U45" s="56">
        <f>SUM(U10:U44)</f>
        <v>1174335378</v>
      </c>
      <c r="V45" s="56"/>
    </row>
    <row r="46" spans="1:22" s="26" customFormat="1" ht="24.75" customHeight="1" x14ac:dyDescent="0.3">
      <c r="A46" s="58"/>
      <c r="B46" s="58"/>
      <c r="C46" s="58"/>
      <c r="D46" s="59"/>
      <c r="E46" s="58"/>
      <c r="F46" s="58"/>
      <c r="G46" s="60"/>
      <c r="H46" s="60"/>
      <c r="I46" s="60"/>
      <c r="J46" s="60"/>
      <c r="K46" s="60"/>
      <c r="M46" s="57"/>
      <c r="N46" s="57"/>
    </row>
    <row r="47" spans="1:22" s="26" customFormat="1" ht="63.75" customHeight="1" x14ac:dyDescent="0.3">
      <c r="A47" s="193" t="s">
        <v>61</v>
      </c>
      <c r="B47" s="193"/>
      <c r="C47" s="193"/>
      <c r="D47" s="193"/>
      <c r="E47" s="193"/>
      <c r="F47" s="193"/>
      <c r="G47" s="193"/>
      <c r="H47" s="193"/>
      <c r="I47" s="193"/>
      <c r="J47" s="193"/>
      <c r="K47" s="193"/>
      <c r="L47" s="193"/>
      <c r="M47" s="193"/>
      <c r="N47" s="193"/>
      <c r="O47" s="193"/>
      <c r="P47" s="193"/>
      <c r="Q47" s="193"/>
      <c r="R47" s="193"/>
      <c r="S47" s="193"/>
      <c r="T47" s="193"/>
      <c r="U47" s="193"/>
      <c r="V47" s="193"/>
    </row>
    <row r="48" spans="1:22" s="26" customFormat="1" ht="24.75" customHeight="1" x14ac:dyDescent="0.35">
      <c r="C48" s="61"/>
      <c r="D48" s="62"/>
      <c r="G48" s="57"/>
      <c r="H48" s="57"/>
      <c r="I48" s="57"/>
      <c r="J48" s="57"/>
      <c r="K48" s="57"/>
      <c r="M48" s="57"/>
      <c r="N48" s="57"/>
    </row>
    <row r="49" spans="4:14" s="26" customFormat="1" ht="24.75" customHeight="1" x14ac:dyDescent="0.3">
      <c r="D49" s="62"/>
      <c r="G49" s="57"/>
      <c r="H49" s="57"/>
      <c r="I49" s="57"/>
      <c r="J49" s="57"/>
      <c r="K49" s="57"/>
      <c r="M49" s="57"/>
      <c r="N49" s="57"/>
    </row>
    <row r="50" spans="4:14" ht="24.75" customHeight="1" x14ac:dyDescent="0.3">
      <c r="M50" s="64"/>
      <c r="N50" s="64"/>
    </row>
    <row r="51" spans="4:14" ht="24.75" customHeight="1" x14ac:dyDescent="0.3">
      <c r="M51" s="64"/>
      <c r="N51" s="64"/>
    </row>
    <row r="52" spans="4:14" ht="24.75" customHeight="1" x14ac:dyDescent="0.3">
      <c r="M52" s="64"/>
      <c r="N52" s="64"/>
    </row>
    <row r="53" spans="4:14" ht="24.75" customHeight="1" x14ac:dyDescent="0.3">
      <c r="M53" s="64"/>
      <c r="N53" s="64"/>
    </row>
    <row r="54" spans="4:14" ht="24.75" customHeight="1" x14ac:dyDescent="0.3">
      <c r="M54" s="64"/>
      <c r="N54" s="64"/>
    </row>
    <row r="55" spans="4:14" ht="24.75" customHeight="1" x14ac:dyDescent="0.3"/>
    <row r="56" spans="4:14" ht="24.75" customHeight="1" x14ac:dyDescent="0.3"/>
    <row r="57" spans="4:14" ht="24.75" customHeight="1" x14ac:dyDescent="0.3"/>
    <row r="58" spans="4:14" ht="24.75" customHeight="1" x14ac:dyDescent="0.3"/>
    <row r="59" spans="4:14" ht="24.75" customHeight="1" x14ac:dyDescent="0.3"/>
    <row r="60" spans="4:14" ht="24.75" customHeight="1" x14ac:dyDescent="0.3"/>
    <row r="61" spans="4:14" ht="24.75" customHeight="1" x14ac:dyDescent="0.3"/>
    <row r="62" spans="4:14" ht="24.75" customHeight="1" x14ac:dyDescent="0.3"/>
    <row r="63" spans="4:14" ht="24.75" customHeight="1" x14ac:dyDescent="0.3"/>
    <row r="64" spans="4:14"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72" ht="24.75" customHeight="1" x14ac:dyDescent="0.3"/>
    <row r="73" ht="24.75" customHeight="1" x14ac:dyDescent="0.3"/>
    <row r="74" ht="24.75" customHeight="1" x14ac:dyDescent="0.3"/>
    <row r="75" ht="24.75" customHeight="1" x14ac:dyDescent="0.3"/>
    <row r="4036" spans="4:88" s="66" customFormat="1" x14ac:dyDescent="0.3">
      <c r="D4036" s="65"/>
    </row>
    <row r="4037" spans="4:88" s="66" customFormat="1" x14ac:dyDescent="0.3">
      <c r="D4037" s="65"/>
    </row>
    <row r="4038" spans="4:88" s="66" customFormat="1" x14ac:dyDescent="0.3">
      <c r="D4038" s="65"/>
    </row>
    <row r="4039" spans="4:88" s="66" customFormat="1" x14ac:dyDescent="0.3">
      <c r="D4039" s="65"/>
    </row>
    <row r="4040" spans="4:88" s="66" customFormat="1" x14ac:dyDescent="0.3">
      <c r="D4040" s="65"/>
    </row>
    <row r="4041" spans="4:88" s="66" customFormat="1" x14ac:dyDescent="0.3">
      <c r="D4041" s="65"/>
    </row>
    <row r="4042" spans="4:88" s="66" customFormat="1" x14ac:dyDescent="0.3">
      <c r="D4042" s="65"/>
    </row>
    <row r="4043" spans="4:88" s="66" customFormat="1" x14ac:dyDescent="0.3">
      <c r="D4043" s="65"/>
    </row>
    <row r="4044" spans="4:88" s="66" customFormat="1" x14ac:dyDescent="0.3">
      <c r="D4044" s="65"/>
    </row>
    <row r="4045" spans="4:88" s="66" customFormat="1" ht="144" x14ac:dyDescent="0.3">
      <c r="D4045" s="65"/>
      <c r="AY4045" s="67"/>
      <c r="AZ4045" s="68" t="s">
        <v>62</v>
      </c>
      <c r="BB4045" s="69" t="s">
        <v>63</v>
      </c>
      <c r="BC4045" s="70" t="s">
        <v>62</v>
      </c>
      <c r="BD4045" s="70" t="s">
        <v>64</v>
      </c>
      <c r="BE4045" s="70" t="s">
        <v>65</v>
      </c>
      <c r="BF4045" s="70" t="s">
        <v>66</v>
      </c>
      <c r="BG4045" s="70" t="s">
        <v>67</v>
      </c>
      <c r="BH4045" s="68" t="s">
        <v>68</v>
      </c>
      <c r="BI4045" s="68" t="s">
        <v>69</v>
      </c>
      <c r="BJ4045" s="68" t="s">
        <v>70</v>
      </c>
      <c r="BK4045" s="68" t="s">
        <v>71</v>
      </c>
      <c r="BL4045" s="68" t="s">
        <v>72</v>
      </c>
      <c r="BM4045" s="68" t="s">
        <v>73</v>
      </c>
      <c r="BN4045" s="68" t="s">
        <v>74</v>
      </c>
      <c r="BO4045" s="68" t="s">
        <v>75</v>
      </c>
      <c r="BP4045" s="68" t="s">
        <v>76</v>
      </c>
      <c r="BQ4045" s="68" t="s">
        <v>77</v>
      </c>
      <c r="BR4045" s="68" t="s">
        <v>78</v>
      </c>
      <c r="BS4045" s="68" t="s">
        <v>79</v>
      </c>
      <c r="BT4045" s="68" t="s">
        <v>80</v>
      </c>
      <c r="BU4045" s="68" t="s">
        <v>81</v>
      </c>
      <c r="BV4045" s="68" t="s">
        <v>82</v>
      </c>
      <c r="BW4045" s="68" t="s">
        <v>83</v>
      </c>
      <c r="BX4045" s="68" t="s">
        <v>84</v>
      </c>
      <c r="BY4045" s="68" t="s">
        <v>85</v>
      </c>
      <c r="BZ4045" s="68" t="s">
        <v>86</v>
      </c>
      <c r="CA4045" s="68" t="s">
        <v>87</v>
      </c>
      <c r="CB4045" s="68" t="s">
        <v>88</v>
      </c>
      <c r="CC4045" s="68" t="s">
        <v>89</v>
      </c>
      <c r="CD4045" s="68" t="s">
        <v>90</v>
      </c>
      <c r="CE4045" s="68" t="s">
        <v>91</v>
      </c>
      <c r="CF4045" s="68" t="s">
        <v>92</v>
      </c>
      <c r="CG4045" s="68" t="s">
        <v>93</v>
      </c>
      <c r="CH4045" s="68" t="s">
        <v>94</v>
      </c>
      <c r="CI4045" s="68" t="s">
        <v>95</v>
      </c>
      <c r="CJ4045" s="68" t="s">
        <v>96</v>
      </c>
    </row>
    <row r="4046" spans="4:88" s="66" customFormat="1" ht="288" x14ac:dyDescent="0.3">
      <c r="D4046" s="65"/>
      <c r="AY4046" s="67"/>
      <c r="AZ4046" s="68" t="s">
        <v>64</v>
      </c>
      <c r="BB4046" s="69" t="s">
        <v>97</v>
      </c>
      <c r="BC4046" s="70" t="s">
        <v>98</v>
      </c>
      <c r="BD4046" s="70" t="s">
        <v>99</v>
      </c>
      <c r="BE4046" s="70" t="s">
        <v>100</v>
      </c>
      <c r="BF4046" s="70" t="s">
        <v>101</v>
      </c>
      <c r="BG4046" s="70" t="s">
        <v>102</v>
      </c>
      <c r="BH4046" s="68" t="s">
        <v>103</v>
      </c>
      <c r="BI4046" s="68" t="s">
        <v>104</v>
      </c>
      <c r="BJ4046" s="68" t="s">
        <v>105</v>
      </c>
      <c r="BK4046" s="68" t="s">
        <v>106</v>
      </c>
      <c r="BL4046" s="68" t="s">
        <v>107</v>
      </c>
      <c r="BM4046" s="68" t="s">
        <v>108</v>
      </c>
      <c r="BN4046" s="68" t="s">
        <v>109</v>
      </c>
      <c r="BO4046" s="68" t="s">
        <v>110</v>
      </c>
      <c r="BP4046" s="68" t="s">
        <v>111</v>
      </c>
      <c r="BQ4046" s="68" t="s">
        <v>112</v>
      </c>
      <c r="BR4046" s="68" t="s">
        <v>113</v>
      </c>
      <c r="BS4046" s="68" t="s">
        <v>114</v>
      </c>
      <c r="BT4046" s="68" t="s">
        <v>115</v>
      </c>
      <c r="BU4046" s="68" t="s">
        <v>116</v>
      </c>
      <c r="BV4046" s="68" t="s">
        <v>117</v>
      </c>
      <c r="BW4046" s="68" t="s">
        <v>118</v>
      </c>
      <c r="BX4046" s="68" t="s">
        <v>119</v>
      </c>
      <c r="BY4046" s="68" t="s">
        <v>120</v>
      </c>
      <c r="BZ4046" s="68" t="s">
        <v>121</v>
      </c>
      <c r="CA4046" s="68" t="s">
        <v>122</v>
      </c>
      <c r="CB4046" s="68" t="s">
        <v>123</v>
      </c>
      <c r="CC4046" s="68" t="s">
        <v>124</v>
      </c>
      <c r="CD4046" s="68" t="s">
        <v>125</v>
      </c>
      <c r="CE4046" s="68" t="s">
        <v>126</v>
      </c>
      <c r="CF4046" s="68" t="s">
        <v>127</v>
      </c>
      <c r="CG4046" s="68" t="s">
        <v>128</v>
      </c>
      <c r="CH4046" s="68" t="s">
        <v>129</v>
      </c>
      <c r="CI4046" s="68" t="s">
        <v>130</v>
      </c>
      <c r="CJ4046" s="68" t="s">
        <v>131</v>
      </c>
    </row>
    <row r="4047" spans="4:88" s="66" customFormat="1" ht="409.6" x14ac:dyDescent="0.3">
      <c r="D4047" s="65"/>
      <c r="AY4047" s="67"/>
      <c r="AZ4047" s="68" t="s">
        <v>65</v>
      </c>
      <c r="BB4047" s="69" t="s">
        <v>132</v>
      </c>
      <c r="BC4047" s="71" t="s">
        <v>133</v>
      </c>
      <c r="BD4047" s="71" t="s">
        <v>134</v>
      </c>
      <c r="BE4047" s="71" t="s">
        <v>135</v>
      </c>
      <c r="BF4047" s="71" t="s">
        <v>136</v>
      </c>
      <c r="BG4047" s="71" t="s">
        <v>137</v>
      </c>
      <c r="BH4047" s="72" t="s">
        <v>138</v>
      </c>
      <c r="BI4047" s="72" t="s">
        <v>139</v>
      </c>
      <c r="BJ4047" s="72" t="s">
        <v>140</v>
      </c>
      <c r="BK4047" s="72" t="s">
        <v>141</v>
      </c>
      <c r="BL4047" s="72" t="s">
        <v>142</v>
      </c>
      <c r="BM4047" s="72" t="s">
        <v>143</v>
      </c>
      <c r="BN4047" s="72" t="s">
        <v>144</v>
      </c>
      <c r="BO4047" s="72" t="s">
        <v>145</v>
      </c>
      <c r="BP4047" s="72" t="s">
        <v>146</v>
      </c>
      <c r="BQ4047" s="72" t="s">
        <v>147</v>
      </c>
      <c r="BR4047" s="72" t="s">
        <v>148</v>
      </c>
      <c r="BS4047" s="72" t="s">
        <v>149</v>
      </c>
      <c r="BT4047" s="72" t="s">
        <v>150</v>
      </c>
      <c r="BU4047" s="72" t="s">
        <v>151</v>
      </c>
      <c r="BV4047" s="72" t="s">
        <v>152</v>
      </c>
      <c r="BW4047" s="72" t="s">
        <v>153</v>
      </c>
      <c r="BX4047" s="72" t="s">
        <v>154</v>
      </c>
      <c r="BY4047" s="72" t="s">
        <v>155</v>
      </c>
      <c r="BZ4047" s="72" t="s">
        <v>156</v>
      </c>
      <c r="CA4047" s="72" t="s">
        <v>157</v>
      </c>
      <c r="CB4047" s="72" t="s">
        <v>158</v>
      </c>
      <c r="CC4047" s="72" t="s">
        <v>156</v>
      </c>
      <c r="CD4047" s="72" t="s">
        <v>159</v>
      </c>
      <c r="CE4047" s="72" t="s">
        <v>156</v>
      </c>
      <c r="CF4047" s="72" t="s">
        <v>160</v>
      </c>
      <c r="CG4047" s="72" t="s">
        <v>161</v>
      </c>
      <c r="CH4047" s="72" t="s">
        <v>162</v>
      </c>
      <c r="CI4047" s="72" t="s">
        <v>163</v>
      </c>
      <c r="CJ4047" s="72" t="s">
        <v>164</v>
      </c>
    </row>
    <row r="4048" spans="4:88" s="66" customFormat="1" ht="409.6" x14ac:dyDescent="0.3">
      <c r="D4048" s="65"/>
      <c r="AY4048" s="67"/>
      <c r="AZ4048" s="68" t="s">
        <v>66</v>
      </c>
      <c r="BB4048" s="69" t="s">
        <v>165</v>
      </c>
      <c r="BC4048" s="57"/>
      <c r="BD4048" s="71" t="s">
        <v>166</v>
      </c>
      <c r="BE4048" s="57"/>
      <c r="BF4048" s="71" t="s">
        <v>167</v>
      </c>
      <c r="BG4048" s="71" t="s">
        <v>168</v>
      </c>
      <c r="BH4048" s="72" t="s">
        <v>169</v>
      </c>
      <c r="BI4048" s="72" t="s">
        <v>170</v>
      </c>
      <c r="BL4048" s="72" t="s">
        <v>171</v>
      </c>
      <c r="BM4048" s="72" t="s">
        <v>172</v>
      </c>
      <c r="BO4048" s="72" t="s">
        <v>173</v>
      </c>
      <c r="BP4048" s="72" t="s">
        <v>174</v>
      </c>
      <c r="BQ4048" s="68"/>
      <c r="BR4048" s="72" t="s">
        <v>175</v>
      </c>
      <c r="BT4048" s="72" t="s">
        <v>176</v>
      </c>
      <c r="BV4048" s="72" t="s">
        <v>177</v>
      </c>
      <c r="BW4048" s="72" t="s">
        <v>178</v>
      </c>
      <c r="BX4048" s="72" t="s">
        <v>179</v>
      </c>
      <c r="BY4048" s="72" t="s">
        <v>180</v>
      </c>
      <c r="BZ4048" s="72" t="s">
        <v>181</v>
      </c>
      <c r="CB4048" s="72" t="s">
        <v>182</v>
      </c>
      <c r="CC4048" s="72" t="s">
        <v>183</v>
      </c>
      <c r="CE4048" s="72" t="s">
        <v>184</v>
      </c>
      <c r="CG4048" s="72" t="s">
        <v>185</v>
      </c>
      <c r="CH4048" s="72" t="s">
        <v>186</v>
      </c>
    </row>
    <row r="4049" spans="4:86" s="66" customFormat="1" ht="409.6" x14ac:dyDescent="0.3">
      <c r="D4049" s="65"/>
      <c r="AY4049" s="69"/>
      <c r="AZ4049" s="70" t="s">
        <v>67</v>
      </c>
      <c r="BB4049" s="69" t="s">
        <v>187</v>
      </c>
      <c r="BC4049" s="57"/>
      <c r="BD4049" s="71" t="s">
        <v>188</v>
      </c>
      <c r="BE4049" s="57"/>
      <c r="BF4049" s="71" t="s">
        <v>189</v>
      </c>
      <c r="BG4049" s="71" t="s">
        <v>190</v>
      </c>
      <c r="BH4049" s="72" t="s">
        <v>191</v>
      </c>
      <c r="BI4049" s="72" t="s">
        <v>192</v>
      </c>
      <c r="BL4049" s="72" t="s">
        <v>193</v>
      </c>
      <c r="BM4049" s="72" t="s">
        <v>194</v>
      </c>
      <c r="BP4049" s="72" t="s">
        <v>195</v>
      </c>
      <c r="BQ4049" s="68"/>
      <c r="BR4049" s="72" t="s">
        <v>196</v>
      </c>
      <c r="BV4049" s="72" t="s">
        <v>197</v>
      </c>
      <c r="BY4049" s="72" t="s">
        <v>198</v>
      </c>
      <c r="CB4049" s="72" t="s">
        <v>199</v>
      </c>
      <c r="CC4049" s="72" t="s">
        <v>193</v>
      </c>
      <c r="CE4049" s="72" t="s">
        <v>200</v>
      </c>
      <c r="CG4049" s="72" t="s">
        <v>193</v>
      </c>
      <c r="CH4049" s="72" t="s">
        <v>201</v>
      </c>
    </row>
    <row r="4050" spans="4:86" s="66" customFormat="1" ht="409.6" x14ac:dyDescent="0.3">
      <c r="D4050" s="65"/>
      <c r="AY4050" s="69"/>
      <c r="AZ4050" s="70" t="s">
        <v>68</v>
      </c>
      <c r="BB4050" s="69" t="s">
        <v>202</v>
      </c>
      <c r="BC4050" s="57"/>
      <c r="BD4050" s="71" t="s">
        <v>203</v>
      </c>
      <c r="BE4050" s="57"/>
      <c r="BF4050" s="71" t="s">
        <v>193</v>
      </c>
      <c r="BG4050" s="71" t="s">
        <v>193</v>
      </c>
      <c r="BH4050" s="72" t="s">
        <v>204</v>
      </c>
      <c r="BI4050" s="72" t="s">
        <v>193</v>
      </c>
      <c r="BP4050" s="72" t="s">
        <v>205</v>
      </c>
      <c r="BQ4050" s="68"/>
      <c r="BR4050" s="72" t="s">
        <v>206</v>
      </c>
      <c r="BV4050" s="72" t="s">
        <v>181</v>
      </c>
      <c r="CE4050" s="72" t="s">
        <v>207</v>
      </c>
      <c r="CH4050" s="72" t="s">
        <v>208</v>
      </c>
    </row>
    <row r="4051" spans="4:86" s="66" customFormat="1" ht="409.6" x14ac:dyDescent="0.3">
      <c r="D4051" s="65"/>
      <c r="AY4051" s="69"/>
      <c r="AZ4051" s="70" t="s">
        <v>69</v>
      </c>
      <c r="BB4051" s="69" t="s">
        <v>209</v>
      </c>
      <c r="BC4051" s="57"/>
      <c r="BD4051" s="71" t="s">
        <v>210</v>
      </c>
      <c r="BE4051" s="57"/>
      <c r="BF4051" s="57"/>
      <c r="BI4051" s="72" t="s">
        <v>211</v>
      </c>
      <c r="BP4051" s="72" t="s">
        <v>212</v>
      </c>
      <c r="BQ4051" s="68"/>
      <c r="BR4051" s="72" t="s">
        <v>213</v>
      </c>
      <c r="BV4051" s="72" t="s">
        <v>214</v>
      </c>
      <c r="CE4051" s="72" t="s">
        <v>215</v>
      </c>
      <c r="CH4051" s="72" t="s">
        <v>216</v>
      </c>
    </row>
    <row r="4052" spans="4:86" s="57" customFormat="1" ht="288" x14ac:dyDescent="0.3">
      <c r="D4052" s="73"/>
      <c r="AY4052" s="69"/>
      <c r="AZ4052" s="70" t="s">
        <v>70</v>
      </c>
      <c r="BB4052" s="69" t="s">
        <v>217</v>
      </c>
      <c r="BD4052" s="71" t="s">
        <v>218</v>
      </c>
      <c r="BP4052" s="71" t="s">
        <v>219</v>
      </c>
      <c r="BQ4052" s="70"/>
      <c r="BR4052" s="71" t="s">
        <v>220</v>
      </c>
      <c r="CE4052" s="71" t="s">
        <v>221</v>
      </c>
      <c r="CH4052" s="71" t="s">
        <v>222</v>
      </c>
    </row>
    <row r="4053" spans="4:86" s="57" customFormat="1" ht="409.6" x14ac:dyDescent="0.3">
      <c r="D4053" s="73"/>
      <c r="AY4053" s="69"/>
      <c r="AZ4053" s="70" t="s">
        <v>71</v>
      </c>
      <c r="BB4053" s="69" t="s">
        <v>223</v>
      </c>
      <c r="BD4053" s="71" t="s">
        <v>224</v>
      </c>
      <c r="BQ4053" s="70"/>
      <c r="BR4053" s="71" t="s">
        <v>225</v>
      </c>
      <c r="CE4053" s="71" t="s">
        <v>226</v>
      </c>
      <c r="CH4053" s="71" t="s">
        <v>227</v>
      </c>
    </row>
    <row r="4054" spans="4:86" s="57" customFormat="1" ht="336" x14ac:dyDescent="0.3">
      <c r="D4054" s="73"/>
      <c r="AY4054" s="69"/>
      <c r="AZ4054" s="70" t="s">
        <v>72</v>
      </c>
      <c r="BB4054" s="69" t="s">
        <v>228</v>
      </c>
      <c r="BD4054" s="71" t="s">
        <v>229</v>
      </c>
      <c r="BQ4054" s="70"/>
      <c r="BR4054" s="71" t="s">
        <v>230</v>
      </c>
      <c r="CE4054" s="71" t="s">
        <v>231</v>
      </c>
      <c r="CH4054" s="71" t="s">
        <v>232</v>
      </c>
    </row>
    <row r="4055" spans="4:86" s="57" customFormat="1" ht="372" x14ac:dyDescent="0.3">
      <c r="D4055" s="73"/>
      <c r="AY4055" s="69"/>
      <c r="AZ4055" s="70" t="s">
        <v>73</v>
      </c>
      <c r="BB4055" s="69" t="s">
        <v>233</v>
      </c>
      <c r="BD4055" s="71" t="s">
        <v>234</v>
      </c>
      <c r="BQ4055" s="70"/>
      <c r="BR4055" s="71" t="s">
        <v>235</v>
      </c>
      <c r="CH4055" s="71" t="s">
        <v>236</v>
      </c>
    </row>
    <row r="4056" spans="4:86" s="57" customFormat="1" ht="409.6" x14ac:dyDescent="0.3">
      <c r="D4056" s="73"/>
      <c r="AY4056" s="69"/>
      <c r="AZ4056" s="70" t="s">
        <v>74</v>
      </c>
      <c r="BB4056" s="69" t="s">
        <v>237</v>
      </c>
      <c r="BD4056" s="71" t="s">
        <v>238</v>
      </c>
      <c r="BQ4056" s="70"/>
      <c r="BR4056" s="71" t="s">
        <v>239</v>
      </c>
      <c r="CH4056" s="71" t="s">
        <v>240</v>
      </c>
    </row>
    <row r="4057" spans="4:86" s="57" customFormat="1" ht="396" x14ac:dyDescent="0.3">
      <c r="D4057" s="73"/>
      <c r="AY4057" s="69"/>
      <c r="AZ4057" s="70" t="s">
        <v>75</v>
      </c>
      <c r="BB4057" s="69" t="s">
        <v>241</v>
      </c>
      <c r="BD4057" s="71" t="s">
        <v>242</v>
      </c>
      <c r="BQ4057" s="70"/>
      <c r="BR4057" s="71" t="s">
        <v>243</v>
      </c>
    </row>
    <row r="4058" spans="4:86" s="57" customFormat="1" ht="336" x14ac:dyDescent="0.3">
      <c r="D4058" s="73"/>
      <c r="AY4058" s="69"/>
      <c r="AZ4058" s="70" t="s">
        <v>76</v>
      </c>
      <c r="BB4058" s="69" t="s">
        <v>244</v>
      </c>
      <c r="BD4058" s="71" t="s">
        <v>245</v>
      </c>
      <c r="BQ4058" s="70"/>
      <c r="BR4058" s="71" t="s">
        <v>246</v>
      </c>
    </row>
    <row r="4059" spans="4:86" s="57" customFormat="1" ht="372" x14ac:dyDescent="0.3">
      <c r="D4059" s="73"/>
      <c r="AY4059" s="69"/>
      <c r="AZ4059" s="70" t="s">
        <v>78</v>
      </c>
      <c r="BB4059" s="69" t="s">
        <v>247</v>
      </c>
      <c r="BD4059" s="71" t="s">
        <v>248</v>
      </c>
      <c r="BR4059" s="71" t="s">
        <v>249</v>
      </c>
    </row>
    <row r="4060" spans="4:86" s="57" customFormat="1" ht="409.6" x14ac:dyDescent="0.3">
      <c r="D4060" s="73"/>
      <c r="AY4060" s="69"/>
      <c r="AZ4060" s="70" t="s">
        <v>77</v>
      </c>
      <c r="BB4060" s="69" t="s">
        <v>250</v>
      </c>
      <c r="BD4060" s="71" t="s">
        <v>251</v>
      </c>
      <c r="BR4060" s="71" t="s">
        <v>252</v>
      </c>
    </row>
    <row r="4061" spans="4:86" s="57" customFormat="1" ht="409.6" x14ac:dyDescent="0.3">
      <c r="D4061" s="73"/>
      <c r="AY4061" s="69"/>
      <c r="AZ4061" s="70" t="s">
        <v>79</v>
      </c>
      <c r="BB4061" s="69" t="s">
        <v>253</v>
      </c>
      <c r="BD4061" s="71" t="s">
        <v>254</v>
      </c>
      <c r="BR4061" s="71" t="s">
        <v>255</v>
      </c>
    </row>
    <row r="4062" spans="4:86" s="66" customFormat="1" ht="60" x14ac:dyDescent="0.3">
      <c r="D4062" s="65"/>
      <c r="AY4062" s="69"/>
      <c r="AZ4062" s="70" t="s">
        <v>80</v>
      </c>
      <c r="BA4062" s="57"/>
      <c r="BB4062" s="69" t="s">
        <v>256</v>
      </c>
      <c r="BC4062" s="57"/>
      <c r="BD4062" s="57"/>
      <c r="BE4062" s="57"/>
      <c r="BF4062" s="57"/>
    </row>
    <row r="4063" spans="4:86" s="66" customFormat="1" ht="60" x14ac:dyDescent="0.3">
      <c r="D4063" s="65"/>
      <c r="AY4063" s="57"/>
      <c r="AZ4063" s="70" t="s">
        <v>81</v>
      </c>
      <c r="BA4063" s="57"/>
      <c r="BB4063" s="57"/>
      <c r="BC4063" s="57"/>
      <c r="BD4063" s="57"/>
      <c r="BE4063" s="57"/>
      <c r="BF4063" s="57"/>
    </row>
    <row r="4064" spans="4:86" s="66" customFormat="1" ht="36" x14ac:dyDescent="0.3">
      <c r="D4064" s="65"/>
      <c r="AY4064" s="57"/>
      <c r="AZ4064" s="70" t="s">
        <v>82</v>
      </c>
      <c r="BA4064" s="57"/>
      <c r="BB4064" s="57"/>
      <c r="BC4064" s="57"/>
      <c r="BD4064" s="57"/>
      <c r="BE4064" s="57"/>
      <c r="BF4064" s="57"/>
    </row>
    <row r="4065" spans="4:58" s="66" customFormat="1" ht="84" x14ac:dyDescent="0.3">
      <c r="D4065" s="65"/>
      <c r="AY4065" s="57"/>
      <c r="AZ4065" s="70" t="s">
        <v>83</v>
      </c>
      <c r="BA4065" s="57"/>
      <c r="BB4065" s="57"/>
      <c r="BC4065" s="57"/>
      <c r="BD4065" s="57"/>
      <c r="BE4065" s="57"/>
      <c r="BF4065" s="57"/>
    </row>
    <row r="4066" spans="4:58" s="66" customFormat="1" ht="36" x14ac:dyDescent="0.3">
      <c r="D4066" s="65"/>
      <c r="AY4066" s="57"/>
      <c r="AZ4066" s="70" t="s">
        <v>84</v>
      </c>
      <c r="BA4066" s="57"/>
      <c r="BB4066" s="57"/>
      <c r="BC4066" s="57"/>
      <c r="BD4066" s="57"/>
      <c r="BE4066" s="57"/>
      <c r="BF4066" s="57"/>
    </row>
    <row r="4067" spans="4:58" s="66" customFormat="1" ht="48" x14ac:dyDescent="0.3">
      <c r="D4067" s="65"/>
      <c r="AY4067" s="57"/>
      <c r="AZ4067" s="70" t="s">
        <v>85</v>
      </c>
      <c r="BA4067" s="57"/>
      <c r="BB4067" s="57"/>
      <c r="BC4067" s="57"/>
      <c r="BD4067" s="57"/>
      <c r="BE4067" s="57"/>
      <c r="BF4067" s="57"/>
    </row>
    <row r="4068" spans="4:58" s="66" customFormat="1" ht="144" x14ac:dyDescent="0.3">
      <c r="D4068" s="65"/>
      <c r="AY4068" s="57"/>
      <c r="AZ4068" s="70" t="s">
        <v>86</v>
      </c>
      <c r="BA4068" s="57"/>
      <c r="BB4068" s="57"/>
      <c r="BC4068" s="57"/>
      <c r="BD4068" s="57"/>
      <c r="BE4068" s="57"/>
      <c r="BF4068" s="57"/>
    </row>
    <row r="4069" spans="4:58" s="66" customFormat="1" ht="72" x14ac:dyDescent="0.3">
      <c r="D4069" s="65"/>
      <c r="AY4069" s="57"/>
      <c r="AZ4069" s="70" t="s">
        <v>87</v>
      </c>
      <c r="BA4069" s="57"/>
      <c r="BB4069" s="57"/>
      <c r="BC4069" s="57"/>
      <c r="BD4069" s="57"/>
      <c r="BE4069" s="57"/>
      <c r="BF4069" s="57"/>
    </row>
    <row r="4070" spans="4:58" s="66" customFormat="1" ht="60" x14ac:dyDescent="0.3">
      <c r="D4070" s="65"/>
      <c r="AY4070" s="57"/>
      <c r="AZ4070" s="70" t="s">
        <v>88</v>
      </c>
      <c r="BA4070" s="57"/>
      <c r="BB4070" s="57"/>
      <c r="BC4070" s="57"/>
      <c r="BD4070" s="57"/>
      <c r="BE4070" s="57"/>
      <c r="BF4070" s="57"/>
    </row>
    <row r="4071" spans="4:58" s="66" customFormat="1" ht="60" x14ac:dyDescent="0.3">
      <c r="D4071" s="65"/>
      <c r="AY4071" s="57"/>
      <c r="AZ4071" s="70" t="s">
        <v>89</v>
      </c>
      <c r="BA4071" s="57"/>
      <c r="BB4071" s="57"/>
      <c r="BC4071" s="57"/>
      <c r="BD4071" s="57"/>
      <c r="BE4071" s="57"/>
      <c r="BF4071" s="57"/>
    </row>
    <row r="4072" spans="4:58" s="66" customFormat="1" ht="96" x14ac:dyDescent="0.3">
      <c r="D4072" s="65"/>
      <c r="AY4072" s="57"/>
      <c r="AZ4072" s="70" t="s">
        <v>90</v>
      </c>
      <c r="BA4072" s="57"/>
      <c r="BB4072" s="57"/>
      <c r="BC4072" s="57"/>
      <c r="BD4072" s="57"/>
      <c r="BE4072" s="57"/>
      <c r="BF4072" s="57"/>
    </row>
    <row r="4073" spans="4:58" s="66" customFormat="1" ht="84" x14ac:dyDescent="0.3">
      <c r="D4073" s="65"/>
      <c r="AY4073" s="57"/>
      <c r="AZ4073" s="70" t="s">
        <v>91</v>
      </c>
      <c r="BA4073" s="57"/>
      <c r="BB4073" s="57"/>
      <c r="BC4073" s="57"/>
      <c r="BD4073" s="57"/>
      <c r="BE4073" s="57"/>
      <c r="BF4073" s="57"/>
    </row>
    <row r="4074" spans="4:58" s="66" customFormat="1" ht="48" x14ac:dyDescent="0.3">
      <c r="D4074" s="65"/>
      <c r="AY4074" s="57"/>
      <c r="AZ4074" s="70" t="s">
        <v>92</v>
      </c>
      <c r="BA4074" s="57"/>
      <c r="BB4074" s="57"/>
      <c r="BC4074" s="57"/>
      <c r="BD4074" s="57"/>
      <c r="BE4074" s="57"/>
      <c r="BF4074" s="57"/>
    </row>
    <row r="4075" spans="4:58" s="66" customFormat="1" ht="60" x14ac:dyDescent="0.3">
      <c r="D4075" s="65"/>
      <c r="AY4075" s="57"/>
      <c r="AZ4075" s="70" t="s">
        <v>93</v>
      </c>
      <c r="BA4075" s="57"/>
      <c r="BB4075" s="57"/>
      <c r="BC4075" s="57"/>
      <c r="BD4075" s="57"/>
      <c r="BE4075" s="57"/>
      <c r="BF4075" s="57"/>
    </row>
    <row r="4076" spans="4:58" s="66" customFormat="1" ht="36" x14ac:dyDescent="0.3">
      <c r="D4076" s="65"/>
      <c r="AY4076" s="57"/>
      <c r="AZ4076" s="70" t="s">
        <v>94</v>
      </c>
      <c r="BA4076" s="57"/>
      <c r="BB4076" s="57"/>
      <c r="BC4076" s="57"/>
      <c r="BD4076" s="57"/>
      <c r="BE4076" s="57"/>
      <c r="BF4076" s="57"/>
    </row>
    <row r="4077" spans="4:58" s="66" customFormat="1" ht="72" x14ac:dyDescent="0.3">
      <c r="D4077" s="65"/>
      <c r="AY4077" s="57"/>
      <c r="AZ4077" s="70" t="s">
        <v>95</v>
      </c>
      <c r="BA4077" s="57"/>
      <c r="BB4077" s="57"/>
      <c r="BC4077" s="57"/>
      <c r="BD4077" s="57"/>
      <c r="BE4077" s="57"/>
      <c r="BF4077" s="57"/>
    </row>
    <row r="4078" spans="4:58" s="66" customFormat="1" ht="72" x14ac:dyDescent="0.3">
      <c r="D4078" s="65"/>
      <c r="AY4078" s="57"/>
      <c r="AZ4078" s="70" t="s">
        <v>96</v>
      </c>
      <c r="BA4078" s="57"/>
      <c r="BB4078" s="57"/>
      <c r="BC4078" s="57"/>
      <c r="BD4078" s="57"/>
      <c r="BE4078" s="57"/>
      <c r="BF4078" s="57"/>
    </row>
    <row r="4079" spans="4:58" s="66" customFormat="1" x14ac:dyDescent="0.3">
      <c r="D4079" s="65"/>
    </row>
    <row r="4080" spans="4:58" s="66" customFormat="1" x14ac:dyDescent="0.3">
      <c r="D4080" s="65"/>
    </row>
    <row r="4081" spans="4:93" s="66" customFormat="1" x14ac:dyDescent="0.3">
      <c r="D4081" s="65"/>
    </row>
    <row r="4082" spans="4:93" x14ac:dyDescent="0.3">
      <c r="AX4082" s="26"/>
      <c r="AY4082" s="26"/>
      <c r="AZ4082" s="26"/>
      <c r="BA4082" s="26"/>
      <c r="BB4082" s="26"/>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row>
    <row r="4083" spans="4:93" x14ac:dyDescent="0.3">
      <c r="AX4083" s="26"/>
      <c r="AY4083" s="26"/>
      <c r="AZ4083" s="26"/>
      <c r="BA4083" s="26"/>
      <c r="BB4083" s="26"/>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row>
    <row r="4084" spans="4:93" x14ac:dyDescent="0.3">
      <c r="AX4084" s="26"/>
      <c r="AY4084" s="26"/>
      <c r="AZ4084" s="26"/>
      <c r="BA4084" s="26"/>
      <c r="BB4084" s="26"/>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row>
    <row r="4085" spans="4:93" x14ac:dyDescent="0.3">
      <c r="AX4085" s="26"/>
      <c r="AY4085" s="26"/>
      <c r="AZ4085" s="26"/>
      <c r="BA4085" s="26"/>
      <c r="BB4085" s="26"/>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74"/>
      <c r="CO4085" s="74"/>
    </row>
    <row r="4086" spans="4:93" x14ac:dyDescent="0.3">
      <c r="AX4086" s="26"/>
      <c r="AY4086" s="26"/>
      <c r="AZ4086" s="26"/>
      <c r="BA4086" s="26"/>
      <c r="BB4086" s="26"/>
      <c r="BC4086" s="26"/>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74"/>
      <c r="CO4086" s="74"/>
    </row>
    <row r="4087" spans="4:93" x14ac:dyDescent="0.3">
      <c r="AX4087" s="26"/>
      <c r="AY4087" s="26"/>
      <c r="AZ4087" s="26"/>
      <c r="BA4087" s="26"/>
      <c r="BB4087" s="26"/>
      <c r="BC4087" s="26"/>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74"/>
      <c r="CO4087" s="74"/>
    </row>
    <row r="4088" spans="4:93" x14ac:dyDescent="0.3">
      <c r="AX4088" s="26"/>
      <c r="AY4088" s="26"/>
      <c r="AZ4088" s="26"/>
      <c r="BA4088" s="26"/>
      <c r="BB4088" s="26"/>
      <c r="BC4088" s="26"/>
      <c r="BD4088" s="26"/>
      <c r="BE4088" s="26"/>
      <c r="BF4088" s="26"/>
      <c r="BG4088" s="26"/>
      <c r="BH4088" s="26"/>
      <c r="BI4088" s="26"/>
      <c r="BJ4088" s="26"/>
      <c r="BK4088" s="26"/>
      <c r="BL4088" s="26"/>
      <c r="BM4088" s="26"/>
      <c r="BN4088" s="26"/>
      <c r="BO4088" s="26"/>
      <c r="BP4088" s="26"/>
      <c r="BQ4088" s="26"/>
      <c r="BR4088" s="26"/>
      <c r="BS4088" s="26"/>
      <c r="BT4088" s="26"/>
      <c r="BU4088" s="26"/>
      <c r="BV4088" s="26"/>
      <c r="BW4088" s="26"/>
      <c r="BX4088" s="26"/>
      <c r="BY4088" s="26"/>
      <c r="BZ4088" s="26"/>
      <c r="CA4088" s="26"/>
      <c r="CB4088" s="26"/>
      <c r="CC4088" s="26"/>
      <c r="CD4088" s="26"/>
      <c r="CE4088" s="26"/>
      <c r="CF4088" s="26"/>
      <c r="CG4088" s="26"/>
      <c r="CH4088" s="26"/>
      <c r="CI4088" s="26"/>
      <c r="CJ4088" s="26"/>
      <c r="CK4088" s="26"/>
      <c r="CL4088" s="26"/>
      <c r="CM4088" s="26"/>
      <c r="CN4088" s="74"/>
      <c r="CO4088" s="74"/>
    </row>
    <row r="4089" spans="4:93" x14ac:dyDescent="0.3">
      <c r="AX4089" s="26"/>
      <c r="AY4089" s="26"/>
      <c r="AZ4089" s="26"/>
      <c r="BA4089" s="26"/>
      <c r="BB4089" s="26"/>
      <c r="BC4089" s="26"/>
      <c r="BD4089" s="26"/>
      <c r="BE4089" s="26"/>
      <c r="BF4089" s="26"/>
      <c r="BG4089" s="26"/>
      <c r="BH4089" s="26"/>
      <c r="BI4089" s="26"/>
      <c r="BJ4089" s="26"/>
      <c r="BK4089" s="26"/>
      <c r="BL4089" s="26"/>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74"/>
      <c r="CO4089" s="74"/>
    </row>
    <row r="4090" spans="4:93" x14ac:dyDescent="0.3">
      <c r="AX4090" s="26"/>
      <c r="AY4090" s="26"/>
      <c r="AZ4090" s="26"/>
      <c r="BA4090" s="26"/>
      <c r="BB4090" s="26"/>
      <c r="BC4090" s="26"/>
      <c r="BD4090" s="26"/>
      <c r="BE4090" s="26"/>
      <c r="BF4090" s="26"/>
      <c r="BG4090" s="26"/>
      <c r="BH4090" s="26"/>
      <c r="BI4090" s="26"/>
      <c r="BJ4090" s="26"/>
      <c r="BK4090" s="26"/>
      <c r="BL4090" s="26"/>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74"/>
      <c r="CO4090" s="74"/>
    </row>
    <row r="4091" spans="4:93" x14ac:dyDescent="0.3">
      <c r="AX4091" s="26"/>
      <c r="AY4091" s="26"/>
      <c r="AZ4091" s="26"/>
      <c r="BA4091" s="26"/>
      <c r="BB4091" s="26"/>
      <c r="BC4091" s="26"/>
      <c r="BD4091" s="26"/>
      <c r="BE4091" s="26"/>
      <c r="BF4091" s="26"/>
      <c r="BG4091" s="26"/>
      <c r="BH4091" s="26"/>
      <c r="BI4091" s="26"/>
      <c r="BJ4091" s="26"/>
      <c r="BK4091" s="26"/>
      <c r="BL4091" s="26"/>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74"/>
      <c r="CO4091" s="74"/>
    </row>
    <row r="4092" spans="4:93" x14ac:dyDescent="0.3">
      <c r="AX4092" s="26"/>
      <c r="AY4092" s="26"/>
      <c r="AZ4092" s="26"/>
      <c r="BA4092" s="26"/>
      <c r="BB4092" s="26"/>
      <c r="BC4092" s="26"/>
      <c r="BD4092" s="26"/>
      <c r="BE4092" s="26"/>
      <c r="BF4092" s="26"/>
      <c r="BG4092" s="26"/>
      <c r="BH4092" s="26"/>
      <c r="BI4092" s="26"/>
      <c r="BJ4092" s="26"/>
      <c r="BK4092" s="26"/>
      <c r="BL4092" s="26"/>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74"/>
      <c r="CO4092" s="74"/>
    </row>
    <row r="4093" spans="4:93" x14ac:dyDescent="0.3">
      <c r="AX4093" s="26"/>
      <c r="AY4093" s="26"/>
      <c r="AZ4093" s="26"/>
      <c r="BA4093" s="26"/>
      <c r="BB4093" s="26"/>
      <c r="BC4093" s="26"/>
      <c r="BD4093" s="26"/>
      <c r="BE4093" s="26"/>
      <c r="BF4093" s="26"/>
      <c r="BG4093" s="26"/>
      <c r="BH4093" s="26"/>
      <c r="BI4093" s="26"/>
      <c r="BJ4093" s="26"/>
      <c r="BK4093" s="26"/>
      <c r="BL4093" s="26"/>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74"/>
      <c r="CO4093" s="74"/>
    </row>
    <row r="4094" spans="4:93" x14ac:dyDescent="0.3">
      <c r="AX4094" s="26"/>
      <c r="AY4094" s="26"/>
      <c r="AZ4094" s="26"/>
      <c r="BA4094" s="26"/>
      <c r="BB4094" s="26"/>
      <c r="BC4094" s="26"/>
      <c r="BD4094" s="26"/>
      <c r="BE4094" s="26"/>
      <c r="BF4094" s="26"/>
      <c r="BG4094" s="26"/>
      <c r="BH4094" s="26"/>
      <c r="BI4094" s="26"/>
      <c r="BJ4094" s="26"/>
      <c r="BK4094" s="26"/>
      <c r="BL4094" s="26"/>
      <c r="BM4094" s="26"/>
      <c r="BN4094" s="26"/>
      <c r="BO4094" s="26"/>
      <c r="BP4094" s="26"/>
      <c r="BQ4094" s="26"/>
      <c r="BR4094" s="26"/>
      <c r="BS4094" s="26"/>
      <c r="BT4094" s="26"/>
      <c r="BU4094" s="26"/>
      <c r="BV4094" s="26"/>
      <c r="BW4094" s="26"/>
      <c r="BX4094" s="26"/>
      <c r="BY4094" s="26"/>
      <c r="BZ4094" s="26"/>
      <c r="CA4094" s="26"/>
      <c r="CB4094" s="26"/>
      <c r="CC4094" s="26"/>
      <c r="CD4094" s="26"/>
      <c r="CE4094" s="26"/>
      <c r="CF4094" s="26"/>
      <c r="CG4094" s="26"/>
      <c r="CH4094" s="26"/>
      <c r="CI4094" s="26"/>
      <c r="CJ4094" s="26"/>
      <c r="CK4094" s="26"/>
      <c r="CL4094" s="26"/>
      <c r="CM4094" s="26"/>
      <c r="CN4094" s="74"/>
      <c r="CO4094" s="74"/>
    </row>
    <row r="4095" spans="4:93" x14ac:dyDescent="0.3">
      <c r="AX4095" s="26"/>
      <c r="AY4095" s="26"/>
      <c r="AZ4095" s="26"/>
      <c r="BA4095" s="26"/>
      <c r="BB4095" s="26"/>
      <c r="BC4095" s="26"/>
      <c r="BD4095" s="26"/>
      <c r="BE4095" s="26"/>
      <c r="BF4095" s="26"/>
      <c r="BG4095" s="26"/>
      <c r="BH4095" s="26"/>
      <c r="BI4095" s="26"/>
      <c r="BJ4095" s="26"/>
      <c r="BK4095" s="26"/>
      <c r="BL4095" s="26"/>
      <c r="BM4095" s="26"/>
      <c r="BN4095" s="26"/>
      <c r="BO4095" s="26"/>
      <c r="BP4095" s="26"/>
      <c r="BQ4095" s="26"/>
      <c r="BR4095" s="26"/>
      <c r="BS4095" s="26"/>
      <c r="BT4095" s="26"/>
      <c r="BU4095" s="26"/>
      <c r="BV4095" s="26"/>
      <c r="BW4095" s="26"/>
      <c r="BX4095" s="26"/>
      <c r="BY4095" s="26"/>
      <c r="BZ4095" s="26"/>
      <c r="CA4095" s="26"/>
      <c r="CB4095" s="26"/>
      <c r="CC4095" s="26"/>
      <c r="CD4095" s="26"/>
      <c r="CE4095" s="26"/>
      <c r="CF4095" s="26"/>
      <c r="CG4095" s="26"/>
      <c r="CH4095" s="26"/>
      <c r="CI4095" s="26"/>
      <c r="CJ4095" s="26"/>
      <c r="CK4095" s="26"/>
      <c r="CL4095" s="26"/>
      <c r="CM4095" s="26"/>
      <c r="CN4095" s="74"/>
      <c r="CO4095" s="74"/>
    </row>
    <row r="4096" spans="4:93" x14ac:dyDescent="0.3">
      <c r="AX4096" s="26"/>
      <c r="AY4096" s="26"/>
      <c r="AZ4096" s="26"/>
      <c r="BA4096" s="26"/>
      <c r="BB4096" s="26"/>
      <c r="BC4096" s="26"/>
      <c r="BD4096" s="26"/>
      <c r="BE4096" s="26"/>
      <c r="BF4096" s="26"/>
      <c r="BG4096" s="26"/>
      <c r="BH4096" s="26"/>
      <c r="BI4096" s="26"/>
      <c r="BJ4096" s="26"/>
      <c r="BK4096" s="26"/>
      <c r="BL4096" s="26"/>
      <c r="BM4096" s="26"/>
      <c r="BN4096" s="26"/>
      <c r="BO4096" s="26"/>
      <c r="BP4096" s="26"/>
      <c r="BQ4096" s="26"/>
      <c r="BR4096" s="26"/>
      <c r="BS4096" s="26"/>
      <c r="BT4096" s="26"/>
      <c r="BU4096" s="26"/>
      <c r="BV4096" s="26"/>
      <c r="BW4096" s="26"/>
      <c r="BX4096" s="26"/>
      <c r="BY4096" s="26"/>
      <c r="BZ4096" s="26"/>
      <c r="CA4096" s="26"/>
      <c r="CB4096" s="26"/>
      <c r="CC4096" s="26"/>
      <c r="CD4096" s="26"/>
      <c r="CE4096" s="26"/>
      <c r="CF4096" s="26"/>
      <c r="CG4096" s="26"/>
      <c r="CH4096" s="26"/>
      <c r="CI4096" s="26"/>
      <c r="CJ4096" s="26"/>
      <c r="CK4096" s="26"/>
      <c r="CL4096" s="26"/>
      <c r="CM4096" s="26"/>
      <c r="CN4096" s="74"/>
      <c r="CO4096" s="74"/>
    </row>
    <row r="4097" spans="50:93" x14ac:dyDescent="0.3">
      <c r="AX4097" s="26"/>
      <c r="AY4097" s="26"/>
      <c r="AZ4097" s="26"/>
      <c r="BA4097" s="26"/>
      <c r="BB4097" s="26"/>
      <c r="BC4097" s="26"/>
      <c r="BD4097" s="26"/>
      <c r="BE4097" s="26"/>
      <c r="BF4097" s="26"/>
      <c r="BG4097" s="26"/>
      <c r="BH4097" s="26"/>
      <c r="BI4097" s="26"/>
      <c r="BJ4097" s="26"/>
      <c r="BK4097" s="26"/>
      <c r="BL4097" s="26"/>
      <c r="BM4097" s="26"/>
      <c r="BN4097" s="26"/>
      <c r="BO4097" s="26"/>
      <c r="BP4097" s="26"/>
      <c r="BQ4097" s="26"/>
      <c r="BR4097" s="26"/>
      <c r="BS4097" s="26"/>
      <c r="BT4097" s="26"/>
      <c r="BU4097" s="26"/>
      <c r="BV4097" s="26"/>
      <c r="BW4097" s="26"/>
      <c r="BX4097" s="26"/>
      <c r="BY4097" s="26"/>
      <c r="BZ4097" s="26"/>
      <c r="CA4097" s="26"/>
      <c r="CB4097" s="26"/>
      <c r="CC4097" s="26"/>
      <c r="CD4097" s="26"/>
      <c r="CE4097" s="26"/>
      <c r="CF4097" s="26"/>
      <c r="CG4097" s="26"/>
      <c r="CH4097" s="26"/>
      <c r="CI4097" s="26"/>
      <c r="CJ4097" s="26"/>
      <c r="CK4097" s="26"/>
      <c r="CL4097" s="26"/>
      <c r="CM4097" s="26"/>
      <c r="CN4097" s="74"/>
      <c r="CO4097" s="74"/>
    </row>
    <row r="4098" spans="50:93" x14ac:dyDescent="0.3">
      <c r="AX4098" s="26"/>
      <c r="AY4098" s="26"/>
      <c r="AZ4098" s="26"/>
      <c r="BA4098" s="26"/>
      <c r="BB4098" s="26"/>
      <c r="BC4098" s="26"/>
      <c r="BD4098" s="26"/>
      <c r="BE4098" s="26"/>
      <c r="BF4098" s="26"/>
      <c r="BG4098" s="26"/>
      <c r="BH4098" s="26"/>
      <c r="BI4098" s="26"/>
      <c r="BJ4098" s="26"/>
      <c r="BK4098" s="26"/>
      <c r="BL4098" s="26"/>
      <c r="BM4098" s="26"/>
      <c r="BN4098" s="26"/>
      <c r="BO4098" s="26"/>
      <c r="BP4098" s="26"/>
      <c r="BQ4098" s="26"/>
      <c r="BR4098" s="26"/>
      <c r="BS4098" s="26"/>
      <c r="BT4098" s="26"/>
      <c r="BU4098" s="26"/>
      <c r="BV4098" s="26"/>
      <c r="BW4098" s="26"/>
      <c r="BX4098" s="26"/>
      <c r="BY4098" s="26"/>
      <c r="BZ4098" s="26"/>
      <c r="CA4098" s="26"/>
      <c r="CB4098" s="26"/>
      <c r="CC4098" s="26"/>
      <c r="CD4098" s="26"/>
      <c r="CE4098" s="26"/>
      <c r="CF4098" s="26"/>
      <c r="CG4098" s="26"/>
      <c r="CH4098" s="26"/>
      <c r="CI4098" s="26"/>
      <c r="CJ4098" s="26"/>
      <c r="CK4098" s="26"/>
      <c r="CL4098" s="26"/>
      <c r="CM4098" s="26"/>
      <c r="CN4098" s="74"/>
      <c r="CO4098" s="74"/>
    </row>
    <row r="4099" spans="50:93" x14ac:dyDescent="0.3">
      <c r="AX4099" s="26"/>
      <c r="AY4099" s="26"/>
      <c r="AZ4099" s="26"/>
      <c r="BA4099" s="26"/>
      <c r="BB4099" s="26"/>
      <c r="BC4099" s="26"/>
      <c r="BD4099" s="26"/>
      <c r="BE4099" s="26"/>
      <c r="BF4099" s="26"/>
      <c r="BG4099" s="26"/>
      <c r="BH4099" s="26"/>
      <c r="BI4099" s="26"/>
      <c r="BJ4099" s="26"/>
      <c r="BK4099" s="26"/>
      <c r="BL4099" s="26"/>
      <c r="BM4099" s="26"/>
      <c r="BN4099" s="26"/>
      <c r="BO4099" s="26"/>
      <c r="BP4099" s="26"/>
      <c r="BQ4099" s="26"/>
      <c r="BR4099" s="26"/>
      <c r="BS4099" s="26"/>
      <c r="BT4099" s="26"/>
      <c r="BU4099" s="26"/>
      <c r="BV4099" s="26"/>
      <c r="BW4099" s="26"/>
      <c r="BX4099" s="26"/>
      <c r="BY4099" s="26"/>
      <c r="BZ4099" s="26"/>
      <c r="CA4099" s="26"/>
      <c r="CB4099" s="26"/>
      <c r="CC4099" s="26"/>
      <c r="CD4099" s="26"/>
      <c r="CE4099" s="26"/>
      <c r="CF4099" s="26"/>
      <c r="CG4099" s="26"/>
      <c r="CH4099" s="26"/>
      <c r="CI4099" s="26"/>
      <c r="CJ4099" s="26"/>
      <c r="CK4099" s="26"/>
      <c r="CL4099" s="26"/>
      <c r="CM4099" s="26"/>
      <c r="CN4099" s="74"/>
      <c r="CO4099" s="74"/>
    </row>
    <row r="4100" spans="50:93" x14ac:dyDescent="0.3">
      <c r="AX4100" s="26"/>
      <c r="AY4100" s="26"/>
      <c r="AZ4100" s="26"/>
      <c r="BA4100" s="26"/>
      <c r="BB4100" s="26"/>
      <c r="BC4100" s="26"/>
      <c r="BD4100" s="26"/>
      <c r="BE4100" s="26"/>
      <c r="BF4100" s="26"/>
      <c r="BG4100" s="26"/>
      <c r="BH4100" s="26"/>
      <c r="BI4100" s="26"/>
      <c r="BJ4100" s="26"/>
      <c r="BK4100" s="26"/>
      <c r="BL4100" s="26"/>
      <c r="BM4100" s="26"/>
      <c r="BN4100" s="26"/>
      <c r="BO4100" s="26"/>
      <c r="BP4100" s="26"/>
      <c r="BQ4100" s="26"/>
      <c r="BR4100" s="26"/>
      <c r="BS4100" s="26"/>
      <c r="BT4100" s="26"/>
      <c r="BU4100" s="26"/>
      <c r="BV4100" s="26"/>
      <c r="BW4100" s="26"/>
      <c r="BX4100" s="26"/>
      <c r="BY4100" s="26"/>
      <c r="BZ4100" s="26"/>
      <c r="CA4100" s="26"/>
      <c r="CB4100" s="26"/>
      <c r="CC4100" s="26"/>
      <c r="CD4100" s="26"/>
      <c r="CE4100" s="26"/>
      <c r="CF4100" s="26"/>
      <c r="CG4100" s="26"/>
      <c r="CH4100" s="26"/>
      <c r="CI4100" s="26"/>
      <c r="CJ4100" s="26"/>
      <c r="CK4100" s="26"/>
      <c r="CL4100" s="26"/>
      <c r="CM4100" s="26"/>
      <c r="CN4100" s="74"/>
      <c r="CO4100" s="74"/>
    </row>
    <row r="4101" spans="50:93" x14ac:dyDescent="0.3">
      <c r="AX4101" s="26"/>
      <c r="AY4101" s="26"/>
      <c r="AZ4101" s="26"/>
      <c r="BA4101" s="26"/>
      <c r="BB4101" s="26"/>
      <c r="BC4101" s="26"/>
      <c r="BD4101" s="26"/>
      <c r="BE4101" s="26"/>
      <c r="BF4101" s="26"/>
      <c r="BG4101" s="26"/>
      <c r="BH4101" s="26"/>
      <c r="BI4101" s="26"/>
      <c r="BJ4101" s="26"/>
      <c r="BK4101" s="26"/>
      <c r="BL4101" s="26"/>
      <c r="BM4101" s="26"/>
      <c r="BN4101" s="26"/>
      <c r="BO4101" s="26"/>
      <c r="BP4101" s="26"/>
      <c r="BQ4101" s="26"/>
      <c r="BR4101" s="26"/>
      <c r="BS4101" s="26"/>
      <c r="BT4101" s="26"/>
      <c r="BU4101" s="26"/>
      <c r="BV4101" s="26"/>
      <c r="BW4101" s="26"/>
      <c r="BX4101" s="26"/>
      <c r="BY4101" s="26"/>
      <c r="BZ4101" s="26"/>
      <c r="CA4101" s="26"/>
      <c r="CB4101" s="26"/>
      <c r="CC4101" s="26"/>
      <c r="CD4101" s="26"/>
      <c r="CE4101" s="26"/>
      <c r="CF4101" s="26"/>
      <c r="CG4101" s="26"/>
      <c r="CH4101" s="26"/>
      <c r="CI4101" s="26"/>
      <c r="CJ4101" s="26"/>
      <c r="CK4101" s="26"/>
      <c r="CL4101" s="26"/>
      <c r="CM4101" s="26"/>
      <c r="CN4101" s="74"/>
      <c r="CO4101" s="74"/>
    </row>
    <row r="4102" spans="50:93" x14ac:dyDescent="0.3">
      <c r="AX4102" s="26"/>
      <c r="AY4102" s="26"/>
      <c r="AZ4102" s="26"/>
      <c r="BA4102" s="26"/>
      <c r="BB4102" s="26"/>
      <c r="BC4102" s="26"/>
      <c r="BD4102" s="26"/>
      <c r="BE4102" s="26"/>
      <c r="BF4102" s="26"/>
      <c r="BG4102" s="26"/>
      <c r="BH4102" s="26"/>
      <c r="BI4102" s="26"/>
      <c r="BJ4102" s="26"/>
      <c r="BK4102" s="26"/>
      <c r="BL4102" s="26"/>
      <c r="BM4102" s="26"/>
      <c r="BN4102" s="26"/>
      <c r="BO4102" s="26"/>
      <c r="BP4102" s="26"/>
      <c r="BQ4102" s="26"/>
      <c r="BR4102" s="26"/>
      <c r="BS4102" s="26"/>
      <c r="BT4102" s="26"/>
      <c r="BU4102" s="26"/>
      <c r="BV4102" s="26"/>
      <c r="BW4102" s="26"/>
      <c r="BX4102" s="26"/>
      <c r="BY4102" s="26"/>
      <c r="BZ4102" s="26"/>
      <c r="CA4102" s="26"/>
      <c r="CB4102" s="26"/>
      <c r="CC4102" s="26"/>
      <c r="CD4102" s="26"/>
      <c r="CE4102" s="26"/>
      <c r="CF4102" s="26"/>
      <c r="CG4102" s="26"/>
      <c r="CH4102" s="26"/>
      <c r="CI4102" s="26"/>
      <c r="CJ4102" s="26"/>
      <c r="CK4102" s="26"/>
      <c r="CL4102" s="26"/>
      <c r="CM4102" s="26"/>
      <c r="CN4102" s="74"/>
      <c r="CO4102" s="74"/>
    </row>
    <row r="4103" spans="50:93" x14ac:dyDescent="0.3">
      <c r="AX4103" s="26"/>
      <c r="AY4103" s="26"/>
      <c r="AZ4103" s="26"/>
      <c r="BA4103" s="26"/>
      <c r="BB4103" s="26"/>
      <c r="BC4103" s="26"/>
      <c r="BD4103" s="26"/>
      <c r="BE4103" s="26"/>
      <c r="BF4103" s="26"/>
      <c r="BG4103" s="26"/>
      <c r="BH4103" s="26"/>
      <c r="BI4103" s="26"/>
      <c r="BJ4103" s="26"/>
      <c r="BK4103" s="26"/>
      <c r="BL4103" s="26"/>
      <c r="BM4103" s="26"/>
      <c r="BN4103" s="26"/>
      <c r="BO4103" s="26"/>
      <c r="BP4103" s="26"/>
      <c r="BQ4103" s="26"/>
      <c r="BR4103" s="26"/>
      <c r="BS4103" s="26"/>
      <c r="BT4103" s="26"/>
      <c r="BU4103" s="26"/>
      <c r="BV4103" s="26"/>
      <c r="BW4103" s="26"/>
      <c r="BX4103" s="26"/>
      <c r="BY4103" s="26"/>
      <c r="BZ4103" s="26"/>
      <c r="CA4103" s="26"/>
      <c r="CB4103" s="26"/>
      <c r="CC4103" s="26"/>
      <c r="CD4103" s="26"/>
      <c r="CE4103" s="26"/>
      <c r="CF4103" s="26"/>
      <c r="CG4103" s="26"/>
      <c r="CH4103" s="26"/>
      <c r="CI4103" s="26"/>
      <c r="CJ4103" s="26"/>
      <c r="CK4103" s="26"/>
      <c r="CL4103" s="26"/>
      <c r="CM4103" s="26"/>
      <c r="CN4103" s="74"/>
      <c r="CO4103" s="74"/>
    </row>
    <row r="4104" spans="50:93" x14ac:dyDescent="0.3">
      <c r="AX4104" s="26"/>
      <c r="AY4104" s="26"/>
      <c r="AZ4104" s="26"/>
      <c r="BA4104" s="26"/>
      <c r="BB4104" s="26"/>
      <c r="BC4104" s="26"/>
      <c r="BD4104" s="26"/>
      <c r="BE4104" s="26"/>
      <c r="BF4104" s="26"/>
      <c r="BG4104" s="26"/>
      <c r="BH4104" s="26"/>
      <c r="BI4104" s="26"/>
      <c r="BJ4104" s="26"/>
      <c r="BK4104" s="26"/>
      <c r="BL4104" s="26"/>
      <c r="BM4104" s="26"/>
      <c r="BN4104" s="26"/>
      <c r="BO4104" s="26"/>
      <c r="BP4104" s="26"/>
      <c r="BQ4104" s="26"/>
      <c r="BR4104" s="26"/>
      <c r="BS4104" s="26"/>
      <c r="BT4104" s="26"/>
      <c r="BU4104" s="26"/>
      <c r="BV4104" s="26"/>
      <c r="BW4104" s="26"/>
      <c r="BX4104" s="26"/>
      <c r="BY4104" s="26"/>
      <c r="BZ4104" s="26"/>
      <c r="CA4104" s="26"/>
      <c r="CB4104" s="26"/>
      <c r="CC4104" s="26"/>
      <c r="CD4104" s="26"/>
      <c r="CE4104" s="26"/>
      <c r="CF4104" s="26"/>
      <c r="CG4104" s="26"/>
      <c r="CH4104" s="26"/>
      <c r="CI4104" s="26"/>
      <c r="CJ4104" s="26"/>
      <c r="CK4104" s="26"/>
      <c r="CL4104" s="26"/>
      <c r="CM4104" s="26"/>
      <c r="CN4104" s="74"/>
      <c r="CO4104" s="74"/>
    </row>
    <row r="4105" spans="50:93" x14ac:dyDescent="0.3">
      <c r="AX4105" s="26"/>
      <c r="AY4105" s="26"/>
      <c r="AZ4105" s="26"/>
      <c r="BA4105" s="26"/>
      <c r="BB4105" s="26"/>
      <c r="BC4105" s="26"/>
      <c r="BD4105" s="26"/>
      <c r="BE4105" s="26"/>
      <c r="BF4105" s="26"/>
      <c r="BG4105" s="26"/>
      <c r="BH4105" s="26"/>
      <c r="BI4105" s="26"/>
      <c r="BJ4105" s="26"/>
      <c r="BK4105" s="26"/>
      <c r="BL4105" s="26"/>
      <c r="BM4105" s="26"/>
      <c r="BN4105" s="26"/>
      <c r="BO4105" s="26"/>
      <c r="BP4105" s="26"/>
      <c r="BQ4105" s="26"/>
      <c r="BR4105" s="26"/>
      <c r="BS4105" s="26"/>
      <c r="BT4105" s="26"/>
      <c r="BU4105" s="26"/>
      <c r="BV4105" s="26"/>
      <c r="BW4105" s="26"/>
      <c r="BX4105" s="26"/>
      <c r="BY4105" s="26"/>
      <c r="BZ4105" s="26"/>
      <c r="CA4105" s="26"/>
      <c r="CB4105" s="26"/>
      <c r="CC4105" s="26"/>
      <c r="CD4105" s="26"/>
      <c r="CE4105" s="26"/>
      <c r="CF4105" s="26"/>
      <c r="CG4105" s="26"/>
      <c r="CH4105" s="26"/>
      <c r="CI4105" s="26"/>
      <c r="CJ4105" s="26"/>
      <c r="CK4105" s="26"/>
      <c r="CL4105" s="26"/>
      <c r="CM4105" s="26"/>
      <c r="CN4105" s="74"/>
      <c r="CO4105" s="74"/>
    </row>
    <row r="4106" spans="50:93" x14ac:dyDescent="0.3">
      <c r="AX4106" s="26"/>
      <c r="AY4106" s="26"/>
      <c r="AZ4106" s="26"/>
      <c r="BA4106" s="26"/>
      <c r="BB4106" s="26"/>
      <c r="BC4106" s="26"/>
      <c r="BD4106" s="26"/>
      <c r="BE4106" s="26"/>
      <c r="BF4106" s="26"/>
      <c r="BG4106" s="26"/>
      <c r="BH4106" s="26"/>
      <c r="BI4106" s="26"/>
      <c r="BJ4106" s="26"/>
      <c r="BK4106" s="26"/>
      <c r="BL4106" s="26"/>
      <c r="BM4106" s="26"/>
      <c r="BN4106" s="26"/>
      <c r="BO4106" s="26"/>
      <c r="BP4106" s="26"/>
      <c r="BQ4106" s="26"/>
      <c r="BR4106" s="26"/>
      <c r="BS4106" s="26"/>
      <c r="BT4106" s="26"/>
      <c r="BU4106" s="26"/>
      <c r="BV4106" s="26"/>
      <c r="BW4106" s="26"/>
      <c r="BX4106" s="26"/>
      <c r="BY4106" s="26"/>
      <c r="BZ4106" s="26"/>
      <c r="CA4106" s="26"/>
      <c r="CB4106" s="26"/>
      <c r="CC4106" s="26"/>
      <c r="CD4106" s="26"/>
      <c r="CE4106" s="26"/>
      <c r="CF4106" s="26"/>
      <c r="CG4106" s="26"/>
      <c r="CH4106" s="26"/>
      <c r="CI4106" s="26"/>
      <c r="CJ4106" s="26"/>
      <c r="CK4106" s="26"/>
      <c r="CL4106" s="26"/>
      <c r="CM4106" s="26"/>
      <c r="CN4106" s="74"/>
      <c r="CO4106" s="74"/>
    </row>
    <row r="4107" spans="50:93" x14ac:dyDescent="0.3">
      <c r="AX4107" s="26"/>
      <c r="AY4107" s="26"/>
      <c r="AZ4107" s="26"/>
      <c r="BA4107" s="26"/>
      <c r="BB4107" s="26"/>
      <c r="BC4107" s="26"/>
      <c r="BD4107" s="26"/>
      <c r="BE4107" s="26"/>
      <c r="BF4107" s="26"/>
      <c r="BG4107" s="26"/>
      <c r="BH4107" s="26"/>
      <c r="BI4107" s="26"/>
      <c r="BJ4107" s="26"/>
      <c r="BK4107" s="26"/>
      <c r="BL4107" s="26"/>
      <c r="BM4107" s="26"/>
      <c r="BN4107" s="26"/>
      <c r="BO4107" s="26"/>
      <c r="BP4107" s="26"/>
      <c r="BQ4107" s="26"/>
      <c r="BR4107" s="26"/>
      <c r="BS4107" s="26"/>
      <c r="BT4107" s="26"/>
      <c r="BU4107" s="26"/>
      <c r="BV4107" s="26"/>
      <c r="BW4107" s="26"/>
      <c r="BX4107" s="26"/>
      <c r="BY4107" s="26"/>
      <c r="BZ4107" s="26"/>
      <c r="CA4107" s="26"/>
      <c r="CB4107" s="26"/>
      <c r="CC4107" s="26"/>
      <c r="CD4107" s="26"/>
      <c r="CE4107" s="26"/>
      <c r="CF4107" s="26"/>
      <c r="CG4107" s="26"/>
      <c r="CH4107" s="26"/>
      <c r="CI4107" s="26"/>
      <c r="CJ4107" s="26"/>
      <c r="CK4107" s="26"/>
      <c r="CL4107" s="26"/>
      <c r="CM4107" s="26"/>
      <c r="CN4107" s="74"/>
      <c r="CO4107" s="74"/>
    </row>
    <row r="4108" spans="50:93" x14ac:dyDescent="0.3">
      <c r="AX4108" s="26"/>
      <c r="AY4108" s="26"/>
      <c r="AZ4108" s="26"/>
      <c r="BA4108" s="26"/>
      <c r="BB4108" s="26"/>
      <c r="BC4108" s="26"/>
      <c r="BD4108" s="26"/>
      <c r="BE4108" s="26"/>
      <c r="BF4108" s="26"/>
      <c r="BG4108" s="26"/>
      <c r="BH4108" s="26"/>
      <c r="BI4108" s="26"/>
      <c r="BJ4108" s="26"/>
      <c r="BK4108" s="26"/>
      <c r="BL4108" s="26"/>
      <c r="BM4108" s="26"/>
      <c r="BN4108" s="26"/>
      <c r="BO4108" s="26"/>
      <c r="BP4108" s="26"/>
      <c r="BQ4108" s="26"/>
      <c r="BR4108" s="26"/>
      <c r="BS4108" s="26"/>
      <c r="BT4108" s="26"/>
      <c r="BU4108" s="26"/>
      <c r="BV4108" s="26"/>
      <c r="BW4108" s="26"/>
      <c r="BX4108" s="26"/>
      <c r="BY4108" s="26"/>
      <c r="BZ4108" s="26"/>
      <c r="CA4108" s="26"/>
      <c r="CB4108" s="26"/>
      <c r="CC4108" s="26"/>
      <c r="CD4108" s="26"/>
      <c r="CE4108" s="26"/>
      <c r="CF4108" s="26"/>
      <c r="CG4108" s="26"/>
      <c r="CH4108" s="26"/>
      <c r="CI4108" s="26"/>
      <c r="CJ4108" s="26"/>
      <c r="CK4108" s="26"/>
      <c r="CL4108" s="26"/>
      <c r="CM4108" s="26"/>
      <c r="CN4108" s="74"/>
      <c r="CO4108" s="74"/>
    </row>
    <row r="4109" spans="50:93" x14ac:dyDescent="0.3">
      <c r="AX4109" s="26"/>
      <c r="AY4109" s="26"/>
      <c r="AZ4109" s="26"/>
      <c r="BA4109" s="26"/>
      <c r="BB4109" s="26"/>
      <c r="BC4109" s="26"/>
      <c r="BD4109" s="26"/>
      <c r="BE4109" s="26"/>
      <c r="BF4109" s="26"/>
      <c r="BG4109" s="26"/>
      <c r="BH4109" s="26"/>
      <c r="BI4109" s="26"/>
      <c r="BJ4109" s="26"/>
      <c r="BK4109" s="26"/>
      <c r="BL4109" s="26"/>
      <c r="BM4109" s="26"/>
      <c r="BN4109" s="26"/>
      <c r="BO4109" s="26"/>
      <c r="BP4109" s="26"/>
      <c r="BQ4109" s="26"/>
      <c r="BR4109" s="26"/>
      <c r="BS4109" s="26"/>
      <c r="BT4109" s="26"/>
      <c r="BU4109" s="26"/>
      <c r="BV4109" s="26"/>
      <c r="BW4109" s="26"/>
      <c r="BX4109" s="26"/>
      <c r="BY4109" s="26"/>
      <c r="BZ4109" s="26"/>
      <c r="CA4109" s="26"/>
      <c r="CB4109" s="26"/>
      <c r="CC4109" s="26"/>
      <c r="CD4109" s="26"/>
      <c r="CE4109" s="26"/>
      <c r="CF4109" s="26"/>
      <c r="CG4109" s="26"/>
      <c r="CH4109" s="26"/>
      <c r="CI4109" s="26"/>
      <c r="CJ4109" s="26"/>
      <c r="CK4109" s="26"/>
      <c r="CL4109" s="26"/>
      <c r="CM4109" s="26"/>
      <c r="CN4109" s="74"/>
      <c r="CO4109" s="74"/>
    </row>
    <row r="4110" spans="50:93" x14ac:dyDescent="0.3">
      <c r="AX4110" s="26"/>
      <c r="AY4110" s="26"/>
      <c r="AZ4110" s="26"/>
      <c r="BA4110" s="26"/>
      <c r="BB4110" s="26"/>
      <c r="BC4110" s="26"/>
      <c r="BD4110" s="26"/>
      <c r="BE4110" s="26"/>
      <c r="BF4110" s="26"/>
      <c r="BG4110" s="26"/>
      <c r="BH4110" s="26"/>
      <c r="BI4110" s="26"/>
      <c r="BJ4110" s="26"/>
      <c r="BK4110" s="26"/>
      <c r="BL4110" s="26"/>
      <c r="BM4110" s="26"/>
      <c r="BN4110" s="26"/>
      <c r="BO4110" s="26"/>
      <c r="BP4110" s="26"/>
      <c r="BQ4110" s="26"/>
      <c r="BR4110" s="26"/>
      <c r="BS4110" s="26"/>
      <c r="BT4110" s="26"/>
      <c r="BU4110" s="26"/>
      <c r="BV4110" s="26"/>
      <c r="BW4110" s="26"/>
      <c r="BX4110" s="26"/>
      <c r="BY4110" s="26"/>
      <c r="BZ4110" s="26"/>
      <c r="CA4110" s="26"/>
      <c r="CB4110" s="26"/>
      <c r="CC4110" s="26"/>
      <c r="CD4110" s="26"/>
      <c r="CE4110" s="26"/>
      <c r="CF4110" s="26"/>
      <c r="CG4110" s="26"/>
      <c r="CH4110" s="26"/>
      <c r="CI4110" s="26"/>
      <c r="CJ4110" s="26"/>
      <c r="CK4110" s="26"/>
      <c r="CL4110" s="26"/>
      <c r="CM4110" s="26"/>
      <c r="CN4110" s="74"/>
      <c r="CO4110" s="74"/>
    </row>
    <row r="4111" spans="50:93" x14ac:dyDescent="0.3">
      <c r="AX4111" s="26"/>
      <c r="AY4111" s="26"/>
      <c r="AZ4111" s="26"/>
      <c r="BA4111" s="26"/>
      <c r="BB4111" s="26"/>
      <c r="BC4111" s="26"/>
      <c r="BD4111" s="26"/>
      <c r="BE4111" s="26"/>
      <c r="BF4111" s="26"/>
      <c r="BG4111" s="26"/>
      <c r="BH4111" s="26"/>
      <c r="BI4111" s="26"/>
      <c r="BJ4111" s="26"/>
      <c r="BK4111" s="26"/>
      <c r="BL4111" s="26"/>
      <c r="BM4111" s="26"/>
      <c r="BN4111" s="26"/>
      <c r="BO4111" s="26"/>
      <c r="BP4111" s="26"/>
      <c r="BQ4111" s="26"/>
      <c r="BR4111" s="26"/>
      <c r="BS4111" s="26"/>
      <c r="BT4111" s="26"/>
      <c r="BU4111" s="26"/>
      <c r="BV4111" s="26"/>
      <c r="BW4111" s="26"/>
      <c r="BX4111" s="26"/>
      <c r="BY4111" s="26"/>
      <c r="BZ4111" s="26"/>
      <c r="CA4111" s="26"/>
      <c r="CB4111" s="26"/>
      <c r="CC4111" s="26"/>
      <c r="CD4111" s="26"/>
      <c r="CE4111" s="26"/>
      <c r="CF4111" s="26"/>
      <c r="CG4111" s="26"/>
      <c r="CH4111" s="26"/>
      <c r="CI4111" s="26"/>
      <c r="CJ4111" s="26"/>
      <c r="CK4111" s="26"/>
      <c r="CL4111" s="26"/>
      <c r="CM4111" s="26"/>
      <c r="CN4111" s="74"/>
      <c r="CO4111" s="74"/>
    </row>
    <row r="4112" spans="50:93" x14ac:dyDescent="0.3">
      <c r="AX4112" s="26"/>
      <c r="AY4112" s="26"/>
      <c r="AZ4112" s="26"/>
      <c r="BA4112" s="26"/>
      <c r="BB4112" s="26"/>
      <c r="BC4112" s="26"/>
      <c r="BD4112" s="26"/>
      <c r="BE4112" s="26"/>
      <c r="BF4112" s="26"/>
      <c r="BG4112" s="26"/>
      <c r="BH4112" s="26"/>
      <c r="BI4112" s="26"/>
      <c r="BJ4112" s="26"/>
      <c r="BK4112" s="26"/>
      <c r="BL4112" s="26"/>
      <c r="BM4112" s="26"/>
      <c r="BN4112" s="26"/>
      <c r="BO4112" s="26"/>
      <c r="BP4112" s="26"/>
      <c r="BQ4112" s="26"/>
      <c r="BR4112" s="26"/>
      <c r="BS4112" s="26"/>
      <c r="BT4112" s="26"/>
      <c r="BU4112" s="26"/>
      <c r="BV4112" s="26"/>
      <c r="BW4112" s="26"/>
      <c r="BX4112" s="26"/>
      <c r="BY4112" s="26"/>
      <c r="BZ4112" s="26"/>
      <c r="CA4112" s="26"/>
      <c r="CB4112" s="26"/>
      <c r="CC4112" s="26"/>
      <c r="CD4112" s="26"/>
      <c r="CE4112" s="26"/>
      <c r="CF4112" s="26"/>
      <c r="CG4112" s="26"/>
      <c r="CH4112" s="26"/>
      <c r="CI4112" s="26"/>
      <c r="CJ4112" s="26"/>
      <c r="CK4112" s="26"/>
      <c r="CL4112" s="26"/>
      <c r="CM4112" s="26"/>
      <c r="CN4112" s="74"/>
      <c r="CO4112" s="74"/>
    </row>
    <row r="4113" spans="50:93" x14ac:dyDescent="0.3">
      <c r="AX4113" s="26"/>
      <c r="AY4113" s="26"/>
      <c r="AZ4113" s="26"/>
      <c r="BA4113" s="26"/>
      <c r="BB4113" s="26"/>
      <c r="BC4113" s="26"/>
      <c r="BD4113" s="26"/>
      <c r="BE4113" s="26"/>
      <c r="BF4113" s="26"/>
      <c r="BG4113" s="26"/>
      <c r="BH4113" s="26"/>
      <c r="BI4113" s="26"/>
      <c r="BJ4113" s="26"/>
      <c r="BK4113" s="26"/>
      <c r="BL4113" s="26"/>
      <c r="BM4113" s="26"/>
      <c r="BN4113" s="26"/>
      <c r="BO4113" s="26"/>
      <c r="BP4113" s="26"/>
      <c r="BQ4113" s="26"/>
      <c r="BR4113" s="26"/>
      <c r="BS4113" s="26"/>
      <c r="BT4113" s="26"/>
      <c r="BU4113" s="26"/>
      <c r="BV4113" s="26"/>
      <c r="BW4113" s="26"/>
      <c r="BX4113" s="26"/>
      <c r="BY4113" s="26"/>
      <c r="BZ4113" s="26"/>
      <c r="CA4113" s="26"/>
      <c r="CB4113" s="26"/>
      <c r="CC4113" s="26"/>
      <c r="CD4113" s="26"/>
      <c r="CE4113" s="26"/>
      <c r="CF4113" s="26"/>
      <c r="CG4113" s="26"/>
      <c r="CH4113" s="26"/>
      <c r="CI4113" s="26"/>
      <c r="CJ4113" s="26"/>
      <c r="CK4113" s="26"/>
      <c r="CL4113" s="26"/>
      <c r="CM4113" s="26"/>
      <c r="CN4113" s="74"/>
      <c r="CO4113" s="74"/>
    </row>
    <row r="4114" spans="50:93" x14ac:dyDescent="0.3">
      <c r="AX4114" s="26"/>
      <c r="AY4114" s="26"/>
      <c r="AZ4114" s="26"/>
      <c r="BA4114" s="26"/>
      <c r="BB4114" s="26"/>
      <c r="BC4114" s="26"/>
      <c r="BD4114" s="26"/>
      <c r="BE4114" s="26"/>
      <c r="BF4114" s="26"/>
      <c r="BG4114" s="26"/>
      <c r="BH4114" s="26"/>
      <c r="BI4114" s="26"/>
      <c r="BJ4114" s="26"/>
      <c r="BK4114" s="26"/>
      <c r="BL4114" s="26"/>
      <c r="BM4114" s="26"/>
      <c r="BN4114" s="26"/>
      <c r="BO4114" s="26"/>
      <c r="BP4114" s="26"/>
      <c r="BQ4114" s="26"/>
      <c r="BR4114" s="26"/>
      <c r="BS4114" s="26"/>
      <c r="BT4114" s="26"/>
      <c r="BU4114" s="26"/>
      <c r="BV4114" s="26"/>
      <c r="BW4114" s="26"/>
      <c r="BX4114" s="26"/>
      <c r="BY4114" s="26"/>
      <c r="BZ4114" s="26"/>
      <c r="CA4114" s="26"/>
      <c r="CB4114" s="26"/>
      <c r="CC4114" s="26"/>
      <c r="CD4114" s="26"/>
      <c r="CE4114" s="26"/>
      <c r="CF4114" s="26"/>
      <c r="CG4114" s="26"/>
      <c r="CH4114" s="26"/>
      <c r="CI4114" s="26"/>
      <c r="CJ4114" s="26"/>
      <c r="CK4114" s="26"/>
      <c r="CL4114" s="26"/>
      <c r="CM4114" s="26"/>
      <c r="CN4114" s="74"/>
      <c r="CO4114" s="74"/>
    </row>
    <row r="4115" spans="50:93" x14ac:dyDescent="0.3">
      <c r="AX4115" s="26"/>
      <c r="AY4115" s="26"/>
      <c r="AZ4115" s="26"/>
      <c r="BA4115" s="26"/>
      <c r="BB4115" s="26"/>
      <c r="BC4115" s="26"/>
      <c r="BD4115" s="26"/>
      <c r="BE4115" s="26"/>
      <c r="BF4115" s="26"/>
      <c r="BG4115" s="26"/>
      <c r="BH4115" s="26"/>
      <c r="BI4115" s="26"/>
      <c r="BJ4115" s="26"/>
      <c r="BK4115" s="26"/>
      <c r="BL4115" s="26"/>
      <c r="BM4115" s="26"/>
      <c r="BN4115" s="26"/>
      <c r="BO4115" s="26"/>
      <c r="BP4115" s="26"/>
      <c r="BQ4115" s="26"/>
      <c r="BR4115" s="26"/>
      <c r="BS4115" s="26"/>
      <c r="BT4115" s="26"/>
      <c r="BU4115" s="26"/>
      <c r="BV4115" s="26"/>
      <c r="BW4115" s="26"/>
      <c r="BX4115" s="26"/>
      <c r="BY4115" s="26"/>
      <c r="BZ4115" s="26"/>
      <c r="CA4115" s="26"/>
      <c r="CB4115" s="26"/>
      <c r="CC4115" s="26"/>
      <c r="CD4115" s="26"/>
      <c r="CE4115" s="26"/>
      <c r="CF4115" s="26"/>
      <c r="CG4115" s="26"/>
      <c r="CH4115" s="26"/>
      <c r="CI4115" s="26"/>
      <c r="CJ4115" s="26"/>
      <c r="CK4115" s="26"/>
      <c r="CL4115" s="26"/>
      <c r="CM4115" s="26"/>
      <c r="CN4115" s="74"/>
      <c r="CO4115" s="74"/>
    </row>
    <row r="4116" spans="50:93" x14ac:dyDescent="0.3">
      <c r="AX4116" s="26"/>
      <c r="AY4116" s="26"/>
      <c r="AZ4116" s="26"/>
      <c r="BA4116" s="26"/>
      <c r="BB4116" s="26"/>
      <c r="BC4116" s="26"/>
      <c r="BD4116" s="26"/>
      <c r="BE4116" s="26"/>
      <c r="BF4116" s="26"/>
      <c r="BG4116" s="26"/>
      <c r="BH4116" s="26"/>
      <c r="BI4116" s="26"/>
      <c r="BJ4116" s="26"/>
      <c r="BK4116" s="26"/>
      <c r="BL4116" s="26"/>
      <c r="BM4116" s="26"/>
      <c r="BN4116" s="26"/>
      <c r="BO4116" s="26"/>
      <c r="BP4116" s="26"/>
      <c r="BQ4116" s="26"/>
      <c r="BR4116" s="26"/>
      <c r="BS4116" s="26"/>
      <c r="BT4116" s="26"/>
      <c r="BU4116" s="26"/>
      <c r="BV4116" s="26"/>
      <c r="BW4116" s="26"/>
      <c r="BX4116" s="26"/>
      <c r="BY4116" s="26"/>
      <c r="BZ4116" s="26"/>
      <c r="CA4116" s="26"/>
      <c r="CB4116" s="26"/>
      <c r="CC4116" s="26"/>
      <c r="CD4116" s="26"/>
      <c r="CE4116" s="26"/>
      <c r="CF4116" s="26"/>
      <c r="CG4116" s="26"/>
      <c r="CH4116" s="26"/>
      <c r="CI4116" s="26"/>
      <c r="CJ4116" s="26"/>
      <c r="CK4116" s="26"/>
      <c r="CL4116" s="26"/>
      <c r="CM4116" s="26"/>
      <c r="CN4116" s="74"/>
      <c r="CO4116" s="74"/>
    </row>
    <row r="4117" spans="50:93" x14ac:dyDescent="0.3">
      <c r="AX4117" s="26"/>
      <c r="AY4117" s="26"/>
      <c r="AZ4117" s="26"/>
      <c r="BA4117" s="26"/>
      <c r="BB4117" s="26"/>
      <c r="BC4117" s="26"/>
      <c r="BD4117" s="26"/>
      <c r="BE4117" s="26"/>
      <c r="BF4117" s="26"/>
      <c r="BG4117" s="26"/>
      <c r="BH4117" s="26"/>
      <c r="BI4117" s="26"/>
      <c r="BJ4117" s="26"/>
      <c r="BK4117" s="26"/>
      <c r="BL4117" s="26"/>
      <c r="BM4117" s="26"/>
      <c r="BN4117" s="26"/>
      <c r="BO4117" s="26"/>
      <c r="BP4117" s="26"/>
      <c r="BQ4117" s="26"/>
      <c r="BR4117" s="26"/>
      <c r="BS4117" s="26"/>
      <c r="BT4117" s="26"/>
      <c r="BU4117" s="26"/>
      <c r="BV4117" s="26"/>
      <c r="BW4117" s="26"/>
      <c r="BX4117" s="26"/>
      <c r="BY4117" s="26"/>
      <c r="BZ4117" s="26"/>
      <c r="CA4117" s="26"/>
      <c r="CB4117" s="26"/>
      <c r="CC4117" s="26"/>
      <c r="CD4117" s="26"/>
      <c r="CE4117" s="26"/>
      <c r="CF4117" s="26"/>
      <c r="CG4117" s="26"/>
      <c r="CH4117" s="26"/>
      <c r="CI4117" s="26"/>
      <c r="CJ4117" s="26"/>
      <c r="CK4117" s="26"/>
      <c r="CL4117" s="26"/>
      <c r="CM4117" s="26"/>
      <c r="CN4117" s="74"/>
      <c r="CO4117" s="74"/>
    </row>
    <row r="4118" spans="50:93" x14ac:dyDescent="0.3">
      <c r="AX4118" s="26"/>
      <c r="AY4118" s="26"/>
      <c r="AZ4118" s="26"/>
      <c r="BA4118" s="26"/>
      <c r="BB4118" s="26"/>
      <c r="BC4118" s="26"/>
      <c r="BD4118" s="26"/>
      <c r="BE4118" s="26"/>
      <c r="BF4118" s="26"/>
      <c r="BG4118" s="26"/>
      <c r="BH4118" s="26"/>
      <c r="BI4118" s="26"/>
      <c r="BJ4118" s="26"/>
      <c r="BK4118" s="26"/>
      <c r="BL4118" s="26"/>
      <c r="BM4118" s="26"/>
      <c r="BN4118" s="26"/>
      <c r="BO4118" s="26"/>
      <c r="BP4118" s="26"/>
      <c r="BQ4118" s="26"/>
      <c r="BR4118" s="26"/>
      <c r="BS4118" s="26"/>
      <c r="BT4118" s="26"/>
      <c r="BU4118" s="26"/>
      <c r="BV4118" s="26"/>
      <c r="BW4118" s="26"/>
      <c r="BX4118" s="26"/>
      <c r="BY4118" s="26"/>
      <c r="BZ4118" s="26"/>
      <c r="CA4118" s="26"/>
      <c r="CB4118" s="26"/>
      <c r="CC4118" s="26"/>
      <c r="CD4118" s="26"/>
      <c r="CE4118" s="26"/>
      <c r="CF4118" s="26"/>
      <c r="CG4118" s="26"/>
      <c r="CH4118" s="26"/>
      <c r="CI4118" s="26"/>
      <c r="CJ4118" s="26"/>
      <c r="CK4118" s="26"/>
      <c r="CL4118" s="26"/>
      <c r="CM4118" s="26"/>
      <c r="CN4118" s="74"/>
      <c r="CO4118" s="74"/>
    </row>
    <row r="4119" spans="50:93" x14ac:dyDescent="0.3">
      <c r="AX4119" s="26"/>
      <c r="AY4119" s="26"/>
      <c r="AZ4119" s="26"/>
      <c r="BA4119" s="26"/>
      <c r="BB4119" s="26"/>
      <c r="BC4119" s="26"/>
      <c r="BD4119" s="26"/>
      <c r="BE4119" s="26"/>
      <c r="BF4119" s="26"/>
      <c r="BG4119" s="26"/>
      <c r="BH4119" s="26"/>
      <c r="BI4119" s="26"/>
      <c r="BJ4119" s="26"/>
      <c r="BK4119" s="26"/>
      <c r="BL4119" s="26"/>
      <c r="BM4119" s="26"/>
      <c r="BN4119" s="26"/>
      <c r="BO4119" s="26"/>
      <c r="BP4119" s="26"/>
      <c r="BQ4119" s="26"/>
      <c r="BR4119" s="26"/>
      <c r="BS4119" s="26"/>
      <c r="BT4119" s="26"/>
      <c r="BU4119" s="26"/>
      <c r="BV4119" s="26"/>
      <c r="BW4119" s="26"/>
      <c r="BX4119" s="26"/>
      <c r="BY4119" s="26"/>
      <c r="BZ4119" s="26"/>
      <c r="CA4119" s="26"/>
      <c r="CB4119" s="26"/>
      <c r="CC4119" s="26"/>
      <c r="CD4119" s="26"/>
      <c r="CE4119" s="26"/>
      <c r="CF4119" s="26"/>
      <c r="CG4119" s="26"/>
      <c r="CH4119" s="26"/>
      <c r="CI4119" s="26"/>
      <c r="CJ4119" s="26"/>
      <c r="CK4119" s="26"/>
      <c r="CL4119" s="26"/>
      <c r="CM4119" s="26"/>
      <c r="CN4119" s="74"/>
      <c r="CO4119" s="74"/>
    </row>
    <row r="4120" spans="50:93" x14ac:dyDescent="0.3">
      <c r="CJ4120" s="74"/>
      <c r="CK4120" s="74"/>
      <c r="CL4120" s="74"/>
      <c r="CM4120" s="74"/>
      <c r="CN4120" s="74"/>
      <c r="CO4120" s="74"/>
    </row>
    <row r="4121" spans="50:93" x14ac:dyDescent="0.3">
      <c r="CJ4121" s="74"/>
      <c r="CK4121" s="74"/>
      <c r="CL4121" s="74"/>
      <c r="CM4121" s="74"/>
      <c r="CN4121" s="74"/>
      <c r="CO4121" s="74"/>
    </row>
    <row r="4122" spans="50:93" x14ac:dyDescent="0.3">
      <c r="CJ4122" s="74"/>
      <c r="CK4122" s="74"/>
      <c r="CL4122" s="74"/>
      <c r="CM4122" s="74"/>
      <c r="CN4122" s="74"/>
      <c r="CO4122" s="74"/>
    </row>
    <row r="4123" spans="50:93" x14ac:dyDescent="0.3">
      <c r="CJ4123" s="74"/>
      <c r="CK4123" s="74"/>
      <c r="CL4123" s="74"/>
      <c r="CM4123" s="74"/>
      <c r="CN4123" s="74"/>
      <c r="CO4123" s="74"/>
    </row>
    <row r="4124" spans="50:93" x14ac:dyDescent="0.3">
      <c r="CJ4124" s="74"/>
      <c r="CK4124" s="74"/>
      <c r="CL4124" s="74"/>
      <c r="CM4124" s="74"/>
      <c r="CN4124" s="74"/>
      <c r="CO4124" s="74"/>
    </row>
    <row r="4125" spans="50:93" x14ac:dyDescent="0.3">
      <c r="CJ4125" s="74"/>
      <c r="CK4125" s="74"/>
      <c r="CL4125" s="74"/>
      <c r="CM4125" s="74"/>
      <c r="CN4125" s="74"/>
      <c r="CO4125" s="74"/>
    </row>
    <row r="4126" spans="50:93" x14ac:dyDescent="0.3">
      <c r="CJ4126" s="74"/>
      <c r="CK4126" s="74"/>
      <c r="CL4126" s="74"/>
      <c r="CM4126" s="74"/>
      <c r="CN4126" s="74"/>
      <c r="CO4126" s="74"/>
    </row>
    <row r="4127" spans="50:93" x14ac:dyDescent="0.3">
      <c r="CJ4127" s="74"/>
      <c r="CK4127" s="74"/>
      <c r="CL4127" s="74"/>
      <c r="CM4127" s="74"/>
      <c r="CN4127" s="74"/>
      <c r="CO4127" s="74"/>
    </row>
    <row r="4128" spans="50:93" x14ac:dyDescent="0.3">
      <c r="CJ4128" s="74"/>
      <c r="CK4128" s="74"/>
      <c r="CL4128" s="74"/>
      <c r="CM4128" s="74"/>
      <c r="CN4128" s="74"/>
      <c r="CO4128" s="74"/>
    </row>
    <row r="4129" spans="88:93" x14ac:dyDescent="0.3">
      <c r="CJ4129" s="74"/>
      <c r="CK4129" s="74"/>
      <c r="CL4129" s="74"/>
      <c r="CM4129" s="74"/>
      <c r="CN4129" s="74"/>
      <c r="CO4129" s="74"/>
    </row>
    <row r="4130" spans="88:93" x14ac:dyDescent="0.3">
      <c r="CJ4130" s="74"/>
      <c r="CK4130" s="74"/>
      <c r="CL4130" s="74"/>
      <c r="CM4130" s="74"/>
      <c r="CN4130" s="74"/>
      <c r="CO4130" s="74"/>
    </row>
    <row r="4131" spans="88:93" x14ac:dyDescent="0.3">
      <c r="CJ4131" s="74"/>
      <c r="CK4131" s="74"/>
      <c r="CL4131" s="74"/>
      <c r="CM4131" s="74"/>
      <c r="CN4131" s="74"/>
      <c r="CO4131" s="74"/>
    </row>
    <row r="4132" spans="88:93" x14ac:dyDescent="0.3">
      <c r="CJ4132" s="74"/>
      <c r="CK4132" s="74"/>
      <c r="CL4132" s="74"/>
      <c r="CM4132" s="74"/>
      <c r="CN4132" s="74"/>
      <c r="CO4132" s="74"/>
    </row>
    <row r="4133" spans="88:93" x14ac:dyDescent="0.3">
      <c r="CJ4133" s="74"/>
      <c r="CK4133" s="74"/>
      <c r="CL4133" s="74"/>
      <c r="CM4133" s="74"/>
      <c r="CN4133" s="74"/>
      <c r="CO4133" s="74"/>
    </row>
    <row r="4134" spans="88:93" x14ac:dyDescent="0.3">
      <c r="CJ4134" s="74"/>
      <c r="CK4134" s="74"/>
      <c r="CL4134" s="74"/>
      <c r="CM4134" s="74"/>
      <c r="CN4134" s="74"/>
      <c r="CO4134" s="74"/>
    </row>
    <row r="4135" spans="88:93" x14ac:dyDescent="0.3">
      <c r="CJ4135" s="74"/>
      <c r="CK4135" s="74"/>
      <c r="CL4135" s="74"/>
      <c r="CM4135" s="74"/>
      <c r="CN4135" s="74"/>
      <c r="CO4135" s="74"/>
    </row>
  </sheetData>
  <mergeCells count="19">
    <mergeCell ref="A4:V4"/>
    <mergeCell ref="A5:V5"/>
    <mergeCell ref="A6:V6"/>
    <mergeCell ref="A7:H7"/>
    <mergeCell ref="A8:A9"/>
    <mergeCell ref="B8:B9"/>
    <mergeCell ref="C8:C9"/>
    <mergeCell ref="D8:D9"/>
    <mergeCell ref="E8:E9"/>
    <mergeCell ref="F8:F9"/>
    <mergeCell ref="V8:V9"/>
    <mergeCell ref="A45:G45"/>
    <mergeCell ref="A47:V47"/>
    <mergeCell ref="G8:H8"/>
    <mergeCell ref="I8:K8"/>
    <mergeCell ref="L8:O8"/>
    <mergeCell ref="P8:S8"/>
    <mergeCell ref="T8:T9"/>
    <mergeCell ref="U8:U9"/>
  </mergeCells>
  <dataValidations disablePrompts="1" count="2">
    <dataValidation type="list" allowBlank="1" showInputMessage="1" showErrorMessage="1" sqref="C17594:C65224" xr:uid="{312F7B1E-7D1A-4A5D-B400-97D4DD6F1D52}">
      <formula1>INDIRECT(A17594)</formula1>
    </dataValidation>
    <dataValidation type="list" allowBlank="1" showInputMessage="1" showErrorMessage="1" sqref="A207:B65224" xr:uid="{228EE43C-92DB-4FAD-882D-D1667B89AAB3}">
      <formula1>REGIONALES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9DD37-55D5-4FEB-8D3F-0F6577DE6B3D}">
  <dimension ref="A4:CP4109"/>
  <sheetViews>
    <sheetView topLeftCell="K16" zoomScale="80" zoomScaleNormal="80" workbookViewId="0">
      <selection activeCell="D18" sqref="D18"/>
    </sheetView>
  </sheetViews>
  <sheetFormatPr baseColWidth="10" defaultColWidth="2.33203125" defaultRowHeight="14.4" x14ac:dyDescent="0.3"/>
  <cols>
    <col min="1" max="1" width="8.33203125" customWidth="1"/>
    <col min="2" max="2" width="16.33203125" customWidth="1"/>
    <col min="3" max="3" width="36.5546875" customWidth="1"/>
    <col min="4" max="4" width="147" style="63" customWidth="1"/>
    <col min="5" max="5" width="14.88671875" customWidth="1"/>
    <col min="6" max="6" width="14.6640625" customWidth="1"/>
    <col min="7" max="7" width="18.44140625" customWidth="1"/>
    <col min="8" max="8" width="21.109375" customWidth="1"/>
    <col min="9" max="9" width="20.88671875" style="64" customWidth="1"/>
    <col min="10" max="12" width="19.44140625" style="64" customWidth="1"/>
    <col min="13" max="13" width="18.6640625" style="75" customWidth="1"/>
    <col min="14" max="14" width="23" style="75" customWidth="1"/>
    <col min="15" max="15" width="21.6640625" customWidth="1"/>
    <col min="16" max="18" width="8.6640625" customWidth="1"/>
    <col min="54" max="54" width="23.109375" customWidth="1"/>
  </cols>
  <sheetData>
    <row r="4" spans="1:15" ht="27.9" customHeight="1" x14ac:dyDescent="0.3">
      <c r="A4" s="202" t="s">
        <v>0</v>
      </c>
      <c r="B4" s="202"/>
      <c r="C4" s="202"/>
      <c r="D4" s="202"/>
      <c r="E4" s="202"/>
      <c r="F4" s="202"/>
      <c r="G4" s="202"/>
      <c r="H4" s="202"/>
      <c r="I4" s="202"/>
      <c r="J4" s="202"/>
      <c r="K4" s="202"/>
      <c r="L4" s="202"/>
      <c r="M4" s="202"/>
      <c r="N4" s="202"/>
      <c r="O4" s="202"/>
    </row>
    <row r="5" spans="1:15" ht="97.5" customHeight="1" x14ac:dyDescent="0.3">
      <c r="A5" s="216" t="s">
        <v>257</v>
      </c>
      <c r="B5" s="216"/>
      <c r="C5" s="216"/>
      <c r="D5" s="216"/>
      <c r="E5" s="216"/>
      <c r="F5" s="216"/>
      <c r="G5" s="216"/>
      <c r="H5" s="216"/>
      <c r="I5" s="216"/>
      <c r="J5" s="216"/>
      <c r="K5" s="216"/>
      <c r="L5" s="216"/>
      <c r="M5" s="216"/>
      <c r="N5" s="216"/>
      <c r="O5" s="216"/>
    </row>
    <row r="6" spans="1:15" ht="27.9" customHeight="1" x14ac:dyDescent="0.3">
      <c r="A6" s="217" t="s">
        <v>2</v>
      </c>
      <c r="B6" s="217"/>
      <c r="C6" s="217"/>
      <c r="D6" s="217"/>
      <c r="E6" s="217"/>
      <c r="F6" s="217"/>
      <c r="G6" s="217"/>
      <c r="H6" s="217"/>
      <c r="I6" s="217"/>
      <c r="J6" s="217"/>
      <c r="K6" s="217"/>
      <c r="L6" s="217"/>
      <c r="M6" s="217"/>
      <c r="N6" s="217"/>
      <c r="O6" s="217"/>
    </row>
    <row r="7" spans="1:15" ht="3.75" customHeight="1" x14ac:dyDescent="0.3">
      <c r="A7" s="218"/>
      <c r="B7" s="219"/>
      <c r="C7" s="219"/>
      <c r="D7" s="219"/>
      <c r="E7" s="219"/>
      <c r="F7" s="219"/>
      <c r="G7" s="219"/>
      <c r="H7" s="219"/>
      <c r="I7" s="219"/>
      <c r="J7" s="219"/>
      <c r="K7" s="1"/>
      <c r="L7" s="1"/>
    </row>
    <row r="8" spans="1:15" ht="24" customHeight="1" x14ac:dyDescent="0.3">
      <c r="A8" s="207" t="s">
        <v>3</v>
      </c>
      <c r="B8" s="207" t="s">
        <v>258</v>
      </c>
      <c r="C8" s="207" t="s">
        <v>5</v>
      </c>
      <c r="D8" s="207" t="s">
        <v>6</v>
      </c>
      <c r="E8" s="207" t="s">
        <v>7</v>
      </c>
      <c r="F8" s="207" t="s">
        <v>8</v>
      </c>
      <c r="G8" s="211" t="s">
        <v>259</v>
      </c>
      <c r="H8" s="211"/>
      <c r="I8" s="212" t="s">
        <v>260</v>
      </c>
      <c r="J8" s="212"/>
      <c r="K8" s="213" t="s">
        <v>261</v>
      </c>
      <c r="L8" s="214"/>
      <c r="M8" s="215" t="s">
        <v>13</v>
      </c>
      <c r="N8" s="215" t="s">
        <v>262</v>
      </c>
      <c r="O8" s="215" t="s">
        <v>15</v>
      </c>
    </row>
    <row r="9" spans="1:15" ht="27.9" customHeight="1" x14ac:dyDescent="0.3">
      <c r="A9" s="207"/>
      <c r="B9" s="207"/>
      <c r="C9" s="207"/>
      <c r="D9" s="207"/>
      <c r="E9" s="207"/>
      <c r="F9" s="207"/>
      <c r="G9" s="76" t="s">
        <v>16</v>
      </c>
      <c r="H9" s="76" t="s">
        <v>17</v>
      </c>
      <c r="I9" s="77" t="s">
        <v>16</v>
      </c>
      <c r="J9" s="77" t="s">
        <v>17</v>
      </c>
      <c r="K9" s="76" t="s">
        <v>16</v>
      </c>
      <c r="L9" s="76" t="s">
        <v>17</v>
      </c>
      <c r="M9" s="215"/>
      <c r="N9" s="215"/>
      <c r="O9" s="215"/>
    </row>
    <row r="10" spans="1:15" s="26" customFormat="1" ht="217.5" customHeight="1" x14ac:dyDescent="0.3">
      <c r="A10" s="27">
        <v>1</v>
      </c>
      <c r="B10" s="27">
        <v>40151600</v>
      </c>
      <c r="C10" s="78" t="e" vm="36">
        <v>#VALUE!</v>
      </c>
      <c r="D10" s="79" t="s">
        <v>263</v>
      </c>
      <c r="E10" s="27" t="s">
        <v>24</v>
      </c>
      <c r="F10" s="80">
        <v>1</v>
      </c>
      <c r="G10" s="81">
        <v>32725000</v>
      </c>
      <c r="H10" s="81">
        <f>ROUND((G10*F10),0)</f>
        <v>32725000</v>
      </c>
      <c r="I10" s="81">
        <v>40683720</v>
      </c>
      <c r="J10" s="81">
        <f>ROUND((I10*F10),0)</f>
        <v>40683720</v>
      </c>
      <c r="K10" s="82">
        <v>34906666</v>
      </c>
      <c r="L10" s="81">
        <f>ROUND((K10*F10),0)</f>
        <v>34906666</v>
      </c>
      <c r="M10" s="83">
        <f>ROUND(AVERAGE(G10,K10),0)</f>
        <v>33815833</v>
      </c>
      <c r="N10" s="84">
        <f>M10*F10</f>
        <v>33815833</v>
      </c>
      <c r="O10" s="84"/>
    </row>
    <row r="11" spans="1:15" s="26" customFormat="1" ht="245.25" customHeight="1" x14ac:dyDescent="0.3">
      <c r="A11" s="27">
        <v>2</v>
      </c>
      <c r="B11" s="27">
        <v>22101708</v>
      </c>
      <c r="C11" s="27" t="e" vm="37">
        <v>#VALUE!</v>
      </c>
      <c r="D11" s="79" t="s">
        <v>264</v>
      </c>
      <c r="E11" s="27" t="s">
        <v>24</v>
      </c>
      <c r="F11" s="80">
        <v>1</v>
      </c>
      <c r="G11" s="81">
        <v>2100000</v>
      </c>
      <c r="H11" s="81">
        <f t="shared" ref="H11:H18" si="0">ROUND((G11*F11),0)</f>
        <v>2100000</v>
      </c>
      <c r="I11" s="81">
        <v>3328668</v>
      </c>
      <c r="J11" s="81">
        <f t="shared" ref="J11:J18" si="1">ROUND((I11*F11),0)</f>
        <v>3328668</v>
      </c>
      <c r="K11" s="82">
        <v>2856000</v>
      </c>
      <c r="L11" s="81">
        <f t="shared" ref="L11:L18" si="2">ROUND((K11*F11),0)</f>
        <v>2856000</v>
      </c>
      <c r="M11" s="83">
        <f t="shared" ref="M11:M17" si="3">ROUND(AVERAGE(G11,K11),0)</f>
        <v>2478000</v>
      </c>
      <c r="N11" s="84">
        <f t="shared" ref="N11:N18" si="4">M11*F11</f>
        <v>2478000</v>
      </c>
      <c r="O11" s="84"/>
    </row>
    <row r="12" spans="1:15" s="26" customFormat="1" ht="189" customHeight="1" x14ac:dyDescent="0.3">
      <c r="A12" s="27">
        <v>3</v>
      </c>
      <c r="B12" s="27">
        <v>43211700</v>
      </c>
      <c r="C12" s="27" t="e" vm="38">
        <v>#VALUE!</v>
      </c>
      <c r="D12" s="85" t="s">
        <v>265</v>
      </c>
      <c r="E12" s="27" t="s">
        <v>24</v>
      </c>
      <c r="F12" s="80">
        <v>1</v>
      </c>
      <c r="G12" s="81">
        <v>15400000</v>
      </c>
      <c r="H12" s="81">
        <f t="shared" si="0"/>
        <v>15400000</v>
      </c>
      <c r="I12" s="81">
        <v>17918925.359999999</v>
      </c>
      <c r="J12" s="81">
        <f t="shared" si="1"/>
        <v>17918925</v>
      </c>
      <c r="K12" s="82">
        <v>4268133</v>
      </c>
      <c r="L12" s="81">
        <f t="shared" si="2"/>
        <v>4268133</v>
      </c>
      <c r="M12" s="83">
        <f t="shared" si="3"/>
        <v>9834067</v>
      </c>
      <c r="N12" s="84">
        <f t="shared" si="4"/>
        <v>9834067</v>
      </c>
      <c r="O12" s="84"/>
    </row>
    <row r="13" spans="1:15" s="26" customFormat="1" ht="163.5" customHeight="1" x14ac:dyDescent="0.3">
      <c r="A13" s="27">
        <v>4</v>
      </c>
      <c r="B13" s="27">
        <v>60106200</v>
      </c>
      <c r="C13" s="27" t="e" vm="39">
        <v>#VALUE!</v>
      </c>
      <c r="D13" s="79" t="s">
        <v>266</v>
      </c>
      <c r="E13" s="27" t="s">
        <v>24</v>
      </c>
      <c r="F13" s="80">
        <v>1</v>
      </c>
      <c r="G13" s="81">
        <v>4440000</v>
      </c>
      <c r="H13" s="81">
        <f t="shared" si="0"/>
        <v>4440000</v>
      </c>
      <c r="I13" s="81">
        <v>6937056</v>
      </c>
      <c r="J13" s="81">
        <f t="shared" si="1"/>
        <v>6937056</v>
      </c>
      <c r="K13" s="82">
        <v>5712000</v>
      </c>
      <c r="L13" s="81">
        <f t="shared" si="2"/>
        <v>5712000</v>
      </c>
      <c r="M13" s="83">
        <f t="shared" si="3"/>
        <v>5076000</v>
      </c>
      <c r="N13" s="84">
        <f t="shared" si="4"/>
        <v>5076000</v>
      </c>
      <c r="O13" s="84"/>
    </row>
    <row r="14" spans="1:15" s="26" customFormat="1" ht="250.5" customHeight="1" x14ac:dyDescent="0.3">
      <c r="A14" s="27">
        <v>5</v>
      </c>
      <c r="B14" s="27">
        <v>22101708</v>
      </c>
      <c r="C14" s="27" t="e" vm="40">
        <v>#VALUE!</v>
      </c>
      <c r="D14" s="85" t="s">
        <v>267</v>
      </c>
      <c r="E14" s="27" t="s">
        <v>24</v>
      </c>
      <c r="F14" s="80">
        <v>1</v>
      </c>
      <c r="G14" s="81">
        <v>18900000</v>
      </c>
      <c r="H14" s="81">
        <f t="shared" si="0"/>
        <v>18900000</v>
      </c>
      <c r="I14" s="81">
        <v>22921500.03108</v>
      </c>
      <c r="J14" s="81">
        <f t="shared" si="1"/>
        <v>22921500</v>
      </c>
      <c r="K14" s="82">
        <v>19999999</v>
      </c>
      <c r="L14" s="81">
        <f t="shared" si="2"/>
        <v>19999999</v>
      </c>
      <c r="M14" s="83">
        <f t="shared" si="3"/>
        <v>19450000</v>
      </c>
      <c r="N14" s="84">
        <f t="shared" si="4"/>
        <v>19450000</v>
      </c>
      <c r="O14" s="84"/>
    </row>
    <row r="15" spans="1:15" s="26" customFormat="1" ht="147.75" customHeight="1" x14ac:dyDescent="0.3">
      <c r="A15" s="27">
        <v>6</v>
      </c>
      <c r="B15" s="27">
        <v>41113600</v>
      </c>
      <c r="C15" s="45" t="e" vm="41">
        <v>#VALUE!</v>
      </c>
      <c r="D15" s="85" t="s">
        <v>268</v>
      </c>
      <c r="E15" s="27" t="s">
        <v>24</v>
      </c>
      <c r="F15" s="80">
        <v>1</v>
      </c>
      <c r="G15" s="81">
        <v>8900000</v>
      </c>
      <c r="H15" s="81">
        <f t="shared" si="0"/>
        <v>8900000</v>
      </c>
      <c r="I15" s="81">
        <v>10101000.233100001</v>
      </c>
      <c r="J15" s="81">
        <f t="shared" si="1"/>
        <v>10101000</v>
      </c>
      <c r="K15" s="82">
        <v>10000000</v>
      </c>
      <c r="L15" s="81">
        <f t="shared" si="2"/>
        <v>10000000</v>
      </c>
      <c r="M15" s="83">
        <f t="shared" si="3"/>
        <v>9450000</v>
      </c>
      <c r="N15" s="84">
        <f t="shared" si="4"/>
        <v>9450000</v>
      </c>
      <c r="O15" s="84"/>
    </row>
    <row r="16" spans="1:15" s="26" customFormat="1" ht="232.5" customHeight="1" x14ac:dyDescent="0.3">
      <c r="A16" s="27">
        <v>7</v>
      </c>
      <c r="B16" s="27">
        <v>41113600</v>
      </c>
      <c r="C16" s="27" t="e" vm="42">
        <v>#VALUE!</v>
      </c>
      <c r="D16" s="86" t="s">
        <v>269</v>
      </c>
      <c r="E16" s="27" t="s">
        <v>24</v>
      </c>
      <c r="F16" s="80">
        <v>1</v>
      </c>
      <c r="G16" s="81">
        <v>94000000</v>
      </c>
      <c r="H16" s="81">
        <f t="shared" si="0"/>
        <v>94000000</v>
      </c>
      <c r="I16" s="81">
        <v>137030166</v>
      </c>
      <c r="J16" s="81">
        <f t="shared" si="1"/>
        <v>137030166</v>
      </c>
      <c r="K16" s="82">
        <v>117572000</v>
      </c>
      <c r="L16" s="81">
        <f t="shared" si="2"/>
        <v>117572000</v>
      </c>
      <c r="M16" s="83">
        <f t="shared" si="3"/>
        <v>105786000</v>
      </c>
      <c r="N16" s="84">
        <f t="shared" si="4"/>
        <v>105786000</v>
      </c>
      <c r="O16" s="84"/>
    </row>
    <row r="17" spans="1:16" s="26" customFormat="1" ht="229.5" customHeight="1" x14ac:dyDescent="0.3">
      <c r="A17" s="27">
        <v>8</v>
      </c>
      <c r="B17" s="27">
        <v>41113600</v>
      </c>
      <c r="C17" s="27" t="e" vm="43">
        <v>#VALUE!</v>
      </c>
      <c r="D17" s="85" t="s">
        <v>270</v>
      </c>
      <c r="E17" s="27" t="s">
        <v>24</v>
      </c>
      <c r="F17" s="80">
        <v>1</v>
      </c>
      <c r="G17" s="81">
        <v>217390000</v>
      </c>
      <c r="H17" s="81">
        <f t="shared" si="0"/>
        <v>217390000</v>
      </c>
      <c r="I17" s="81">
        <v>304346000</v>
      </c>
      <c r="J17" s="81">
        <f t="shared" si="1"/>
        <v>304346000</v>
      </c>
      <c r="K17" s="82">
        <v>112200000</v>
      </c>
      <c r="L17" s="81">
        <f t="shared" si="2"/>
        <v>112200000</v>
      </c>
      <c r="M17" s="83">
        <f t="shared" si="3"/>
        <v>164795000</v>
      </c>
      <c r="N17" s="84">
        <f t="shared" si="4"/>
        <v>164795000</v>
      </c>
      <c r="O17" s="84"/>
    </row>
    <row r="18" spans="1:16" s="26" customFormat="1" ht="222" customHeight="1" thickBot="1" x14ac:dyDescent="0.35">
      <c r="A18" s="27">
        <v>9</v>
      </c>
      <c r="B18" s="27">
        <v>43211700</v>
      </c>
      <c r="C18" s="27" t="e" vm="44">
        <v>#VALUE!</v>
      </c>
      <c r="D18" s="85" t="s">
        <v>271</v>
      </c>
      <c r="E18" s="27" t="s">
        <v>24</v>
      </c>
      <c r="F18" s="80">
        <v>1</v>
      </c>
      <c r="G18" s="81">
        <v>5500000</v>
      </c>
      <c r="H18" s="81">
        <f t="shared" si="0"/>
        <v>5500000</v>
      </c>
      <c r="I18" s="81">
        <v>8547000.4817399997</v>
      </c>
      <c r="J18" s="81">
        <f t="shared" si="1"/>
        <v>8547000</v>
      </c>
      <c r="K18" s="87">
        <v>9285714</v>
      </c>
      <c r="L18" s="81">
        <f t="shared" si="2"/>
        <v>9285714</v>
      </c>
      <c r="M18" s="83">
        <f>ROUND(AVERAGE(G18,K18),0)</f>
        <v>7392857</v>
      </c>
      <c r="N18" s="84">
        <f t="shared" si="4"/>
        <v>7392857</v>
      </c>
      <c r="O18" s="84"/>
    </row>
    <row r="19" spans="1:16" s="26" customFormat="1" ht="24.75" customHeight="1" thickBot="1" x14ac:dyDescent="0.35">
      <c r="A19" s="208" t="s">
        <v>60</v>
      </c>
      <c r="B19" s="209"/>
      <c r="C19" s="209"/>
      <c r="D19" s="209"/>
      <c r="E19" s="209"/>
      <c r="F19" s="209"/>
      <c r="G19" s="210"/>
      <c r="H19" s="88">
        <f>SUM(H10:H18)</f>
        <v>399355000</v>
      </c>
      <c r="I19" s="89"/>
      <c r="J19" s="88">
        <f>SUM(J10:J18)</f>
        <v>551814035</v>
      </c>
      <c r="K19" s="90"/>
      <c r="L19" s="90">
        <f>SUM(L10:L18)</f>
        <v>316800512</v>
      </c>
      <c r="M19" s="89"/>
      <c r="N19" s="88">
        <f>SUM(N10:N18)</f>
        <v>358077757</v>
      </c>
      <c r="O19" s="88"/>
      <c r="P19" s="57"/>
    </row>
    <row r="20" spans="1:16" s="26" customFormat="1" ht="24.75" customHeight="1" x14ac:dyDescent="0.3">
      <c r="A20" s="58"/>
      <c r="B20" s="58"/>
      <c r="C20" s="58"/>
      <c r="D20" s="59"/>
      <c r="E20" s="58"/>
      <c r="F20" s="58"/>
      <c r="G20" s="58"/>
      <c r="H20" s="58"/>
      <c r="I20" s="60"/>
      <c r="J20" s="60"/>
      <c r="K20" s="60"/>
      <c r="L20" s="60"/>
      <c r="M20" s="89"/>
      <c r="N20" s="89"/>
      <c r="O20" s="57"/>
      <c r="P20" s="57"/>
    </row>
    <row r="21" spans="1:16" s="26" customFormat="1" ht="63.75" customHeight="1" x14ac:dyDescent="0.3">
      <c r="A21" s="193" t="s">
        <v>61</v>
      </c>
      <c r="B21" s="193"/>
      <c r="C21" s="193"/>
      <c r="D21" s="193"/>
      <c r="E21" s="193"/>
      <c r="F21" s="193"/>
      <c r="G21" s="193"/>
      <c r="H21" s="193"/>
      <c r="I21" s="193"/>
      <c r="J21" s="193"/>
      <c r="K21" s="193"/>
      <c r="L21" s="193"/>
      <c r="M21" s="193"/>
      <c r="N21" s="193"/>
      <c r="O21" s="193"/>
      <c r="P21" s="57"/>
    </row>
    <row r="22" spans="1:16" s="26" customFormat="1" ht="24.75" customHeight="1" x14ac:dyDescent="0.35">
      <c r="C22" s="61"/>
      <c r="D22" s="62"/>
      <c r="I22" s="57"/>
      <c r="J22" s="57"/>
      <c r="K22" s="57"/>
      <c r="L22" s="57"/>
      <c r="M22" s="89"/>
      <c r="N22" s="89"/>
      <c r="O22" s="57"/>
      <c r="P22" s="57"/>
    </row>
    <row r="23" spans="1:16" s="26" customFormat="1" ht="24.75" customHeight="1" x14ac:dyDescent="0.3">
      <c r="D23" s="62" t="s">
        <v>272</v>
      </c>
      <c r="I23" s="57"/>
      <c r="J23" s="57"/>
      <c r="K23" s="57"/>
      <c r="L23" s="57"/>
      <c r="M23" s="89"/>
      <c r="N23" s="89"/>
      <c r="O23" s="57"/>
      <c r="P23" s="57"/>
    </row>
    <row r="24" spans="1:16" ht="24.75" customHeight="1" x14ac:dyDescent="0.3">
      <c r="O24" s="64"/>
      <c r="P24" s="64"/>
    </row>
    <row r="25" spans="1:16" ht="24.75" customHeight="1" x14ac:dyDescent="0.3">
      <c r="O25" s="64"/>
      <c r="P25" s="64"/>
    </row>
    <row r="26" spans="1:16" ht="24.75" customHeight="1" x14ac:dyDescent="0.3">
      <c r="O26" s="64"/>
      <c r="P26" s="64"/>
    </row>
    <row r="27" spans="1:16" ht="24.75" customHeight="1" x14ac:dyDescent="0.3">
      <c r="O27" s="64"/>
      <c r="P27" s="64"/>
    </row>
    <row r="28" spans="1:16" ht="24.75" customHeight="1" x14ac:dyDescent="0.3">
      <c r="O28" s="64"/>
      <c r="P28" s="64"/>
    </row>
    <row r="29" spans="1:16" ht="24.75" customHeight="1" x14ac:dyDescent="0.3"/>
    <row r="30" spans="1:16" ht="24.75" customHeight="1" x14ac:dyDescent="0.3"/>
    <row r="31" spans="1:16" ht="24.75" customHeight="1" x14ac:dyDescent="0.3"/>
    <row r="32" spans="1:16" ht="24.75" customHeight="1" x14ac:dyDescent="0.3"/>
    <row r="33" ht="24.75" customHeight="1" x14ac:dyDescent="0.3"/>
    <row r="34" ht="24.75" customHeight="1" x14ac:dyDescent="0.3"/>
    <row r="35" ht="24.75" customHeight="1" x14ac:dyDescent="0.3"/>
    <row r="36" ht="24.75" customHeight="1" x14ac:dyDescent="0.3"/>
    <row r="37" ht="24.75" customHeight="1" x14ac:dyDescent="0.3"/>
    <row r="38" ht="24.75" customHeight="1" x14ac:dyDescent="0.3"/>
    <row r="39" ht="24.75" customHeight="1" x14ac:dyDescent="0.3"/>
    <row r="40" ht="24.75" customHeight="1" x14ac:dyDescent="0.3"/>
    <row r="41" ht="24.75" customHeight="1" x14ac:dyDescent="0.3"/>
    <row r="42" ht="24.75" customHeight="1" x14ac:dyDescent="0.3"/>
    <row r="43" ht="24.75" customHeight="1" x14ac:dyDescent="0.3"/>
    <row r="44" ht="24.75" customHeight="1" x14ac:dyDescent="0.3"/>
    <row r="45" ht="24.75" customHeight="1" x14ac:dyDescent="0.3"/>
    <row r="46" ht="24.75" customHeight="1" x14ac:dyDescent="0.3"/>
    <row r="47" ht="24.75" customHeight="1" x14ac:dyDescent="0.3"/>
    <row r="48" ht="24.75" customHeight="1" x14ac:dyDescent="0.3"/>
    <row r="49" ht="24.75" customHeight="1" x14ac:dyDescent="0.3"/>
    <row r="4010" spans="4:14" s="66" customFormat="1" x14ac:dyDescent="0.3">
      <c r="D4010" s="65"/>
      <c r="M4010" s="91"/>
      <c r="N4010" s="91"/>
    </row>
    <row r="4011" spans="4:14" s="66" customFormat="1" x14ac:dyDescent="0.3">
      <c r="D4011" s="65"/>
      <c r="M4011" s="91"/>
      <c r="N4011" s="91"/>
    </row>
    <row r="4012" spans="4:14" s="66" customFormat="1" x14ac:dyDescent="0.3">
      <c r="D4012" s="65"/>
      <c r="M4012" s="91"/>
      <c r="N4012" s="91"/>
    </row>
    <row r="4013" spans="4:14" s="66" customFormat="1" x14ac:dyDescent="0.3">
      <c r="D4013" s="65"/>
      <c r="M4013" s="91"/>
      <c r="N4013" s="91"/>
    </row>
    <row r="4014" spans="4:14" s="66" customFormat="1" x14ac:dyDescent="0.3">
      <c r="D4014" s="65"/>
      <c r="M4014" s="91"/>
      <c r="N4014" s="91"/>
    </row>
    <row r="4015" spans="4:14" s="66" customFormat="1" x14ac:dyDescent="0.3">
      <c r="D4015" s="65"/>
      <c r="M4015" s="91"/>
      <c r="N4015" s="91"/>
    </row>
    <row r="4016" spans="4:14" s="66" customFormat="1" x14ac:dyDescent="0.3">
      <c r="D4016" s="65"/>
      <c r="M4016" s="91"/>
      <c r="N4016" s="91"/>
    </row>
    <row r="4017" spans="4:89" s="66" customFormat="1" x14ac:dyDescent="0.3">
      <c r="D4017" s="65"/>
      <c r="M4017" s="91"/>
      <c r="N4017" s="91"/>
    </row>
    <row r="4018" spans="4:89" s="66" customFormat="1" x14ac:dyDescent="0.3">
      <c r="D4018" s="65"/>
      <c r="M4018" s="91"/>
      <c r="N4018" s="91"/>
    </row>
    <row r="4019" spans="4:89" s="66" customFormat="1" ht="144" x14ac:dyDescent="0.3">
      <c r="D4019" s="65"/>
      <c r="M4019" s="91"/>
      <c r="N4019" s="91"/>
      <c r="AZ4019" s="67"/>
      <c r="BA4019" s="68" t="s">
        <v>62</v>
      </c>
      <c r="BC4019" s="69" t="s">
        <v>63</v>
      </c>
      <c r="BD4019" s="70" t="s">
        <v>62</v>
      </c>
      <c r="BE4019" s="70" t="s">
        <v>64</v>
      </c>
      <c r="BF4019" s="70" t="s">
        <v>65</v>
      </c>
      <c r="BG4019" s="70" t="s">
        <v>66</v>
      </c>
      <c r="BH4019" s="70" t="s">
        <v>67</v>
      </c>
      <c r="BI4019" s="68" t="s">
        <v>68</v>
      </c>
      <c r="BJ4019" s="68" t="s">
        <v>69</v>
      </c>
      <c r="BK4019" s="68" t="s">
        <v>70</v>
      </c>
      <c r="BL4019" s="68" t="s">
        <v>71</v>
      </c>
      <c r="BM4019" s="68" t="s">
        <v>72</v>
      </c>
      <c r="BN4019" s="68" t="s">
        <v>73</v>
      </c>
      <c r="BO4019" s="68" t="s">
        <v>74</v>
      </c>
      <c r="BP4019" s="68" t="s">
        <v>75</v>
      </c>
      <c r="BQ4019" s="68" t="s">
        <v>76</v>
      </c>
      <c r="BR4019" s="68" t="s">
        <v>77</v>
      </c>
      <c r="BS4019" s="68" t="s">
        <v>78</v>
      </c>
      <c r="BT4019" s="68" t="s">
        <v>79</v>
      </c>
      <c r="BU4019" s="68" t="s">
        <v>80</v>
      </c>
      <c r="BV4019" s="68" t="s">
        <v>81</v>
      </c>
      <c r="BW4019" s="68" t="s">
        <v>82</v>
      </c>
      <c r="BX4019" s="68" t="s">
        <v>83</v>
      </c>
      <c r="BY4019" s="68" t="s">
        <v>84</v>
      </c>
      <c r="BZ4019" s="68" t="s">
        <v>85</v>
      </c>
      <c r="CA4019" s="68" t="s">
        <v>86</v>
      </c>
      <c r="CB4019" s="68" t="s">
        <v>87</v>
      </c>
      <c r="CC4019" s="68" t="s">
        <v>88</v>
      </c>
      <c r="CD4019" s="68" t="s">
        <v>89</v>
      </c>
      <c r="CE4019" s="68" t="s">
        <v>90</v>
      </c>
      <c r="CF4019" s="68" t="s">
        <v>91</v>
      </c>
      <c r="CG4019" s="68" t="s">
        <v>92</v>
      </c>
      <c r="CH4019" s="68" t="s">
        <v>93</v>
      </c>
      <c r="CI4019" s="68" t="s">
        <v>94</v>
      </c>
      <c r="CJ4019" s="68" t="s">
        <v>95</v>
      </c>
      <c r="CK4019" s="68" t="s">
        <v>96</v>
      </c>
    </row>
    <row r="4020" spans="4:89" s="66" customFormat="1" ht="288" x14ac:dyDescent="0.3">
      <c r="D4020" s="65"/>
      <c r="M4020" s="91"/>
      <c r="N4020" s="91"/>
      <c r="AZ4020" s="67"/>
      <c r="BA4020" s="68" t="s">
        <v>64</v>
      </c>
      <c r="BC4020" s="69" t="s">
        <v>97</v>
      </c>
      <c r="BD4020" s="70" t="s">
        <v>98</v>
      </c>
      <c r="BE4020" s="70" t="s">
        <v>99</v>
      </c>
      <c r="BF4020" s="70" t="s">
        <v>100</v>
      </c>
      <c r="BG4020" s="70" t="s">
        <v>101</v>
      </c>
      <c r="BH4020" s="70" t="s">
        <v>102</v>
      </c>
      <c r="BI4020" s="68" t="s">
        <v>103</v>
      </c>
      <c r="BJ4020" s="68" t="s">
        <v>104</v>
      </c>
      <c r="BK4020" s="68" t="s">
        <v>105</v>
      </c>
      <c r="BL4020" s="68" t="s">
        <v>106</v>
      </c>
      <c r="BM4020" s="68" t="s">
        <v>107</v>
      </c>
      <c r="BN4020" s="68" t="s">
        <v>108</v>
      </c>
      <c r="BO4020" s="68" t="s">
        <v>109</v>
      </c>
      <c r="BP4020" s="68" t="s">
        <v>110</v>
      </c>
      <c r="BQ4020" s="68" t="s">
        <v>111</v>
      </c>
      <c r="BR4020" s="68" t="s">
        <v>112</v>
      </c>
      <c r="BS4020" s="68" t="s">
        <v>113</v>
      </c>
      <c r="BT4020" s="68" t="s">
        <v>114</v>
      </c>
      <c r="BU4020" s="68" t="s">
        <v>115</v>
      </c>
      <c r="BV4020" s="68" t="s">
        <v>116</v>
      </c>
      <c r="BW4020" s="68" t="s">
        <v>117</v>
      </c>
      <c r="BX4020" s="68" t="s">
        <v>118</v>
      </c>
      <c r="BY4020" s="68" t="s">
        <v>119</v>
      </c>
      <c r="BZ4020" s="68" t="s">
        <v>120</v>
      </c>
      <c r="CA4020" s="68" t="s">
        <v>121</v>
      </c>
      <c r="CB4020" s="68" t="s">
        <v>122</v>
      </c>
      <c r="CC4020" s="68" t="s">
        <v>123</v>
      </c>
      <c r="CD4020" s="68" t="s">
        <v>124</v>
      </c>
      <c r="CE4020" s="68" t="s">
        <v>125</v>
      </c>
      <c r="CF4020" s="68" t="s">
        <v>126</v>
      </c>
      <c r="CG4020" s="68" t="s">
        <v>127</v>
      </c>
      <c r="CH4020" s="68" t="s">
        <v>128</v>
      </c>
      <c r="CI4020" s="68" t="s">
        <v>129</v>
      </c>
      <c r="CJ4020" s="68" t="s">
        <v>130</v>
      </c>
      <c r="CK4020" s="68" t="s">
        <v>131</v>
      </c>
    </row>
    <row r="4021" spans="4:89" s="66" customFormat="1" ht="409.6" x14ac:dyDescent="0.3">
      <c r="D4021" s="65"/>
      <c r="M4021" s="91"/>
      <c r="N4021" s="91"/>
      <c r="AZ4021" s="67"/>
      <c r="BA4021" s="68" t="s">
        <v>65</v>
      </c>
      <c r="BC4021" s="69" t="s">
        <v>132</v>
      </c>
      <c r="BD4021" s="71" t="s">
        <v>133</v>
      </c>
      <c r="BE4021" s="71" t="s">
        <v>134</v>
      </c>
      <c r="BF4021" s="71" t="s">
        <v>135</v>
      </c>
      <c r="BG4021" s="71" t="s">
        <v>136</v>
      </c>
      <c r="BH4021" s="71" t="s">
        <v>137</v>
      </c>
      <c r="BI4021" s="72" t="s">
        <v>138</v>
      </c>
      <c r="BJ4021" s="72" t="s">
        <v>139</v>
      </c>
      <c r="BK4021" s="72" t="s">
        <v>140</v>
      </c>
      <c r="BL4021" s="72" t="s">
        <v>141</v>
      </c>
      <c r="BM4021" s="72" t="s">
        <v>142</v>
      </c>
      <c r="BN4021" s="72" t="s">
        <v>143</v>
      </c>
      <c r="BO4021" s="72" t="s">
        <v>144</v>
      </c>
      <c r="BP4021" s="72" t="s">
        <v>145</v>
      </c>
      <c r="BQ4021" s="72" t="s">
        <v>146</v>
      </c>
      <c r="BR4021" s="72" t="s">
        <v>147</v>
      </c>
      <c r="BS4021" s="72" t="s">
        <v>148</v>
      </c>
      <c r="BT4021" s="72" t="s">
        <v>149</v>
      </c>
      <c r="BU4021" s="72" t="s">
        <v>150</v>
      </c>
      <c r="BV4021" s="72" t="s">
        <v>151</v>
      </c>
      <c r="BW4021" s="72" t="s">
        <v>152</v>
      </c>
      <c r="BX4021" s="72" t="s">
        <v>153</v>
      </c>
      <c r="BY4021" s="72" t="s">
        <v>154</v>
      </c>
      <c r="BZ4021" s="72" t="s">
        <v>155</v>
      </c>
      <c r="CA4021" s="72" t="s">
        <v>156</v>
      </c>
      <c r="CB4021" s="72" t="s">
        <v>157</v>
      </c>
      <c r="CC4021" s="72" t="s">
        <v>158</v>
      </c>
      <c r="CD4021" s="72" t="s">
        <v>156</v>
      </c>
      <c r="CE4021" s="72" t="s">
        <v>159</v>
      </c>
      <c r="CF4021" s="72" t="s">
        <v>156</v>
      </c>
      <c r="CG4021" s="72" t="s">
        <v>160</v>
      </c>
      <c r="CH4021" s="72" t="s">
        <v>161</v>
      </c>
      <c r="CI4021" s="72" t="s">
        <v>162</v>
      </c>
      <c r="CJ4021" s="72" t="s">
        <v>163</v>
      </c>
      <c r="CK4021" s="72" t="s">
        <v>164</v>
      </c>
    </row>
    <row r="4022" spans="4:89" s="66" customFormat="1" ht="409.6" x14ac:dyDescent="0.3">
      <c r="D4022" s="65"/>
      <c r="M4022" s="91"/>
      <c r="N4022" s="91"/>
      <c r="AZ4022" s="67"/>
      <c r="BA4022" s="68" t="s">
        <v>66</v>
      </c>
      <c r="BC4022" s="69" t="s">
        <v>165</v>
      </c>
      <c r="BD4022" s="57"/>
      <c r="BE4022" s="71" t="s">
        <v>166</v>
      </c>
      <c r="BF4022" s="57"/>
      <c r="BG4022" s="71" t="s">
        <v>167</v>
      </c>
      <c r="BH4022" s="71" t="s">
        <v>168</v>
      </c>
      <c r="BI4022" s="72" t="s">
        <v>169</v>
      </c>
      <c r="BJ4022" s="72" t="s">
        <v>170</v>
      </c>
      <c r="BM4022" s="72" t="s">
        <v>171</v>
      </c>
      <c r="BN4022" s="72" t="s">
        <v>172</v>
      </c>
      <c r="BP4022" s="72" t="s">
        <v>173</v>
      </c>
      <c r="BQ4022" s="72" t="s">
        <v>174</v>
      </c>
      <c r="BR4022" s="68"/>
      <c r="BS4022" s="72" t="s">
        <v>175</v>
      </c>
      <c r="BU4022" s="72" t="s">
        <v>176</v>
      </c>
      <c r="BW4022" s="72" t="s">
        <v>177</v>
      </c>
      <c r="BX4022" s="72" t="s">
        <v>178</v>
      </c>
      <c r="BY4022" s="72" t="s">
        <v>179</v>
      </c>
      <c r="BZ4022" s="72" t="s">
        <v>180</v>
      </c>
      <c r="CA4022" s="72" t="s">
        <v>181</v>
      </c>
      <c r="CC4022" s="72" t="s">
        <v>182</v>
      </c>
      <c r="CD4022" s="72" t="s">
        <v>183</v>
      </c>
      <c r="CF4022" s="72" t="s">
        <v>184</v>
      </c>
      <c r="CH4022" s="72" t="s">
        <v>185</v>
      </c>
      <c r="CI4022" s="72" t="s">
        <v>186</v>
      </c>
    </row>
    <row r="4023" spans="4:89" s="66" customFormat="1" ht="409.6" x14ac:dyDescent="0.3">
      <c r="D4023" s="65"/>
      <c r="M4023" s="91"/>
      <c r="N4023" s="91"/>
      <c r="AZ4023" s="69"/>
      <c r="BA4023" s="70" t="s">
        <v>67</v>
      </c>
      <c r="BC4023" s="69" t="s">
        <v>187</v>
      </c>
      <c r="BD4023" s="57"/>
      <c r="BE4023" s="71" t="s">
        <v>188</v>
      </c>
      <c r="BF4023" s="57"/>
      <c r="BG4023" s="71" t="s">
        <v>189</v>
      </c>
      <c r="BH4023" s="71" t="s">
        <v>190</v>
      </c>
      <c r="BI4023" s="72" t="s">
        <v>191</v>
      </c>
      <c r="BJ4023" s="72" t="s">
        <v>192</v>
      </c>
      <c r="BM4023" s="72" t="s">
        <v>193</v>
      </c>
      <c r="BN4023" s="72" t="s">
        <v>194</v>
      </c>
      <c r="BQ4023" s="72" t="s">
        <v>195</v>
      </c>
      <c r="BR4023" s="68"/>
      <c r="BS4023" s="72" t="s">
        <v>196</v>
      </c>
      <c r="BW4023" s="72" t="s">
        <v>197</v>
      </c>
      <c r="BZ4023" s="72" t="s">
        <v>198</v>
      </c>
      <c r="CC4023" s="72" t="s">
        <v>199</v>
      </c>
      <c r="CD4023" s="72" t="s">
        <v>193</v>
      </c>
      <c r="CF4023" s="72" t="s">
        <v>200</v>
      </c>
      <c r="CH4023" s="72" t="s">
        <v>193</v>
      </c>
      <c r="CI4023" s="72" t="s">
        <v>201</v>
      </c>
    </row>
    <row r="4024" spans="4:89" s="66" customFormat="1" ht="409.6" x14ac:dyDescent="0.3">
      <c r="D4024" s="65"/>
      <c r="M4024" s="91"/>
      <c r="N4024" s="91"/>
      <c r="AZ4024" s="69"/>
      <c r="BA4024" s="70" t="s">
        <v>68</v>
      </c>
      <c r="BC4024" s="69" t="s">
        <v>202</v>
      </c>
      <c r="BD4024" s="57"/>
      <c r="BE4024" s="71" t="s">
        <v>203</v>
      </c>
      <c r="BF4024" s="57"/>
      <c r="BG4024" s="71" t="s">
        <v>193</v>
      </c>
      <c r="BH4024" s="71" t="s">
        <v>193</v>
      </c>
      <c r="BI4024" s="72" t="s">
        <v>204</v>
      </c>
      <c r="BJ4024" s="72" t="s">
        <v>193</v>
      </c>
      <c r="BQ4024" s="72" t="s">
        <v>205</v>
      </c>
      <c r="BR4024" s="68"/>
      <c r="BS4024" s="72" t="s">
        <v>206</v>
      </c>
      <c r="BW4024" s="72" t="s">
        <v>181</v>
      </c>
      <c r="CF4024" s="72" t="s">
        <v>207</v>
      </c>
      <c r="CI4024" s="72" t="s">
        <v>208</v>
      </c>
    </row>
    <row r="4025" spans="4:89" s="66" customFormat="1" ht="409.6" x14ac:dyDescent="0.3">
      <c r="D4025" s="65"/>
      <c r="M4025" s="91"/>
      <c r="N4025" s="91"/>
      <c r="AZ4025" s="69"/>
      <c r="BA4025" s="70" t="s">
        <v>69</v>
      </c>
      <c r="BC4025" s="69" t="s">
        <v>209</v>
      </c>
      <c r="BD4025" s="57"/>
      <c r="BE4025" s="71" t="s">
        <v>210</v>
      </c>
      <c r="BF4025" s="57"/>
      <c r="BG4025" s="57"/>
      <c r="BJ4025" s="72" t="s">
        <v>211</v>
      </c>
      <c r="BQ4025" s="72" t="s">
        <v>212</v>
      </c>
      <c r="BR4025" s="68"/>
      <c r="BS4025" s="72" t="s">
        <v>213</v>
      </c>
      <c r="BW4025" s="72" t="s">
        <v>214</v>
      </c>
      <c r="CF4025" s="72" t="s">
        <v>215</v>
      </c>
      <c r="CI4025" s="72" t="s">
        <v>216</v>
      </c>
    </row>
    <row r="4026" spans="4:89" s="57" customFormat="1" ht="288" x14ac:dyDescent="0.3">
      <c r="D4026" s="73"/>
      <c r="M4026" s="92"/>
      <c r="N4026" s="92"/>
      <c r="AZ4026" s="69"/>
      <c r="BA4026" s="70" t="s">
        <v>70</v>
      </c>
      <c r="BC4026" s="69" t="s">
        <v>217</v>
      </c>
      <c r="BE4026" s="71" t="s">
        <v>218</v>
      </c>
      <c r="BQ4026" s="71" t="s">
        <v>219</v>
      </c>
      <c r="BR4026" s="70"/>
      <c r="BS4026" s="71" t="s">
        <v>220</v>
      </c>
      <c r="CF4026" s="71" t="s">
        <v>221</v>
      </c>
      <c r="CI4026" s="71" t="s">
        <v>222</v>
      </c>
    </row>
    <row r="4027" spans="4:89" s="57" customFormat="1" ht="409.6" x14ac:dyDescent="0.3">
      <c r="D4027" s="73"/>
      <c r="M4027" s="92"/>
      <c r="N4027" s="92"/>
      <c r="AZ4027" s="69"/>
      <c r="BA4027" s="70" t="s">
        <v>71</v>
      </c>
      <c r="BC4027" s="69" t="s">
        <v>223</v>
      </c>
      <c r="BE4027" s="71" t="s">
        <v>224</v>
      </c>
      <c r="BR4027" s="70"/>
      <c r="BS4027" s="71" t="s">
        <v>225</v>
      </c>
      <c r="CF4027" s="71" t="s">
        <v>226</v>
      </c>
      <c r="CI4027" s="71" t="s">
        <v>227</v>
      </c>
    </row>
    <row r="4028" spans="4:89" s="57" customFormat="1" ht="336" x14ac:dyDescent="0.3">
      <c r="D4028" s="73"/>
      <c r="M4028" s="92"/>
      <c r="N4028" s="92"/>
      <c r="AZ4028" s="69"/>
      <c r="BA4028" s="70" t="s">
        <v>72</v>
      </c>
      <c r="BC4028" s="69" t="s">
        <v>228</v>
      </c>
      <c r="BE4028" s="71" t="s">
        <v>229</v>
      </c>
      <c r="BR4028" s="70"/>
      <c r="BS4028" s="71" t="s">
        <v>230</v>
      </c>
      <c r="CF4028" s="71" t="s">
        <v>231</v>
      </c>
      <c r="CI4028" s="71" t="s">
        <v>232</v>
      </c>
    </row>
    <row r="4029" spans="4:89" s="57" customFormat="1" ht="372" x14ac:dyDescent="0.3">
      <c r="D4029" s="73"/>
      <c r="M4029" s="92"/>
      <c r="N4029" s="92"/>
      <c r="AZ4029" s="69"/>
      <c r="BA4029" s="70" t="s">
        <v>73</v>
      </c>
      <c r="BC4029" s="69" t="s">
        <v>233</v>
      </c>
      <c r="BE4029" s="71" t="s">
        <v>234</v>
      </c>
      <c r="BR4029" s="70"/>
      <c r="BS4029" s="71" t="s">
        <v>235</v>
      </c>
      <c r="CI4029" s="71" t="s">
        <v>236</v>
      </c>
    </row>
    <row r="4030" spans="4:89" s="57" customFormat="1" ht="409.6" x14ac:dyDescent="0.3">
      <c r="D4030" s="73"/>
      <c r="M4030" s="92"/>
      <c r="N4030" s="92"/>
      <c r="AZ4030" s="69"/>
      <c r="BA4030" s="70" t="s">
        <v>74</v>
      </c>
      <c r="BC4030" s="69" t="s">
        <v>237</v>
      </c>
      <c r="BE4030" s="71" t="s">
        <v>238</v>
      </c>
      <c r="BR4030" s="70"/>
      <c r="BS4030" s="71" t="s">
        <v>239</v>
      </c>
      <c r="CI4030" s="71" t="s">
        <v>240</v>
      </c>
    </row>
    <row r="4031" spans="4:89" s="57" customFormat="1" ht="396" x14ac:dyDescent="0.3">
      <c r="D4031" s="73"/>
      <c r="M4031" s="92"/>
      <c r="N4031" s="92"/>
      <c r="AZ4031" s="69"/>
      <c r="BA4031" s="70" t="s">
        <v>75</v>
      </c>
      <c r="BC4031" s="69" t="s">
        <v>241</v>
      </c>
      <c r="BE4031" s="71" t="s">
        <v>242</v>
      </c>
      <c r="BR4031" s="70"/>
      <c r="BS4031" s="71" t="s">
        <v>243</v>
      </c>
    </row>
    <row r="4032" spans="4:89" s="57" customFormat="1" ht="336" x14ac:dyDescent="0.3">
      <c r="D4032" s="73"/>
      <c r="M4032" s="92"/>
      <c r="N4032" s="92"/>
      <c r="AZ4032" s="69"/>
      <c r="BA4032" s="70" t="s">
        <v>76</v>
      </c>
      <c r="BC4032" s="69" t="s">
        <v>244</v>
      </c>
      <c r="BE4032" s="71" t="s">
        <v>245</v>
      </c>
      <c r="BR4032" s="70"/>
      <c r="BS4032" s="71" t="s">
        <v>246</v>
      </c>
    </row>
    <row r="4033" spans="4:71" s="57" customFormat="1" ht="372" x14ac:dyDescent="0.3">
      <c r="D4033" s="73"/>
      <c r="M4033" s="92"/>
      <c r="N4033" s="92"/>
      <c r="AZ4033" s="69"/>
      <c r="BA4033" s="70" t="s">
        <v>78</v>
      </c>
      <c r="BC4033" s="69" t="s">
        <v>247</v>
      </c>
      <c r="BE4033" s="71" t="s">
        <v>248</v>
      </c>
      <c r="BS4033" s="71" t="s">
        <v>249</v>
      </c>
    </row>
    <row r="4034" spans="4:71" s="57" customFormat="1" ht="409.6" x14ac:dyDescent="0.3">
      <c r="D4034" s="73"/>
      <c r="M4034" s="92"/>
      <c r="N4034" s="92"/>
      <c r="AZ4034" s="69"/>
      <c r="BA4034" s="70" t="s">
        <v>77</v>
      </c>
      <c r="BC4034" s="69" t="s">
        <v>250</v>
      </c>
      <c r="BE4034" s="71" t="s">
        <v>251</v>
      </c>
      <c r="BS4034" s="71" t="s">
        <v>252</v>
      </c>
    </row>
    <row r="4035" spans="4:71" s="57" customFormat="1" ht="409.6" x14ac:dyDescent="0.3">
      <c r="D4035" s="73"/>
      <c r="M4035" s="92"/>
      <c r="N4035" s="92"/>
      <c r="AZ4035" s="69"/>
      <c r="BA4035" s="70" t="s">
        <v>79</v>
      </c>
      <c r="BC4035" s="69" t="s">
        <v>253</v>
      </c>
      <c r="BE4035" s="71" t="s">
        <v>254</v>
      </c>
      <c r="BS4035" s="71" t="s">
        <v>255</v>
      </c>
    </row>
    <row r="4036" spans="4:71" s="66" customFormat="1" ht="60" x14ac:dyDescent="0.3">
      <c r="D4036" s="65"/>
      <c r="M4036" s="91"/>
      <c r="N4036" s="91"/>
      <c r="AZ4036" s="69"/>
      <c r="BA4036" s="70" t="s">
        <v>80</v>
      </c>
      <c r="BB4036" s="57"/>
      <c r="BC4036" s="69" t="s">
        <v>256</v>
      </c>
      <c r="BD4036" s="57"/>
      <c r="BE4036" s="57"/>
      <c r="BF4036" s="57"/>
      <c r="BG4036" s="57"/>
    </row>
    <row r="4037" spans="4:71" s="66" customFormat="1" ht="60" x14ac:dyDescent="0.3">
      <c r="D4037" s="65"/>
      <c r="M4037" s="91"/>
      <c r="N4037" s="91"/>
      <c r="AZ4037" s="57"/>
      <c r="BA4037" s="70" t="s">
        <v>81</v>
      </c>
      <c r="BB4037" s="57"/>
      <c r="BC4037" s="57"/>
      <c r="BD4037" s="57"/>
      <c r="BE4037" s="57"/>
      <c r="BF4037" s="57"/>
      <c r="BG4037" s="57"/>
    </row>
    <row r="4038" spans="4:71" s="66" customFormat="1" ht="36" x14ac:dyDescent="0.3">
      <c r="D4038" s="65"/>
      <c r="M4038" s="91"/>
      <c r="N4038" s="91"/>
      <c r="AZ4038" s="57"/>
      <c r="BA4038" s="70" t="s">
        <v>82</v>
      </c>
      <c r="BB4038" s="57"/>
      <c r="BC4038" s="57"/>
      <c r="BD4038" s="57"/>
      <c r="BE4038" s="57"/>
      <c r="BF4038" s="57"/>
      <c r="BG4038" s="57"/>
    </row>
    <row r="4039" spans="4:71" s="66" customFormat="1" ht="84" x14ac:dyDescent="0.3">
      <c r="D4039" s="65"/>
      <c r="M4039" s="91"/>
      <c r="N4039" s="91"/>
      <c r="AZ4039" s="57"/>
      <c r="BA4039" s="70" t="s">
        <v>83</v>
      </c>
      <c r="BB4039" s="57"/>
      <c r="BC4039" s="57"/>
      <c r="BD4039" s="57"/>
      <c r="BE4039" s="57"/>
      <c r="BF4039" s="57"/>
      <c r="BG4039" s="57"/>
    </row>
    <row r="4040" spans="4:71" s="66" customFormat="1" ht="36" x14ac:dyDescent="0.3">
      <c r="D4040" s="65"/>
      <c r="M4040" s="91"/>
      <c r="N4040" s="91"/>
      <c r="AZ4040" s="57"/>
      <c r="BA4040" s="70" t="s">
        <v>84</v>
      </c>
      <c r="BB4040" s="57"/>
      <c r="BC4040" s="57"/>
      <c r="BD4040" s="57"/>
      <c r="BE4040" s="57"/>
      <c r="BF4040" s="57"/>
      <c r="BG4040" s="57"/>
    </row>
    <row r="4041" spans="4:71" s="66" customFormat="1" ht="48" x14ac:dyDescent="0.3">
      <c r="D4041" s="65"/>
      <c r="M4041" s="91"/>
      <c r="N4041" s="91"/>
      <c r="AZ4041" s="57"/>
      <c r="BA4041" s="70" t="s">
        <v>85</v>
      </c>
      <c r="BB4041" s="57"/>
      <c r="BC4041" s="57"/>
      <c r="BD4041" s="57"/>
      <c r="BE4041" s="57"/>
      <c r="BF4041" s="57"/>
      <c r="BG4041" s="57"/>
    </row>
    <row r="4042" spans="4:71" s="66" customFormat="1" ht="144" x14ac:dyDescent="0.3">
      <c r="D4042" s="65"/>
      <c r="M4042" s="91"/>
      <c r="N4042" s="91"/>
      <c r="AZ4042" s="57"/>
      <c r="BA4042" s="70" t="s">
        <v>86</v>
      </c>
      <c r="BB4042" s="57"/>
      <c r="BC4042" s="57"/>
      <c r="BD4042" s="57"/>
      <c r="BE4042" s="57"/>
      <c r="BF4042" s="57"/>
      <c r="BG4042" s="57"/>
    </row>
    <row r="4043" spans="4:71" s="66" customFormat="1" ht="72" x14ac:dyDescent="0.3">
      <c r="D4043" s="65"/>
      <c r="M4043" s="91"/>
      <c r="N4043" s="91"/>
      <c r="AZ4043" s="57"/>
      <c r="BA4043" s="70" t="s">
        <v>87</v>
      </c>
      <c r="BB4043" s="57"/>
      <c r="BC4043" s="57"/>
      <c r="BD4043" s="57"/>
      <c r="BE4043" s="57"/>
      <c r="BF4043" s="57"/>
      <c r="BG4043" s="57"/>
    </row>
    <row r="4044" spans="4:71" s="66" customFormat="1" ht="60" x14ac:dyDescent="0.3">
      <c r="D4044" s="65"/>
      <c r="M4044" s="91"/>
      <c r="N4044" s="91"/>
      <c r="AZ4044" s="57"/>
      <c r="BA4044" s="70" t="s">
        <v>88</v>
      </c>
      <c r="BB4044" s="57"/>
      <c r="BC4044" s="57"/>
      <c r="BD4044" s="57"/>
      <c r="BE4044" s="57"/>
      <c r="BF4044" s="57"/>
      <c r="BG4044" s="57"/>
    </row>
    <row r="4045" spans="4:71" s="66" customFormat="1" ht="60" x14ac:dyDescent="0.3">
      <c r="D4045" s="65"/>
      <c r="M4045" s="91"/>
      <c r="N4045" s="91"/>
      <c r="AZ4045" s="57"/>
      <c r="BA4045" s="70" t="s">
        <v>89</v>
      </c>
      <c r="BB4045" s="57"/>
      <c r="BC4045" s="57"/>
      <c r="BD4045" s="57"/>
      <c r="BE4045" s="57"/>
      <c r="BF4045" s="57"/>
      <c r="BG4045" s="57"/>
    </row>
    <row r="4046" spans="4:71" s="66" customFormat="1" ht="96" x14ac:dyDescent="0.3">
      <c r="D4046" s="65"/>
      <c r="M4046" s="91"/>
      <c r="N4046" s="91"/>
      <c r="AZ4046" s="57"/>
      <c r="BA4046" s="70" t="s">
        <v>90</v>
      </c>
      <c r="BB4046" s="57"/>
      <c r="BC4046" s="57"/>
      <c r="BD4046" s="57"/>
      <c r="BE4046" s="57"/>
      <c r="BF4046" s="57"/>
      <c r="BG4046" s="57"/>
    </row>
    <row r="4047" spans="4:71" s="66" customFormat="1" ht="84" x14ac:dyDescent="0.3">
      <c r="D4047" s="65"/>
      <c r="M4047" s="91"/>
      <c r="N4047" s="91"/>
      <c r="AZ4047" s="57"/>
      <c r="BA4047" s="70" t="s">
        <v>91</v>
      </c>
      <c r="BB4047" s="57"/>
      <c r="BC4047" s="57"/>
      <c r="BD4047" s="57"/>
      <c r="BE4047" s="57"/>
      <c r="BF4047" s="57"/>
      <c r="BG4047" s="57"/>
    </row>
    <row r="4048" spans="4:71" s="66" customFormat="1" ht="48" x14ac:dyDescent="0.3">
      <c r="D4048" s="65"/>
      <c r="M4048" s="91"/>
      <c r="N4048" s="91"/>
      <c r="AZ4048" s="57"/>
      <c r="BA4048" s="70" t="s">
        <v>92</v>
      </c>
      <c r="BB4048" s="57"/>
      <c r="BC4048" s="57"/>
      <c r="BD4048" s="57"/>
      <c r="BE4048" s="57"/>
      <c r="BF4048" s="57"/>
      <c r="BG4048" s="57"/>
    </row>
    <row r="4049" spans="4:94" s="66" customFormat="1" ht="60" x14ac:dyDescent="0.3">
      <c r="D4049" s="65"/>
      <c r="M4049" s="91"/>
      <c r="N4049" s="91"/>
      <c r="AZ4049" s="57"/>
      <c r="BA4049" s="70" t="s">
        <v>93</v>
      </c>
      <c r="BB4049" s="57"/>
      <c r="BC4049" s="57"/>
      <c r="BD4049" s="57"/>
      <c r="BE4049" s="57"/>
      <c r="BF4049" s="57"/>
      <c r="BG4049" s="57"/>
    </row>
    <row r="4050" spans="4:94" s="66" customFormat="1" ht="36" x14ac:dyDescent="0.3">
      <c r="D4050" s="65"/>
      <c r="M4050" s="91"/>
      <c r="N4050" s="91"/>
      <c r="AZ4050" s="57"/>
      <c r="BA4050" s="70" t="s">
        <v>94</v>
      </c>
      <c r="BB4050" s="57"/>
      <c r="BC4050" s="57"/>
      <c r="BD4050" s="57"/>
      <c r="BE4050" s="57"/>
      <c r="BF4050" s="57"/>
      <c r="BG4050" s="57"/>
    </row>
    <row r="4051" spans="4:94" s="66" customFormat="1" ht="72" x14ac:dyDescent="0.3">
      <c r="D4051" s="65"/>
      <c r="M4051" s="91"/>
      <c r="N4051" s="91"/>
      <c r="AZ4051" s="57"/>
      <c r="BA4051" s="70" t="s">
        <v>95</v>
      </c>
      <c r="BB4051" s="57"/>
      <c r="BC4051" s="57"/>
      <c r="BD4051" s="57"/>
      <c r="BE4051" s="57"/>
      <c r="BF4051" s="57"/>
      <c r="BG4051" s="57"/>
    </row>
    <row r="4052" spans="4:94" s="66" customFormat="1" ht="72" x14ac:dyDescent="0.3">
      <c r="D4052" s="65"/>
      <c r="M4052" s="91"/>
      <c r="N4052" s="91"/>
      <c r="AZ4052" s="57"/>
      <c r="BA4052" s="70" t="s">
        <v>96</v>
      </c>
      <c r="BB4052" s="57"/>
      <c r="BC4052" s="57"/>
      <c r="BD4052" s="57"/>
      <c r="BE4052" s="57"/>
      <c r="BF4052" s="57"/>
      <c r="BG4052" s="57"/>
    </row>
    <row r="4053" spans="4:94" s="66" customFormat="1" x14ac:dyDescent="0.3">
      <c r="D4053" s="65"/>
      <c r="M4053" s="91"/>
      <c r="N4053" s="91"/>
    </row>
    <row r="4054" spans="4:94" s="66" customFormat="1" x14ac:dyDescent="0.3">
      <c r="D4054" s="65"/>
      <c r="M4054" s="91"/>
      <c r="N4054" s="91"/>
    </row>
    <row r="4055" spans="4:94" s="66" customFormat="1" x14ac:dyDescent="0.3">
      <c r="D4055" s="65"/>
      <c r="M4055" s="91"/>
      <c r="N4055" s="91"/>
    </row>
    <row r="4056" spans="4:94" x14ac:dyDescent="0.3">
      <c r="AY4056" s="26"/>
      <c r="AZ4056" s="26"/>
      <c r="BA4056" s="26"/>
      <c r="BB4056" s="26"/>
      <c r="BC4056" s="26"/>
      <c r="BD4056" s="26"/>
      <c r="BE4056" s="26"/>
      <c r="BF4056" s="26"/>
      <c r="BG4056" s="26"/>
      <c r="BH4056" s="26"/>
      <c r="BI4056" s="26"/>
      <c r="BJ4056" s="26"/>
      <c r="BK4056" s="26"/>
      <c r="BL4056" s="26"/>
      <c r="BM4056" s="26"/>
      <c r="BN4056" s="26"/>
      <c r="BO4056" s="26"/>
      <c r="BP4056" s="26"/>
      <c r="BQ4056" s="26"/>
      <c r="BR4056" s="26"/>
      <c r="BS4056" s="26"/>
      <c r="BT4056" s="26"/>
      <c r="BU4056" s="26"/>
      <c r="BV4056" s="26"/>
      <c r="BW4056" s="26"/>
      <c r="BX4056" s="26"/>
      <c r="BY4056" s="26"/>
      <c r="BZ4056" s="26"/>
      <c r="CA4056" s="26"/>
      <c r="CB4056" s="26"/>
      <c r="CC4056" s="26"/>
      <c r="CD4056" s="26"/>
      <c r="CE4056" s="26"/>
      <c r="CF4056" s="26"/>
      <c r="CG4056" s="26"/>
      <c r="CH4056" s="26"/>
      <c r="CI4056" s="26"/>
      <c r="CJ4056" s="26"/>
      <c r="CK4056" s="26"/>
      <c r="CL4056" s="26"/>
      <c r="CM4056" s="26"/>
      <c r="CN4056" s="26"/>
    </row>
    <row r="4057" spans="4:94" x14ac:dyDescent="0.3">
      <c r="AY4057" s="26"/>
      <c r="AZ4057" s="26"/>
      <c r="BA4057" s="26"/>
      <c r="BB4057" s="26"/>
      <c r="BC4057" s="26"/>
      <c r="BD4057" s="26"/>
      <c r="BE4057" s="26"/>
      <c r="BF4057" s="26"/>
      <c r="BG4057" s="26"/>
      <c r="BH4057" s="26"/>
      <c r="BI4057" s="26"/>
      <c r="BJ4057" s="26"/>
      <c r="BK4057" s="26"/>
      <c r="BL4057" s="26"/>
      <c r="BM4057" s="26"/>
      <c r="BN4057" s="26"/>
      <c r="BO4057" s="26"/>
      <c r="BP4057" s="26"/>
      <c r="BQ4057" s="26"/>
      <c r="BR4057" s="26"/>
      <c r="BS4057" s="26"/>
      <c r="BT4057" s="26"/>
      <c r="BU4057" s="26"/>
      <c r="BV4057" s="26"/>
      <c r="BW4057" s="26"/>
      <c r="BX4057" s="26"/>
      <c r="BY4057" s="26"/>
      <c r="BZ4057" s="26"/>
      <c r="CA4057" s="26"/>
      <c r="CB4057" s="26"/>
      <c r="CC4057" s="26"/>
      <c r="CD4057" s="26"/>
      <c r="CE4057" s="26"/>
      <c r="CF4057" s="26"/>
      <c r="CG4057" s="26"/>
      <c r="CH4057" s="26"/>
      <c r="CI4057" s="26"/>
      <c r="CJ4057" s="26"/>
      <c r="CK4057" s="26"/>
      <c r="CL4057" s="26"/>
      <c r="CM4057" s="26"/>
      <c r="CN4057" s="26"/>
    </row>
    <row r="4058" spans="4:94" x14ac:dyDescent="0.3">
      <c r="AY4058" s="26"/>
      <c r="AZ4058" s="26"/>
      <c r="BA4058" s="26"/>
      <c r="BB4058" s="26"/>
      <c r="BC4058" s="26"/>
      <c r="BD4058" s="26"/>
      <c r="BE4058" s="26"/>
      <c r="BF4058" s="26"/>
      <c r="BG4058" s="26"/>
      <c r="BH4058" s="26"/>
      <c r="BI4058" s="26"/>
      <c r="BJ4058" s="26"/>
      <c r="BK4058" s="26"/>
      <c r="BL4058" s="26"/>
      <c r="BM4058" s="26"/>
      <c r="BN4058" s="26"/>
      <c r="BO4058" s="26"/>
      <c r="BP4058" s="26"/>
      <c r="BQ4058" s="26"/>
      <c r="BR4058" s="26"/>
      <c r="BS4058" s="26"/>
      <c r="BT4058" s="26"/>
      <c r="BU4058" s="26"/>
      <c r="BV4058" s="26"/>
      <c r="BW4058" s="26"/>
      <c r="BX4058" s="26"/>
      <c r="BY4058" s="26"/>
      <c r="BZ4058" s="26"/>
      <c r="CA4058" s="26"/>
      <c r="CB4058" s="26"/>
      <c r="CC4058" s="26"/>
      <c r="CD4058" s="26"/>
      <c r="CE4058" s="26"/>
      <c r="CF4058" s="26"/>
      <c r="CG4058" s="26"/>
      <c r="CH4058" s="26"/>
      <c r="CI4058" s="26"/>
      <c r="CJ4058" s="26"/>
      <c r="CK4058" s="26"/>
      <c r="CL4058" s="26"/>
      <c r="CM4058" s="26"/>
      <c r="CN4058" s="26"/>
    </row>
    <row r="4059" spans="4:94" x14ac:dyDescent="0.3">
      <c r="AY4059" s="26"/>
      <c r="AZ4059" s="26"/>
      <c r="BA4059" s="26"/>
      <c r="BB4059" s="26"/>
      <c r="BC4059" s="26"/>
      <c r="BD4059" s="26"/>
      <c r="BE4059" s="26"/>
      <c r="BF4059" s="26"/>
      <c r="BG4059" s="26"/>
      <c r="BH4059" s="26"/>
      <c r="BI4059" s="26"/>
      <c r="BJ4059" s="26"/>
      <c r="BK4059" s="26"/>
      <c r="BL4059" s="26"/>
      <c r="BM4059" s="26"/>
      <c r="BN4059" s="26"/>
      <c r="BO4059" s="26"/>
      <c r="BP4059" s="26"/>
      <c r="BQ4059" s="26"/>
      <c r="BR4059" s="26"/>
      <c r="BS4059" s="26"/>
      <c r="BT4059" s="26"/>
      <c r="BU4059" s="26"/>
      <c r="BV4059" s="26"/>
      <c r="BW4059" s="26"/>
      <c r="BX4059" s="26"/>
      <c r="BY4059" s="26"/>
      <c r="BZ4059" s="26"/>
      <c r="CA4059" s="26"/>
      <c r="CB4059" s="26"/>
      <c r="CC4059" s="26"/>
      <c r="CD4059" s="26"/>
      <c r="CE4059" s="26"/>
      <c r="CF4059" s="26"/>
      <c r="CG4059" s="26"/>
      <c r="CH4059" s="26"/>
      <c r="CI4059" s="26"/>
      <c r="CJ4059" s="26"/>
      <c r="CK4059" s="26"/>
      <c r="CL4059" s="26"/>
      <c r="CM4059" s="26"/>
      <c r="CN4059" s="26"/>
      <c r="CO4059" s="74"/>
      <c r="CP4059" s="74"/>
    </row>
    <row r="4060" spans="4:94" x14ac:dyDescent="0.3">
      <c r="AY4060" s="26"/>
      <c r="AZ4060" s="26"/>
      <c r="BA4060" s="26"/>
      <c r="BB4060" s="26"/>
      <c r="BC4060" s="26"/>
      <c r="BD4060" s="26"/>
      <c r="BE4060" s="26"/>
      <c r="BF4060" s="26"/>
      <c r="BG4060" s="26"/>
      <c r="BH4060" s="26"/>
      <c r="BI4060" s="26"/>
      <c r="BJ4060" s="26"/>
      <c r="BK4060" s="26"/>
      <c r="BL4060" s="26"/>
      <c r="BM4060" s="26"/>
      <c r="BN4060" s="26"/>
      <c r="BO4060" s="26"/>
      <c r="BP4060" s="26"/>
      <c r="BQ4060" s="26"/>
      <c r="BR4060" s="26"/>
      <c r="BS4060" s="26"/>
      <c r="BT4060" s="26"/>
      <c r="BU4060" s="26"/>
      <c r="BV4060" s="26"/>
      <c r="BW4060" s="26"/>
      <c r="BX4060" s="26"/>
      <c r="BY4060" s="26"/>
      <c r="BZ4060" s="26"/>
      <c r="CA4060" s="26"/>
      <c r="CB4060" s="26"/>
      <c r="CC4060" s="26"/>
      <c r="CD4060" s="26"/>
      <c r="CE4060" s="26"/>
      <c r="CF4060" s="26"/>
      <c r="CG4060" s="26"/>
      <c r="CH4060" s="26"/>
      <c r="CI4060" s="26"/>
      <c r="CJ4060" s="26"/>
      <c r="CK4060" s="26"/>
      <c r="CL4060" s="26"/>
      <c r="CM4060" s="26"/>
      <c r="CN4060" s="26"/>
      <c r="CO4060" s="74"/>
      <c r="CP4060" s="74"/>
    </row>
    <row r="4061" spans="4:94" x14ac:dyDescent="0.3">
      <c r="AY4061" s="26"/>
      <c r="AZ4061" s="26"/>
      <c r="BA4061" s="26"/>
      <c r="BB4061" s="26"/>
      <c r="BC4061" s="26"/>
      <c r="BD4061" s="26"/>
      <c r="BE4061" s="26"/>
      <c r="BF4061" s="26"/>
      <c r="BG4061" s="26"/>
      <c r="BH4061" s="26"/>
      <c r="BI4061" s="26"/>
      <c r="BJ4061" s="26"/>
      <c r="BK4061" s="26"/>
      <c r="BL4061" s="26"/>
      <c r="BM4061" s="26"/>
      <c r="BN4061" s="26"/>
      <c r="BO4061" s="26"/>
      <c r="BP4061" s="26"/>
      <c r="BQ4061" s="26"/>
      <c r="BR4061" s="26"/>
      <c r="BS4061" s="26"/>
      <c r="BT4061" s="26"/>
      <c r="BU4061" s="26"/>
      <c r="BV4061" s="26"/>
      <c r="BW4061" s="26"/>
      <c r="BX4061" s="26"/>
      <c r="BY4061" s="26"/>
      <c r="BZ4061" s="26"/>
      <c r="CA4061" s="26"/>
      <c r="CB4061" s="26"/>
      <c r="CC4061" s="26"/>
      <c r="CD4061" s="26"/>
      <c r="CE4061" s="26"/>
      <c r="CF4061" s="26"/>
      <c r="CG4061" s="26"/>
      <c r="CH4061" s="26"/>
      <c r="CI4061" s="26"/>
      <c r="CJ4061" s="26"/>
      <c r="CK4061" s="26"/>
      <c r="CL4061" s="26"/>
      <c r="CM4061" s="26"/>
      <c r="CN4061" s="26"/>
      <c r="CO4061" s="74"/>
      <c r="CP4061" s="74"/>
    </row>
    <row r="4062" spans="4:94" x14ac:dyDescent="0.3">
      <c r="AY4062" s="26"/>
      <c r="AZ4062" s="26"/>
      <c r="BA4062" s="26"/>
      <c r="BB4062" s="26"/>
      <c r="BC4062" s="26"/>
      <c r="BD4062" s="26"/>
      <c r="BE4062" s="26"/>
      <c r="BF4062" s="26"/>
      <c r="BG4062" s="26"/>
      <c r="BH4062" s="26"/>
      <c r="BI4062" s="26"/>
      <c r="BJ4062" s="26"/>
      <c r="BK4062" s="26"/>
      <c r="BL4062" s="26"/>
      <c r="BM4062" s="26"/>
      <c r="BN4062" s="26"/>
      <c r="BO4062" s="26"/>
      <c r="BP4062" s="26"/>
      <c r="BQ4062" s="26"/>
      <c r="BR4062" s="26"/>
      <c r="BS4062" s="26"/>
      <c r="BT4062" s="26"/>
      <c r="BU4062" s="26"/>
      <c r="BV4062" s="26"/>
      <c r="BW4062" s="26"/>
      <c r="BX4062" s="26"/>
      <c r="BY4062" s="26"/>
      <c r="BZ4062" s="26"/>
      <c r="CA4062" s="26"/>
      <c r="CB4062" s="26"/>
      <c r="CC4062" s="26"/>
      <c r="CD4062" s="26"/>
      <c r="CE4062" s="26"/>
      <c r="CF4062" s="26"/>
      <c r="CG4062" s="26"/>
      <c r="CH4062" s="26"/>
      <c r="CI4062" s="26"/>
      <c r="CJ4062" s="26"/>
      <c r="CK4062" s="26"/>
      <c r="CL4062" s="26"/>
      <c r="CM4062" s="26"/>
      <c r="CN4062" s="26"/>
      <c r="CO4062" s="74"/>
      <c r="CP4062" s="74"/>
    </row>
    <row r="4063" spans="4:94" x14ac:dyDescent="0.3">
      <c r="AY4063" s="26"/>
      <c r="AZ4063" s="26"/>
      <c r="BA4063" s="26"/>
      <c r="BB4063" s="26"/>
      <c r="BC4063" s="26"/>
      <c r="BD4063" s="26"/>
      <c r="BE4063" s="26"/>
      <c r="BF4063" s="26"/>
      <c r="BG4063" s="26"/>
      <c r="BH4063" s="26"/>
      <c r="BI4063" s="26"/>
      <c r="BJ4063" s="26"/>
      <c r="BK4063" s="26"/>
      <c r="BL4063" s="26"/>
      <c r="BM4063" s="26"/>
      <c r="BN4063" s="26"/>
      <c r="BO4063" s="26"/>
      <c r="BP4063" s="26"/>
      <c r="BQ4063" s="26"/>
      <c r="BR4063" s="26"/>
      <c r="BS4063" s="26"/>
      <c r="BT4063" s="26"/>
      <c r="BU4063" s="26"/>
      <c r="BV4063" s="26"/>
      <c r="BW4063" s="26"/>
      <c r="BX4063" s="26"/>
      <c r="BY4063" s="26"/>
      <c r="BZ4063" s="26"/>
      <c r="CA4063" s="26"/>
      <c r="CB4063" s="26"/>
      <c r="CC4063" s="26"/>
      <c r="CD4063" s="26"/>
      <c r="CE4063" s="26"/>
      <c r="CF4063" s="26"/>
      <c r="CG4063" s="26"/>
      <c r="CH4063" s="26"/>
      <c r="CI4063" s="26"/>
      <c r="CJ4063" s="26"/>
      <c r="CK4063" s="26"/>
      <c r="CL4063" s="26"/>
      <c r="CM4063" s="26"/>
      <c r="CN4063" s="26"/>
      <c r="CO4063" s="74"/>
      <c r="CP4063" s="74"/>
    </row>
    <row r="4064" spans="4:94" x14ac:dyDescent="0.3">
      <c r="AY4064" s="26"/>
      <c r="AZ4064" s="26"/>
      <c r="BA4064" s="26"/>
      <c r="BB4064" s="26"/>
      <c r="BC4064" s="26"/>
      <c r="BD4064" s="26"/>
      <c r="BE4064" s="26"/>
      <c r="BF4064" s="26"/>
      <c r="BG4064" s="26"/>
      <c r="BH4064" s="26"/>
      <c r="BI4064" s="26"/>
      <c r="BJ4064" s="26"/>
      <c r="BK4064" s="26"/>
      <c r="BL4064" s="26"/>
      <c r="BM4064" s="26"/>
      <c r="BN4064" s="26"/>
      <c r="BO4064" s="26"/>
      <c r="BP4064" s="26"/>
      <c r="BQ4064" s="26"/>
      <c r="BR4064" s="26"/>
      <c r="BS4064" s="26"/>
      <c r="BT4064" s="26"/>
      <c r="BU4064" s="26"/>
      <c r="BV4064" s="26"/>
      <c r="BW4064" s="26"/>
      <c r="BX4064" s="26"/>
      <c r="BY4064" s="26"/>
      <c r="BZ4064" s="26"/>
      <c r="CA4064" s="26"/>
      <c r="CB4064" s="26"/>
      <c r="CC4064" s="26"/>
      <c r="CD4064" s="26"/>
      <c r="CE4064" s="26"/>
      <c r="CF4064" s="26"/>
      <c r="CG4064" s="26"/>
      <c r="CH4064" s="26"/>
      <c r="CI4064" s="26"/>
      <c r="CJ4064" s="26"/>
      <c r="CK4064" s="26"/>
      <c r="CL4064" s="26"/>
      <c r="CM4064" s="26"/>
      <c r="CN4064" s="26"/>
      <c r="CO4064" s="74"/>
      <c r="CP4064" s="74"/>
    </row>
    <row r="4065" spans="51:94" x14ac:dyDescent="0.3">
      <c r="AY4065" s="26"/>
      <c r="AZ4065" s="26"/>
      <c r="BA4065" s="26"/>
      <c r="BB4065" s="26"/>
      <c r="BC4065" s="26"/>
      <c r="BD4065" s="26"/>
      <c r="BE4065" s="26"/>
      <c r="BF4065" s="26"/>
      <c r="BG4065" s="26"/>
      <c r="BH4065" s="26"/>
      <c r="BI4065" s="26"/>
      <c r="BJ4065" s="26"/>
      <c r="BK4065" s="26"/>
      <c r="BL4065" s="26"/>
      <c r="BM4065" s="26"/>
      <c r="BN4065" s="26"/>
      <c r="BO4065" s="26"/>
      <c r="BP4065" s="26"/>
      <c r="BQ4065" s="26"/>
      <c r="BR4065" s="26"/>
      <c r="BS4065" s="26"/>
      <c r="BT4065" s="26"/>
      <c r="BU4065" s="26"/>
      <c r="BV4065" s="26"/>
      <c r="BW4065" s="26"/>
      <c r="BX4065" s="26"/>
      <c r="BY4065" s="26"/>
      <c r="BZ4065" s="26"/>
      <c r="CA4065" s="26"/>
      <c r="CB4065" s="26"/>
      <c r="CC4065" s="26"/>
      <c r="CD4065" s="26"/>
      <c r="CE4065" s="26"/>
      <c r="CF4065" s="26"/>
      <c r="CG4065" s="26"/>
      <c r="CH4065" s="26"/>
      <c r="CI4065" s="26"/>
      <c r="CJ4065" s="26"/>
      <c r="CK4065" s="26"/>
      <c r="CL4065" s="26"/>
      <c r="CM4065" s="26"/>
      <c r="CN4065" s="26"/>
      <c r="CO4065" s="74"/>
      <c r="CP4065" s="74"/>
    </row>
    <row r="4066" spans="51:94" x14ac:dyDescent="0.3">
      <c r="AY4066" s="26"/>
      <c r="AZ4066" s="26"/>
      <c r="BA4066" s="26"/>
      <c r="BB4066" s="26"/>
      <c r="BC4066" s="26"/>
      <c r="BD4066" s="26"/>
      <c r="BE4066" s="26"/>
      <c r="BF4066" s="26"/>
      <c r="BG4066" s="26"/>
      <c r="BH4066" s="26"/>
      <c r="BI4066" s="26"/>
      <c r="BJ4066" s="26"/>
      <c r="BK4066" s="26"/>
      <c r="BL4066" s="26"/>
      <c r="BM4066" s="26"/>
      <c r="BN4066" s="26"/>
      <c r="BO4066" s="26"/>
      <c r="BP4066" s="26"/>
      <c r="BQ4066" s="26"/>
      <c r="BR4066" s="26"/>
      <c r="BS4066" s="26"/>
      <c r="BT4066" s="26"/>
      <c r="BU4066" s="26"/>
      <c r="BV4066" s="26"/>
      <c r="BW4066" s="26"/>
      <c r="BX4066" s="26"/>
      <c r="BY4066" s="26"/>
      <c r="BZ4066" s="26"/>
      <c r="CA4066" s="26"/>
      <c r="CB4066" s="26"/>
      <c r="CC4066" s="26"/>
      <c r="CD4066" s="26"/>
      <c r="CE4066" s="26"/>
      <c r="CF4066" s="26"/>
      <c r="CG4066" s="26"/>
      <c r="CH4066" s="26"/>
      <c r="CI4066" s="26"/>
      <c r="CJ4066" s="26"/>
      <c r="CK4066" s="26"/>
      <c r="CL4066" s="26"/>
      <c r="CM4066" s="26"/>
      <c r="CN4066" s="26"/>
      <c r="CO4066" s="74"/>
      <c r="CP4066" s="74"/>
    </row>
    <row r="4067" spans="51:94" x14ac:dyDescent="0.3">
      <c r="AY4067" s="26"/>
      <c r="AZ4067" s="26"/>
      <c r="BA4067" s="26"/>
      <c r="BB4067" s="26"/>
      <c r="BC4067" s="26"/>
      <c r="BD4067" s="26"/>
      <c r="BE4067" s="26"/>
      <c r="BF4067" s="26"/>
      <c r="BG4067" s="26"/>
      <c r="BH4067" s="26"/>
      <c r="BI4067" s="26"/>
      <c r="BJ4067" s="26"/>
      <c r="BK4067" s="26"/>
      <c r="BL4067" s="26"/>
      <c r="BM4067" s="26"/>
      <c r="BN4067" s="26"/>
      <c r="BO4067" s="26"/>
      <c r="BP4067" s="26"/>
      <c r="BQ4067" s="26"/>
      <c r="BR4067" s="26"/>
      <c r="BS4067" s="26"/>
      <c r="BT4067" s="26"/>
      <c r="BU4067" s="26"/>
      <c r="BV4067" s="26"/>
      <c r="BW4067" s="26"/>
      <c r="BX4067" s="26"/>
      <c r="BY4067" s="26"/>
      <c r="BZ4067" s="26"/>
      <c r="CA4067" s="26"/>
      <c r="CB4067" s="26"/>
      <c r="CC4067" s="26"/>
      <c r="CD4067" s="26"/>
      <c r="CE4067" s="26"/>
      <c r="CF4067" s="26"/>
      <c r="CG4067" s="26"/>
      <c r="CH4067" s="26"/>
      <c r="CI4067" s="26"/>
      <c r="CJ4067" s="26"/>
      <c r="CK4067" s="26"/>
      <c r="CL4067" s="26"/>
      <c r="CM4067" s="26"/>
      <c r="CN4067" s="26"/>
      <c r="CO4067" s="74"/>
      <c r="CP4067" s="74"/>
    </row>
    <row r="4068" spans="51:94" x14ac:dyDescent="0.3">
      <c r="AY4068" s="26"/>
      <c r="AZ4068" s="26"/>
      <c r="BA4068" s="26"/>
      <c r="BB4068" s="26"/>
      <c r="BC4068" s="26"/>
      <c r="BD4068" s="26"/>
      <c r="BE4068" s="26"/>
      <c r="BF4068" s="26"/>
      <c r="BG4068" s="26"/>
      <c r="BH4068" s="26"/>
      <c r="BI4068" s="26"/>
      <c r="BJ4068" s="26"/>
      <c r="BK4068" s="26"/>
      <c r="BL4068" s="26"/>
      <c r="BM4068" s="26"/>
      <c r="BN4068" s="26"/>
      <c r="BO4068" s="26"/>
      <c r="BP4068" s="26"/>
      <c r="BQ4068" s="26"/>
      <c r="BR4068" s="26"/>
      <c r="BS4068" s="26"/>
      <c r="BT4068" s="26"/>
      <c r="BU4068" s="26"/>
      <c r="BV4068" s="26"/>
      <c r="BW4068" s="26"/>
      <c r="BX4068" s="26"/>
      <c r="BY4068" s="26"/>
      <c r="BZ4068" s="26"/>
      <c r="CA4068" s="26"/>
      <c r="CB4068" s="26"/>
      <c r="CC4068" s="26"/>
      <c r="CD4068" s="26"/>
      <c r="CE4068" s="26"/>
      <c r="CF4068" s="26"/>
      <c r="CG4068" s="26"/>
      <c r="CH4068" s="26"/>
      <c r="CI4068" s="26"/>
      <c r="CJ4068" s="26"/>
      <c r="CK4068" s="26"/>
      <c r="CL4068" s="26"/>
      <c r="CM4068" s="26"/>
      <c r="CN4068" s="26"/>
      <c r="CO4068" s="74"/>
      <c r="CP4068" s="74"/>
    </row>
    <row r="4069" spans="51:94" x14ac:dyDescent="0.3">
      <c r="AY4069" s="26"/>
      <c r="AZ4069" s="26"/>
      <c r="BA4069" s="26"/>
      <c r="BB4069" s="26"/>
      <c r="BC4069" s="26"/>
      <c r="BD4069" s="26"/>
      <c r="BE4069" s="26"/>
      <c r="BF4069" s="26"/>
      <c r="BG4069" s="26"/>
      <c r="BH4069" s="26"/>
      <c r="BI4069" s="26"/>
      <c r="BJ4069" s="26"/>
      <c r="BK4069" s="26"/>
      <c r="BL4069" s="26"/>
      <c r="BM4069" s="26"/>
      <c r="BN4069" s="26"/>
      <c r="BO4069" s="26"/>
      <c r="BP4069" s="26"/>
      <c r="BQ4069" s="26"/>
      <c r="BR4069" s="26"/>
      <c r="BS4069" s="26"/>
      <c r="BT4069" s="26"/>
      <c r="BU4069" s="26"/>
      <c r="BV4069" s="26"/>
      <c r="BW4069" s="26"/>
      <c r="BX4069" s="26"/>
      <c r="BY4069" s="26"/>
      <c r="BZ4069" s="26"/>
      <c r="CA4069" s="26"/>
      <c r="CB4069" s="26"/>
      <c r="CC4069" s="26"/>
      <c r="CD4069" s="26"/>
      <c r="CE4069" s="26"/>
      <c r="CF4069" s="26"/>
      <c r="CG4069" s="26"/>
      <c r="CH4069" s="26"/>
      <c r="CI4069" s="26"/>
      <c r="CJ4069" s="26"/>
      <c r="CK4069" s="26"/>
      <c r="CL4069" s="26"/>
      <c r="CM4069" s="26"/>
      <c r="CN4069" s="26"/>
      <c r="CO4069" s="74"/>
      <c r="CP4069" s="74"/>
    </row>
    <row r="4070" spans="51:94" x14ac:dyDescent="0.3">
      <c r="AY4070" s="26"/>
      <c r="AZ4070" s="26"/>
      <c r="BA4070" s="26"/>
      <c r="BB4070" s="26"/>
      <c r="BC4070" s="26"/>
      <c r="BD4070" s="26"/>
      <c r="BE4070" s="26"/>
      <c r="BF4070" s="26"/>
      <c r="BG4070" s="26"/>
      <c r="BH4070" s="26"/>
      <c r="BI4070" s="26"/>
      <c r="BJ4070" s="26"/>
      <c r="BK4070" s="26"/>
      <c r="BL4070" s="26"/>
      <c r="BM4070" s="26"/>
      <c r="BN4070" s="26"/>
      <c r="BO4070" s="26"/>
      <c r="BP4070" s="26"/>
      <c r="BQ4070" s="26"/>
      <c r="BR4070" s="26"/>
      <c r="BS4070" s="26"/>
      <c r="BT4070" s="26"/>
      <c r="BU4070" s="26"/>
      <c r="BV4070" s="26"/>
      <c r="BW4070" s="26"/>
      <c r="BX4070" s="26"/>
      <c r="BY4070" s="26"/>
      <c r="BZ4070" s="26"/>
      <c r="CA4070" s="26"/>
      <c r="CB4070" s="26"/>
      <c r="CC4070" s="26"/>
      <c r="CD4070" s="26"/>
      <c r="CE4070" s="26"/>
      <c r="CF4070" s="26"/>
      <c r="CG4070" s="26"/>
      <c r="CH4070" s="26"/>
      <c r="CI4070" s="26"/>
      <c r="CJ4070" s="26"/>
      <c r="CK4070" s="26"/>
      <c r="CL4070" s="26"/>
      <c r="CM4070" s="26"/>
      <c r="CN4070" s="26"/>
      <c r="CO4070" s="74"/>
      <c r="CP4070" s="74"/>
    </row>
    <row r="4071" spans="51:94" x14ac:dyDescent="0.3">
      <c r="AY4071" s="26"/>
      <c r="AZ4071" s="26"/>
      <c r="BA4071" s="26"/>
      <c r="BB4071" s="26"/>
      <c r="BC4071" s="26"/>
      <c r="BD4071" s="26"/>
      <c r="BE4071" s="26"/>
      <c r="BF4071" s="26"/>
      <c r="BG4071" s="26"/>
      <c r="BH4071" s="26"/>
      <c r="BI4071" s="26"/>
      <c r="BJ4071" s="26"/>
      <c r="BK4071" s="26"/>
      <c r="BL4071" s="26"/>
      <c r="BM4071" s="26"/>
      <c r="BN4071" s="26"/>
      <c r="BO4071" s="26"/>
      <c r="BP4071" s="26"/>
      <c r="BQ4071" s="26"/>
      <c r="BR4071" s="26"/>
      <c r="BS4071" s="26"/>
      <c r="BT4071" s="26"/>
      <c r="BU4071" s="26"/>
      <c r="BV4071" s="26"/>
      <c r="BW4071" s="26"/>
      <c r="BX4071" s="26"/>
      <c r="BY4071" s="26"/>
      <c r="BZ4071" s="26"/>
      <c r="CA4071" s="26"/>
      <c r="CB4071" s="26"/>
      <c r="CC4071" s="26"/>
      <c r="CD4071" s="26"/>
      <c r="CE4071" s="26"/>
      <c r="CF4071" s="26"/>
      <c r="CG4071" s="26"/>
      <c r="CH4071" s="26"/>
      <c r="CI4071" s="26"/>
      <c r="CJ4071" s="26"/>
      <c r="CK4071" s="26"/>
      <c r="CL4071" s="26"/>
      <c r="CM4071" s="26"/>
      <c r="CN4071" s="26"/>
      <c r="CO4071" s="74"/>
      <c r="CP4071" s="74"/>
    </row>
    <row r="4072" spans="51:94" x14ac:dyDescent="0.3">
      <c r="AY4072" s="26"/>
      <c r="AZ4072" s="26"/>
      <c r="BA4072" s="26"/>
      <c r="BB4072" s="26"/>
      <c r="BC4072" s="26"/>
      <c r="BD4072" s="26"/>
      <c r="BE4072" s="26"/>
      <c r="BF4072" s="26"/>
      <c r="BG4072" s="26"/>
      <c r="BH4072" s="26"/>
      <c r="BI4072" s="26"/>
      <c r="BJ4072" s="26"/>
      <c r="BK4072" s="26"/>
      <c r="BL4072" s="26"/>
      <c r="BM4072" s="26"/>
      <c r="BN4072" s="26"/>
      <c r="BO4072" s="26"/>
      <c r="BP4072" s="26"/>
      <c r="BQ4072" s="26"/>
      <c r="BR4072" s="26"/>
      <c r="BS4072" s="26"/>
      <c r="BT4072" s="26"/>
      <c r="BU4072" s="26"/>
      <c r="BV4072" s="26"/>
      <c r="BW4072" s="26"/>
      <c r="BX4072" s="26"/>
      <c r="BY4072" s="26"/>
      <c r="BZ4072" s="26"/>
      <c r="CA4072" s="26"/>
      <c r="CB4072" s="26"/>
      <c r="CC4072" s="26"/>
      <c r="CD4072" s="26"/>
      <c r="CE4072" s="26"/>
      <c r="CF4072" s="26"/>
      <c r="CG4072" s="26"/>
      <c r="CH4072" s="26"/>
      <c r="CI4072" s="26"/>
      <c r="CJ4072" s="26"/>
      <c r="CK4072" s="26"/>
      <c r="CL4072" s="26"/>
      <c r="CM4072" s="26"/>
      <c r="CN4072" s="26"/>
      <c r="CO4072" s="74"/>
      <c r="CP4072" s="74"/>
    </row>
    <row r="4073" spans="51:94" x14ac:dyDescent="0.3">
      <c r="AY4073" s="26"/>
      <c r="AZ4073" s="26"/>
      <c r="BA4073" s="26"/>
      <c r="BB4073" s="26"/>
      <c r="BC4073" s="26"/>
      <c r="BD4073" s="26"/>
      <c r="BE4073" s="26"/>
      <c r="BF4073" s="26"/>
      <c r="BG4073" s="26"/>
      <c r="BH4073" s="26"/>
      <c r="BI4073" s="26"/>
      <c r="BJ4073" s="26"/>
      <c r="BK4073" s="26"/>
      <c r="BL4073" s="26"/>
      <c r="BM4073" s="26"/>
      <c r="BN4073" s="26"/>
      <c r="BO4073" s="26"/>
      <c r="BP4073" s="26"/>
      <c r="BQ4073" s="26"/>
      <c r="BR4073" s="26"/>
      <c r="BS4073" s="26"/>
      <c r="BT4073" s="26"/>
      <c r="BU4073" s="26"/>
      <c r="BV4073" s="26"/>
      <c r="BW4073" s="26"/>
      <c r="BX4073" s="26"/>
      <c r="BY4073" s="26"/>
      <c r="BZ4073" s="26"/>
      <c r="CA4073" s="26"/>
      <c r="CB4073" s="26"/>
      <c r="CC4073" s="26"/>
      <c r="CD4073" s="26"/>
      <c r="CE4073" s="26"/>
      <c r="CF4073" s="26"/>
      <c r="CG4073" s="26"/>
      <c r="CH4073" s="26"/>
      <c r="CI4073" s="26"/>
      <c r="CJ4073" s="26"/>
      <c r="CK4073" s="26"/>
      <c r="CL4073" s="26"/>
      <c r="CM4073" s="26"/>
      <c r="CN4073" s="26"/>
      <c r="CO4073" s="74"/>
      <c r="CP4073" s="74"/>
    </row>
    <row r="4074" spans="51:94" x14ac:dyDescent="0.3">
      <c r="AY4074" s="26"/>
      <c r="AZ4074" s="26"/>
      <c r="BA4074" s="26"/>
      <c r="BB4074" s="26"/>
      <c r="BC4074" s="26"/>
      <c r="BD4074" s="26"/>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26"/>
      <c r="CO4074" s="74"/>
      <c r="CP4074" s="74"/>
    </row>
    <row r="4075" spans="51:94" x14ac:dyDescent="0.3">
      <c r="AY4075" s="26"/>
      <c r="AZ4075" s="26"/>
      <c r="BA4075" s="26"/>
      <c r="BB4075" s="26"/>
      <c r="BC4075" s="26"/>
      <c r="BD4075" s="26"/>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74"/>
      <c r="CP4075" s="74"/>
    </row>
    <row r="4076" spans="51:94" x14ac:dyDescent="0.3">
      <c r="AY4076" s="26"/>
      <c r="AZ4076" s="26"/>
      <c r="BA4076" s="26"/>
      <c r="BB4076" s="26"/>
      <c r="BC4076" s="26"/>
      <c r="BD4076" s="26"/>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74"/>
      <c r="CP4076" s="74"/>
    </row>
    <row r="4077" spans="51:94" x14ac:dyDescent="0.3">
      <c r="AY4077" s="26"/>
      <c r="AZ4077" s="26"/>
      <c r="BA4077" s="26"/>
      <c r="BB4077" s="26"/>
      <c r="BC4077" s="26"/>
      <c r="BD4077" s="26"/>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74"/>
      <c r="CP4077" s="74"/>
    </row>
    <row r="4078" spans="51:94" x14ac:dyDescent="0.3">
      <c r="AY4078" s="26"/>
      <c r="AZ4078" s="26"/>
      <c r="BA4078" s="26"/>
      <c r="BB4078" s="26"/>
      <c r="BC4078" s="26"/>
      <c r="BD4078" s="26"/>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74"/>
      <c r="CP4078" s="74"/>
    </row>
    <row r="4079" spans="51:94" x14ac:dyDescent="0.3">
      <c r="AY4079" s="26"/>
      <c r="AZ4079" s="26"/>
      <c r="BA4079" s="26"/>
      <c r="BB4079" s="26"/>
      <c r="BC4079" s="26"/>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74"/>
      <c r="CP4079" s="74"/>
    </row>
    <row r="4080" spans="51:94" x14ac:dyDescent="0.3">
      <c r="AY4080" s="26"/>
      <c r="AZ4080" s="26"/>
      <c r="BA4080" s="26"/>
      <c r="BB4080" s="26"/>
      <c r="BC4080" s="26"/>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74"/>
      <c r="CP4080" s="74"/>
    </row>
    <row r="4081" spans="51:94" x14ac:dyDescent="0.3">
      <c r="AY4081" s="26"/>
      <c r="AZ4081" s="26"/>
      <c r="BA4081" s="26"/>
      <c r="BB4081" s="26"/>
      <c r="BC4081" s="26"/>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74"/>
      <c r="CP4081" s="74"/>
    </row>
    <row r="4082" spans="51:94" x14ac:dyDescent="0.3">
      <c r="AY4082" s="26"/>
      <c r="AZ4082" s="26"/>
      <c r="BA4082" s="26"/>
      <c r="BB4082" s="26"/>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74"/>
      <c r="CP4082" s="74"/>
    </row>
    <row r="4083" spans="51:94" x14ac:dyDescent="0.3">
      <c r="AY4083" s="26"/>
      <c r="AZ4083" s="26"/>
      <c r="BA4083" s="26"/>
      <c r="BB4083" s="26"/>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74"/>
      <c r="CP4083" s="74"/>
    </row>
    <row r="4084" spans="51:94" x14ac:dyDescent="0.3">
      <c r="AY4084" s="26"/>
      <c r="AZ4084" s="26"/>
      <c r="BA4084" s="26"/>
      <c r="BB4084" s="26"/>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74"/>
      <c r="CP4084" s="74"/>
    </row>
    <row r="4085" spans="51:94" x14ac:dyDescent="0.3">
      <c r="AY4085" s="26"/>
      <c r="AZ4085" s="26"/>
      <c r="BA4085" s="26"/>
      <c r="BB4085" s="26"/>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74"/>
      <c r="CP4085" s="74"/>
    </row>
    <row r="4086" spans="51:94" x14ac:dyDescent="0.3">
      <c r="AY4086" s="26"/>
      <c r="AZ4086" s="26"/>
      <c r="BA4086" s="26"/>
      <c r="BB4086" s="26"/>
      <c r="BC4086" s="26"/>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74"/>
      <c r="CP4086" s="74"/>
    </row>
    <row r="4087" spans="51:94" x14ac:dyDescent="0.3">
      <c r="AY4087" s="26"/>
      <c r="AZ4087" s="26"/>
      <c r="BA4087" s="26"/>
      <c r="BB4087" s="26"/>
      <c r="BC4087" s="26"/>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74"/>
      <c r="CP4087" s="74"/>
    </row>
    <row r="4088" spans="51:94" x14ac:dyDescent="0.3">
      <c r="AY4088" s="26"/>
      <c r="AZ4088" s="26"/>
      <c r="BA4088" s="26"/>
      <c r="BB4088" s="26"/>
      <c r="BC4088" s="26"/>
      <c r="BD4088" s="26"/>
      <c r="BE4088" s="26"/>
      <c r="BF4088" s="26"/>
      <c r="BG4088" s="26"/>
      <c r="BH4088" s="26"/>
      <c r="BI4088" s="26"/>
      <c r="BJ4088" s="26"/>
      <c r="BK4088" s="26"/>
      <c r="BL4088" s="26"/>
      <c r="BM4088" s="26"/>
      <c r="BN4088" s="26"/>
      <c r="BO4088" s="26"/>
      <c r="BP4088" s="26"/>
      <c r="BQ4088" s="26"/>
      <c r="BR4088" s="26"/>
      <c r="BS4088" s="26"/>
      <c r="BT4088" s="26"/>
      <c r="BU4088" s="26"/>
      <c r="BV4088" s="26"/>
      <c r="BW4088" s="26"/>
      <c r="BX4088" s="26"/>
      <c r="BY4088" s="26"/>
      <c r="BZ4088" s="26"/>
      <c r="CA4088" s="26"/>
      <c r="CB4088" s="26"/>
      <c r="CC4088" s="26"/>
      <c r="CD4088" s="26"/>
      <c r="CE4088" s="26"/>
      <c r="CF4088" s="26"/>
      <c r="CG4088" s="26"/>
      <c r="CH4088" s="26"/>
      <c r="CI4088" s="26"/>
      <c r="CJ4088" s="26"/>
      <c r="CK4088" s="26"/>
      <c r="CL4088" s="26"/>
      <c r="CM4088" s="26"/>
      <c r="CN4088" s="26"/>
      <c r="CO4088" s="74"/>
      <c r="CP4088" s="74"/>
    </row>
    <row r="4089" spans="51:94" x14ac:dyDescent="0.3">
      <c r="AY4089" s="26"/>
      <c r="AZ4089" s="26"/>
      <c r="BA4089" s="26"/>
      <c r="BB4089" s="26"/>
      <c r="BC4089" s="26"/>
      <c r="BD4089" s="26"/>
      <c r="BE4089" s="26"/>
      <c r="BF4089" s="26"/>
      <c r="BG4089" s="26"/>
      <c r="BH4089" s="26"/>
      <c r="BI4089" s="26"/>
      <c r="BJ4089" s="26"/>
      <c r="BK4089" s="26"/>
      <c r="BL4089" s="26"/>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26"/>
      <c r="CO4089" s="74"/>
      <c r="CP4089" s="74"/>
    </row>
    <row r="4090" spans="51:94" x14ac:dyDescent="0.3">
      <c r="AY4090" s="26"/>
      <c r="AZ4090" s="26"/>
      <c r="BA4090" s="26"/>
      <c r="BB4090" s="26"/>
      <c r="BC4090" s="26"/>
      <c r="BD4090" s="26"/>
      <c r="BE4090" s="26"/>
      <c r="BF4090" s="26"/>
      <c r="BG4090" s="26"/>
      <c r="BH4090" s="26"/>
      <c r="BI4090" s="26"/>
      <c r="BJ4090" s="26"/>
      <c r="BK4090" s="26"/>
      <c r="BL4090" s="26"/>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26"/>
      <c r="CO4090" s="74"/>
      <c r="CP4090" s="74"/>
    </row>
    <row r="4091" spans="51:94" x14ac:dyDescent="0.3">
      <c r="AY4091" s="26"/>
      <c r="AZ4091" s="26"/>
      <c r="BA4091" s="26"/>
      <c r="BB4091" s="26"/>
      <c r="BC4091" s="26"/>
      <c r="BD4091" s="26"/>
      <c r="BE4091" s="26"/>
      <c r="BF4091" s="26"/>
      <c r="BG4091" s="26"/>
      <c r="BH4091" s="26"/>
      <c r="BI4091" s="26"/>
      <c r="BJ4091" s="26"/>
      <c r="BK4091" s="26"/>
      <c r="BL4091" s="26"/>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26"/>
      <c r="CO4091" s="74"/>
      <c r="CP4091" s="74"/>
    </row>
    <row r="4092" spans="51:94" x14ac:dyDescent="0.3">
      <c r="AY4092" s="26"/>
      <c r="AZ4092" s="26"/>
      <c r="BA4092" s="26"/>
      <c r="BB4092" s="26"/>
      <c r="BC4092" s="26"/>
      <c r="BD4092" s="26"/>
      <c r="BE4092" s="26"/>
      <c r="BF4092" s="26"/>
      <c r="BG4092" s="26"/>
      <c r="BH4092" s="26"/>
      <c r="BI4092" s="26"/>
      <c r="BJ4092" s="26"/>
      <c r="BK4092" s="26"/>
      <c r="BL4092" s="26"/>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26"/>
      <c r="CO4092" s="74"/>
      <c r="CP4092" s="74"/>
    </row>
    <row r="4093" spans="51:94" x14ac:dyDescent="0.3">
      <c r="AY4093" s="26"/>
      <c r="AZ4093" s="26"/>
      <c r="BA4093" s="26"/>
      <c r="BB4093" s="26"/>
      <c r="BC4093" s="26"/>
      <c r="BD4093" s="26"/>
      <c r="BE4093" s="26"/>
      <c r="BF4093" s="26"/>
      <c r="BG4093" s="26"/>
      <c r="BH4093" s="26"/>
      <c r="BI4093" s="26"/>
      <c r="BJ4093" s="26"/>
      <c r="BK4093" s="26"/>
      <c r="BL4093" s="26"/>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26"/>
      <c r="CO4093" s="74"/>
      <c r="CP4093" s="74"/>
    </row>
    <row r="4094" spans="51:94" x14ac:dyDescent="0.3">
      <c r="CK4094" s="74"/>
      <c r="CL4094" s="74"/>
      <c r="CM4094" s="74"/>
      <c r="CN4094" s="74"/>
      <c r="CO4094" s="74"/>
      <c r="CP4094" s="74"/>
    </row>
    <row r="4095" spans="51:94" x14ac:dyDescent="0.3">
      <c r="CK4095" s="74"/>
      <c r="CL4095" s="74"/>
      <c r="CM4095" s="74"/>
      <c r="CN4095" s="74"/>
      <c r="CO4095" s="74"/>
      <c r="CP4095" s="74"/>
    </row>
    <row r="4096" spans="51:94" x14ac:dyDescent="0.3">
      <c r="CK4096" s="74"/>
      <c r="CL4096" s="74"/>
      <c r="CM4096" s="74"/>
      <c r="CN4096" s="74"/>
      <c r="CO4096" s="74"/>
      <c r="CP4096" s="74"/>
    </row>
    <row r="4097" spans="89:94" x14ac:dyDescent="0.3">
      <c r="CK4097" s="74"/>
      <c r="CL4097" s="74"/>
      <c r="CM4097" s="74"/>
      <c r="CN4097" s="74"/>
      <c r="CO4097" s="74"/>
      <c r="CP4097" s="74"/>
    </row>
    <row r="4098" spans="89:94" x14ac:dyDescent="0.3">
      <c r="CK4098" s="74"/>
      <c r="CL4098" s="74"/>
      <c r="CM4098" s="74"/>
      <c r="CN4098" s="74"/>
      <c r="CO4098" s="74"/>
      <c r="CP4098" s="74"/>
    </row>
    <row r="4099" spans="89:94" x14ac:dyDescent="0.3">
      <c r="CK4099" s="74"/>
      <c r="CL4099" s="74"/>
      <c r="CM4099" s="74"/>
      <c r="CN4099" s="74"/>
      <c r="CO4099" s="74"/>
      <c r="CP4099" s="74"/>
    </row>
    <row r="4100" spans="89:94" x14ac:dyDescent="0.3">
      <c r="CK4100" s="74"/>
      <c r="CL4100" s="74"/>
      <c r="CM4100" s="74"/>
      <c r="CN4100" s="74"/>
      <c r="CO4100" s="74"/>
      <c r="CP4100" s="74"/>
    </row>
    <row r="4101" spans="89:94" x14ac:dyDescent="0.3">
      <c r="CK4101" s="74"/>
      <c r="CL4101" s="74"/>
      <c r="CM4101" s="74"/>
      <c r="CN4101" s="74"/>
      <c r="CO4101" s="74"/>
      <c r="CP4101" s="74"/>
    </row>
    <row r="4102" spans="89:94" x14ac:dyDescent="0.3">
      <c r="CK4102" s="74"/>
      <c r="CL4102" s="74"/>
      <c r="CM4102" s="74"/>
      <c r="CN4102" s="74"/>
      <c r="CO4102" s="74"/>
      <c r="CP4102" s="74"/>
    </row>
    <row r="4103" spans="89:94" x14ac:dyDescent="0.3">
      <c r="CK4103" s="74"/>
      <c r="CL4103" s="74"/>
      <c r="CM4103" s="74"/>
      <c r="CN4103" s="74"/>
      <c r="CO4103" s="74"/>
      <c r="CP4103" s="74"/>
    </row>
    <row r="4104" spans="89:94" x14ac:dyDescent="0.3">
      <c r="CK4104" s="74"/>
      <c r="CL4104" s="74"/>
      <c r="CM4104" s="74"/>
      <c r="CN4104" s="74"/>
      <c r="CO4104" s="74"/>
      <c r="CP4104" s="74"/>
    </row>
    <row r="4105" spans="89:94" x14ac:dyDescent="0.3">
      <c r="CK4105" s="74"/>
      <c r="CL4105" s="74"/>
      <c r="CM4105" s="74"/>
      <c r="CN4105" s="74"/>
      <c r="CO4105" s="74"/>
      <c r="CP4105" s="74"/>
    </row>
    <row r="4106" spans="89:94" x14ac:dyDescent="0.3">
      <c r="CK4106" s="74"/>
      <c r="CL4106" s="74"/>
      <c r="CM4106" s="74"/>
      <c r="CN4106" s="74"/>
      <c r="CO4106" s="74"/>
      <c r="CP4106" s="74"/>
    </row>
    <row r="4107" spans="89:94" x14ac:dyDescent="0.3">
      <c r="CK4107" s="74"/>
      <c r="CL4107" s="74"/>
      <c r="CM4107" s="74"/>
      <c r="CN4107" s="74"/>
      <c r="CO4107" s="74"/>
      <c r="CP4107" s="74"/>
    </row>
    <row r="4108" spans="89:94" x14ac:dyDescent="0.3">
      <c r="CK4108" s="74"/>
      <c r="CL4108" s="74"/>
      <c r="CM4108" s="74"/>
      <c r="CN4108" s="74"/>
      <c r="CO4108" s="74"/>
      <c r="CP4108" s="74"/>
    </row>
    <row r="4109" spans="89:94" x14ac:dyDescent="0.3">
      <c r="CK4109" s="74"/>
      <c r="CL4109" s="74"/>
      <c r="CM4109" s="74"/>
      <c r="CN4109" s="74"/>
      <c r="CO4109" s="74"/>
      <c r="CP4109" s="74"/>
    </row>
  </sheetData>
  <mergeCells count="18">
    <mergeCell ref="A4:O4"/>
    <mergeCell ref="A5:O5"/>
    <mergeCell ref="A6:O6"/>
    <mergeCell ref="A7:J7"/>
    <mergeCell ref="A8:A9"/>
    <mergeCell ref="B8:B9"/>
    <mergeCell ref="C8:C9"/>
    <mergeCell ref="D8:D9"/>
    <mergeCell ref="E8:E9"/>
    <mergeCell ref="F8:F9"/>
    <mergeCell ref="A19:G19"/>
    <mergeCell ref="A21:O21"/>
    <mergeCell ref="G8:H8"/>
    <mergeCell ref="I8:J8"/>
    <mergeCell ref="K8:L8"/>
    <mergeCell ref="M8:M9"/>
    <mergeCell ref="N8:N9"/>
    <mergeCell ref="O8:O9"/>
  </mergeCells>
  <dataValidations count="2">
    <dataValidation type="list" allowBlank="1" showInputMessage="1" showErrorMessage="1" sqref="A181:B65198" xr:uid="{94BD1317-74CB-47C9-BD63-33DE66FBBE53}">
      <formula1>REGIONALES</formula1>
    </dataValidation>
    <dataValidation type="list" allowBlank="1" showInputMessage="1" showErrorMessage="1" sqref="C17568:C65198" xr:uid="{F30B1446-0AA7-4376-9970-268C7D1A31A1}">
      <formula1>INDIRECT(A17568)</formula1>
    </dataValidation>
  </dataValidations>
  <pageMargins left="0.7" right="0.7" top="0.75" bottom="0.75" header="0.3" footer="0.3"/>
  <pageSetup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A000E-476B-4998-A3F1-3E058D71850F}">
  <dimension ref="A4:CR4132"/>
  <sheetViews>
    <sheetView topLeftCell="D12" workbookViewId="0">
      <selection activeCell="H13" sqref="H13"/>
    </sheetView>
  </sheetViews>
  <sheetFormatPr baseColWidth="10" defaultColWidth="2.33203125" defaultRowHeight="14.4" x14ac:dyDescent="0.3"/>
  <cols>
    <col min="1" max="1" width="8.33203125" customWidth="1"/>
    <col min="2" max="2" width="14" customWidth="1"/>
    <col min="3" max="3" width="36.5546875" customWidth="1"/>
    <col min="4" max="4" width="120.5546875" style="63" customWidth="1"/>
    <col min="5" max="5" width="11" customWidth="1"/>
    <col min="6" max="6" width="10.5546875" customWidth="1"/>
    <col min="7" max="7" width="16.33203125" customWidth="1"/>
    <col min="8" max="8" width="20" customWidth="1"/>
    <col min="9" max="9" width="16.6640625" customWidth="1"/>
    <col min="10" max="12" width="17.88671875" customWidth="1"/>
    <col min="13" max="13" width="15.33203125" style="64" customWidth="1"/>
    <col min="14" max="14" width="18.5546875" style="64" customWidth="1"/>
    <col min="15" max="16" width="16.44140625" style="64" customWidth="1"/>
    <col min="17" max="17" width="18" style="64" customWidth="1"/>
    <col min="18" max="20" width="8.6640625" customWidth="1"/>
    <col min="56" max="56" width="23.109375" customWidth="1"/>
  </cols>
  <sheetData>
    <row r="4" spans="1:17" ht="27.9" customHeight="1" x14ac:dyDescent="0.3">
      <c r="A4" s="202" t="s">
        <v>0</v>
      </c>
      <c r="B4" s="202"/>
      <c r="C4" s="202"/>
      <c r="D4" s="202"/>
      <c r="E4" s="202"/>
      <c r="F4" s="202"/>
      <c r="G4" s="202"/>
      <c r="H4" s="202"/>
      <c r="I4" s="202"/>
      <c r="J4" s="202"/>
      <c r="K4" s="202"/>
      <c r="L4" s="202"/>
      <c r="M4" s="202"/>
      <c r="N4" s="202"/>
      <c r="O4" s="202"/>
      <c r="P4" s="202"/>
      <c r="Q4" s="202"/>
    </row>
    <row r="5" spans="1:17" ht="117.75" customHeight="1" x14ac:dyDescent="0.3">
      <c r="A5" s="216" t="s">
        <v>257</v>
      </c>
      <c r="B5" s="216"/>
      <c r="C5" s="216"/>
      <c r="D5" s="216"/>
      <c r="E5" s="216"/>
      <c r="F5" s="216"/>
      <c r="G5" s="216"/>
      <c r="H5" s="216"/>
      <c r="I5" s="216"/>
      <c r="J5" s="216"/>
      <c r="K5" s="216"/>
      <c r="L5" s="216"/>
      <c r="M5" s="216"/>
      <c r="N5" s="216"/>
      <c r="O5" s="216"/>
      <c r="P5" s="216"/>
      <c r="Q5" s="216"/>
    </row>
    <row r="6" spans="1:17" ht="27.9" customHeight="1" x14ac:dyDescent="0.3">
      <c r="A6" s="217" t="s">
        <v>273</v>
      </c>
      <c r="B6" s="217"/>
      <c r="C6" s="217"/>
      <c r="D6" s="217"/>
      <c r="E6" s="217"/>
      <c r="F6" s="217"/>
      <c r="G6" s="217"/>
      <c r="H6" s="217"/>
      <c r="I6" s="217"/>
      <c r="J6" s="217"/>
      <c r="K6" s="217"/>
      <c r="L6" s="217"/>
      <c r="M6" s="217"/>
      <c r="N6" s="217"/>
      <c r="O6" s="217"/>
      <c r="P6" s="217"/>
      <c r="Q6" s="217"/>
    </row>
    <row r="7" spans="1:17" ht="3.75" customHeight="1" x14ac:dyDescent="0.3">
      <c r="A7" s="218"/>
      <c r="B7" s="219"/>
      <c r="C7" s="219"/>
      <c r="D7" s="219"/>
      <c r="E7" s="219"/>
      <c r="F7" s="219"/>
      <c r="G7" s="219"/>
      <c r="H7" s="219"/>
      <c r="I7" s="219"/>
      <c r="J7" s="219"/>
      <c r="K7" s="219"/>
      <c r="L7" s="219"/>
      <c r="M7" s="219"/>
      <c r="N7" s="219"/>
      <c r="O7"/>
      <c r="P7"/>
      <c r="Q7"/>
    </row>
    <row r="8" spans="1:17" ht="23.25" customHeight="1" x14ac:dyDescent="0.3">
      <c r="A8" s="207" t="s">
        <v>3</v>
      </c>
      <c r="B8" s="207" t="s">
        <v>4</v>
      </c>
      <c r="C8" s="207" t="s">
        <v>5</v>
      </c>
      <c r="D8" s="207" t="s">
        <v>6</v>
      </c>
      <c r="E8" s="207" t="s">
        <v>7</v>
      </c>
      <c r="F8" s="207" t="s">
        <v>8</v>
      </c>
      <c r="G8" s="220" t="s">
        <v>274</v>
      </c>
      <c r="H8" s="221"/>
      <c r="I8" s="213" t="s">
        <v>275</v>
      </c>
      <c r="J8" s="214"/>
      <c r="K8" s="222" t="s">
        <v>276</v>
      </c>
      <c r="L8" s="223"/>
      <c r="M8" s="194" t="s">
        <v>277</v>
      </c>
      <c r="N8" s="194"/>
      <c r="O8" s="224" t="s">
        <v>13</v>
      </c>
      <c r="P8" s="224" t="s">
        <v>262</v>
      </c>
      <c r="Q8" s="224" t="s">
        <v>15</v>
      </c>
    </row>
    <row r="9" spans="1:17" ht="43.5" customHeight="1" x14ac:dyDescent="0.3">
      <c r="A9" s="207"/>
      <c r="B9" s="207"/>
      <c r="C9" s="207"/>
      <c r="D9" s="207"/>
      <c r="E9" s="207"/>
      <c r="F9" s="207"/>
      <c r="G9" s="94" t="s">
        <v>16</v>
      </c>
      <c r="H9" s="94" t="s">
        <v>17</v>
      </c>
      <c r="I9" s="76" t="s">
        <v>16</v>
      </c>
      <c r="J9" s="76" t="s">
        <v>17</v>
      </c>
      <c r="K9" s="95" t="s">
        <v>16</v>
      </c>
      <c r="L9" s="95" t="s">
        <v>17</v>
      </c>
      <c r="M9" s="77" t="s">
        <v>16</v>
      </c>
      <c r="N9" s="77" t="s">
        <v>17</v>
      </c>
      <c r="O9" s="225"/>
      <c r="P9" s="225"/>
      <c r="Q9" s="225"/>
    </row>
    <row r="10" spans="1:17" s="26" customFormat="1" ht="400.5" customHeight="1" x14ac:dyDescent="0.3">
      <c r="A10" s="27">
        <v>1</v>
      </c>
      <c r="B10" s="27">
        <v>32101600</v>
      </c>
      <c r="C10" s="27" t="e" vm="45">
        <v>#VALUE!</v>
      </c>
      <c r="D10" s="28" t="s">
        <v>278</v>
      </c>
      <c r="E10" s="27" t="s">
        <v>24</v>
      </c>
      <c r="F10" s="96">
        <v>3</v>
      </c>
      <c r="G10" s="97">
        <v>2005000</v>
      </c>
      <c r="H10" s="97">
        <f>ROUND((G10*F10),0)</f>
        <v>6015000</v>
      </c>
      <c r="I10" s="97">
        <v>2100000</v>
      </c>
      <c r="J10" s="97">
        <f>ROUND((I10*F10),0)</f>
        <v>6300000</v>
      </c>
      <c r="K10" s="97">
        <v>1890000</v>
      </c>
      <c r="L10" s="97">
        <f>ROUND((K10*F10),0)</f>
        <v>5670000</v>
      </c>
      <c r="M10" s="98">
        <v>3010112</v>
      </c>
      <c r="N10" s="98">
        <f t="shared" ref="N10:N41" si="0">ROUND((M10*F10),0)</f>
        <v>9030336</v>
      </c>
      <c r="O10" s="98">
        <f>ROUND((M10+K10+I10+G10)/4,0)</f>
        <v>2251278</v>
      </c>
      <c r="P10" s="98">
        <f>ROUND((O10*F10),0)</f>
        <v>6753834</v>
      </c>
      <c r="Q10" s="98"/>
    </row>
    <row r="11" spans="1:17" s="26" customFormat="1" ht="372.6" x14ac:dyDescent="0.3">
      <c r="A11" s="27">
        <v>2</v>
      </c>
      <c r="B11" s="27">
        <v>32101600</v>
      </c>
      <c r="C11" s="27" t="e" vm="46">
        <v>#VALUE!</v>
      </c>
      <c r="D11" s="35" t="s">
        <v>279</v>
      </c>
      <c r="E11" s="27" t="s">
        <v>24</v>
      </c>
      <c r="F11" s="96">
        <v>3</v>
      </c>
      <c r="G11" s="97">
        <v>161000</v>
      </c>
      <c r="H11" s="97">
        <f t="shared" ref="H11:H41" si="1">ROUND((G11*F11),0)</f>
        <v>483000</v>
      </c>
      <c r="I11" s="97">
        <v>156000</v>
      </c>
      <c r="J11" s="97">
        <f t="shared" ref="J11:J41" si="2">ROUND((I11*F11),0)</f>
        <v>468000</v>
      </c>
      <c r="K11" s="97">
        <v>125000</v>
      </c>
      <c r="L11" s="97">
        <f t="shared" ref="L11:L41" si="3">ROUND((K11*F11),0)</f>
        <v>375000</v>
      </c>
      <c r="M11" s="98">
        <v>197985</v>
      </c>
      <c r="N11" s="98">
        <f t="shared" si="0"/>
        <v>593955</v>
      </c>
      <c r="O11" s="98">
        <f t="shared" ref="O11:O41" si="4">ROUND((M11+K11+I11+G11)/4,0)</f>
        <v>159996</v>
      </c>
      <c r="P11" s="98">
        <f t="shared" ref="P11:P41" si="5">ROUND((O11*F11),0)</f>
        <v>479988</v>
      </c>
      <c r="Q11" s="98"/>
    </row>
    <row r="12" spans="1:17" s="26" customFormat="1" ht="330" customHeight="1" x14ac:dyDescent="0.3">
      <c r="A12" s="27">
        <v>3</v>
      </c>
      <c r="B12" s="27">
        <v>32101600</v>
      </c>
      <c r="C12" s="27" t="e" vm="47">
        <v>#VALUE!</v>
      </c>
      <c r="D12" s="28" t="s">
        <v>280</v>
      </c>
      <c r="E12" s="27" t="s">
        <v>24</v>
      </c>
      <c r="F12" s="96">
        <v>3</v>
      </c>
      <c r="G12" s="97">
        <v>256000</v>
      </c>
      <c r="H12" s="97">
        <f t="shared" si="1"/>
        <v>768000</v>
      </c>
      <c r="I12" s="97">
        <v>235000</v>
      </c>
      <c r="J12" s="97">
        <f t="shared" si="2"/>
        <v>705000</v>
      </c>
      <c r="K12" s="97">
        <v>220000</v>
      </c>
      <c r="L12" s="97">
        <f t="shared" si="3"/>
        <v>660000</v>
      </c>
      <c r="M12" s="98">
        <v>248994</v>
      </c>
      <c r="N12" s="98">
        <f t="shared" si="0"/>
        <v>746982</v>
      </c>
      <c r="O12" s="98">
        <f t="shared" si="4"/>
        <v>239999</v>
      </c>
      <c r="P12" s="98">
        <f t="shared" si="5"/>
        <v>719997</v>
      </c>
      <c r="Q12" s="98"/>
    </row>
    <row r="13" spans="1:17" s="26" customFormat="1" ht="396" customHeight="1" x14ac:dyDescent="0.3">
      <c r="A13" s="27">
        <v>4</v>
      </c>
      <c r="B13" s="27">
        <v>43223300</v>
      </c>
      <c r="C13" s="27" t="e" vm="48">
        <v>#VALUE!</v>
      </c>
      <c r="D13" s="28" t="s">
        <v>281</v>
      </c>
      <c r="E13" s="27" t="s">
        <v>24</v>
      </c>
      <c r="F13" s="96">
        <v>1</v>
      </c>
      <c r="G13" s="97">
        <v>30890000</v>
      </c>
      <c r="H13" s="97">
        <f t="shared" si="1"/>
        <v>30890000</v>
      </c>
      <c r="I13" s="97">
        <v>30500000</v>
      </c>
      <c r="J13" s="97">
        <f t="shared" si="2"/>
        <v>30500000</v>
      </c>
      <c r="K13" s="97">
        <v>29800000</v>
      </c>
      <c r="L13" s="97">
        <f t="shared" si="3"/>
        <v>29800000</v>
      </c>
      <c r="M13" s="98">
        <v>12366698</v>
      </c>
      <c r="N13" s="98">
        <f t="shared" si="0"/>
        <v>12366698</v>
      </c>
      <c r="O13" s="98">
        <f t="shared" si="4"/>
        <v>25889175</v>
      </c>
      <c r="P13" s="98">
        <f t="shared" si="5"/>
        <v>25889175</v>
      </c>
      <c r="Q13" s="98"/>
    </row>
    <row r="14" spans="1:17" s="26" customFormat="1" ht="361.5" customHeight="1" x14ac:dyDescent="0.3">
      <c r="A14" s="27">
        <v>5</v>
      </c>
      <c r="B14" s="27">
        <v>46171500</v>
      </c>
      <c r="C14" s="27" t="e" vm="49">
        <v>#VALUE!</v>
      </c>
      <c r="D14" s="48" t="s">
        <v>282</v>
      </c>
      <c r="E14" s="27" t="s">
        <v>24</v>
      </c>
      <c r="F14" s="96">
        <v>1</v>
      </c>
      <c r="G14" s="97">
        <v>19350000</v>
      </c>
      <c r="H14" s="97">
        <f t="shared" si="1"/>
        <v>19350000</v>
      </c>
      <c r="I14" s="97">
        <v>18150000</v>
      </c>
      <c r="J14" s="97">
        <f t="shared" si="2"/>
        <v>18150000</v>
      </c>
      <c r="K14" s="97">
        <v>17890000</v>
      </c>
      <c r="L14" s="97">
        <f t="shared" si="3"/>
        <v>17890000</v>
      </c>
      <c r="M14" s="99">
        <v>21724587</v>
      </c>
      <c r="N14" s="98">
        <f t="shared" si="0"/>
        <v>21724587</v>
      </c>
      <c r="O14" s="98">
        <f t="shared" si="4"/>
        <v>19278647</v>
      </c>
      <c r="P14" s="98">
        <f t="shared" si="5"/>
        <v>19278647</v>
      </c>
      <c r="Q14" s="98"/>
    </row>
    <row r="15" spans="1:17" s="26" customFormat="1" ht="267" customHeight="1" x14ac:dyDescent="0.3">
      <c r="A15" s="27">
        <v>6</v>
      </c>
      <c r="B15" s="27">
        <v>46171500</v>
      </c>
      <c r="C15" s="47" t="e" vm="50">
        <v>#VALUE!</v>
      </c>
      <c r="D15" s="28" t="s">
        <v>283</v>
      </c>
      <c r="E15" s="27" t="s">
        <v>24</v>
      </c>
      <c r="F15" s="96">
        <v>1</v>
      </c>
      <c r="G15" s="97">
        <v>7760000</v>
      </c>
      <c r="H15" s="97">
        <f t="shared" si="1"/>
        <v>7760000</v>
      </c>
      <c r="I15" s="97">
        <v>7890000</v>
      </c>
      <c r="J15" s="97">
        <f t="shared" si="2"/>
        <v>7890000</v>
      </c>
      <c r="K15" s="97">
        <v>7600000</v>
      </c>
      <c r="L15" s="97">
        <f t="shared" si="3"/>
        <v>7600000</v>
      </c>
      <c r="M15" s="99">
        <v>3835741</v>
      </c>
      <c r="N15" s="98">
        <f t="shared" si="0"/>
        <v>3835741</v>
      </c>
      <c r="O15" s="98">
        <f t="shared" si="4"/>
        <v>6771435</v>
      </c>
      <c r="P15" s="98">
        <f t="shared" si="5"/>
        <v>6771435</v>
      </c>
      <c r="Q15" s="98"/>
    </row>
    <row r="16" spans="1:17" s="26" customFormat="1" ht="294.75" customHeight="1" x14ac:dyDescent="0.3">
      <c r="A16" s="27">
        <v>7</v>
      </c>
      <c r="B16" s="27">
        <v>46171500</v>
      </c>
      <c r="C16" s="27" t="e" vm="51">
        <v>#VALUE!</v>
      </c>
      <c r="D16" s="28" t="s">
        <v>284</v>
      </c>
      <c r="E16" s="27" t="s">
        <v>24</v>
      </c>
      <c r="F16" s="96">
        <v>1</v>
      </c>
      <c r="G16" s="97">
        <v>701000</v>
      </c>
      <c r="H16" s="97">
        <f t="shared" si="1"/>
        <v>701000</v>
      </c>
      <c r="I16" s="97">
        <v>736000</v>
      </c>
      <c r="J16" s="97">
        <f t="shared" si="2"/>
        <v>736000</v>
      </c>
      <c r="K16" s="97">
        <v>689000</v>
      </c>
      <c r="L16" s="97">
        <f t="shared" si="3"/>
        <v>689000</v>
      </c>
      <c r="M16" s="99">
        <v>483100</v>
      </c>
      <c r="N16" s="98">
        <f t="shared" si="0"/>
        <v>483100</v>
      </c>
      <c r="O16" s="98">
        <f t="shared" si="4"/>
        <v>652275</v>
      </c>
      <c r="P16" s="98">
        <f t="shared" si="5"/>
        <v>652275</v>
      </c>
      <c r="Q16" s="98"/>
    </row>
    <row r="17" spans="1:17" s="26" customFormat="1" ht="183" customHeight="1" x14ac:dyDescent="0.3">
      <c r="A17" s="27">
        <v>8</v>
      </c>
      <c r="B17" s="27">
        <v>46171500</v>
      </c>
      <c r="C17" s="27" t="e" vm="52">
        <v>#VALUE!</v>
      </c>
      <c r="D17" s="28" t="s">
        <v>285</v>
      </c>
      <c r="E17" s="27" t="s">
        <v>24</v>
      </c>
      <c r="F17" s="96">
        <v>1</v>
      </c>
      <c r="G17" s="97">
        <v>1810000</v>
      </c>
      <c r="H17" s="97">
        <f t="shared" si="1"/>
        <v>1810000</v>
      </c>
      <c r="I17" s="97">
        <v>1760000</v>
      </c>
      <c r="J17" s="97">
        <f t="shared" si="2"/>
        <v>1760000</v>
      </c>
      <c r="K17" s="97">
        <v>1690000</v>
      </c>
      <c r="L17" s="97">
        <f t="shared" si="3"/>
        <v>1690000</v>
      </c>
      <c r="M17" s="98">
        <v>995458</v>
      </c>
      <c r="N17" s="98">
        <f t="shared" si="0"/>
        <v>995458</v>
      </c>
      <c r="O17" s="98">
        <f t="shared" si="4"/>
        <v>1563865</v>
      </c>
      <c r="P17" s="98">
        <f t="shared" si="5"/>
        <v>1563865</v>
      </c>
      <c r="Q17" s="98"/>
    </row>
    <row r="18" spans="1:17" s="26" customFormat="1" ht="374.25" customHeight="1" x14ac:dyDescent="0.3">
      <c r="A18" s="27">
        <v>9</v>
      </c>
      <c r="B18" s="27">
        <v>46171500</v>
      </c>
      <c r="C18" s="47" t="e" vm="53">
        <v>#VALUE!</v>
      </c>
      <c r="D18" s="28" t="s">
        <v>286</v>
      </c>
      <c r="E18" s="27" t="s">
        <v>24</v>
      </c>
      <c r="F18" s="96">
        <v>1</v>
      </c>
      <c r="G18" s="97">
        <v>2189000</v>
      </c>
      <c r="H18" s="97">
        <f t="shared" si="1"/>
        <v>2189000</v>
      </c>
      <c r="I18" s="97">
        <v>2200000</v>
      </c>
      <c r="J18" s="97">
        <f t="shared" si="2"/>
        <v>2200000</v>
      </c>
      <c r="K18" s="97">
        <v>2150000</v>
      </c>
      <c r="L18" s="97">
        <f t="shared" si="3"/>
        <v>2150000</v>
      </c>
      <c r="M18" s="98">
        <v>3545119.9499999997</v>
      </c>
      <c r="N18" s="98">
        <f t="shared" si="0"/>
        <v>3545120</v>
      </c>
      <c r="O18" s="98">
        <f t="shared" si="4"/>
        <v>2521030</v>
      </c>
      <c r="P18" s="98">
        <f t="shared" si="5"/>
        <v>2521030</v>
      </c>
      <c r="Q18" s="98"/>
    </row>
    <row r="19" spans="1:17" s="26" customFormat="1" ht="279.75" customHeight="1" x14ac:dyDescent="0.3">
      <c r="A19" s="27">
        <v>10</v>
      </c>
      <c r="B19" s="27">
        <v>43223300</v>
      </c>
      <c r="C19" s="47" t="e" vm="54">
        <v>#VALUE!</v>
      </c>
      <c r="D19" s="28" t="s">
        <v>287</v>
      </c>
      <c r="E19" s="27" t="s">
        <v>24</v>
      </c>
      <c r="F19" s="96">
        <v>3</v>
      </c>
      <c r="G19" s="97">
        <v>160000</v>
      </c>
      <c r="H19" s="97">
        <f t="shared" si="1"/>
        <v>480000</v>
      </c>
      <c r="I19" s="97">
        <v>165000</v>
      </c>
      <c r="J19" s="97">
        <f t="shared" si="2"/>
        <v>495000</v>
      </c>
      <c r="K19" s="97">
        <v>150000</v>
      </c>
      <c r="L19" s="97">
        <f t="shared" si="3"/>
        <v>450000</v>
      </c>
      <c r="M19" s="98">
        <v>231845</v>
      </c>
      <c r="N19" s="98">
        <f t="shared" si="0"/>
        <v>695535</v>
      </c>
      <c r="O19" s="98">
        <f t="shared" si="4"/>
        <v>176711</v>
      </c>
      <c r="P19" s="98">
        <f t="shared" si="5"/>
        <v>530133</v>
      </c>
      <c r="Q19" s="98"/>
    </row>
    <row r="20" spans="1:17" s="26" customFormat="1" ht="118.5" customHeight="1" x14ac:dyDescent="0.3">
      <c r="A20" s="27">
        <v>11</v>
      </c>
      <c r="B20" s="27">
        <v>39121500</v>
      </c>
      <c r="C20" s="27" t="e" vm="55">
        <v>#VALUE!</v>
      </c>
      <c r="D20" s="28" t="s">
        <v>288</v>
      </c>
      <c r="E20" s="27" t="s">
        <v>24</v>
      </c>
      <c r="F20" s="96">
        <v>3</v>
      </c>
      <c r="G20" s="97">
        <v>1390000</v>
      </c>
      <c r="H20" s="97">
        <f t="shared" si="1"/>
        <v>4170000</v>
      </c>
      <c r="I20" s="97">
        <v>1350000</v>
      </c>
      <c r="J20" s="97">
        <f t="shared" si="2"/>
        <v>4050000</v>
      </c>
      <c r="K20" s="97">
        <v>1230000</v>
      </c>
      <c r="L20" s="97">
        <f t="shared" si="3"/>
        <v>3690000</v>
      </c>
      <c r="M20" s="98">
        <v>1401600</v>
      </c>
      <c r="N20" s="98">
        <f t="shared" si="0"/>
        <v>4204800</v>
      </c>
      <c r="O20" s="98">
        <f t="shared" si="4"/>
        <v>1342900</v>
      </c>
      <c r="P20" s="98">
        <f t="shared" si="5"/>
        <v>4028700</v>
      </c>
      <c r="Q20" s="98"/>
    </row>
    <row r="21" spans="1:17" s="26" customFormat="1" ht="239.25" customHeight="1" x14ac:dyDescent="0.3">
      <c r="A21" s="27">
        <v>12</v>
      </c>
      <c r="B21" s="27">
        <v>43223300</v>
      </c>
      <c r="C21" s="27" t="e" vm="56">
        <v>#VALUE!</v>
      </c>
      <c r="D21" s="28" t="s">
        <v>289</v>
      </c>
      <c r="E21" s="27" t="s">
        <v>24</v>
      </c>
      <c r="F21" s="96">
        <v>2</v>
      </c>
      <c r="G21" s="97">
        <v>1010000</v>
      </c>
      <c r="H21" s="97">
        <f t="shared" si="1"/>
        <v>2020000</v>
      </c>
      <c r="I21" s="97">
        <v>1150000</v>
      </c>
      <c r="J21" s="97">
        <f t="shared" si="2"/>
        <v>2300000</v>
      </c>
      <c r="K21" s="97">
        <v>980000</v>
      </c>
      <c r="L21" s="97">
        <f t="shared" si="3"/>
        <v>1960000</v>
      </c>
      <c r="M21" s="99">
        <v>1963000</v>
      </c>
      <c r="N21" s="98">
        <f t="shared" si="0"/>
        <v>3926000</v>
      </c>
      <c r="O21" s="98">
        <f t="shared" si="4"/>
        <v>1275750</v>
      </c>
      <c r="P21" s="98">
        <f t="shared" si="5"/>
        <v>2551500</v>
      </c>
      <c r="Q21" s="98"/>
    </row>
    <row r="22" spans="1:17" s="26" customFormat="1" ht="126.75" customHeight="1" x14ac:dyDescent="0.3">
      <c r="A22" s="27">
        <v>13</v>
      </c>
      <c r="B22" s="27">
        <v>43222600</v>
      </c>
      <c r="C22" s="27" t="e" vm="57">
        <v>#VALUE!</v>
      </c>
      <c r="D22" s="28" t="s">
        <v>290</v>
      </c>
      <c r="E22" s="27" t="s">
        <v>24</v>
      </c>
      <c r="F22" s="96">
        <v>5</v>
      </c>
      <c r="G22" s="97">
        <v>135000</v>
      </c>
      <c r="H22" s="97">
        <f t="shared" si="1"/>
        <v>675000</v>
      </c>
      <c r="I22" s="97">
        <v>130000</v>
      </c>
      <c r="J22" s="97">
        <f t="shared" si="2"/>
        <v>650000</v>
      </c>
      <c r="K22" s="97">
        <v>125000</v>
      </c>
      <c r="L22" s="97">
        <f t="shared" si="3"/>
        <v>625000</v>
      </c>
      <c r="M22" s="98">
        <v>82500</v>
      </c>
      <c r="N22" s="98">
        <f t="shared" si="0"/>
        <v>412500</v>
      </c>
      <c r="O22" s="98">
        <f t="shared" si="4"/>
        <v>118125</v>
      </c>
      <c r="P22" s="98">
        <f t="shared" si="5"/>
        <v>590625</v>
      </c>
      <c r="Q22" s="98"/>
    </row>
    <row r="23" spans="1:17" s="26" customFormat="1" ht="149.25" customHeight="1" x14ac:dyDescent="0.3">
      <c r="A23" s="27">
        <v>14</v>
      </c>
      <c r="B23" s="27">
        <v>43222600</v>
      </c>
      <c r="C23" s="27" t="e" vm="58">
        <v>#VALUE!</v>
      </c>
      <c r="D23" s="28" t="s">
        <v>291</v>
      </c>
      <c r="E23" s="27" t="s">
        <v>24</v>
      </c>
      <c r="F23" s="96">
        <v>10</v>
      </c>
      <c r="G23" s="97">
        <v>125000</v>
      </c>
      <c r="H23" s="97">
        <f t="shared" si="1"/>
        <v>1250000</v>
      </c>
      <c r="I23" s="97">
        <v>110000</v>
      </c>
      <c r="J23" s="97">
        <f t="shared" si="2"/>
        <v>1100000</v>
      </c>
      <c r="K23" s="97">
        <v>105000</v>
      </c>
      <c r="L23" s="97">
        <f t="shared" si="3"/>
        <v>1050000</v>
      </c>
      <c r="M23" s="98">
        <v>165000</v>
      </c>
      <c r="N23" s="98">
        <f t="shared" si="0"/>
        <v>1650000</v>
      </c>
      <c r="O23" s="98">
        <f t="shared" si="4"/>
        <v>126250</v>
      </c>
      <c r="P23" s="98">
        <f t="shared" si="5"/>
        <v>1262500</v>
      </c>
      <c r="Q23" s="98"/>
    </row>
    <row r="24" spans="1:17" s="26" customFormat="1" ht="176.25" customHeight="1" x14ac:dyDescent="0.3">
      <c r="A24" s="27">
        <v>15</v>
      </c>
      <c r="B24" s="27">
        <v>43223300</v>
      </c>
      <c r="C24" s="100" t="e" vm="59">
        <v>#VALUE!</v>
      </c>
      <c r="D24" s="28" t="s">
        <v>292</v>
      </c>
      <c r="E24" s="27" t="s">
        <v>24</v>
      </c>
      <c r="F24" s="96">
        <v>2</v>
      </c>
      <c r="G24" s="97">
        <v>3890000</v>
      </c>
      <c r="H24" s="97">
        <f t="shared" si="1"/>
        <v>7780000</v>
      </c>
      <c r="I24" s="97">
        <v>3450000</v>
      </c>
      <c r="J24" s="97">
        <f t="shared" si="2"/>
        <v>6900000</v>
      </c>
      <c r="K24" s="97">
        <v>3560000</v>
      </c>
      <c r="L24" s="97">
        <f t="shared" si="3"/>
        <v>7120000</v>
      </c>
      <c r="M24" s="98">
        <v>1815000</v>
      </c>
      <c r="N24" s="98">
        <f t="shared" si="0"/>
        <v>3630000</v>
      </c>
      <c r="O24" s="98">
        <f t="shared" si="4"/>
        <v>3178750</v>
      </c>
      <c r="P24" s="98">
        <f t="shared" si="5"/>
        <v>6357500</v>
      </c>
      <c r="Q24" s="98"/>
    </row>
    <row r="25" spans="1:17" s="26" customFormat="1" ht="265.5" customHeight="1" x14ac:dyDescent="0.3">
      <c r="A25" s="27">
        <v>16</v>
      </c>
      <c r="B25" s="27">
        <v>43223300</v>
      </c>
      <c r="C25" s="47" t="e" vm="60">
        <v>#VALUE!</v>
      </c>
      <c r="D25" s="28" t="s">
        <v>293</v>
      </c>
      <c r="E25" s="27" t="s">
        <v>24</v>
      </c>
      <c r="F25" s="96">
        <v>2</v>
      </c>
      <c r="G25" s="97">
        <v>1450000</v>
      </c>
      <c r="H25" s="97">
        <f t="shared" si="1"/>
        <v>2900000</v>
      </c>
      <c r="I25" s="97">
        <v>1410000</v>
      </c>
      <c r="J25" s="97">
        <f t="shared" si="2"/>
        <v>2820000</v>
      </c>
      <c r="K25" s="97">
        <v>1360000</v>
      </c>
      <c r="L25" s="97">
        <f t="shared" si="3"/>
        <v>2720000</v>
      </c>
      <c r="M25" s="98">
        <v>1484354</v>
      </c>
      <c r="N25" s="98">
        <f t="shared" si="0"/>
        <v>2968708</v>
      </c>
      <c r="O25" s="98">
        <f t="shared" si="4"/>
        <v>1426089</v>
      </c>
      <c r="P25" s="98">
        <f t="shared" si="5"/>
        <v>2852178</v>
      </c>
      <c r="Q25" s="98"/>
    </row>
    <row r="26" spans="1:17" s="26" customFormat="1" ht="103.5" customHeight="1" x14ac:dyDescent="0.3">
      <c r="A26" s="27">
        <v>17</v>
      </c>
      <c r="B26" s="27">
        <v>43222600</v>
      </c>
      <c r="C26" s="47" t="e" vm="61">
        <v>#VALUE!</v>
      </c>
      <c r="D26" s="28" t="s">
        <v>294</v>
      </c>
      <c r="E26" s="27" t="s">
        <v>295</v>
      </c>
      <c r="F26" s="96">
        <v>2</v>
      </c>
      <c r="G26" s="97">
        <v>5450000</v>
      </c>
      <c r="H26" s="97">
        <f t="shared" si="1"/>
        <v>10900000</v>
      </c>
      <c r="I26" s="97">
        <v>6500000</v>
      </c>
      <c r="J26" s="97">
        <f t="shared" si="2"/>
        <v>13000000</v>
      </c>
      <c r="K26" s="97">
        <v>5000000</v>
      </c>
      <c r="L26" s="97">
        <f t="shared" si="3"/>
        <v>10000000</v>
      </c>
      <c r="M26" s="98">
        <v>7996544</v>
      </c>
      <c r="N26" s="98">
        <f t="shared" si="0"/>
        <v>15993088</v>
      </c>
      <c r="O26" s="98">
        <f t="shared" si="4"/>
        <v>6236636</v>
      </c>
      <c r="P26" s="98">
        <f t="shared" si="5"/>
        <v>12473272</v>
      </c>
      <c r="Q26" s="98"/>
    </row>
    <row r="27" spans="1:17" s="26" customFormat="1" ht="113.25" customHeight="1" x14ac:dyDescent="0.3">
      <c r="A27" s="27">
        <v>18</v>
      </c>
      <c r="B27" s="27">
        <v>32101600</v>
      </c>
      <c r="C27" s="47" t="e" vm="62">
        <v>#VALUE!</v>
      </c>
      <c r="D27" s="28" t="s">
        <v>296</v>
      </c>
      <c r="E27" s="27" t="s">
        <v>297</v>
      </c>
      <c r="F27" s="96">
        <v>3</v>
      </c>
      <c r="G27" s="97">
        <v>910000</v>
      </c>
      <c r="H27" s="97">
        <f t="shared" si="1"/>
        <v>2730000</v>
      </c>
      <c r="I27" s="97">
        <v>890000</v>
      </c>
      <c r="J27" s="97">
        <f t="shared" si="2"/>
        <v>2670000</v>
      </c>
      <c r="K27" s="97">
        <v>820000</v>
      </c>
      <c r="L27" s="97">
        <f t="shared" si="3"/>
        <v>2460000</v>
      </c>
      <c r="M27" s="98">
        <v>675000</v>
      </c>
      <c r="N27" s="98">
        <f t="shared" si="0"/>
        <v>2025000</v>
      </c>
      <c r="O27" s="98">
        <f t="shared" si="4"/>
        <v>823750</v>
      </c>
      <c r="P27" s="98">
        <f t="shared" si="5"/>
        <v>2471250</v>
      </c>
      <c r="Q27" s="98"/>
    </row>
    <row r="28" spans="1:17" s="26" customFormat="1" ht="114.75" customHeight="1" x14ac:dyDescent="0.3">
      <c r="A28" s="27">
        <v>19</v>
      </c>
      <c r="B28" s="27">
        <v>32101600</v>
      </c>
      <c r="C28" s="47" t="e" vm="63">
        <v>#VALUE!</v>
      </c>
      <c r="D28" s="101" t="s">
        <v>298</v>
      </c>
      <c r="E28" s="27" t="s">
        <v>297</v>
      </c>
      <c r="F28" s="96">
        <v>5</v>
      </c>
      <c r="G28" s="97">
        <v>58000</v>
      </c>
      <c r="H28" s="97">
        <f t="shared" si="1"/>
        <v>290000</v>
      </c>
      <c r="I28" s="97">
        <v>60000</v>
      </c>
      <c r="J28" s="97">
        <f t="shared" si="2"/>
        <v>300000</v>
      </c>
      <c r="K28" s="97">
        <v>56000</v>
      </c>
      <c r="L28" s="97">
        <f t="shared" si="3"/>
        <v>280000</v>
      </c>
      <c r="M28" s="98">
        <v>166954</v>
      </c>
      <c r="N28" s="98">
        <f t="shared" si="0"/>
        <v>834770</v>
      </c>
      <c r="O28" s="98">
        <f t="shared" si="4"/>
        <v>85239</v>
      </c>
      <c r="P28" s="98">
        <f t="shared" si="5"/>
        <v>426195</v>
      </c>
      <c r="Q28" s="98"/>
    </row>
    <row r="29" spans="1:17" s="57" customFormat="1" ht="113.25" customHeight="1" x14ac:dyDescent="0.3">
      <c r="A29" s="27">
        <v>20</v>
      </c>
      <c r="B29" s="27">
        <v>32101600</v>
      </c>
      <c r="C29" s="102" t="e" vm="64">
        <v>#VALUE!</v>
      </c>
      <c r="D29" s="103" t="s">
        <v>299</v>
      </c>
      <c r="E29" s="104" t="s">
        <v>297</v>
      </c>
      <c r="F29" s="105">
        <v>5</v>
      </c>
      <c r="G29" s="97">
        <v>59000</v>
      </c>
      <c r="H29" s="97">
        <f t="shared" si="1"/>
        <v>295000</v>
      </c>
      <c r="I29" s="106">
        <v>62000</v>
      </c>
      <c r="J29" s="97">
        <f t="shared" si="2"/>
        <v>310000</v>
      </c>
      <c r="K29" s="97">
        <v>580000</v>
      </c>
      <c r="L29" s="97">
        <f t="shared" si="3"/>
        <v>2900000</v>
      </c>
      <c r="M29" s="98">
        <v>1567410</v>
      </c>
      <c r="N29" s="98">
        <f t="shared" si="0"/>
        <v>7837050</v>
      </c>
      <c r="O29" s="98">
        <f t="shared" si="4"/>
        <v>567103</v>
      </c>
      <c r="P29" s="98">
        <f t="shared" si="5"/>
        <v>2835515</v>
      </c>
      <c r="Q29" s="98"/>
    </row>
    <row r="30" spans="1:17" s="57" customFormat="1" ht="113.25" customHeight="1" x14ac:dyDescent="0.3">
      <c r="A30" s="27">
        <v>21</v>
      </c>
      <c r="B30" s="27">
        <v>32101600</v>
      </c>
      <c r="C30" s="102" t="e" vm="65">
        <v>#VALUE!</v>
      </c>
      <c r="D30" s="107" t="s">
        <v>300</v>
      </c>
      <c r="E30" s="104" t="s">
        <v>297</v>
      </c>
      <c r="F30" s="105">
        <v>5</v>
      </c>
      <c r="G30" s="97">
        <v>32000</v>
      </c>
      <c r="H30" s="97">
        <f t="shared" si="1"/>
        <v>160000</v>
      </c>
      <c r="I30" s="106">
        <v>38000</v>
      </c>
      <c r="J30" s="97">
        <f t="shared" si="2"/>
        <v>190000</v>
      </c>
      <c r="K30" s="97">
        <v>36000</v>
      </c>
      <c r="L30" s="97">
        <f t="shared" si="3"/>
        <v>180000</v>
      </c>
      <c r="M30" s="98">
        <v>82500</v>
      </c>
      <c r="N30" s="98">
        <f t="shared" si="0"/>
        <v>412500</v>
      </c>
      <c r="O30" s="98">
        <f t="shared" si="4"/>
        <v>47125</v>
      </c>
      <c r="P30" s="98">
        <f t="shared" si="5"/>
        <v>235625</v>
      </c>
      <c r="Q30" s="98"/>
    </row>
    <row r="31" spans="1:17" s="57" customFormat="1" ht="130.5" customHeight="1" x14ac:dyDescent="0.3">
      <c r="A31" s="27">
        <v>22</v>
      </c>
      <c r="B31" s="27">
        <v>32101600</v>
      </c>
      <c r="C31" s="102" t="e" vm="66">
        <v>#VALUE!</v>
      </c>
      <c r="D31" s="103" t="s">
        <v>301</v>
      </c>
      <c r="E31" s="104" t="s">
        <v>297</v>
      </c>
      <c r="F31" s="105">
        <v>5</v>
      </c>
      <c r="G31" s="97">
        <v>1000000</v>
      </c>
      <c r="H31" s="97">
        <f t="shared" si="1"/>
        <v>5000000</v>
      </c>
      <c r="I31" s="106">
        <v>1050000</v>
      </c>
      <c r="J31" s="97">
        <f t="shared" si="2"/>
        <v>5250000</v>
      </c>
      <c r="K31" s="97">
        <v>945000</v>
      </c>
      <c r="L31" s="97">
        <f t="shared" si="3"/>
        <v>4725000</v>
      </c>
      <c r="M31" s="98">
        <v>50000</v>
      </c>
      <c r="N31" s="98">
        <f t="shared" si="0"/>
        <v>250000</v>
      </c>
      <c r="O31" s="98">
        <f t="shared" si="4"/>
        <v>761250</v>
      </c>
      <c r="P31" s="98">
        <f t="shared" si="5"/>
        <v>3806250</v>
      </c>
      <c r="Q31" s="98"/>
    </row>
    <row r="32" spans="1:17" s="57" customFormat="1" ht="128.25" customHeight="1" x14ac:dyDescent="0.3">
      <c r="A32" s="27">
        <v>23</v>
      </c>
      <c r="B32" s="27">
        <v>32101600</v>
      </c>
      <c r="C32" s="102" t="e" vm="67">
        <v>#VALUE!</v>
      </c>
      <c r="D32" s="108" t="s">
        <v>302</v>
      </c>
      <c r="E32" s="104" t="s">
        <v>297</v>
      </c>
      <c r="F32" s="105">
        <v>5</v>
      </c>
      <c r="G32" s="97">
        <v>39000</v>
      </c>
      <c r="H32" s="97">
        <f t="shared" si="1"/>
        <v>195000</v>
      </c>
      <c r="I32" s="106">
        <v>41000</v>
      </c>
      <c r="J32" s="97">
        <f t="shared" si="2"/>
        <v>205000</v>
      </c>
      <c r="K32" s="97">
        <v>36000</v>
      </c>
      <c r="L32" s="97">
        <f t="shared" si="3"/>
        <v>180000</v>
      </c>
      <c r="M32" s="98">
        <v>33499</v>
      </c>
      <c r="N32" s="98">
        <f t="shared" si="0"/>
        <v>167495</v>
      </c>
      <c r="O32" s="98">
        <f t="shared" si="4"/>
        <v>37375</v>
      </c>
      <c r="P32" s="98">
        <f t="shared" si="5"/>
        <v>186875</v>
      </c>
      <c r="Q32" s="98"/>
    </row>
    <row r="33" spans="1:18" s="57" customFormat="1" ht="116.25" customHeight="1" x14ac:dyDescent="0.3">
      <c r="A33" s="27">
        <v>24</v>
      </c>
      <c r="B33" s="27">
        <v>32101600</v>
      </c>
      <c r="C33" s="102" t="e" vm="68">
        <v>#VALUE!</v>
      </c>
      <c r="D33" s="109" t="s">
        <v>303</v>
      </c>
      <c r="E33" s="104" t="s">
        <v>297</v>
      </c>
      <c r="F33" s="105">
        <v>5</v>
      </c>
      <c r="G33" s="97">
        <v>156000</v>
      </c>
      <c r="H33" s="97">
        <f t="shared" si="1"/>
        <v>780000</v>
      </c>
      <c r="I33" s="106">
        <v>157000</v>
      </c>
      <c r="J33" s="97">
        <f t="shared" si="2"/>
        <v>785000</v>
      </c>
      <c r="K33" s="97">
        <v>155000</v>
      </c>
      <c r="L33" s="97">
        <f t="shared" si="3"/>
        <v>775000</v>
      </c>
      <c r="M33" s="98">
        <v>456987</v>
      </c>
      <c r="N33" s="98">
        <f t="shared" si="0"/>
        <v>2284935</v>
      </c>
      <c r="O33" s="98">
        <f t="shared" si="4"/>
        <v>231247</v>
      </c>
      <c r="P33" s="98">
        <f t="shared" si="5"/>
        <v>1156235</v>
      </c>
      <c r="Q33" s="98"/>
    </row>
    <row r="34" spans="1:18" s="57" customFormat="1" ht="128.25" customHeight="1" x14ac:dyDescent="0.3">
      <c r="A34" s="27">
        <v>25</v>
      </c>
      <c r="B34" s="27">
        <v>32101600</v>
      </c>
      <c r="C34" s="102" t="e" vm="69">
        <v>#VALUE!</v>
      </c>
      <c r="D34" s="107" t="s">
        <v>304</v>
      </c>
      <c r="E34" s="104" t="s">
        <v>297</v>
      </c>
      <c r="F34" s="105">
        <v>5</v>
      </c>
      <c r="G34" s="97">
        <v>66000</v>
      </c>
      <c r="H34" s="97">
        <f t="shared" si="1"/>
        <v>330000</v>
      </c>
      <c r="I34" s="106">
        <v>72000</v>
      </c>
      <c r="J34" s="97">
        <f t="shared" si="2"/>
        <v>360000</v>
      </c>
      <c r="K34" s="97">
        <v>56000</v>
      </c>
      <c r="L34" s="97">
        <f t="shared" si="3"/>
        <v>280000</v>
      </c>
      <c r="M34" s="98">
        <v>107852</v>
      </c>
      <c r="N34" s="98">
        <f t="shared" si="0"/>
        <v>539260</v>
      </c>
      <c r="O34" s="98">
        <f t="shared" si="4"/>
        <v>75463</v>
      </c>
      <c r="P34" s="98">
        <f t="shared" si="5"/>
        <v>377315</v>
      </c>
      <c r="Q34" s="98"/>
    </row>
    <row r="35" spans="1:18" s="57" customFormat="1" ht="114.75" customHeight="1" x14ac:dyDescent="0.3">
      <c r="A35" s="27">
        <v>26</v>
      </c>
      <c r="B35" s="27">
        <v>26111700</v>
      </c>
      <c r="C35" s="102" t="e" vm="70">
        <v>#VALUE!</v>
      </c>
      <c r="D35" s="110" t="s">
        <v>305</v>
      </c>
      <c r="E35" s="104" t="s">
        <v>297</v>
      </c>
      <c r="F35" s="105">
        <v>5</v>
      </c>
      <c r="G35" s="97">
        <v>432000</v>
      </c>
      <c r="H35" s="97">
        <f t="shared" si="1"/>
        <v>2160000</v>
      </c>
      <c r="I35" s="106">
        <v>410000</v>
      </c>
      <c r="J35" s="97">
        <f t="shared" si="2"/>
        <v>2050000</v>
      </c>
      <c r="K35" s="97">
        <v>398000</v>
      </c>
      <c r="L35" s="97">
        <f t="shared" si="3"/>
        <v>1990000</v>
      </c>
      <c r="M35" s="98">
        <v>669587</v>
      </c>
      <c r="N35" s="98">
        <f t="shared" si="0"/>
        <v>3347935</v>
      </c>
      <c r="O35" s="98">
        <f t="shared" si="4"/>
        <v>477397</v>
      </c>
      <c r="P35" s="98">
        <f t="shared" si="5"/>
        <v>2386985</v>
      </c>
      <c r="Q35" s="98"/>
    </row>
    <row r="36" spans="1:18" s="57" customFormat="1" ht="116.25" customHeight="1" x14ac:dyDescent="0.3">
      <c r="A36" s="27">
        <v>27</v>
      </c>
      <c r="B36" s="27">
        <v>26111700</v>
      </c>
      <c r="C36" s="102" t="e" vm="71">
        <v>#VALUE!</v>
      </c>
      <c r="D36" s="109" t="s">
        <v>306</v>
      </c>
      <c r="E36" s="104" t="s">
        <v>297</v>
      </c>
      <c r="F36" s="105">
        <v>3</v>
      </c>
      <c r="G36" s="97">
        <v>2280000</v>
      </c>
      <c r="H36" s="97">
        <f t="shared" si="1"/>
        <v>6840000</v>
      </c>
      <c r="I36" s="106">
        <v>2350000</v>
      </c>
      <c r="J36" s="97">
        <f t="shared" si="2"/>
        <v>7050000</v>
      </c>
      <c r="K36" s="97">
        <v>2200000</v>
      </c>
      <c r="L36" s="97">
        <f t="shared" si="3"/>
        <v>6600000</v>
      </c>
      <c r="M36" s="98">
        <v>1650254</v>
      </c>
      <c r="N36" s="98">
        <f t="shared" si="0"/>
        <v>4950762</v>
      </c>
      <c r="O36" s="98">
        <f t="shared" si="4"/>
        <v>2120064</v>
      </c>
      <c r="P36" s="98">
        <f t="shared" si="5"/>
        <v>6360192</v>
      </c>
      <c r="Q36" s="98"/>
    </row>
    <row r="37" spans="1:18" s="57" customFormat="1" ht="128.25" customHeight="1" x14ac:dyDescent="0.3">
      <c r="A37" s="27">
        <v>28</v>
      </c>
      <c r="B37" s="27">
        <v>32101600</v>
      </c>
      <c r="C37" s="102" t="e" vm="72">
        <v>#VALUE!</v>
      </c>
      <c r="D37" s="107" t="s">
        <v>307</v>
      </c>
      <c r="E37" s="104" t="s">
        <v>297</v>
      </c>
      <c r="F37" s="105">
        <v>5</v>
      </c>
      <c r="G37" s="97">
        <v>55000</v>
      </c>
      <c r="H37" s="97">
        <f t="shared" si="1"/>
        <v>275000</v>
      </c>
      <c r="I37" s="106">
        <v>58000</v>
      </c>
      <c r="J37" s="97">
        <f t="shared" si="2"/>
        <v>290000</v>
      </c>
      <c r="K37" s="97">
        <v>52000</v>
      </c>
      <c r="L37" s="97">
        <f t="shared" si="3"/>
        <v>260000</v>
      </c>
      <c r="M37" s="98">
        <v>135988</v>
      </c>
      <c r="N37" s="98">
        <f t="shared" si="0"/>
        <v>679940</v>
      </c>
      <c r="O37" s="98">
        <f t="shared" si="4"/>
        <v>75247</v>
      </c>
      <c r="P37" s="98">
        <f t="shared" si="5"/>
        <v>376235</v>
      </c>
      <c r="Q37" s="98"/>
    </row>
    <row r="38" spans="1:18" s="57" customFormat="1" ht="128.25" customHeight="1" x14ac:dyDescent="0.3">
      <c r="A38" s="27">
        <v>29</v>
      </c>
      <c r="B38" s="27">
        <v>32101600</v>
      </c>
      <c r="C38" s="102" t="e" vm="73">
        <v>#VALUE!</v>
      </c>
      <c r="D38" s="108" t="s">
        <v>308</v>
      </c>
      <c r="E38" s="104" t="s">
        <v>297</v>
      </c>
      <c r="F38" s="105">
        <v>2</v>
      </c>
      <c r="G38" s="97">
        <v>1600000</v>
      </c>
      <c r="H38" s="97">
        <f t="shared" si="1"/>
        <v>3200000</v>
      </c>
      <c r="I38" s="106">
        <v>1750000</v>
      </c>
      <c r="J38" s="97">
        <f t="shared" si="2"/>
        <v>3500000</v>
      </c>
      <c r="K38" s="97">
        <v>1500000</v>
      </c>
      <c r="L38" s="97">
        <f t="shared" si="3"/>
        <v>3000000</v>
      </c>
      <c r="M38" s="98">
        <v>1541852</v>
      </c>
      <c r="N38" s="98">
        <f t="shared" si="0"/>
        <v>3083704</v>
      </c>
      <c r="O38" s="98">
        <f t="shared" si="4"/>
        <v>1597963</v>
      </c>
      <c r="P38" s="98">
        <f t="shared" si="5"/>
        <v>3195926</v>
      </c>
      <c r="Q38" s="98"/>
    </row>
    <row r="39" spans="1:18" s="57" customFormat="1" ht="128.25" customHeight="1" x14ac:dyDescent="0.3">
      <c r="A39" s="27">
        <v>30</v>
      </c>
      <c r="B39" s="27">
        <v>32101600</v>
      </c>
      <c r="C39" s="102" t="e" vm="74">
        <v>#VALUE!</v>
      </c>
      <c r="D39" s="109" t="s">
        <v>309</v>
      </c>
      <c r="E39" s="104" t="s">
        <v>297</v>
      </c>
      <c r="F39" s="105">
        <v>5</v>
      </c>
      <c r="G39" s="97">
        <v>52000</v>
      </c>
      <c r="H39" s="97">
        <f t="shared" si="1"/>
        <v>260000</v>
      </c>
      <c r="I39" s="106">
        <v>50000</v>
      </c>
      <c r="J39" s="97">
        <f t="shared" si="2"/>
        <v>250000</v>
      </c>
      <c r="K39" s="97">
        <v>48000</v>
      </c>
      <c r="L39" s="97">
        <f t="shared" si="3"/>
        <v>240000</v>
      </c>
      <c r="M39" s="98">
        <v>89520</v>
      </c>
      <c r="N39" s="98">
        <f t="shared" si="0"/>
        <v>447600</v>
      </c>
      <c r="O39" s="98">
        <f t="shared" si="4"/>
        <v>59880</v>
      </c>
      <c r="P39" s="98">
        <f t="shared" si="5"/>
        <v>299400</v>
      </c>
      <c r="Q39" s="98"/>
    </row>
    <row r="40" spans="1:18" s="57" customFormat="1" ht="113.25" customHeight="1" x14ac:dyDescent="0.3">
      <c r="A40" s="27">
        <v>31</v>
      </c>
      <c r="B40" s="27">
        <v>26111700</v>
      </c>
      <c r="C40" s="102" t="e" vm="75">
        <v>#VALUE!</v>
      </c>
      <c r="D40" s="109" t="s">
        <v>310</v>
      </c>
      <c r="E40" s="104" t="s">
        <v>297</v>
      </c>
      <c r="F40" s="105">
        <v>3</v>
      </c>
      <c r="G40" s="97">
        <v>700000</v>
      </c>
      <c r="H40" s="97">
        <f t="shared" si="1"/>
        <v>2100000</v>
      </c>
      <c r="I40" s="106">
        <v>680000</v>
      </c>
      <c r="J40" s="97">
        <f t="shared" si="2"/>
        <v>2040000</v>
      </c>
      <c r="K40" s="97">
        <v>650000</v>
      </c>
      <c r="L40" s="97">
        <f t="shared" si="3"/>
        <v>1950000</v>
      </c>
      <c r="M40" s="98">
        <v>195204</v>
      </c>
      <c r="N40" s="98">
        <f t="shared" si="0"/>
        <v>585612</v>
      </c>
      <c r="O40" s="98">
        <f t="shared" si="4"/>
        <v>556301</v>
      </c>
      <c r="P40" s="98">
        <f t="shared" si="5"/>
        <v>1668903</v>
      </c>
      <c r="Q40" s="98"/>
    </row>
    <row r="41" spans="1:18" s="57" customFormat="1" ht="301.5" customHeight="1" thickBot="1" x14ac:dyDescent="0.35">
      <c r="A41" s="27">
        <v>32</v>
      </c>
      <c r="B41" s="27">
        <v>32101600</v>
      </c>
      <c r="C41" s="111" t="e" vm="76">
        <v>#VALUE!</v>
      </c>
      <c r="D41" s="112" t="s">
        <v>311</v>
      </c>
      <c r="E41" s="113" t="s">
        <v>297</v>
      </c>
      <c r="F41" s="114">
        <v>5</v>
      </c>
      <c r="G41" s="97">
        <v>141000</v>
      </c>
      <c r="H41" s="97">
        <f t="shared" si="1"/>
        <v>705000</v>
      </c>
      <c r="I41" s="115">
        <v>145000</v>
      </c>
      <c r="J41" s="97">
        <f t="shared" si="2"/>
        <v>725000</v>
      </c>
      <c r="K41" s="97">
        <v>132000</v>
      </c>
      <c r="L41" s="97">
        <f t="shared" si="3"/>
        <v>660000</v>
      </c>
      <c r="M41" s="98">
        <v>179654</v>
      </c>
      <c r="N41" s="98">
        <f t="shared" si="0"/>
        <v>898270</v>
      </c>
      <c r="O41" s="98">
        <f t="shared" si="4"/>
        <v>149414</v>
      </c>
      <c r="P41" s="98">
        <f t="shared" si="5"/>
        <v>747070</v>
      </c>
      <c r="Q41" s="98"/>
    </row>
    <row r="42" spans="1:18" s="26" customFormat="1" ht="24.75" customHeight="1" thickBot="1" x14ac:dyDescent="0.35">
      <c r="A42" s="190" t="s">
        <v>60</v>
      </c>
      <c r="B42" s="191"/>
      <c r="C42" s="191"/>
      <c r="D42" s="191"/>
      <c r="E42" s="191"/>
      <c r="F42" s="191"/>
      <c r="G42" s="53"/>
      <c r="H42" s="116">
        <f>SUM(H10:H41)</f>
        <v>125461000</v>
      </c>
      <c r="I42" s="117"/>
      <c r="J42" s="116">
        <f>SUM(J10:J41)</f>
        <v>125999000</v>
      </c>
      <c r="K42" s="118"/>
      <c r="L42" s="118">
        <f>SUM(L10:L41)</f>
        <v>120619000</v>
      </c>
      <c r="M42" s="119"/>
      <c r="N42" s="116">
        <f>SUM(N10:N41)</f>
        <v>115147441</v>
      </c>
      <c r="O42" s="119"/>
      <c r="P42" s="116">
        <f>SUM(P10:P41)</f>
        <v>121806625</v>
      </c>
      <c r="Q42" s="116"/>
      <c r="R42" s="57"/>
    </row>
    <row r="43" spans="1:18" s="26" customFormat="1" ht="24.75" customHeight="1" x14ac:dyDescent="0.3">
      <c r="A43" s="58"/>
      <c r="B43" s="58"/>
      <c r="C43" s="58"/>
      <c r="D43" s="59"/>
      <c r="E43" s="58"/>
      <c r="F43" s="58"/>
      <c r="G43" s="58"/>
      <c r="H43" s="58"/>
      <c r="I43" s="58"/>
      <c r="J43" s="58"/>
      <c r="K43" s="58"/>
      <c r="L43" s="58"/>
      <c r="M43" s="60"/>
      <c r="N43" s="60"/>
      <c r="O43" s="60"/>
      <c r="P43" s="60"/>
      <c r="Q43" s="60"/>
      <c r="R43" s="57"/>
    </row>
    <row r="44" spans="1:18" s="26" customFormat="1" ht="63.75" customHeight="1" x14ac:dyDescent="0.3">
      <c r="A44" s="193" t="s">
        <v>61</v>
      </c>
      <c r="B44" s="193"/>
      <c r="C44" s="193"/>
      <c r="D44" s="193"/>
      <c r="E44" s="193"/>
      <c r="F44" s="193"/>
      <c r="G44" s="193"/>
      <c r="H44" s="193"/>
      <c r="I44" s="193"/>
      <c r="J44" s="193"/>
      <c r="K44" s="193"/>
      <c r="L44" s="193"/>
      <c r="M44" s="193"/>
      <c r="N44" s="193"/>
      <c r="O44" s="193"/>
      <c r="P44" s="193"/>
      <c r="Q44" s="193"/>
      <c r="R44" s="57"/>
    </row>
    <row r="45" spans="1:18" s="26" customFormat="1" ht="24.75" customHeight="1" x14ac:dyDescent="0.35">
      <c r="C45" s="61"/>
      <c r="D45" s="62"/>
      <c r="M45" s="57"/>
      <c r="N45" s="57"/>
      <c r="O45" s="57"/>
      <c r="P45" s="57"/>
      <c r="Q45" s="57"/>
      <c r="R45" s="57"/>
    </row>
    <row r="46" spans="1:18" s="26" customFormat="1" ht="24.75" customHeight="1" x14ac:dyDescent="0.3">
      <c r="D46" s="62"/>
      <c r="M46" s="57"/>
      <c r="N46" s="57"/>
      <c r="O46" s="57"/>
      <c r="P46" s="57"/>
      <c r="Q46" s="57"/>
      <c r="R46" s="57"/>
    </row>
    <row r="47" spans="1:18" ht="24.75" customHeight="1" x14ac:dyDescent="0.3">
      <c r="R47" s="64"/>
    </row>
    <row r="48" spans="1:18" ht="24.75" customHeight="1" x14ac:dyDescent="0.3">
      <c r="R48" s="64"/>
    </row>
    <row r="49" spans="18:18" ht="24.75" customHeight="1" x14ac:dyDescent="0.3">
      <c r="R49" s="64"/>
    </row>
    <row r="50" spans="18:18" ht="24.75" customHeight="1" x14ac:dyDescent="0.3">
      <c r="R50" s="64"/>
    </row>
    <row r="51" spans="18:18" ht="24.75" customHeight="1" x14ac:dyDescent="0.3">
      <c r="R51" s="64"/>
    </row>
    <row r="52" spans="18:18" ht="24.75" customHeight="1" x14ac:dyDescent="0.3"/>
    <row r="53" spans="18:18" ht="24.75" customHeight="1" x14ac:dyDescent="0.3"/>
    <row r="54" spans="18:18" ht="24.75" customHeight="1" x14ac:dyDescent="0.3"/>
    <row r="55" spans="18:18" ht="24.75" customHeight="1" x14ac:dyDescent="0.3"/>
    <row r="56" spans="18:18" ht="24.75" customHeight="1" x14ac:dyDescent="0.3"/>
    <row r="57" spans="18:18" ht="24.75" customHeight="1" x14ac:dyDescent="0.3"/>
    <row r="58" spans="18:18" ht="24.75" customHeight="1" x14ac:dyDescent="0.3"/>
    <row r="59" spans="18:18" ht="24.75" customHeight="1" x14ac:dyDescent="0.3"/>
    <row r="60" spans="18:18" ht="24.75" customHeight="1" x14ac:dyDescent="0.3"/>
    <row r="61" spans="18:18" ht="24.75" customHeight="1" x14ac:dyDescent="0.3"/>
    <row r="62" spans="18:18" ht="24.75" customHeight="1" x14ac:dyDescent="0.3"/>
    <row r="63" spans="18:18" ht="24.75" customHeight="1" x14ac:dyDescent="0.3"/>
    <row r="64" spans="18:18"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72" ht="24.75" customHeight="1" x14ac:dyDescent="0.3"/>
    <row r="4033" spans="4:91" s="66" customFormat="1" x14ac:dyDescent="0.3">
      <c r="D4033" s="65"/>
    </row>
    <row r="4034" spans="4:91" s="66" customFormat="1" x14ac:dyDescent="0.3">
      <c r="D4034" s="65"/>
    </row>
    <row r="4035" spans="4:91" s="66" customFormat="1" x14ac:dyDescent="0.3">
      <c r="D4035" s="65"/>
    </row>
    <row r="4036" spans="4:91" s="66" customFormat="1" x14ac:dyDescent="0.3">
      <c r="D4036" s="65"/>
    </row>
    <row r="4037" spans="4:91" s="66" customFormat="1" x14ac:dyDescent="0.3">
      <c r="D4037" s="65"/>
    </row>
    <row r="4038" spans="4:91" s="66" customFormat="1" x14ac:dyDescent="0.3">
      <c r="D4038" s="65"/>
    </row>
    <row r="4039" spans="4:91" s="66" customFormat="1" x14ac:dyDescent="0.3">
      <c r="D4039" s="65"/>
    </row>
    <row r="4040" spans="4:91" s="66" customFormat="1" x14ac:dyDescent="0.3">
      <c r="D4040" s="65"/>
    </row>
    <row r="4041" spans="4:91" s="66" customFormat="1" x14ac:dyDescent="0.3">
      <c r="D4041" s="65"/>
    </row>
    <row r="4042" spans="4:91" s="66" customFormat="1" ht="144" x14ac:dyDescent="0.3">
      <c r="D4042" s="65"/>
      <c r="BB4042" s="67"/>
      <c r="BC4042" s="68" t="s">
        <v>62</v>
      </c>
      <c r="BE4042" s="69" t="s">
        <v>63</v>
      </c>
      <c r="BF4042" s="70" t="s">
        <v>62</v>
      </c>
      <c r="BG4042" s="70" t="s">
        <v>64</v>
      </c>
      <c r="BH4042" s="70" t="s">
        <v>65</v>
      </c>
      <c r="BI4042" s="70" t="s">
        <v>66</v>
      </c>
      <c r="BJ4042" s="70" t="s">
        <v>67</v>
      </c>
      <c r="BK4042" s="68" t="s">
        <v>68</v>
      </c>
      <c r="BL4042" s="68" t="s">
        <v>69</v>
      </c>
      <c r="BM4042" s="68" t="s">
        <v>70</v>
      </c>
      <c r="BN4042" s="68" t="s">
        <v>71</v>
      </c>
      <c r="BO4042" s="68" t="s">
        <v>72</v>
      </c>
      <c r="BP4042" s="68" t="s">
        <v>73</v>
      </c>
      <c r="BQ4042" s="68" t="s">
        <v>74</v>
      </c>
      <c r="BR4042" s="68" t="s">
        <v>75</v>
      </c>
      <c r="BS4042" s="68" t="s">
        <v>76</v>
      </c>
      <c r="BT4042" s="68" t="s">
        <v>77</v>
      </c>
      <c r="BU4042" s="68" t="s">
        <v>78</v>
      </c>
      <c r="BV4042" s="68" t="s">
        <v>79</v>
      </c>
      <c r="BW4042" s="68" t="s">
        <v>80</v>
      </c>
      <c r="BX4042" s="68" t="s">
        <v>81</v>
      </c>
      <c r="BY4042" s="68" t="s">
        <v>82</v>
      </c>
      <c r="BZ4042" s="68" t="s">
        <v>83</v>
      </c>
      <c r="CA4042" s="68" t="s">
        <v>84</v>
      </c>
      <c r="CB4042" s="68" t="s">
        <v>85</v>
      </c>
      <c r="CC4042" s="68" t="s">
        <v>86</v>
      </c>
      <c r="CD4042" s="68" t="s">
        <v>87</v>
      </c>
      <c r="CE4042" s="68" t="s">
        <v>88</v>
      </c>
      <c r="CF4042" s="68" t="s">
        <v>89</v>
      </c>
      <c r="CG4042" s="68" t="s">
        <v>90</v>
      </c>
      <c r="CH4042" s="68" t="s">
        <v>91</v>
      </c>
      <c r="CI4042" s="68" t="s">
        <v>92</v>
      </c>
      <c r="CJ4042" s="68" t="s">
        <v>93</v>
      </c>
      <c r="CK4042" s="68" t="s">
        <v>94</v>
      </c>
      <c r="CL4042" s="68" t="s">
        <v>95</v>
      </c>
      <c r="CM4042" s="68" t="s">
        <v>96</v>
      </c>
    </row>
    <row r="4043" spans="4:91" s="66" customFormat="1" ht="288" x14ac:dyDescent="0.3">
      <c r="D4043" s="65"/>
      <c r="BB4043" s="67"/>
      <c r="BC4043" s="68" t="s">
        <v>64</v>
      </c>
      <c r="BE4043" s="69" t="s">
        <v>97</v>
      </c>
      <c r="BF4043" s="70" t="s">
        <v>98</v>
      </c>
      <c r="BG4043" s="70" t="s">
        <v>99</v>
      </c>
      <c r="BH4043" s="70" t="s">
        <v>100</v>
      </c>
      <c r="BI4043" s="70" t="s">
        <v>101</v>
      </c>
      <c r="BJ4043" s="70" t="s">
        <v>102</v>
      </c>
      <c r="BK4043" s="68" t="s">
        <v>103</v>
      </c>
      <c r="BL4043" s="68" t="s">
        <v>104</v>
      </c>
      <c r="BM4043" s="68" t="s">
        <v>105</v>
      </c>
      <c r="BN4043" s="68" t="s">
        <v>106</v>
      </c>
      <c r="BO4043" s="68" t="s">
        <v>107</v>
      </c>
      <c r="BP4043" s="68" t="s">
        <v>108</v>
      </c>
      <c r="BQ4043" s="68" t="s">
        <v>109</v>
      </c>
      <c r="BR4043" s="68" t="s">
        <v>110</v>
      </c>
      <c r="BS4043" s="68" t="s">
        <v>111</v>
      </c>
      <c r="BT4043" s="68" t="s">
        <v>112</v>
      </c>
      <c r="BU4043" s="68" t="s">
        <v>113</v>
      </c>
      <c r="BV4043" s="68" t="s">
        <v>114</v>
      </c>
      <c r="BW4043" s="68" t="s">
        <v>115</v>
      </c>
      <c r="BX4043" s="68" t="s">
        <v>116</v>
      </c>
      <c r="BY4043" s="68" t="s">
        <v>117</v>
      </c>
      <c r="BZ4043" s="68" t="s">
        <v>118</v>
      </c>
      <c r="CA4043" s="68" t="s">
        <v>119</v>
      </c>
      <c r="CB4043" s="68" t="s">
        <v>120</v>
      </c>
      <c r="CC4043" s="68" t="s">
        <v>121</v>
      </c>
      <c r="CD4043" s="68" t="s">
        <v>122</v>
      </c>
      <c r="CE4043" s="68" t="s">
        <v>123</v>
      </c>
      <c r="CF4043" s="68" t="s">
        <v>124</v>
      </c>
      <c r="CG4043" s="68" t="s">
        <v>125</v>
      </c>
      <c r="CH4043" s="68" t="s">
        <v>126</v>
      </c>
      <c r="CI4043" s="68" t="s">
        <v>127</v>
      </c>
      <c r="CJ4043" s="68" t="s">
        <v>128</v>
      </c>
      <c r="CK4043" s="68" t="s">
        <v>129</v>
      </c>
      <c r="CL4043" s="68" t="s">
        <v>130</v>
      </c>
      <c r="CM4043" s="68" t="s">
        <v>131</v>
      </c>
    </row>
    <row r="4044" spans="4:91" s="66" customFormat="1" ht="409.6" x14ac:dyDescent="0.3">
      <c r="D4044" s="65"/>
      <c r="BB4044" s="67"/>
      <c r="BC4044" s="68" t="s">
        <v>65</v>
      </c>
      <c r="BE4044" s="69" t="s">
        <v>132</v>
      </c>
      <c r="BF4044" s="71" t="s">
        <v>133</v>
      </c>
      <c r="BG4044" s="71" t="s">
        <v>134</v>
      </c>
      <c r="BH4044" s="71" t="s">
        <v>135</v>
      </c>
      <c r="BI4044" s="71" t="s">
        <v>136</v>
      </c>
      <c r="BJ4044" s="71" t="s">
        <v>137</v>
      </c>
      <c r="BK4044" s="72" t="s">
        <v>138</v>
      </c>
      <c r="BL4044" s="72" t="s">
        <v>139</v>
      </c>
      <c r="BM4044" s="72" t="s">
        <v>140</v>
      </c>
      <c r="BN4044" s="72" t="s">
        <v>141</v>
      </c>
      <c r="BO4044" s="72" t="s">
        <v>142</v>
      </c>
      <c r="BP4044" s="72" t="s">
        <v>143</v>
      </c>
      <c r="BQ4044" s="72" t="s">
        <v>144</v>
      </c>
      <c r="BR4044" s="72" t="s">
        <v>145</v>
      </c>
      <c r="BS4044" s="72" t="s">
        <v>146</v>
      </c>
      <c r="BT4044" s="72" t="s">
        <v>147</v>
      </c>
      <c r="BU4044" s="72" t="s">
        <v>148</v>
      </c>
      <c r="BV4044" s="72" t="s">
        <v>149</v>
      </c>
      <c r="BW4044" s="72" t="s">
        <v>150</v>
      </c>
      <c r="BX4044" s="72" t="s">
        <v>151</v>
      </c>
      <c r="BY4044" s="72" t="s">
        <v>152</v>
      </c>
      <c r="BZ4044" s="72" t="s">
        <v>153</v>
      </c>
      <c r="CA4044" s="72" t="s">
        <v>154</v>
      </c>
      <c r="CB4044" s="72" t="s">
        <v>155</v>
      </c>
      <c r="CC4044" s="72" t="s">
        <v>156</v>
      </c>
      <c r="CD4044" s="72" t="s">
        <v>157</v>
      </c>
      <c r="CE4044" s="72" t="s">
        <v>158</v>
      </c>
      <c r="CF4044" s="72" t="s">
        <v>156</v>
      </c>
      <c r="CG4044" s="72" t="s">
        <v>159</v>
      </c>
      <c r="CH4044" s="72" t="s">
        <v>156</v>
      </c>
      <c r="CI4044" s="72" t="s">
        <v>160</v>
      </c>
      <c r="CJ4044" s="72" t="s">
        <v>161</v>
      </c>
      <c r="CK4044" s="72" t="s">
        <v>162</v>
      </c>
      <c r="CL4044" s="72" t="s">
        <v>163</v>
      </c>
      <c r="CM4044" s="72" t="s">
        <v>164</v>
      </c>
    </row>
    <row r="4045" spans="4:91" s="66" customFormat="1" ht="409.6" x14ac:dyDescent="0.3">
      <c r="D4045" s="65"/>
      <c r="BB4045" s="67"/>
      <c r="BC4045" s="68" t="s">
        <v>66</v>
      </c>
      <c r="BE4045" s="69" t="s">
        <v>165</v>
      </c>
      <c r="BF4045" s="57"/>
      <c r="BG4045" s="71" t="s">
        <v>166</v>
      </c>
      <c r="BH4045" s="57"/>
      <c r="BI4045" s="71" t="s">
        <v>167</v>
      </c>
      <c r="BJ4045" s="71" t="s">
        <v>168</v>
      </c>
      <c r="BK4045" s="72" t="s">
        <v>169</v>
      </c>
      <c r="BL4045" s="72" t="s">
        <v>170</v>
      </c>
      <c r="BO4045" s="72" t="s">
        <v>171</v>
      </c>
      <c r="BP4045" s="72" t="s">
        <v>172</v>
      </c>
      <c r="BR4045" s="72" t="s">
        <v>173</v>
      </c>
      <c r="BS4045" s="72" t="s">
        <v>174</v>
      </c>
      <c r="BT4045" s="68"/>
      <c r="BU4045" s="72" t="s">
        <v>175</v>
      </c>
      <c r="BW4045" s="72" t="s">
        <v>176</v>
      </c>
      <c r="BY4045" s="72" t="s">
        <v>177</v>
      </c>
      <c r="BZ4045" s="72" t="s">
        <v>178</v>
      </c>
      <c r="CA4045" s="72" t="s">
        <v>179</v>
      </c>
      <c r="CB4045" s="72" t="s">
        <v>180</v>
      </c>
      <c r="CC4045" s="72" t="s">
        <v>181</v>
      </c>
      <c r="CE4045" s="72" t="s">
        <v>182</v>
      </c>
      <c r="CF4045" s="72" t="s">
        <v>183</v>
      </c>
      <c r="CH4045" s="72" t="s">
        <v>184</v>
      </c>
      <c r="CJ4045" s="72" t="s">
        <v>185</v>
      </c>
      <c r="CK4045" s="72" t="s">
        <v>186</v>
      </c>
    </row>
    <row r="4046" spans="4:91" s="66" customFormat="1" ht="409.6" x14ac:dyDescent="0.3">
      <c r="D4046" s="65"/>
      <c r="BB4046" s="69"/>
      <c r="BC4046" s="70" t="s">
        <v>67</v>
      </c>
      <c r="BE4046" s="69" t="s">
        <v>187</v>
      </c>
      <c r="BF4046" s="57"/>
      <c r="BG4046" s="71" t="s">
        <v>188</v>
      </c>
      <c r="BH4046" s="57"/>
      <c r="BI4046" s="71" t="s">
        <v>189</v>
      </c>
      <c r="BJ4046" s="71" t="s">
        <v>190</v>
      </c>
      <c r="BK4046" s="72" t="s">
        <v>191</v>
      </c>
      <c r="BL4046" s="72" t="s">
        <v>192</v>
      </c>
      <c r="BO4046" s="72" t="s">
        <v>193</v>
      </c>
      <c r="BP4046" s="72" t="s">
        <v>194</v>
      </c>
      <c r="BS4046" s="72" t="s">
        <v>195</v>
      </c>
      <c r="BT4046" s="68"/>
      <c r="BU4046" s="72" t="s">
        <v>196</v>
      </c>
      <c r="BY4046" s="72" t="s">
        <v>197</v>
      </c>
      <c r="CB4046" s="72" t="s">
        <v>198</v>
      </c>
      <c r="CE4046" s="72" t="s">
        <v>199</v>
      </c>
      <c r="CF4046" s="72" t="s">
        <v>193</v>
      </c>
      <c r="CH4046" s="72" t="s">
        <v>200</v>
      </c>
      <c r="CJ4046" s="72" t="s">
        <v>193</v>
      </c>
      <c r="CK4046" s="72" t="s">
        <v>201</v>
      </c>
    </row>
    <row r="4047" spans="4:91" s="66" customFormat="1" ht="409.6" x14ac:dyDescent="0.3">
      <c r="D4047" s="65"/>
      <c r="BB4047" s="69"/>
      <c r="BC4047" s="70" t="s">
        <v>68</v>
      </c>
      <c r="BE4047" s="69" t="s">
        <v>202</v>
      </c>
      <c r="BF4047" s="57"/>
      <c r="BG4047" s="71" t="s">
        <v>203</v>
      </c>
      <c r="BH4047" s="57"/>
      <c r="BI4047" s="71" t="s">
        <v>193</v>
      </c>
      <c r="BJ4047" s="71" t="s">
        <v>193</v>
      </c>
      <c r="BK4047" s="72" t="s">
        <v>204</v>
      </c>
      <c r="BL4047" s="72" t="s">
        <v>193</v>
      </c>
      <c r="BS4047" s="72" t="s">
        <v>205</v>
      </c>
      <c r="BT4047" s="68"/>
      <c r="BU4047" s="72" t="s">
        <v>206</v>
      </c>
      <c r="BY4047" s="72" t="s">
        <v>181</v>
      </c>
      <c r="CH4047" s="72" t="s">
        <v>207</v>
      </c>
      <c r="CK4047" s="72" t="s">
        <v>208</v>
      </c>
    </row>
    <row r="4048" spans="4:91" s="66" customFormat="1" ht="409.6" x14ac:dyDescent="0.3">
      <c r="D4048" s="65"/>
      <c r="BB4048" s="69"/>
      <c r="BC4048" s="70" t="s">
        <v>69</v>
      </c>
      <c r="BE4048" s="69" t="s">
        <v>209</v>
      </c>
      <c r="BF4048" s="57"/>
      <c r="BG4048" s="71" t="s">
        <v>210</v>
      </c>
      <c r="BH4048" s="57"/>
      <c r="BI4048" s="57"/>
      <c r="BL4048" s="72" t="s">
        <v>211</v>
      </c>
      <c r="BS4048" s="72" t="s">
        <v>212</v>
      </c>
      <c r="BT4048" s="68"/>
      <c r="BU4048" s="72" t="s">
        <v>213</v>
      </c>
      <c r="BY4048" s="72" t="s">
        <v>214</v>
      </c>
      <c r="CH4048" s="72" t="s">
        <v>215</v>
      </c>
      <c r="CK4048" s="72" t="s">
        <v>216</v>
      </c>
    </row>
    <row r="4049" spans="4:89" s="57" customFormat="1" ht="288" x14ac:dyDescent="0.3">
      <c r="D4049" s="73"/>
      <c r="BB4049" s="69"/>
      <c r="BC4049" s="70" t="s">
        <v>70</v>
      </c>
      <c r="BE4049" s="69" t="s">
        <v>217</v>
      </c>
      <c r="BG4049" s="71" t="s">
        <v>218</v>
      </c>
      <c r="BS4049" s="71" t="s">
        <v>219</v>
      </c>
      <c r="BT4049" s="70"/>
      <c r="BU4049" s="71" t="s">
        <v>220</v>
      </c>
      <c r="CH4049" s="71" t="s">
        <v>221</v>
      </c>
      <c r="CK4049" s="71" t="s">
        <v>222</v>
      </c>
    </row>
    <row r="4050" spans="4:89" s="57" customFormat="1" ht="409.6" x14ac:dyDescent="0.3">
      <c r="D4050" s="73"/>
      <c r="BB4050" s="69"/>
      <c r="BC4050" s="70" t="s">
        <v>71</v>
      </c>
      <c r="BE4050" s="69" t="s">
        <v>223</v>
      </c>
      <c r="BG4050" s="71" t="s">
        <v>224</v>
      </c>
      <c r="BT4050" s="70"/>
      <c r="BU4050" s="71" t="s">
        <v>225</v>
      </c>
      <c r="CH4050" s="71" t="s">
        <v>226</v>
      </c>
      <c r="CK4050" s="71" t="s">
        <v>227</v>
      </c>
    </row>
    <row r="4051" spans="4:89" s="57" customFormat="1" ht="336" x14ac:dyDescent="0.3">
      <c r="D4051" s="73"/>
      <c r="BB4051" s="69"/>
      <c r="BC4051" s="70" t="s">
        <v>72</v>
      </c>
      <c r="BE4051" s="69" t="s">
        <v>228</v>
      </c>
      <c r="BG4051" s="71" t="s">
        <v>229</v>
      </c>
      <c r="BT4051" s="70"/>
      <c r="BU4051" s="71" t="s">
        <v>230</v>
      </c>
      <c r="CH4051" s="71" t="s">
        <v>231</v>
      </c>
      <c r="CK4051" s="71" t="s">
        <v>232</v>
      </c>
    </row>
    <row r="4052" spans="4:89" s="57" customFormat="1" ht="372" x14ac:dyDescent="0.3">
      <c r="D4052" s="73"/>
      <c r="BB4052" s="69"/>
      <c r="BC4052" s="70" t="s">
        <v>73</v>
      </c>
      <c r="BE4052" s="69" t="s">
        <v>233</v>
      </c>
      <c r="BG4052" s="71" t="s">
        <v>234</v>
      </c>
      <c r="BT4052" s="70"/>
      <c r="BU4052" s="71" t="s">
        <v>235</v>
      </c>
      <c r="CK4052" s="71" t="s">
        <v>236</v>
      </c>
    </row>
    <row r="4053" spans="4:89" s="57" customFormat="1" ht="409.6" x14ac:dyDescent="0.3">
      <c r="D4053" s="73"/>
      <c r="BB4053" s="69"/>
      <c r="BC4053" s="70" t="s">
        <v>74</v>
      </c>
      <c r="BE4053" s="69" t="s">
        <v>237</v>
      </c>
      <c r="BG4053" s="71" t="s">
        <v>238</v>
      </c>
      <c r="BT4053" s="70"/>
      <c r="BU4053" s="71" t="s">
        <v>239</v>
      </c>
      <c r="CK4053" s="71" t="s">
        <v>240</v>
      </c>
    </row>
    <row r="4054" spans="4:89" s="57" customFormat="1" ht="396" x14ac:dyDescent="0.3">
      <c r="D4054" s="73"/>
      <c r="BB4054" s="69"/>
      <c r="BC4054" s="70" t="s">
        <v>75</v>
      </c>
      <c r="BE4054" s="69" t="s">
        <v>241</v>
      </c>
      <c r="BG4054" s="71" t="s">
        <v>242</v>
      </c>
      <c r="BT4054" s="70"/>
      <c r="BU4054" s="71" t="s">
        <v>243</v>
      </c>
    </row>
    <row r="4055" spans="4:89" s="57" customFormat="1" ht="336" x14ac:dyDescent="0.3">
      <c r="D4055" s="73"/>
      <c r="BB4055" s="69"/>
      <c r="BC4055" s="70" t="s">
        <v>76</v>
      </c>
      <c r="BE4055" s="69" t="s">
        <v>244</v>
      </c>
      <c r="BG4055" s="71" t="s">
        <v>245</v>
      </c>
      <c r="BT4055" s="70"/>
      <c r="BU4055" s="71" t="s">
        <v>246</v>
      </c>
    </row>
    <row r="4056" spans="4:89" s="57" customFormat="1" ht="372" x14ac:dyDescent="0.3">
      <c r="D4056" s="73"/>
      <c r="BB4056" s="69"/>
      <c r="BC4056" s="70" t="s">
        <v>78</v>
      </c>
      <c r="BE4056" s="69" t="s">
        <v>247</v>
      </c>
      <c r="BG4056" s="71" t="s">
        <v>248</v>
      </c>
      <c r="BU4056" s="71" t="s">
        <v>249</v>
      </c>
    </row>
    <row r="4057" spans="4:89" s="57" customFormat="1" ht="409.6" x14ac:dyDescent="0.3">
      <c r="D4057" s="73"/>
      <c r="BB4057" s="69"/>
      <c r="BC4057" s="70" t="s">
        <v>77</v>
      </c>
      <c r="BE4057" s="69" t="s">
        <v>250</v>
      </c>
      <c r="BG4057" s="71" t="s">
        <v>251</v>
      </c>
      <c r="BU4057" s="71" t="s">
        <v>252</v>
      </c>
    </row>
    <row r="4058" spans="4:89" s="57" customFormat="1" ht="409.6" x14ac:dyDescent="0.3">
      <c r="D4058" s="73"/>
      <c r="BB4058" s="69"/>
      <c r="BC4058" s="70" t="s">
        <v>79</v>
      </c>
      <c r="BE4058" s="69" t="s">
        <v>253</v>
      </c>
      <c r="BG4058" s="71" t="s">
        <v>254</v>
      </c>
      <c r="BU4058" s="71" t="s">
        <v>255</v>
      </c>
    </row>
    <row r="4059" spans="4:89" s="66" customFormat="1" ht="60" x14ac:dyDescent="0.3">
      <c r="D4059" s="65"/>
      <c r="BB4059" s="69"/>
      <c r="BC4059" s="70" t="s">
        <v>80</v>
      </c>
      <c r="BD4059" s="57"/>
      <c r="BE4059" s="69" t="s">
        <v>256</v>
      </c>
      <c r="BF4059" s="57"/>
      <c r="BG4059" s="57"/>
      <c r="BH4059" s="57"/>
      <c r="BI4059" s="57"/>
    </row>
    <row r="4060" spans="4:89" s="66" customFormat="1" ht="60" x14ac:dyDescent="0.3">
      <c r="D4060" s="65"/>
      <c r="BB4060" s="57"/>
      <c r="BC4060" s="70" t="s">
        <v>81</v>
      </c>
      <c r="BD4060" s="57"/>
      <c r="BE4060" s="57"/>
      <c r="BF4060" s="57"/>
      <c r="BG4060" s="57"/>
      <c r="BH4060" s="57"/>
      <c r="BI4060" s="57"/>
    </row>
    <row r="4061" spans="4:89" s="66" customFormat="1" ht="36" x14ac:dyDescent="0.3">
      <c r="D4061" s="65"/>
      <c r="BB4061" s="57"/>
      <c r="BC4061" s="70" t="s">
        <v>82</v>
      </c>
      <c r="BD4061" s="57"/>
      <c r="BE4061" s="57"/>
      <c r="BF4061" s="57"/>
      <c r="BG4061" s="57"/>
      <c r="BH4061" s="57"/>
      <c r="BI4061" s="57"/>
    </row>
    <row r="4062" spans="4:89" s="66" customFormat="1" ht="84" x14ac:dyDescent="0.3">
      <c r="D4062" s="65"/>
      <c r="BB4062" s="57"/>
      <c r="BC4062" s="70" t="s">
        <v>83</v>
      </c>
      <c r="BD4062" s="57"/>
      <c r="BE4062" s="57"/>
      <c r="BF4062" s="57"/>
      <c r="BG4062" s="57"/>
      <c r="BH4062" s="57"/>
      <c r="BI4062" s="57"/>
    </row>
    <row r="4063" spans="4:89" s="66" customFormat="1" ht="36" x14ac:dyDescent="0.3">
      <c r="D4063" s="65"/>
      <c r="BB4063" s="57"/>
      <c r="BC4063" s="70" t="s">
        <v>84</v>
      </c>
      <c r="BD4063" s="57"/>
      <c r="BE4063" s="57"/>
      <c r="BF4063" s="57"/>
      <c r="BG4063" s="57"/>
      <c r="BH4063" s="57"/>
      <c r="BI4063" s="57"/>
    </row>
    <row r="4064" spans="4:89" s="66" customFormat="1" ht="48" x14ac:dyDescent="0.3">
      <c r="D4064" s="65"/>
      <c r="BB4064" s="57"/>
      <c r="BC4064" s="70" t="s">
        <v>85</v>
      </c>
      <c r="BD4064" s="57"/>
      <c r="BE4064" s="57"/>
      <c r="BF4064" s="57"/>
      <c r="BG4064" s="57"/>
      <c r="BH4064" s="57"/>
      <c r="BI4064" s="57"/>
    </row>
    <row r="4065" spans="4:94" s="66" customFormat="1" ht="144" x14ac:dyDescent="0.3">
      <c r="D4065" s="65"/>
      <c r="BB4065" s="57"/>
      <c r="BC4065" s="70" t="s">
        <v>86</v>
      </c>
      <c r="BD4065" s="57"/>
      <c r="BE4065" s="57"/>
      <c r="BF4065" s="57"/>
      <c r="BG4065" s="57"/>
      <c r="BH4065" s="57"/>
      <c r="BI4065" s="57"/>
    </row>
    <row r="4066" spans="4:94" s="66" customFormat="1" ht="72" x14ac:dyDescent="0.3">
      <c r="D4066" s="65"/>
      <c r="BB4066" s="57"/>
      <c r="BC4066" s="70" t="s">
        <v>87</v>
      </c>
      <c r="BD4066" s="57"/>
      <c r="BE4066" s="57"/>
      <c r="BF4066" s="57"/>
      <c r="BG4066" s="57"/>
      <c r="BH4066" s="57"/>
      <c r="BI4066" s="57"/>
    </row>
    <row r="4067" spans="4:94" s="66" customFormat="1" ht="60" x14ac:dyDescent="0.3">
      <c r="D4067" s="65"/>
      <c r="BB4067" s="57"/>
      <c r="BC4067" s="70" t="s">
        <v>88</v>
      </c>
      <c r="BD4067" s="57"/>
      <c r="BE4067" s="57"/>
      <c r="BF4067" s="57"/>
      <c r="BG4067" s="57"/>
      <c r="BH4067" s="57"/>
      <c r="BI4067" s="57"/>
    </row>
    <row r="4068" spans="4:94" s="66" customFormat="1" ht="60" x14ac:dyDescent="0.3">
      <c r="D4068" s="65"/>
      <c r="BB4068" s="57"/>
      <c r="BC4068" s="70" t="s">
        <v>89</v>
      </c>
      <c r="BD4068" s="57"/>
      <c r="BE4068" s="57"/>
      <c r="BF4068" s="57"/>
      <c r="BG4068" s="57"/>
      <c r="BH4068" s="57"/>
      <c r="BI4068" s="57"/>
    </row>
    <row r="4069" spans="4:94" s="66" customFormat="1" ht="96" x14ac:dyDescent="0.3">
      <c r="D4069" s="65"/>
      <c r="BB4069" s="57"/>
      <c r="BC4069" s="70" t="s">
        <v>90</v>
      </c>
      <c r="BD4069" s="57"/>
      <c r="BE4069" s="57"/>
      <c r="BF4069" s="57"/>
      <c r="BG4069" s="57"/>
      <c r="BH4069" s="57"/>
      <c r="BI4069" s="57"/>
    </row>
    <row r="4070" spans="4:94" s="66" customFormat="1" ht="84" x14ac:dyDescent="0.3">
      <c r="D4070" s="65"/>
      <c r="BB4070" s="57"/>
      <c r="BC4070" s="70" t="s">
        <v>91</v>
      </c>
      <c r="BD4070" s="57"/>
      <c r="BE4070" s="57"/>
      <c r="BF4070" s="57"/>
      <c r="BG4070" s="57"/>
      <c r="BH4070" s="57"/>
      <c r="BI4070" s="57"/>
    </row>
    <row r="4071" spans="4:94" s="66" customFormat="1" ht="48" x14ac:dyDescent="0.3">
      <c r="D4071" s="65"/>
      <c r="BB4071" s="57"/>
      <c r="BC4071" s="70" t="s">
        <v>92</v>
      </c>
      <c r="BD4071" s="57"/>
      <c r="BE4071" s="57"/>
      <c r="BF4071" s="57"/>
      <c r="BG4071" s="57"/>
      <c r="BH4071" s="57"/>
      <c r="BI4071" s="57"/>
    </row>
    <row r="4072" spans="4:94" s="66" customFormat="1" ht="60" x14ac:dyDescent="0.3">
      <c r="D4072" s="65"/>
      <c r="BB4072" s="57"/>
      <c r="BC4072" s="70" t="s">
        <v>93</v>
      </c>
      <c r="BD4072" s="57"/>
      <c r="BE4072" s="57"/>
      <c r="BF4072" s="57"/>
      <c r="BG4072" s="57"/>
      <c r="BH4072" s="57"/>
      <c r="BI4072" s="57"/>
    </row>
    <row r="4073" spans="4:94" s="66" customFormat="1" ht="36" x14ac:dyDescent="0.3">
      <c r="D4073" s="65"/>
      <c r="BB4073" s="57"/>
      <c r="BC4073" s="70" t="s">
        <v>94</v>
      </c>
      <c r="BD4073" s="57"/>
      <c r="BE4073" s="57"/>
      <c r="BF4073" s="57"/>
      <c r="BG4073" s="57"/>
      <c r="BH4073" s="57"/>
      <c r="BI4073" s="57"/>
    </row>
    <row r="4074" spans="4:94" s="66" customFormat="1" ht="72" x14ac:dyDescent="0.3">
      <c r="D4074" s="65"/>
      <c r="BB4074" s="57"/>
      <c r="BC4074" s="70" t="s">
        <v>95</v>
      </c>
      <c r="BD4074" s="57"/>
      <c r="BE4074" s="57"/>
      <c r="BF4074" s="57"/>
      <c r="BG4074" s="57"/>
      <c r="BH4074" s="57"/>
      <c r="BI4074" s="57"/>
    </row>
    <row r="4075" spans="4:94" s="66" customFormat="1" ht="72" x14ac:dyDescent="0.3">
      <c r="D4075" s="65"/>
      <c r="BB4075" s="57"/>
      <c r="BC4075" s="70" t="s">
        <v>96</v>
      </c>
      <c r="BD4075" s="57"/>
      <c r="BE4075" s="57"/>
      <c r="BF4075" s="57"/>
      <c r="BG4075" s="57"/>
      <c r="BH4075" s="57"/>
      <c r="BI4075" s="57"/>
    </row>
    <row r="4076" spans="4:94" s="66" customFormat="1" x14ac:dyDescent="0.3">
      <c r="D4076" s="65"/>
    </row>
    <row r="4077" spans="4:94" s="66" customFormat="1" x14ac:dyDescent="0.3">
      <c r="D4077" s="65"/>
    </row>
    <row r="4078" spans="4:94" s="66" customFormat="1" x14ac:dyDescent="0.3">
      <c r="D4078" s="65"/>
    </row>
    <row r="4079" spans="4:94" x14ac:dyDescent="0.3">
      <c r="BA4079" s="26"/>
      <c r="BB4079" s="26"/>
      <c r="BC4079" s="26"/>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26"/>
      <c r="CP4079" s="26"/>
    </row>
    <row r="4080" spans="4:94" x14ac:dyDescent="0.3">
      <c r="BA4080" s="26"/>
      <c r="BB4080" s="26"/>
      <c r="BC4080" s="26"/>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26"/>
      <c r="CP4080" s="26"/>
    </row>
    <row r="4081" spans="53:96" x14ac:dyDescent="0.3">
      <c r="BA4081" s="26"/>
      <c r="BB4081" s="26"/>
      <c r="BC4081" s="26"/>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26"/>
      <c r="CP4081" s="26"/>
    </row>
    <row r="4082" spans="53:96" x14ac:dyDescent="0.3">
      <c r="BA4082" s="26"/>
      <c r="BB4082" s="26"/>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26"/>
      <c r="CP4082" s="26"/>
      <c r="CQ4082" s="74"/>
      <c r="CR4082" s="74"/>
    </row>
    <row r="4083" spans="53:96" x14ac:dyDescent="0.3">
      <c r="BA4083" s="26"/>
      <c r="BB4083" s="26"/>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26"/>
      <c r="CP4083" s="26"/>
      <c r="CQ4083" s="74"/>
      <c r="CR4083" s="74"/>
    </row>
    <row r="4084" spans="53:96" x14ac:dyDescent="0.3">
      <c r="BA4084" s="26"/>
      <c r="BB4084" s="26"/>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26"/>
      <c r="CP4084" s="26"/>
      <c r="CQ4084" s="74"/>
      <c r="CR4084" s="74"/>
    </row>
    <row r="4085" spans="53:96" x14ac:dyDescent="0.3">
      <c r="BA4085" s="26"/>
      <c r="BB4085" s="26"/>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26"/>
      <c r="CP4085" s="26"/>
      <c r="CQ4085" s="74"/>
      <c r="CR4085" s="74"/>
    </row>
    <row r="4086" spans="53:96" x14ac:dyDescent="0.3">
      <c r="BA4086" s="26"/>
      <c r="BB4086" s="26"/>
      <c r="BC4086" s="26"/>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26"/>
      <c r="CP4086" s="26"/>
      <c r="CQ4086" s="74"/>
      <c r="CR4086" s="74"/>
    </row>
    <row r="4087" spans="53:96" x14ac:dyDescent="0.3">
      <c r="BA4087" s="26"/>
      <c r="BB4087" s="26"/>
      <c r="BC4087" s="26"/>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26"/>
      <c r="CP4087" s="26"/>
      <c r="CQ4087" s="74"/>
      <c r="CR4087" s="74"/>
    </row>
    <row r="4088" spans="53:96" x14ac:dyDescent="0.3">
      <c r="BA4088" s="26"/>
      <c r="BB4088" s="26"/>
      <c r="BC4088" s="26"/>
      <c r="BD4088" s="26"/>
      <c r="BE4088" s="26"/>
      <c r="BF4088" s="26"/>
      <c r="BG4088" s="26"/>
      <c r="BH4088" s="26"/>
      <c r="BI4088" s="26"/>
      <c r="BJ4088" s="26"/>
      <c r="BK4088" s="26"/>
      <c r="BL4088" s="26"/>
      <c r="BM4088" s="26"/>
      <c r="BN4088" s="26"/>
      <c r="BO4088" s="26"/>
      <c r="BP4088" s="26"/>
      <c r="BQ4088" s="26"/>
      <c r="BR4088" s="26"/>
      <c r="BS4088" s="26"/>
      <c r="BT4088" s="26"/>
      <c r="BU4088" s="26"/>
      <c r="BV4088" s="26"/>
      <c r="BW4088" s="26"/>
      <c r="BX4088" s="26"/>
      <c r="BY4088" s="26"/>
      <c r="BZ4088" s="26"/>
      <c r="CA4088" s="26"/>
      <c r="CB4088" s="26"/>
      <c r="CC4088" s="26"/>
      <c r="CD4088" s="26"/>
      <c r="CE4088" s="26"/>
      <c r="CF4088" s="26"/>
      <c r="CG4088" s="26"/>
      <c r="CH4088" s="26"/>
      <c r="CI4088" s="26"/>
      <c r="CJ4088" s="26"/>
      <c r="CK4088" s="26"/>
      <c r="CL4088" s="26"/>
      <c r="CM4088" s="26"/>
      <c r="CN4088" s="26"/>
      <c r="CO4088" s="26"/>
      <c r="CP4088" s="26"/>
      <c r="CQ4088" s="74"/>
      <c r="CR4088" s="74"/>
    </row>
    <row r="4089" spans="53:96" x14ac:dyDescent="0.3">
      <c r="BA4089" s="26"/>
      <c r="BB4089" s="26"/>
      <c r="BC4089" s="26"/>
      <c r="BD4089" s="26"/>
      <c r="BE4089" s="26"/>
      <c r="BF4089" s="26"/>
      <c r="BG4089" s="26"/>
      <c r="BH4089" s="26"/>
      <c r="BI4089" s="26"/>
      <c r="BJ4089" s="26"/>
      <c r="BK4089" s="26"/>
      <c r="BL4089" s="26"/>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26"/>
      <c r="CO4089" s="26"/>
      <c r="CP4089" s="26"/>
      <c r="CQ4089" s="74"/>
      <c r="CR4089" s="74"/>
    </row>
    <row r="4090" spans="53:96" x14ac:dyDescent="0.3">
      <c r="BA4090" s="26"/>
      <c r="BB4090" s="26"/>
      <c r="BC4090" s="26"/>
      <c r="BD4090" s="26"/>
      <c r="BE4090" s="26"/>
      <c r="BF4090" s="26"/>
      <c r="BG4090" s="26"/>
      <c r="BH4090" s="26"/>
      <c r="BI4090" s="26"/>
      <c r="BJ4090" s="26"/>
      <c r="BK4090" s="26"/>
      <c r="BL4090" s="26"/>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26"/>
      <c r="CO4090" s="26"/>
      <c r="CP4090" s="26"/>
      <c r="CQ4090" s="74"/>
      <c r="CR4090" s="74"/>
    </row>
    <row r="4091" spans="53:96" x14ac:dyDescent="0.3">
      <c r="BA4091" s="26"/>
      <c r="BB4091" s="26"/>
      <c r="BC4091" s="26"/>
      <c r="BD4091" s="26"/>
      <c r="BE4091" s="26"/>
      <c r="BF4091" s="26"/>
      <c r="BG4091" s="26"/>
      <c r="BH4091" s="26"/>
      <c r="BI4091" s="26"/>
      <c r="BJ4091" s="26"/>
      <c r="BK4091" s="26"/>
      <c r="BL4091" s="26"/>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26"/>
      <c r="CO4091" s="26"/>
      <c r="CP4091" s="26"/>
      <c r="CQ4091" s="74"/>
      <c r="CR4091" s="74"/>
    </row>
    <row r="4092" spans="53:96" x14ac:dyDescent="0.3">
      <c r="BA4092" s="26"/>
      <c r="BB4092" s="26"/>
      <c r="BC4092" s="26"/>
      <c r="BD4092" s="26"/>
      <c r="BE4092" s="26"/>
      <c r="BF4092" s="26"/>
      <c r="BG4092" s="26"/>
      <c r="BH4092" s="26"/>
      <c r="BI4092" s="26"/>
      <c r="BJ4092" s="26"/>
      <c r="BK4092" s="26"/>
      <c r="BL4092" s="26"/>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26"/>
      <c r="CO4092" s="26"/>
      <c r="CP4092" s="26"/>
      <c r="CQ4092" s="74"/>
      <c r="CR4092" s="74"/>
    </row>
    <row r="4093" spans="53:96" x14ac:dyDescent="0.3">
      <c r="BA4093" s="26"/>
      <c r="BB4093" s="26"/>
      <c r="BC4093" s="26"/>
      <c r="BD4093" s="26"/>
      <c r="BE4093" s="26"/>
      <c r="BF4093" s="26"/>
      <c r="BG4093" s="26"/>
      <c r="BH4093" s="26"/>
      <c r="BI4093" s="26"/>
      <c r="BJ4093" s="26"/>
      <c r="BK4093" s="26"/>
      <c r="BL4093" s="26"/>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26"/>
      <c r="CO4093" s="26"/>
      <c r="CP4093" s="26"/>
      <c r="CQ4093" s="74"/>
      <c r="CR4093" s="74"/>
    </row>
    <row r="4094" spans="53:96" x14ac:dyDescent="0.3">
      <c r="BA4094" s="26"/>
      <c r="BB4094" s="26"/>
      <c r="BC4094" s="26"/>
      <c r="BD4094" s="26"/>
      <c r="BE4094" s="26"/>
      <c r="BF4094" s="26"/>
      <c r="BG4094" s="26"/>
      <c r="BH4094" s="26"/>
      <c r="BI4094" s="26"/>
      <c r="BJ4094" s="26"/>
      <c r="BK4094" s="26"/>
      <c r="BL4094" s="26"/>
      <c r="BM4094" s="26"/>
      <c r="BN4094" s="26"/>
      <c r="BO4094" s="26"/>
      <c r="BP4094" s="26"/>
      <c r="BQ4094" s="26"/>
      <c r="BR4094" s="26"/>
      <c r="BS4094" s="26"/>
      <c r="BT4094" s="26"/>
      <c r="BU4094" s="26"/>
      <c r="BV4094" s="26"/>
      <c r="BW4094" s="26"/>
      <c r="BX4094" s="26"/>
      <c r="BY4094" s="26"/>
      <c r="BZ4094" s="26"/>
      <c r="CA4094" s="26"/>
      <c r="CB4094" s="26"/>
      <c r="CC4094" s="26"/>
      <c r="CD4094" s="26"/>
      <c r="CE4094" s="26"/>
      <c r="CF4094" s="26"/>
      <c r="CG4094" s="26"/>
      <c r="CH4094" s="26"/>
      <c r="CI4094" s="26"/>
      <c r="CJ4094" s="26"/>
      <c r="CK4094" s="26"/>
      <c r="CL4094" s="26"/>
      <c r="CM4094" s="26"/>
      <c r="CN4094" s="26"/>
      <c r="CO4094" s="26"/>
      <c r="CP4094" s="26"/>
      <c r="CQ4094" s="74"/>
      <c r="CR4094" s="74"/>
    </row>
    <row r="4095" spans="53:96" x14ac:dyDescent="0.3">
      <c r="BA4095" s="26"/>
      <c r="BB4095" s="26"/>
      <c r="BC4095" s="26"/>
      <c r="BD4095" s="26"/>
      <c r="BE4095" s="26"/>
      <c r="BF4095" s="26"/>
      <c r="BG4095" s="26"/>
      <c r="BH4095" s="26"/>
      <c r="BI4095" s="26"/>
      <c r="BJ4095" s="26"/>
      <c r="BK4095" s="26"/>
      <c r="BL4095" s="26"/>
      <c r="BM4095" s="26"/>
      <c r="BN4095" s="26"/>
      <c r="BO4095" s="26"/>
      <c r="BP4095" s="26"/>
      <c r="BQ4095" s="26"/>
      <c r="BR4095" s="26"/>
      <c r="BS4095" s="26"/>
      <c r="BT4095" s="26"/>
      <c r="BU4095" s="26"/>
      <c r="BV4095" s="26"/>
      <c r="BW4095" s="26"/>
      <c r="BX4095" s="26"/>
      <c r="BY4095" s="26"/>
      <c r="BZ4095" s="26"/>
      <c r="CA4095" s="26"/>
      <c r="CB4095" s="26"/>
      <c r="CC4095" s="26"/>
      <c r="CD4095" s="26"/>
      <c r="CE4095" s="26"/>
      <c r="CF4095" s="26"/>
      <c r="CG4095" s="26"/>
      <c r="CH4095" s="26"/>
      <c r="CI4095" s="26"/>
      <c r="CJ4095" s="26"/>
      <c r="CK4095" s="26"/>
      <c r="CL4095" s="26"/>
      <c r="CM4095" s="26"/>
      <c r="CN4095" s="26"/>
      <c r="CO4095" s="26"/>
      <c r="CP4095" s="26"/>
      <c r="CQ4095" s="74"/>
      <c r="CR4095" s="74"/>
    </row>
    <row r="4096" spans="53:96" x14ac:dyDescent="0.3">
      <c r="BA4096" s="26"/>
      <c r="BB4096" s="26"/>
      <c r="BC4096" s="26"/>
      <c r="BD4096" s="26"/>
      <c r="BE4096" s="26"/>
      <c r="BF4096" s="26"/>
      <c r="BG4096" s="26"/>
      <c r="BH4096" s="26"/>
      <c r="BI4096" s="26"/>
      <c r="BJ4096" s="26"/>
      <c r="BK4096" s="26"/>
      <c r="BL4096" s="26"/>
      <c r="BM4096" s="26"/>
      <c r="BN4096" s="26"/>
      <c r="BO4096" s="26"/>
      <c r="BP4096" s="26"/>
      <c r="BQ4096" s="26"/>
      <c r="BR4096" s="26"/>
      <c r="BS4096" s="26"/>
      <c r="BT4096" s="26"/>
      <c r="BU4096" s="26"/>
      <c r="BV4096" s="26"/>
      <c r="BW4096" s="26"/>
      <c r="BX4096" s="26"/>
      <c r="BY4096" s="26"/>
      <c r="BZ4096" s="26"/>
      <c r="CA4096" s="26"/>
      <c r="CB4096" s="26"/>
      <c r="CC4096" s="26"/>
      <c r="CD4096" s="26"/>
      <c r="CE4096" s="26"/>
      <c r="CF4096" s="26"/>
      <c r="CG4096" s="26"/>
      <c r="CH4096" s="26"/>
      <c r="CI4096" s="26"/>
      <c r="CJ4096" s="26"/>
      <c r="CK4096" s="26"/>
      <c r="CL4096" s="26"/>
      <c r="CM4096" s="26"/>
      <c r="CN4096" s="26"/>
      <c r="CO4096" s="26"/>
      <c r="CP4096" s="26"/>
      <c r="CQ4096" s="74"/>
      <c r="CR4096" s="74"/>
    </row>
    <row r="4097" spans="53:96" x14ac:dyDescent="0.3">
      <c r="BA4097" s="26"/>
      <c r="BB4097" s="26"/>
      <c r="BC4097" s="26"/>
      <c r="BD4097" s="26"/>
      <c r="BE4097" s="26"/>
      <c r="BF4097" s="26"/>
      <c r="BG4097" s="26"/>
      <c r="BH4097" s="26"/>
      <c r="BI4097" s="26"/>
      <c r="BJ4097" s="26"/>
      <c r="BK4097" s="26"/>
      <c r="BL4097" s="26"/>
      <c r="BM4097" s="26"/>
      <c r="BN4097" s="26"/>
      <c r="BO4097" s="26"/>
      <c r="BP4097" s="26"/>
      <c r="BQ4097" s="26"/>
      <c r="BR4097" s="26"/>
      <c r="BS4097" s="26"/>
      <c r="BT4097" s="26"/>
      <c r="BU4097" s="26"/>
      <c r="BV4097" s="26"/>
      <c r="BW4097" s="26"/>
      <c r="BX4097" s="26"/>
      <c r="BY4097" s="26"/>
      <c r="BZ4097" s="26"/>
      <c r="CA4097" s="26"/>
      <c r="CB4097" s="26"/>
      <c r="CC4097" s="26"/>
      <c r="CD4097" s="26"/>
      <c r="CE4097" s="26"/>
      <c r="CF4097" s="26"/>
      <c r="CG4097" s="26"/>
      <c r="CH4097" s="26"/>
      <c r="CI4097" s="26"/>
      <c r="CJ4097" s="26"/>
      <c r="CK4097" s="26"/>
      <c r="CL4097" s="26"/>
      <c r="CM4097" s="26"/>
      <c r="CN4097" s="26"/>
      <c r="CO4097" s="26"/>
      <c r="CP4097" s="26"/>
      <c r="CQ4097" s="74"/>
      <c r="CR4097" s="74"/>
    </row>
    <row r="4098" spans="53:96" x14ac:dyDescent="0.3">
      <c r="BA4098" s="26"/>
      <c r="BB4098" s="26"/>
      <c r="BC4098" s="26"/>
      <c r="BD4098" s="26"/>
      <c r="BE4098" s="26"/>
      <c r="BF4098" s="26"/>
      <c r="BG4098" s="26"/>
      <c r="BH4098" s="26"/>
      <c r="BI4098" s="26"/>
      <c r="BJ4098" s="26"/>
      <c r="BK4098" s="26"/>
      <c r="BL4098" s="26"/>
      <c r="BM4098" s="26"/>
      <c r="BN4098" s="26"/>
      <c r="BO4098" s="26"/>
      <c r="BP4098" s="26"/>
      <c r="BQ4098" s="26"/>
      <c r="BR4098" s="26"/>
      <c r="BS4098" s="26"/>
      <c r="BT4098" s="26"/>
      <c r="BU4098" s="26"/>
      <c r="BV4098" s="26"/>
      <c r="BW4098" s="26"/>
      <c r="BX4098" s="26"/>
      <c r="BY4098" s="26"/>
      <c r="BZ4098" s="26"/>
      <c r="CA4098" s="26"/>
      <c r="CB4098" s="26"/>
      <c r="CC4098" s="26"/>
      <c r="CD4098" s="26"/>
      <c r="CE4098" s="26"/>
      <c r="CF4098" s="26"/>
      <c r="CG4098" s="26"/>
      <c r="CH4098" s="26"/>
      <c r="CI4098" s="26"/>
      <c r="CJ4098" s="26"/>
      <c r="CK4098" s="26"/>
      <c r="CL4098" s="26"/>
      <c r="CM4098" s="26"/>
      <c r="CN4098" s="26"/>
      <c r="CO4098" s="26"/>
      <c r="CP4098" s="26"/>
      <c r="CQ4098" s="74"/>
      <c r="CR4098" s="74"/>
    </row>
    <row r="4099" spans="53:96" x14ac:dyDescent="0.3">
      <c r="BA4099" s="26"/>
      <c r="BB4099" s="26"/>
      <c r="BC4099" s="26"/>
      <c r="BD4099" s="26"/>
      <c r="BE4099" s="26"/>
      <c r="BF4099" s="26"/>
      <c r="BG4099" s="26"/>
      <c r="BH4099" s="26"/>
      <c r="BI4099" s="26"/>
      <c r="BJ4099" s="26"/>
      <c r="BK4099" s="26"/>
      <c r="BL4099" s="26"/>
      <c r="BM4099" s="26"/>
      <c r="BN4099" s="26"/>
      <c r="BO4099" s="26"/>
      <c r="BP4099" s="26"/>
      <c r="BQ4099" s="26"/>
      <c r="BR4099" s="26"/>
      <c r="BS4099" s="26"/>
      <c r="BT4099" s="26"/>
      <c r="BU4099" s="26"/>
      <c r="BV4099" s="26"/>
      <c r="BW4099" s="26"/>
      <c r="BX4099" s="26"/>
      <c r="BY4099" s="26"/>
      <c r="BZ4099" s="26"/>
      <c r="CA4099" s="26"/>
      <c r="CB4099" s="26"/>
      <c r="CC4099" s="26"/>
      <c r="CD4099" s="26"/>
      <c r="CE4099" s="26"/>
      <c r="CF4099" s="26"/>
      <c r="CG4099" s="26"/>
      <c r="CH4099" s="26"/>
      <c r="CI4099" s="26"/>
      <c r="CJ4099" s="26"/>
      <c r="CK4099" s="26"/>
      <c r="CL4099" s="26"/>
      <c r="CM4099" s="26"/>
      <c r="CN4099" s="26"/>
      <c r="CO4099" s="26"/>
      <c r="CP4099" s="26"/>
      <c r="CQ4099" s="74"/>
      <c r="CR4099" s="74"/>
    </row>
    <row r="4100" spans="53:96" x14ac:dyDescent="0.3">
      <c r="BA4100" s="26"/>
      <c r="BB4100" s="26"/>
      <c r="BC4100" s="26"/>
      <c r="BD4100" s="26"/>
      <c r="BE4100" s="26"/>
      <c r="BF4100" s="26"/>
      <c r="BG4100" s="26"/>
      <c r="BH4100" s="26"/>
      <c r="BI4100" s="26"/>
      <c r="BJ4100" s="26"/>
      <c r="BK4100" s="26"/>
      <c r="BL4100" s="26"/>
      <c r="BM4100" s="26"/>
      <c r="BN4100" s="26"/>
      <c r="BO4100" s="26"/>
      <c r="BP4100" s="26"/>
      <c r="BQ4100" s="26"/>
      <c r="BR4100" s="26"/>
      <c r="BS4100" s="26"/>
      <c r="BT4100" s="26"/>
      <c r="BU4100" s="26"/>
      <c r="BV4100" s="26"/>
      <c r="BW4100" s="26"/>
      <c r="BX4100" s="26"/>
      <c r="BY4100" s="26"/>
      <c r="BZ4100" s="26"/>
      <c r="CA4100" s="26"/>
      <c r="CB4100" s="26"/>
      <c r="CC4100" s="26"/>
      <c r="CD4100" s="26"/>
      <c r="CE4100" s="26"/>
      <c r="CF4100" s="26"/>
      <c r="CG4100" s="26"/>
      <c r="CH4100" s="26"/>
      <c r="CI4100" s="26"/>
      <c r="CJ4100" s="26"/>
      <c r="CK4100" s="26"/>
      <c r="CL4100" s="26"/>
      <c r="CM4100" s="26"/>
      <c r="CN4100" s="26"/>
      <c r="CO4100" s="26"/>
      <c r="CP4100" s="26"/>
      <c r="CQ4100" s="74"/>
      <c r="CR4100" s="74"/>
    </row>
    <row r="4101" spans="53:96" x14ac:dyDescent="0.3">
      <c r="BA4101" s="26"/>
      <c r="BB4101" s="26"/>
      <c r="BC4101" s="26"/>
      <c r="BD4101" s="26"/>
      <c r="BE4101" s="26"/>
      <c r="BF4101" s="26"/>
      <c r="BG4101" s="26"/>
      <c r="BH4101" s="26"/>
      <c r="BI4101" s="26"/>
      <c r="BJ4101" s="26"/>
      <c r="BK4101" s="26"/>
      <c r="BL4101" s="26"/>
      <c r="BM4101" s="26"/>
      <c r="BN4101" s="26"/>
      <c r="BO4101" s="26"/>
      <c r="BP4101" s="26"/>
      <c r="BQ4101" s="26"/>
      <c r="BR4101" s="26"/>
      <c r="BS4101" s="26"/>
      <c r="BT4101" s="26"/>
      <c r="BU4101" s="26"/>
      <c r="BV4101" s="26"/>
      <c r="BW4101" s="26"/>
      <c r="BX4101" s="26"/>
      <c r="BY4101" s="26"/>
      <c r="BZ4101" s="26"/>
      <c r="CA4101" s="26"/>
      <c r="CB4101" s="26"/>
      <c r="CC4101" s="26"/>
      <c r="CD4101" s="26"/>
      <c r="CE4101" s="26"/>
      <c r="CF4101" s="26"/>
      <c r="CG4101" s="26"/>
      <c r="CH4101" s="26"/>
      <c r="CI4101" s="26"/>
      <c r="CJ4101" s="26"/>
      <c r="CK4101" s="26"/>
      <c r="CL4101" s="26"/>
      <c r="CM4101" s="26"/>
      <c r="CN4101" s="26"/>
      <c r="CO4101" s="26"/>
      <c r="CP4101" s="26"/>
      <c r="CQ4101" s="74"/>
      <c r="CR4101" s="74"/>
    </row>
    <row r="4102" spans="53:96" x14ac:dyDescent="0.3">
      <c r="BA4102" s="26"/>
      <c r="BB4102" s="26"/>
      <c r="BC4102" s="26"/>
      <c r="BD4102" s="26"/>
      <c r="BE4102" s="26"/>
      <c r="BF4102" s="26"/>
      <c r="BG4102" s="26"/>
      <c r="BH4102" s="26"/>
      <c r="BI4102" s="26"/>
      <c r="BJ4102" s="26"/>
      <c r="BK4102" s="26"/>
      <c r="BL4102" s="26"/>
      <c r="BM4102" s="26"/>
      <c r="BN4102" s="26"/>
      <c r="BO4102" s="26"/>
      <c r="BP4102" s="26"/>
      <c r="BQ4102" s="26"/>
      <c r="BR4102" s="26"/>
      <c r="BS4102" s="26"/>
      <c r="BT4102" s="26"/>
      <c r="BU4102" s="26"/>
      <c r="BV4102" s="26"/>
      <c r="BW4102" s="26"/>
      <c r="BX4102" s="26"/>
      <c r="BY4102" s="26"/>
      <c r="BZ4102" s="26"/>
      <c r="CA4102" s="26"/>
      <c r="CB4102" s="26"/>
      <c r="CC4102" s="26"/>
      <c r="CD4102" s="26"/>
      <c r="CE4102" s="26"/>
      <c r="CF4102" s="26"/>
      <c r="CG4102" s="26"/>
      <c r="CH4102" s="26"/>
      <c r="CI4102" s="26"/>
      <c r="CJ4102" s="26"/>
      <c r="CK4102" s="26"/>
      <c r="CL4102" s="26"/>
      <c r="CM4102" s="26"/>
      <c r="CN4102" s="26"/>
      <c r="CO4102" s="26"/>
      <c r="CP4102" s="26"/>
      <c r="CQ4102" s="74"/>
      <c r="CR4102" s="74"/>
    </row>
    <row r="4103" spans="53:96" x14ac:dyDescent="0.3">
      <c r="BA4103" s="26"/>
      <c r="BB4103" s="26"/>
      <c r="BC4103" s="26"/>
      <c r="BD4103" s="26"/>
      <c r="BE4103" s="26"/>
      <c r="BF4103" s="26"/>
      <c r="BG4103" s="26"/>
      <c r="BH4103" s="26"/>
      <c r="BI4103" s="26"/>
      <c r="BJ4103" s="26"/>
      <c r="BK4103" s="26"/>
      <c r="BL4103" s="26"/>
      <c r="BM4103" s="26"/>
      <c r="BN4103" s="26"/>
      <c r="BO4103" s="26"/>
      <c r="BP4103" s="26"/>
      <c r="BQ4103" s="26"/>
      <c r="BR4103" s="26"/>
      <c r="BS4103" s="26"/>
      <c r="BT4103" s="26"/>
      <c r="BU4103" s="26"/>
      <c r="BV4103" s="26"/>
      <c r="BW4103" s="26"/>
      <c r="BX4103" s="26"/>
      <c r="BY4103" s="26"/>
      <c r="BZ4103" s="26"/>
      <c r="CA4103" s="26"/>
      <c r="CB4103" s="26"/>
      <c r="CC4103" s="26"/>
      <c r="CD4103" s="26"/>
      <c r="CE4103" s="26"/>
      <c r="CF4103" s="26"/>
      <c r="CG4103" s="26"/>
      <c r="CH4103" s="26"/>
      <c r="CI4103" s="26"/>
      <c r="CJ4103" s="26"/>
      <c r="CK4103" s="26"/>
      <c r="CL4103" s="26"/>
      <c r="CM4103" s="26"/>
      <c r="CN4103" s="26"/>
      <c r="CO4103" s="26"/>
      <c r="CP4103" s="26"/>
      <c r="CQ4103" s="74"/>
      <c r="CR4103" s="74"/>
    </row>
    <row r="4104" spans="53:96" x14ac:dyDescent="0.3">
      <c r="BA4104" s="26"/>
      <c r="BB4104" s="26"/>
      <c r="BC4104" s="26"/>
      <c r="BD4104" s="26"/>
      <c r="BE4104" s="26"/>
      <c r="BF4104" s="26"/>
      <c r="BG4104" s="26"/>
      <c r="BH4104" s="26"/>
      <c r="BI4104" s="26"/>
      <c r="BJ4104" s="26"/>
      <c r="BK4104" s="26"/>
      <c r="BL4104" s="26"/>
      <c r="BM4104" s="26"/>
      <c r="BN4104" s="26"/>
      <c r="BO4104" s="26"/>
      <c r="BP4104" s="26"/>
      <c r="BQ4104" s="26"/>
      <c r="BR4104" s="26"/>
      <c r="BS4104" s="26"/>
      <c r="BT4104" s="26"/>
      <c r="BU4104" s="26"/>
      <c r="BV4104" s="26"/>
      <c r="BW4104" s="26"/>
      <c r="BX4104" s="26"/>
      <c r="BY4104" s="26"/>
      <c r="BZ4104" s="26"/>
      <c r="CA4104" s="26"/>
      <c r="CB4104" s="26"/>
      <c r="CC4104" s="26"/>
      <c r="CD4104" s="26"/>
      <c r="CE4104" s="26"/>
      <c r="CF4104" s="26"/>
      <c r="CG4104" s="26"/>
      <c r="CH4104" s="26"/>
      <c r="CI4104" s="26"/>
      <c r="CJ4104" s="26"/>
      <c r="CK4104" s="26"/>
      <c r="CL4104" s="26"/>
      <c r="CM4104" s="26"/>
      <c r="CN4104" s="26"/>
      <c r="CO4104" s="26"/>
      <c r="CP4104" s="26"/>
      <c r="CQ4104" s="74"/>
      <c r="CR4104" s="74"/>
    </row>
    <row r="4105" spans="53:96" x14ac:dyDescent="0.3">
      <c r="BA4105" s="26"/>
      <c r="BB4105" s="26"/>
      <c r="BC4105" s="26"/>
      <c r="BD4105" s="26"/>
      <c r="BE4105" s="26"/>
      <c r="BF4105" s="26"/>
      <c r="BG4105" s="26"/>
      <c r="BH4105" s="26"/>
      <c r="BI4105" s="26"/>
      <c r="BJ4105" s="26"/>
      <c r="BK4105" s="26"/>
      <c r="BL4105" s="26"/>
      <c r="BM4105" s="26"/>
      <c r="BN4105" s="26"/>
      <c r="BO4105" s="26"/>
      <c r="BP4105" s="26"/>
      <c r="BQ4105" s="26"/>
      <c r="BR4105" s="26"/>
      <c r="BS4105" s="26"/>
      <c r="BT4105" s="26"/>
      <c r="BU4105" s="26"/>
      <c r="BV4105" s="26"/>
      <c r="BW4105" s="26"/>
      <c r="BX4105" s="26"/>
      <c r="BY4105" s="26"/>
      <c r="BZ4105" s="26"/>
      <c r="CA4105" s="26"/>
      <c r="CB4105" s="26"/>
      <c r="CC4105" s="26"/>
      <c r="CD4105" s="26"/>
      <c r="CE4105" s="26"/>
      <c r="CF4105" s="26"/>
      <c r="CG4105" s="26"/>
      <c r="CH4105" s="26"/>
      <c r="CI4105" s="26"/>
      <c r="CJ4105" s="26"/>
      <c r="CK4105" s="26"/>
      <c r="CL4105" s="26"/>
      <c r="CM4105" s="26"/>
      <c r="CN4105" s="26"/>
      <c r="CO4105" s="26"/>
      <c r="CP4105" s="26"/>
      <c r="CQ4105" s="74"/>
      <c r="CR4105" s="74"/>
    </row>
    <row r="4106" spans="53:96" x14ac:dyDescent="0.3">
      <c r="BA4106" s="26"/>
      <c r="BB4106" s="26"/>
      <c r="BC4106" s="26"/>
      <c r="BD4106" s="26"/>
      <c r="BE4106" s="26"/>
      <c r="BF4106" s="26"/>
      <c r="BG4106" s="26"/>
      <c r="BH4106" s="26"/>
      <c r="BI4106" s="26"/>
      <c r="BJ4106" s="26"/>
      <c r="BK4106" s="26"/>
      <c r="BL4106" s="26"/>
      <c r="BM4106" s="26"/>
      <c r="BN4106" s="26"/>
      <c r="BO4106" s="26"/>
      <c r="BP4106" s="26"/>
      <c r="BQ4106" s="26"/>
      <c r="BR4106" s="26"/>
      <c r="BS4106" s="26"/>
      <c r="BT4106" s="26"/>
      <c r="BU4106" s="26"/>
      <c r="BV4106" s="26"/>
      <c r="BW4106" s="26"/>
      <c r="BX4106" s="26"/>
      <c r="BY4106" s="26"/>
      <c r="BZ4106" s="26"/>
      <c r="CA4106" s="26"/>
      <c r="CB4106" s="26"/>
      <c r="CC4106" s="26"/>
      <c r="CD4106" s="26"/>
      <c r="CE4106" s="26"/>
      <c r="CF4106" s="26"/>
      <c r="CG4106" s="26"/>
      <c r="CH4106" s="26"/>
      <c r="CI4106" s="26"/>
      <c r="CJ4106" s="26"/>
      <c r="CK4106" s="26"/>
      <c r="CL4106" s="26"/>
      <c r="CM4106" s="26"/>
      <c r="CN4106" s="26"/>
      <c r="CO4106" s="26"/>
      <c r="CP4106" s="26"/>
      <c r="CQ4106" s="74"/>
      <c r="CR4106" s="74"/>
    </row>
    <row r="4107" spans="53:96" x14ac:dyDescent="0.3">
      <c r="BA4107" s="26"/>
      <c r="BB4107" s="26"/>
      <c r="BC4107" s="26"/>
      <c r="BD4107" s="26"/>
      <c r="BE4107" s="26"/>
      <c r="BF4107" s="26"/>
      <c r="BG4107" s="26"/>
      <c r="BH4107" s="26"/>
      <c r="BI4107" s="26"/>
      <c r="BJ4107" s="26"/>
      <c r="BK4107" s="26"/>
      <c r="BL4107" s="26"/>
      <c r="BM4107" s="26"/>
      <c r="BN4107" s="26"/>
      <c r="BO4107" s="26"/>
      <c r="BP4107" s="26"/>
      <c r="BQ4107" s="26"/>
      <c r="BR4107" s="26"/>
      <c r="BS4107" s="26"/>
      <c r="BT4107" s="26"/>
      <c r="BU4107" s="26"/>
      <c r="BV4107" s="26"/>
      <c r="BW4107" s="26"/>
      <c r="BX4107" s="26"/>
      <c r="BY4107" s="26"/>
      <c r="BZ4107" s="26"/>
      <c r="CA4107" s="26"/>
      <c r="CB4107" s="26"/>
      <c r="CC4107" s="26"/>
      <c r="CD4107" s="26"/>
      <c r="CE4107" s="26"/>
      <c r="CF4107" s="26"/>
      <c r="CG4107" s="26"/>
      <c r="CH4107" s="26"/>
      <c r="CI4107" s="26"/>
      <c r="CJ4107" s="26"/>
      <c r="CK4107" s="26"/>
      <c r="CL4107" s="26"/>
      <c r="CM4107" s="26"/>
      <c r="CN4107" s="26"/>
      <c r="CO4107" s="26"/>
      <c r="CP4107" s="26"/>
      <c r="CQ4107" s="74"/>
      <c r="CR4107" s="74"/>
    </row>
    <row r="4108" spans="53:96" x14ac:dyDescent="0.3">
      <c r="BA4108" s="26"/>
      <c r="BB4108" s="26"/>
      <c r="BC4108" s="26"/>
      <c r="BD4108" s="26"/>
      <c r="BE4108" s="26"/>
      <c r="BF4108" s="26"/>
      <c r="BG4108" s="26"/>
      <c r="BH4108" s="26"/>
      <c r="BI4108" s="26"/>
      <c r="BJ4108" s="26"/>
      <c r="BK4108" s="26"/>
      <c r="BL4108" s="26"/>
      <c r="BM4108" s="26"/>
      <c r="BN4108" s="26"/>
      <c r="BO4108" s="26"/>
      <c r="BP4108" s="26"/>
      <c r="BQ4108" s="26"/>
      <c r="BR4108" s="26"/>
      <c r="BS4108" s="26"/>
      <c r="BT4108" s="26"/>
      <c r="BU4108" s="26"/>
      <c r="BV4108" s="26"/>
      <c r="BW4108" s="26"/>
      <c r="BX4108" s="26"/>
      <c r="BY4108" s="26"/>
      <c r="BZ4108" s="26"/>
      <c r="CA4108" s="26"/>
      <c r="CB4108" s="26"/>
      <c r="CC4108" s="26"/>
      <c r="CD4108" s="26"/>
      <c r="CE4108" s="26"/>
      <c r="CF4108" s="26"/>
      <c r="CG4108" s="26"/>
      <c r="CH4108" s="26"/>
      <c r="CI4108" s="26"/>
      <c r="CJ4108" s="26"/>
      <c r="CK4108" s="26"/>
      <c r="CL4108" s="26"/>
      <c r="CM4108" s="26"/>
      <c r="CN4108" s="26"/>
      <c r="CO4108" s="26"/>
      <c r="CP4108" s="26"/>
      <c r="CQ4108" s="74"/>
      <c r="CR4108" s="74"/>
    </row>
    <row r="4109" spans="53:96" x14ac:dyDescent="0.3">
      <c r="BA4109" s="26"/>
      <c r="BB4109" s="26"/>
      <c r="BC4109" s="26"/>
      <c r="BD4109" s="26"/>
      <c r="BE4109" s="26"/>
      <c r="BF4109" s="26"/>
      <c r="BG4109" s="26"/>
      <c r="BH4109" s="26"/>
      <c r="BI4109" s="26"/>
      <c r="BJ4109" s="26"/>
      <c r="BK4109" s="26"/>
      <c r="BL4109" s="26"/>
      <c r="BM4109" s="26"/>
      <c r="BN4109" s="26"/>
      <c r="BO4109" s="26"/>
      <c r="BP4109" s="26"/>
      <c r="BQ4109" s="26"/>
      <c r="BR4109" s="26"/>
      <c r="BS4109" s="26"/>
      <c r="BT4109" s="26"/>
      <c r="BU4109" s="26"/>
      <c r="BV4109" s="26"/>
      <c r="BW4109" s="26"/>
      <c r="BX4109" s="26"/>
      <c r="BY4109" s="26"/>
      <c r="BZ4109" s="26"/>
      <c r="CA4109" s="26"/>
      <c r="CB4109" s="26"/>
      <c r="CC4109" s="26"/>
      <c r="CD4109" s="26"/>
      <c r="CE4109" s="26"/>
      <c r="CF4109" s="26"/>
      <c r="CG4109" s="26"/>
      <c r="CH4109" s="26"/>
      <c r="CI4109" s="26"/>
      <c r="CJ4109" s="26"/>
      <c r="CK4109" s="26"/>
      <c r="CL4109" s="26"/>
      <c r="CM4109" s="26"/>
      <c r="CN4109" s="26"/>
      <c r="CO4109" s="26"/>
      <c r="CP4109" s="26"/>
      <c r="CQ4109" s="74"/>
      <c r="CR4109" s="74"/>
    </row>
    <row r="4110" spans="53:96" x14ac:dyDescent="0.3">
      <c r="BA4110" s="26"/>
      <c r="BB4110" s="26"/>
      <c r="BC4110" s="26"/>
      <c r="BD4110" s="26"/>
      <c r="BE4110" s="26"/>
      <c r="BF4110" s="26"/>
      <c r="BG4110" s="26"/>
      <c r="BH4110" s="26"/>
      <c r="BI4110" s="26"/>
      <c r="BJ4110" s="26"/>
      <c r="BK4110" s="26"/>
      <c r="BL4110" s="26"/>
      <c r="BM4110" s="26"/>
      <c r="BN4110" s="26"/>
      <c r="BO4110" s="26"/>
      <c r="BP4110" s="26"/>
      <c r="BQ4110" s="26"/>
      <c r="BR4110" s="26"/>
      <c r="BS4110" s="26"/>
      <c r="BT4110" s="26"/>
      <c r="BU4110" s="26"/>
      <c r="BV4110" s="26"/>
      <c r="BW4110" s="26"/>
      <c r="BX4110" s="26"/>
      <c r="BY4110" s="26"/>
      <c r="BZ4110" s="26"/>
      <c r="CA4110" s="26"/>
      <c r="CB4110" s="26"/>
      <c r="CC4110" s="26"/>
      <c r="CD4110" s="26"/>
      <c r="CE4110" s="26"/>
      <c r="CF4110" s="26"/>
      <c r="CG4110" s="26"/>
      <c r="CH4110" s="26"/>
      <c r="CI4110" s="26"/>
      <c r="CJ4110" s="26"/>
      <c r="CK4110" s="26"/>
      <c r="CL4110" s="26"/>
      <c r="CM4110" s="26"/>
      <c r="CN4110" s="26"/>
      <c r="CO4110" s="26"/>
      <c r="CP4110" s="26"/>
      <c r="CQ4110" s="74"/>
      <c r="CR4110" s="74"/>
    </row>
    <row r="4111" spans="53:96" x14ac:dyDescent="0.3">
      <c r="BA4111" s="26"/>
      <c r="BB4111" s="26"/>
      <c r="BC4111" s="26"/>
      <c r="BD4111" s="26"/>
      <c r="BE4111" s="26"/>
      <c r="BF4111" s="26"/>
      <c r="BG4111" s="26"/>
      <c r="BH4111" s="26"/>
      <c r="BI4111" s="26"/>
      <c r="BJ4111" s="26"/>
      <c r="BK4111" s="26"/>
      <c r="BL4111" s="26"/>
      <c r="BM4111" s="26"/>
      <c r="BN4111" s="26"/>
      <c r="BO4111" s="26"/>
      <c r="BP4111" s="26"/>
      <c r="BQ4111" s="26"/>
      <c r="BR4111" s="26"/>
      <c r="BS4111" s="26"/>
      <c r="BT4111" s="26"/>
      <c r="BU4111" s="26"/>
      <c r="BV4111" s="26"/>
      <c r="BW4111" s="26"/>
      <c r="BX4111" s="26"/>
      <c r="BY4111" s="26"/>
      <c r="BZ4111" s="26"/>
      <c r="CA4111" s="26"/>
      <c r="CB4111" s="26"/>
      <c r="CC4111" s="26"/>
      <c r="CD4111" s="26"/>
      <c r="CE4111" s="26"/>
      <c r="CF4111" s="26"/>
      <c r="CG4111" s="26"/>
      <c r="CH4111" s="26"/>
      <c r="CI4111" s="26"/>
      <c r="CJ4111" s="26"/>
      <c r="CK4111" s="26"/>
      <c r="CL4111" s="26"/>
      <c r="CM4111" s="26"/>
      <c r="CN4111" s="26"/>
      <c r="CO4111" s="26"/>
      <c r="CP4111" s="26"/>
      <c r="CQ4111" s="74"/>
      <c r="CR4111" s="74"/>
    </row>
    <row r="4112" spans="53:96" x14ac:dyDescent="0.3">
      <c r="BA4112" s="26"/>
      <c r="BB4112" s="26"/>
      <c r="BC4112" s="26"/>
      <c r="BD4112" s="26"/>
      <c r="BE4112" s="26"/>
      <c r="BF4112" s="26"/>
      <c r="BG4112" s="26"/>
      <c r="BH4112" s="26"/>
      <c r="BI4112" s="26"/>
      <c r="BJ4112" s="26"/>
      <c r="BK4112" s="26"/>
      <c r="BL4112" s="26"/>
      <c r="BM4112" s="26"/>
      <c r="BN4112" s="26"/>
      <c r="BO4112" s="26"/>
      <c r="BP4112" s="26"/>
      <c r="BQ4112" s="26"/>
      <c r="BR4112" s="26"/>
      <c r="BS4112" s="26"/>
      <c r="BT4112" s="26"/>
      <c r="BU4112" s="26"/>
      <c r="BV4112" s="26"/>
      <c r="BW4112" s="26"/>
      <c r="BX4112" s="26"/>
      <c r="BY4112" s="26"/>
      <c r="BZ4112" s="26"/>
      <c r="CA4112" s="26"/>
      <c r="CB4112" s="26"/>
      <c r="CC4112" s="26"/>
      <c r="CD4112" s="26"/>
      <c r="CE4112" s="26"/>
      <c r="CF4112" s="26"/>
      <c r="CG4112" s="26"/>
      <c r="CH4112" s="26"/>
      <c r="CI4112" s="26"/>
      <c r="CJ4112" s="26"/>
      <c r="CK4112" s="26"/>
      <c r="CL4112" s="26"/>
      <c r="CM4112" s="26"/>
      <c r="CN4112" s="26"/>
      <c r="CO4112" s="26"/>
      <c r="CP4112" s="26"/>
      <c r="CQ4112" s="74"/>
      <c r="CR4112" s="74"/>
    </row>
    <row r="4113" spans="53:96" x14ac:dyDescent="0.3">
      <c r="BA4113" s="26"/>
      <c r="BB4113" s="26"/>
      <c r="BC4113" s="26"/>
      <c r="BD4113" s="26"/>
      <c r="BE4113" s="26"/>
      <c r="BF4113" s="26"/>
      <c r="BG4113" s="26"/>
      <c r="BH4113" s="26"/>
      <c r="BI4113" s="26"/>
      <c r="BJ4113" s="26"/>
      <c r="BK4113" s="26"/>
      <c r="BL4113" s="26"/>
      <c r="BM4113" s="26"/>
      <c r="BN4113" s="26"/>
      <c r="BO4113" s="26"/>
      <c r="BP4113" s="26"/>
      <c r="BQ4113" s="26"/>
      <c r="BR4113" s="26"/>
      <c r="BS4113" s="26"/>
      <c r="BT4113" s="26"/>
      <c r="BU4113" s="26"/>
      <c r="BV4113" s="26"/>
      <c r="BW4113" s="26"/>
      <c r="BX4113" s="26"/>
      <c r="BY4113" s="26"/>
      <c r="BZ4113" s="26"/>
      <c r="CA4113" s="26"/>
      <c r="CB4113" s="26"/>
      <c r="CC4113" s="26"/>
      <c r="CD4113" s="26"/>
      <c r="CE4113" s="26"/>
      <c r="CF4113" s="26"/>
      <c r="CG4113" s="26"/>
      <c r="CH4113" s="26"/>
      <c r="CI4113" s="26"/>
      <c r="CJ4113" s="26"/>
      <c r="CK4113" s="26"/>
      <c r="CL4113" s="26"/>
      <c r="CM4113" s="26"/>
      <c r="CN4113" s="26"/>
      <c r="CO4113" s="26"/>
      <c r="CP4113" s="26"/>
      <c r="CQ4113" s="74"/>
      <c r="CR4113" s="74"/>
    </row>
    <row r="4114" spans="53:96" x14ac:dyDescent="0.3">
      <c r="BA4114" s="26"/>
      <c r="BB4114" s="26"/>
      <c r="BC4114" s="26"/>
      <c r="BD4114" s="26"/>
      <c r="BE4114" s="26"/>
      <c r="BF4114" s="26"/>
      <c r="BG4114" s="26"/>
      <c r="BH4114" s="26"/>
      <c r="BI4114" s="26"/>
      <c r="BJ4114" s="26"/>
      <c r="BK4114" s="26"/>
      <c r="BL4114" s="26"/>
      <c r="BM4114" s="26"/>
      <c r="BN4114" s="26"/>
      <c r="BO4114" s="26"/>
      <c r="BP4114" s="26"/>
      <c r="BQ4114" s="26"/>
      <c r="BR4114" s="26"/>
      <c r="BS4114" s="26"/>
      <c r="BT4114" s="26"/>
      <c r="BU4114" s="26"/>
      <c r="BV4114" s="26"/>
      <c r="BW4114" s="26"/>
      <c r="BX4114" s="26"/>
      <c r="BY4114" s="26"/>
      <c r="BZ4114" s="26"/>
      <c r="CA4114" s="26"/>
      <c r="CB4114" s="26"/>
      <c r="CC4114" s="26"/>
      <c r="CD4114" s="26"/>
      <c r="CE4114" s="26"/>
      <c r="CF4114" s="26"/>
      <c r="CG4114" s="26"/>
      <c r="CH4114" s="26"/>
      <c r="CI4114" s="26"/>
      <c r="CJ4114" s="26"/>
      <c r="CK4114" s="26"/>
      <c r="CL4114" s="26"/>
      <c r="CM4114" s="26"/>
      <c r="CN4114" s="26"/>
      <c r="CO4114" s="26"/>
      <c r="CP4114" s="26"/>
      <c r="CQ4114" s="74"/>
      <c r="CR4114" s="74"/>
    </row>
    <row r="4115" spans="53:96" x14ac:dyDescent="0.3">
      <c r="BA4115" s="26"/>
      <c r="BB4115" s="26"/>
      <c r="BC4115" s="26"/>
      <c r="BD4115" s="26"/>
      <c r="BE4115" s="26"/>
      <c r="BF4115" s="26"/>
      <c r="BG4115" s="26"/>
      <c r="BH4115" s="26"/>
      <c r="BI4115" s="26"/>
      <c r="BJ4115" s="26"/>
      <c r="BK4115" s="26"/>
      <c r="BL4115" s="26"/>
      <c r="BM4115" s="26"/>
      <c r="BN4115" s="26"/>
      <c r="BO4115" s="26"/>
      <c r="BP4115" s="26"/>
      <c r="BQ4115" s="26"/>
      <c r="BR4115" s="26"/>
      <c r="BS4115" s="26"/>
      <c r="BT4115" s="26"/>
      <c r="BU4115" s="26"/>
      <c r="BV4115" s="26"/>
      <c r="BW4115" s="26"/>
      <c r="BX4115" s="26"/>
      <c r="BY4115" s="26"/>
      <c r="BZ4115" s="26"/>
      <c r="CA4115" s="26"/>
      <c r="CB4115" s="26"/>
      <c r="CC4115" s="26"/>
      <c r="CD4115" s="26"/>
      <c r="CE4115" s="26"/>
      <c r="CF4115" s="26"/>
      <c r="CG4115" s="26"/>
      <c r="CH4115" s="26"/>
      <c r="CI4115" s="26"/>
      <c r="CJ4115" s="26"/>
      <c r="CK4115" s="26"/>
      <c r="CL4115" s="26"/>
      <c r="CM4115" s="26"/>
      <c r="CN4115" s="26"/>
      <c r="CO4115" s="26"/>
      <c r="CP4115" s="26"/>
      <c r="CQ4115" s="74"/>
      <c r="CR4115" s="74"/>
    </row>
    <row r="4116" spans="53:96" x14ac:dyDescent="0.3">
      <c r="BA4116" s="26"/>
      <c r="BB4116" s="26"/>
      <c r="BC4116" s="26"/>
      <c r="BD4116" s="26"/>
      <c r="BE4116" s="26"/>
      <c r="BF4116" s="26"/>
      <c r="BG4116" s="26"/>
      <c r="BH4116" s="26"/>
      <c r="BI4116" s="26"/>
      <c r="BJ4116" s="26"/>
      <c r="BK4116" s="26"/>
      <c r="BL4116" s="26"/>
      <c r="BM4116" s="26"/>
      <c r="BN4116" s="26"/>
      <c r="BO4116" s="26"/>
      <c r="BP4116" s="26"/>
      <c r="BQ4116" s="26"/>
      <c r="BR4116" s="26"/>
      <c r="BS4116" s="26"/>
      <c r="BT4116" s="26"/>
      <c r="BU4116" s="26"/>
      <c r="BV4116" s="26"/>
      <c r="BW4116" s="26"/>
      <c r="BX4116" s="26"/>
      <c r="BY4116" s="26"/>
      <c r="BZ4116" s="26"/>
      <c r="CA4116" s="26"/>
      <c r="CB4116" s="26"/>
      <c r="CC4116" s="26"/>
      <c r="CD4116" s="26"/>
      <c r="CE4116" s="26"/>
      <c r="CF4116" s="26"/>
      <c r="CG4116" s="26"/>
      <c r="CH4116" s="26"/>
      <c r="CI4116" s="26"/>
      <c r="CJ4116" s="26"/>
      <c r="CK4116" s="26"/>
      <c r="CL4116" s="26"/>
      <c r="CM4116" s="26"/>
      <c r="CN4116" s="26"/>
      <c r="CO4116" s="26"/>
      <c r="CP4116" s="26"/>
      <c r="CQ4116" s="74"/>
      <c r="CR4116" s="74"/>
    </row>
    <row r="4117" spans="53:96" x14ac:dyDescent="0.3">
      <c r="CM4117" s="74"/>
      <c r="CN4117" s="74"/>
      <c r="CO4117" s="74"/>
      <c r="CP4117" s="74"/>
      <c r="CQ4117" s="74"/>
      <c r="CR4117" s="74"/>
    </row>
    <row r="4118" spans="53:96" x14ac:dyDescent="0.3">
      <c r="CM4118" s="74"/>
      <c r="CN4118" s="74"/>
      <c r="CO4118" s="74"/>
      <c r="CP4118" s="74"/>
      <c r="CQ4118" s="74"/>
      <c r="CR4118" s="74"/>
    </row>
    <row r="4119" spans="53:96" x14ac:dyDescent="0.3">
      <c r="CM4119" s="74"/>
      <c r="CN4119" s="74"/>
      <c r="CO4119" s="74"/>
      <c r="CP4119" s="74"/>
      <c r="CQ4119" s="74"/>
      <c r="CR4119" s="74"/>
    </row>
    <row r="4120" spans="53:96" x14ac:dyDescent="0.3">
      <c r="CM4120" s="74"/>
      <c r="CN4120" s="74"/>
      <c r="CO4120" s="74"/>
      <c r="CP4120" s="74"/>
      <c r="CQ4120" s="74"/>
      <c r="CR4120" s="74"/>
    </row>
    <row r="4121" spans="53:96" x14ac:dyDescent="0.3">
      <c r="CM4121" s="74"/>
      <c r="CN4121" s="74"/>
      <c r="CO4121" s="74"/>
      <c r="CP4121" s="74"/>
      <c r="CQ4121" s="74"/>
      <c r="CR4121" s="74"/>
    </row>
    <row r="4122" spans="53:96" x14ac:dyDescent="0.3">
      <c r="CM4122" s="74"/>
      <c r="CN4122" s="74"/>
      <c r="CO4122" s="74"/>
      <c r="CP4122" s="74"/>
      <c r="CQ4122" s="74"/>
      <c r="CR4122" s="74"/>
    </row>
    <row r="4123" spans="53:96" x14ac:dyDescent="0.3">
      <c r="CM4123" s="74"/>
      <c r="CN4123" s="74"/>
      <c r="CO4123" s="74"/>
      <c r="CP4123" s="74"/>
      <c r="CQ4123" s="74"/>
      <c r="CR4123" s="74"/>
    </row>
    <row r="4124" spans="53:96" x14ac:dyDescent="0.3">
      <c r="CM4124" s="74"/>
      <c r="CN4124" s="74"/>
      <c r="CO4124" s="74"/>
      <c r="CP4124" s="74"/>
      <c r="CQ4124" s="74"/>
      <c r="CR4124" s="74"/>
    </row>
    <row r="4125" spans="53:96" x14ac:dyDescent="0.3">
      <c r="CM4125" s="74"/>
      <c r="CN4125" s="74"/>
      <c r="CO4125" s="74"/>
      <c r="CP4125" s="74"/>
      <c r="CQ4125" s="74"/>
      <c r="CR4125" s="74"/>
    </row>
    <row r="4126" spans="53:96" x14ac:dyDescent="0.3">
      <c r="CM4126" s="74"/>
      <c r="CN4126" s="74"/>
      <c r="CO4126" s="74"/>
      <c r="CP4126" s="74"/>
      <c r="CQ4126" s="74"/>
      <c r="CR4126" s="74"/>
    </row>
    <row r="4127" spans="53:96" x14ac:dyDescent="0.3">
      <c r="CM4127" s="74"/>
      <c r="CN4127" s="74"/>
      <c r="CO4127" s="74"/>
      <c r="CP4127" s="74"/>
      <c r="CQ4127" s="74"/>
      <c r="CR4127" s="74"/>
    </row>
    <row r="4128" spans="53:96" x14ac:dyDescent="0.3">
      <c r="CM4128" s="74"/>
      <c r="CN4128" s="74"/>
      <c r="CO4128" s="74"/>
      <c r="CP4128" s="74"/>
      <c r="CQ4128" s="74"/>
      <c r="CR4128" s="74"/>
    </row>
    <row r="4129" spans="91:96" x14ac:dyDescent="0.3">
      <c r="CM4129" s="74"/>
      <c r="CN4129" s="74"/>
      <c r="CO4129" s="74"/>
      <c r="CP4129" s="74"/>
      <c r="CQ4129" s="74"/>
      <c r="CR4129" s="74"/>
    </row>
    <row r="4130" spans="91:96" x14ac:dyDescent="0.3">
      <c r="CM4130" s="74"/>
      <c r="CN4130" s="74"/>
      <c r="CO4130" s="74"/>
      <c r="CP4130" s="74"/>
      <c r="CQ4130" s="74"/>
      <c r="CR4130" s="74"/>
    </row>
    <row r="4131" spans="91:96" x14ac:dyDescent="0.3">
      <c r="CM4131" s="74"/>
      <c r="CN4131" s="74"/>
      <c r="CO4131" s="74"/>
      <c r="CP4131" s="74"/>
      <c r="CQ4131" s="74"/>
      <c r="CR4131" s="74"/>
    </row>
    <row r="4132" spans="91:96" x14ac:dyDescent="0.3">
      <c r="CM4132" s="74"/>
      <c r="CN4132" s="74"/>
      <c r="CO4132" s="74"/>
      <c r="CP4132" s="74"/>
      <c r="CQ4132" s="74"/>
      <c r="CR4132" s="74"/>
    </row>
  </sheetData>
  <mergeCells count="19">
    <mergeCell ref="A4:Q4"/>
    <mergeCell ref="A5:Q5"/>
    <mergeCell ref="A6:Q6"/>
    <mergeCell ref="A7:N7"/>
    <mergeCell ref="A8:A9"/>
    <mergeCell ref="B8:B9"/>
    <mergeCell ref="C8:C9"/>
    <mergeCell ref="D8:D9"/>
    <mergeCell ref="E8:E9"/>
    <mergeCell ref="F8:F9"/>
    <mergeCell ref="Q8:Q9"/>
    <mergeCell ref="A42:F42"/>
    <mergeCell ref="A44:Q44"/>
    <mergeCell ref="G8:H8"/>
    <mergeCell ref="I8:J8"/>
    <mergeCell ref="K8:L8"/>
    <mergeCell ref="M8:N8"/>
    <mergeCell ref="O8:O9"/>
    <mergeCell ref="P8:P9"/>
  </mergeCells>
  <dataValidations count="2">
    <dataValidation type="list" allowBlank="1" showInputMessage="1" showErrorMessage="1" sqref="A204:B65221" xr:uid="{244CD04E-A064-4C08-B69B-6598319A26A2}">
      <formula1>REGIONALES</formula1>
    </dataValidation>
    <dataValidation type="list" allowBlank="1" showInputMessage="1" showErrorMessage="1" sqref="C17591:C65221" xr:uid="{ABB83E16-5025-4F76-8984-476CA49290F6}">
      <formula1>INDIRECT(A17591)</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6A7B-55CF-41A8-881C-3051BE534E89}">
  <dimension ref="A4:CP4103"/>
  <sheetViews>
    <sheetView zoomScale="60" zoomScaleNormal="60" workbookViewId="0">
      <selection activeCell="G12" sqref="G12"/>
    </sheetView>
  </sheetViews>
  <sheetFormatPr baseColWidth="10" defaultColWidth="2.33203125" defaultRowHeight="14.4" x14ac:dyDescent="0.3"/>
  <cols>
    <col min="1" max="1" width="8.33203125" customWidth="1"/>
    <col min="2" max="2" width="14.5546875" customWidth="1"/>
    <col min="3" max="3" width="48.5546875" customWidth="1"/>
    <col min="4" max="4" width="97.88671875" style="63" customWidth="1"/>
    <col min="5" max="5" width="14.88671875" customWidth="1"/>
    <col min="6" max="6" width="14.6640625" customWidth="1"/>
    <col min="7" max="7" width="16.33203125" customWidth="1"/>
    <col min="8" max="8" width="24" customWidth="1"/>
    <col min="9" max="9" width="17" customWidth="1"/>
    <col min="10" max="10" width="22.44140625" customWidth="1"/>
    <col min="11" max="11" width="20.88671875" style="64" customWidth="1"/>
    <col min="12" max="12" width="27.5546875" style="64" customWidth="1"/>
    <col min="13" max="13" width="21.44140625" customWidth="1"/>
    <col min="14" max="14" width="24.5546875" customWidth="1"/>
    <col min="15" max="15" width="16.44140625" customWidth="1"/>
    <col min="16" max="18" width="8.6640625" customWidth="1"/>
    <col min="54" max="54" width="23.109375" customWidth="1"/>
  </cols>
  <sheetData>
    <row r="4" spans="1:16" ht="27.9" customHeight="1" x14ac:dyDescent="0.3">
      <c r="A4" s="202" t="s">
        <v>0</v>
      </c>
      <c r="B4" s="202"/>
      <c r="C4" s="202"/>
      <c r="D4" s="202"/>
      <c r="E4" s="202"/>
      <c r="F4" s="202"/>
      <c r="G4" s="202"/>
      <c r="H4" s="202"/>
      <c r="I4" s="202"/>
      <c r="J4" s="202"/>
      <c r="K4" s="202"/>
      <c r="L4" s="202"/>
      <c r="M4" s="202"/>
      <c r="N4" s="202"/>
      <c r="O4" s="202"/>
    </row>
    <row r="5" spans="1:16" ht="97.5" customHeight="1" x14ac:dyDescent="0.3">
      <c r="A5" s="216" t="s">
        <v>312</v>
      </c>
      <c r="B5" s="216"/>
      <c r="C5" s="216"/>
      <c r="D5" s="216"/>
      <c r="E5" s="216"/>
      <c r="F5" s="216"/>
      <c r="G5" s="216"/>
      <c r="H5" s="216"/>
      <c r="I5" s="216"/>
      <c r="J5" s="216"/>
      <c r="K5" s="216"/>
      <c r="L5" s="216"/>
      <c r="M5" s="216"/>
      <c r="N5" s="216"/>
      <c r="O5" s="216"/>
    </row>
    <row r="6" spans="1:16" ht="27.9" customHeight="1" x14ac:dyDescent="0.3">
      <c r="A6" s="217" t="s">
        <v>2</v>
      </c>
      <c r="B6" s="217"/>
      <c r="C6" s="217"/>
      <c r="D6" s="217"/>
      <c r="E6" s="217"/>
      <c r="F6" s="217"/>
      <c r="G6" s="217"/>
      <c r="H6" s="217"/>
      <c r="I6" s="217"/>
      <c r="J6" s="217"/>
      <c r="K6" s="217"/>
      <c r="L6" s="217"/>
      <c r="M6" s="217"/>
      <c r="N6" s="217"/>
      <c r="O6" s="217"/>
    </row>
    <row r="7" spans="1:16" ht="4.5" customHeight="1" x14ac:dyDescent="0.3">
      <c r="A7" s="218"/>
      <c r="B7" s="219"/>
      <c r="C7" s="219"/>
      <c r="D7" s="219"/>
      <c r="E7" s="219"/>
      <c r="F7" s="219"/>
      <c r="G7" s="219"/>
      <c r="H7" s="219"/>
      <c r="I7" s="219"/>
      <c r="J7" s="219"/>
      <c r="K7" s="219"/>
      <c r="L7" s="219"/>
    </row>
    <row r="8" spans="1:16" ht="42.75" customHeight="1" x14ac:dyDescent="0.3">
      <c r="A8" s="207" t="s">
        <v>3</v>
      </c>
      <c r="B8" s="207" t="s">
        <v>4</v>
      </c>
      <c r="C8" s="207" t="s">
        <v>5</v>
      </c>
      <c r="D8" s="232" t="s">
        <v>6</v>
      </c>
      <c r="E8" s="207" t="s">
        <v>7</v>
      </c>
      <c r="F8" s="207" t="s">
        <v>8</v>
      </c>
      <c r="G8" s="229" t="s">
        <v>313</v>
      </c>
      <c r="H8" s="229"/>
      <c r="I8" s="229" t="s">
        <v>314</v>
      </c>
      <c r="J8" s="229"/>
      <c r="K8" s="230" t="s">
        <v>315</v>
      </c>
      <c r="L8" s="230"/>
      <c r="M8" s="231" t="s">
        <v>13</v>
      </c>
      <c r="N8" s="231" t="s">
        <v>316</v>
      </c>
      <c r="O8" s="231" t="s">
        <v>15</v>
      </c>
    </row>
    <row r="9" spans="1:16" ht="40.5" customHeight="1" x14ac:dyDescent="0.3">
      <c r="A9" s="207"/>
      <c r="B9" s="207"/>
      <c r="C9" s="207"/>
      <c r="D9" s="232"/>
      <c r="E9" s="207"/>
      <c r="F9" s="207"/>
      <c r="G9" s="120" t="s">
        <v>16</v>
      </c>
      <c r="H9" s="120" t="s">
        <v>17</v>
      </c>
      <c r="I9" s="120" t="s">
        <v>16</v>
      </c>
      <c r="J9" s="120" t="s">
        <v>17</v>
      </c>
      <c r="K9" s="121" t="s">
        <v>16</v>
      </c>
      <c r="L9" s="121" t="s">
        <v>17</v>
      </c>
      <c r="M9" s="231"/>
      <c r="N9" s="231"/>
      <c r="O9" s="231"/>
    </row>
    <row r="10" spans="1:16" s="26" customFormat="1" ht="217.5" customHeight="1" x14ac:dyDescent="0.3">
      <c r="A10" s="13">
        <v>1</v>
      </c>
      <c r="B10" s="13">
        <v>23242300</v>
      </c>
      <c r="C10" s="122" t="e" vm="77">
        <v>#VALUE!</v>
      </c>
      <c r="D10" s="123" t="s">
        <v>317</v>
      </c>
      <c r="E10" s="27" t="s">
        <v>24</v>
      </c>
      <c r="F10" s="80">
        <v>1</v>
      </c>
      <c r="G10" s="98">
        <v>49980000</v>
      </c>
      <c r="H10" s="98">
        <f>G10*F10</f>
        <v>49980000</v>
      </c>
      <c r="I10" s="98">
        <v>0</v>
      </c>
      <c r="J10" s="98">
        <f>I10*F10</f>
        <v>0</v>
      </c>
      <c r="K10" s="98">
        <v>92540000</v>
      </c>
      <c r="L10" s="98">
        <f>ROUND((K10*F10),0)</f>
        <v>92540000</v>
      </c>
      <c r="M10" s="124">
        <f>ROUND(AVERAGE(G10,K10),0)</f>
        <v>71260000</v>
      </c>
      <c r="N10" s="124">
        <f>M10*F10</f>
        <v>71260000</v>
      </c>
      <c r="O10" s="124"/>
    </row>
    <row r="11" spans="1:16" s="26" customFormat="1" ht="347.25" customHeight="1" x14ac:dyDescent="0.3">
      <c r="A11" s="27">
        <v>2</v>
      </c>
      <c r="B11" s="27">
        <v>23241500</v>
      </c>
      <c r="C11" s="27" t="e" vm="78">
        <v>#VALUE!</v>
      </c>
      <c r="D11" s="125" t="s">
        <v>318</v>
      </c>
      <c r="E11" s="27" t="s">
        <v>24</v>
      </c>
      <c r="F11" s="80">
        <v>1</v>
      </c>
      <c r="G11" s="98">
        <v>70210000</v>
      </c>
      <c r="H11" s="98">
        <f t="shared" ref="H11:H12" si="0">G11*F11</f>
        <v>70210000</v>
      </c>
      <c r="I11" s="98">
        <v>60725165</v>
      </c>
      <c r="J11" s="98">
        <f t="shared" ref="J11:J12" si="1">I11*F11</f>
        <v>60725165</v>
      </c>
      <c r="K11" s="98">
        <v>0</v>
      </c>
      <c r="L11" s="98">
        <f t="shared" ref="L11" si="2">ROUND((K11*F11),0)</f>
        <v>0</v>
      </c>
      <c r="M11" s="124">
        <f>ROUND(AVERAGE(G11,I11),0)</f>
        <v>65467583</v>
      </c>
      <c r="N11" s="124">
        <f t="shared" ref="N11:N12" si="3">M11*F11</f>
        <v>65467583</v>
      </c>
      <c r="O11" s="124"/>
    </row>
    <row r="12" spans="1:16" s="26" customFormat="1" ht="318.75" customHeight="1" x14ac:dyDescent="0.3">
      <c r="A12" s="27">
        <v>3</v>
      </c>
      <c r="B12" s="27">
        <v>23241500</v>
      </c>
      <c r="C12" s="27" t="e" vm="79">
        <v>#VALUE!</v>
      </c>
      <c r="D12" s="126" t="s">
        <v>319</v>
      </c>
      <c r="E12" s="27" t="s">
        <v>24</v>
      </c>
      <c r="F12" s="80">
        <v>1</v>
      </c>
      <c r="G12" s="98"/>
      <c r="H12" s="98">
        <f t="shared" si="0"/>
        <v>0</v>
      </c>
      <c r="I12" s="98">
        <v>0</v>
      </c>
      <c r="J12" s="98">
        <f t="shared" si="1"/>
        <v>0</v>
      </c>
      <c r="K12" s="98">
        <f>150000000*1.2</f>
        <v>180000000</v>
      </c>
      <c r="L12" s="98">
        <f>ROUND((K12*F12),0)</f>
        <v>180000000</v>
      </c>
      <c r="M12" s="124">
        <f>ROUND(AVERAGE(G12,K12),0)</f>
        <v>180000000</v>
      </c>
      <c r="N12" s="124">
        <f t="shared" si="3"/>
        <v>180000000</v>
      </c>
      <c r="O12" s="124"/>
    </row>
    <row r="13" spans="1:16" s="26" customFormat="1" ht="24.75" customHeight="1" x14ac:dyDescent="0.3">
      <c r="A13" s="226" t="s">
        <v>60</v>
      </c>
      <c r="B13" s="227"/>
      <c r="C13" s="227"/>
      <c r="D13" s="227"/>
      <c r="E13" s="227"/>
      <c r="F13" s="228"/>
      <c r="G13" s="127"/>
      <c r="H13" s="128">
        <f>SUM(H10:H12)</f>
        <v>120190000</v>
      </c>
      <c r="I13" s="127"/>
      <c r="J13" s="128">
        <f>SUM(J10:J12)</f>
        <v>60725165</v>
      </c>
      <c r="K13" s="127"/>
      <c r="L13" s="128">
        <f>SUM(L10:L12)</f>
        <v>272540000</v>
      </c>
      <c r="M13" s="127"/>
      <c r="N13" s="128">
        <f>SUM(N10:N12)</f>
        <v>316727583</v>
      </c>
      <c r="O13" s="128"/>
      <c r="P13" s="57"/>
    </row>
    <row r="14" spans="1:16" s="26" customFormat="1" ht="24.75" customHeight="1" x14ac:dyDescent="0.3">
      <c r="A14" s="58"/>
      <c r="B14" s="58"/>
      <c r="C14" s="58"/>
      <c r="D14" s="59"/>
      <c r="E14" s="58"/>
      <c r="F14" s="58"/>
      <c r="G14" s="58"/>
      <c r="H14" s="58"/>
      <c r="I14" s="58"/>
      <c r="J14" s="58"/>
      <c r="K14" s="129"/>
      <c r="L14" s="60"/>
      <c r="O14" s="57"/>
      <c r="P14" s="57"/>
    </row>
    <row r="15" spans="1:16" s="26" customFormat="1" ht="63.75" customHeight="1" x14ac:dyDescent="0.3">
      <c r="A15" s="193" t="s">
        <v>61</v>
      </c>
      <c r="B15" s="193"/>
      <c r="C15" s="193"/>
      <c r="D15" s="193"/>
      <c r="E15" s="193"/>
      <c r="F15" s="193"/>
      <c r="G15" s="193"/>
      <c r="H15" s="193"/>
      <c r="I15" s="193"/>
      <c r="J15" s="193"/>
      <c r="K15" s="193"/>
      <c r="L15" s="193"/>
      <c r="M15" s="193"/>
      <c r="N15" s="193"/>
      <c r="O15" s="193"/>
      <c r="P15" s="57"/>
    </row>
    <row r="16" spans="1:16" s="26" customFormat="1" ht="24.75" customHeight="1" x14ac:dyDescent="0.35">
      <c r="C16" s="61"/>
      <c r="D16" s="62"/>
      <c r="K16" s="57"/>
      <c r="L16" s="57"/>
      <c r="O16" s="57"/>
      <c r="P16" s="57"/>
    </row>
    <row r="17" spans="4:16" s="26" customFormat="1" ht="24.75" customHeight="1" x14ac:dyDescent="0.3">
      <c r="D17" s="62"/>
      <c r="K17" s="57"/>
      <c r="L17" s="57"/>
      <c r="O17" s="57"/>
      <c r="P17" s="57"/>
    </row>
    <row r="18" spans="4:16" ht="24.75" customHeight="1" x14ac:dyDescent="0.3">
      <c r="O18" s="64"/>
      <c r="P18" s="64"/>
    </row>
    <row r="19" spans="4:16" ht="24.75" customHeight="1" x14ac:dyDescent="0.3">
      <c r="O19" s="64"/>
      <c r="P19" s="64"/>
    </row>
    <row r="20" spans="4:16" ht="24.75" customHeight="1" x14ac:dyDescent="0.3">
      <c r="O20" s="64"/>
      <c r="P20" s="64"/>
    </row>
    <row r="21" spans="4:16" ht="24.75" customHeight="1" x14ac:dyDescent="0.3">
      <c r="O21" s="64"/>
      <c r="P21" s="64"/>
    </row>
    <row r="22" spans="4:16" ht="24.75" customHeight="1" x14ac:dyDescent="0.3">
      <c r="O22" s="64"/>
      <c r="P22" s="64"/>
    </row>
    <row r="23" spans="4:16" ht="24.75" customHeight="1" x14ac:dyDescent="0.3"/>
    <row r="24" spans="4:16" ht="24.75" customHeight="1" x14ac:dyDescent="0.3"/>
    <row r="25" spans="4:16" ht="24.75" customHeight="1" x14ac:dyDescent="0.3"/>
    <row r="26" spans="4:16" ht="24.75" customHeight="1" x14ac:dyDescent="0.3"/>
    <row r="27" spans="4:16" ht="24.75" customHeight="1" x14ac:dyDescent="0.3"/>
    <row r="28" spans="4:16" ht="24.75" customHeight="1" x14ac:dyDescent="0.3"/>
    <row r="29" spans="4:16" ht="24.75" customHeight="1" x14ac:dyDescent="0.3"/>
    <row r="30" spans="4:16" ht="24.75" customHeight="1" x14ac:dyDescent="0.3"/>
    <row r="31" spans="4:16" ht="24.75" customHeight="1" x14ac:dyDescent="0.3"/>
    <row r="32" spans="4:16" ht="24.75" customHeight="1" x14ac:dyDescent="0.3"/>
    <row r="33" ht="24.75" customHeight="1" x14ac:dyDescent="0.3"/>
    <row r="34" ht="24.75" customHeight="1" x14ac:dyDescent="0.3"/>
    <row r="35" ht="24.75" customHeight="1" x14ac:dyDescent="0.3"/>
    <row r="36" ht="24.75" customHeight="1" x14ac:dyDescent="0.3"/>
    <row r="37" ht="24.75" customHeight="1" x14ac:dyDescent="0.3"/>
    <row r="38" ht="24.75" customHeight="1" x14ac:dyDescent="0.3"/>
    <row r="39" ht="24.75" customHeight="1" x14ac:dyDescent="0.3"/>
    <row r="40" ht="24.75" customHeight="1" x14ac:dyDescent="0.3"/>
    <row r="41" ht="24.75" customHeight="1" x14ac:dyDescent="0.3"/>
    <row r="42" ht="24.75" customHeight="1" x14ac:dyDescent="0.3"/>
    <row r="43" ht="24.75" customHeight="1" x14ac:dyDescent="0.3"/>
    <row r="4004" spans="4:89" s="66" customFormat="1" x14ac:dyDescent="0.3">
      <c r="D4004" s="65"/>
    </row>
    <row r="4005" spans="4:89" s="66" customFormat="1" x14ac:dyDescent="0.3">
      <c r="D4005" s="65"/>
    </row>
    <row r="4006" spans="4:89" s="66" customFormat="1" x14ac:dyDescent="0.3">
      <c r="D4006" s="65"/>
    </row>
    <row r="4007" spans="4:89" s="66" customFormat="1" x14ac:dyDescent="0.3">
      <c r="D4007" s="65"/>
    </row>
    <row r="4008" spans="4:89" s="66" customFormat="1" x14ac:dyDescent="0.3">
      <c r="D4008" s="65"/>
    </row>
    <row r="4009" spans="4:89" s="66" customFormat="1" x14ac:dyDescent="0.3">
      <c r="D4009" s="65"/>
    </row>
    <row r="4010" spans="4:89" s="66" customFormat="1" x14ac:dyDescent="0.3">
      <c r="D4010" s="65"/>
    </row>
    <row r="4011" spans="4:89" s="66" customFormat="1" x14ac:dyDescent="0.3">
      <c r="D4011" s="65"/>
    </row>
    <row r="4012" spans="4:89" s="66" customFormat="1" x14ac:dyDescent="0.3">
      <c r="D4012" s="65"/>
    </row>
    <row r="4013" spans="4:89" s="66" customFormat="1" ht="144" x14ac:dyDescent="0.3">
      <c r="D4013" s="65"/>
      <c r="AZ4013" s="67"/>
      <c r="BA4013" s="68" t="s">
        <v>62</v>
      </c>
      <c r="BC4013" s="69" t="s">
        <v>63</v>
      </c>
      <c r="BD4013" s="70" t="s">
        <v>62</v>
      </c>
      <c r="BE4013" s="70" t="s">
        <v>64</v>
      </c>
      <c r="BF4013" s="70" t="s">
        <v>65</v>
      </c>
      <c r="BG4013" s="70" t="s">
        <v>66</v>
      </c>
      <c r="BH4013" s="70" t="s">
        <v>67</v>
      </c>
      <c r="BI4013" s="68" t="s">
        <v>68</v>
      </c>
      <c r="BJ4013" s="68" t="s">
        <v>69</v>
      </c>
      <c r="BK4013" s="68" t="s">
        <v>70</v>
      </c>
      <c r="BL4013" s="68" t="s">
        <v>71</v>
      </c>
      <c r="BM4013" s="68" t="s">
        <v>72</v>
      </c>
      <c r="BN4013" s="68" t="s">
        <v>73</v>
      </c>
      <c r="BO4013" s="68" t="s">
        <v>74</v>
      </c>
      <c r="BP4013" s="68" t="s">
        <v>75</v>
      </c>
      <c r="BQ4013" s="68" t="s">
        <v>76</v>
      </c>
      <c r="BR4013" s="68" t="s">
        <v>77</v>
      </c>
      <c r="BS4013" s="68" t="s">
        <v>78</v>
      </c>
      <c r="BT4013" s="68" t="s">
        <v>79</v>
      </c>
      <c r="BU4013" s="68" t="s">
        <v>80</v>
      </c>
      <c r="BV4013" s="68" t="s">
        <v>81</v>
      </c>
      <c r="BW4013" s="68" t="s">
        <v>82</v>
      </c>
      <c r="BX4013" s="68" t="s">
        <v>83</v>
      </c>
      <c r="BY4013" s="68" t="s">
        <v>84</v>
      </c>
      <c r="BZ4013" s="68" t="s">
        <v>85</v>
      </c>
      <c r="CA4013" s="68" t="s">
        <v>86</v>
      </c>
      <c r="CB4013" s="68" t="s">
        <v>87</v>
      </c>
      <c r="CC4013" s="68" t="s">
        <v>88</v>
      </c>
      <c r="CD4013" s="68" t="s">
        <v>89</v>
      </c>
      <c r="CE4013" s="68" t="s">
        <v>90</v>
      </c>
      <c r="CF4013" s="68" t="s">
        <v>91</v>
      </c>
      <c r="CG4013" s="68" t="s">
        <v>92</v>
      </c>
      <c r="CH4013" s="68" t="s">
        <v>93</v>
      </c>
      <c r="CI4013" s="68" t="s">
        <v>94</v>
      </c>
      <c r="CJ4013" s="68" t="s">
        <v>95</v>
      </c>
      <c r="CK4013" s="68" t="s">
        <v>96</v>
      </c>
    </row>
    <row r="4014" spans="4:89" s="66" customFormat="1" ht="288" x14ac:dyDescent="0.3">
      <c r="D4014" s="65"/>
      <c r="AZ4014" s="67"/>
      <c r="BA4014" s="68" t="s">
        <v>64</v>
      </c>
      <c r="BC4014" s="69" t="s">
        <v>97</v>
      </c>
      <c r="BD4014" s="70" t="s">
        <v>98</v>
      </c>
      <c r="BE4014" s="70" t="s">
        <v>99</v>
      </c>
      <c r="BF4014" s="70" t="s">
        <v>100</v>
      </c>
      <c r="BG4014" s="70" t="s">
        <v>101</v>
      </c>
      <c r="BH4014" s="70" t="s">
        <v>102</v>
      </c>
      <c r="BI4014" s="68" t="s">
        <v>103</v>
      </c>
      <c r="BJ4014" s="68" t="s">
        <v>104</v>
      </c>
      <c r="BK4014" s="68" t="s">
        <v>105</v>
      </c>
      <c r="BL4014" s="68" t="s">
        <v>106</v>
      </c>
      <c r="BM4014" s="68" t="s">
        <v>107</v>
      </c>
      <c r="BN4014" s="68" t="s">
        <v>108</v>
      </c>
      <c r="BO4014" s="68" t="s">
        <v>109</v>
      </c>
      <c r="BP4014" s="68" t="s">
        <v>110</v>
      </c>
      <c r="BQ4014" s="68" t="s">
        <v>111</v>
      </c>
      <c r="BR4014" s="68" t="s">
        <v>112</v>
      </c>
      <c r="BS4014" s="68" t="s">
        <v>113</v>
      </c>
      <c r="BT4014" s="68" t="s">
        <v>114</v>
      </c>
      <c r="BU4014" s="68" t="s">
        <v>115</v>
      </c>
      <c r="BV4014" s="68" t="s">
        <v>116</v>
      </c>
      <c r="BW4014" s="68" t="s">
        <v>117</v>
      </c>
      <c r="BX4014" s="68" t="s">
        <v>118</v>
      </c>
      <c r="BY4014" s="68" t="s">
        <v>119</v>
      </c>
      <c r="BZ4014" s="68" t="s">
        <v>120</v>
      </c>
      <c r="CA4014" s="68" t="s">
        <v>121</v>
      </c>
      <c r="CB4014" s="68" t="s">
        <v>122</v>
      </c>
      <c r="CC4014" s="68" t="s">
        <v>123</v>
      </c>
      <c r="CD4014" s="68" t="s">
        <v>124</v>
      </c>
      <c r="CE4014" s="68" t="s">
        <v>125</v>
      </c>
      <c r="CF4014" s="68" t="s">
        <v>126</v>
      </c>
      <c r="CG4014" s="68" t="s">
        <v>127</v>
      </c>
      <c r="CH4014" s="68" t="s">
        <v>128</v>
      </c>
      <c r="CI4014" s="68" t="s">
        <v>129</v>
      </c>
      <c r="CJ4014" s="68" t="s">
        <v>130</v>
      </c>
      <c r="CK4014" s="68" t="s">
        <v>131</v>
      </c>
    </row>
    <row r="4015" spans="4:89" s="66" customFormat="1" ht="409.6" x14ac:dyDescent="0.3">
      <c r="D4015" s="65"/>
      <c r="AZ4015" s="67"/>
      <c r="BA4015" s="68" t="s">
        <v>65</v>
      </c>
      <c r="BC4015" s="69" t="s">
        <v>132</v>
      </c>
      <c r="BD4015" s="71" t="s">
        <v>133</v>
      </c>
      <c r="BE4015" s="71" t="s">
        <v>134</v>
      </c>
      <c r="BF4015" s="71" t="s">
        <v>135</v>
      </c>
      <c r="BG4015" s="71" t="s">
        <v>136</v>
      </c>
      <c r="BH4015" s="71" t="s">
        <v>137</v>
      </c>
      <c r="BI4015" s="72" t="s">
        <v>138</v>
      </c>
      <c r="BJ4015" s="72" t="s">
        <v>139</v>
      </c>
      <c r="BK4015" s="72" t="s">
        <v>140</v>
      </c>
      <c r="BL4015" s="72" t="s">
        <v>141</v>
      </c>
      <c r="BM4015" s="72" t="s">
        <v>142</v>
      </c>
      <c r="BN4015" s="72" t="s">
        <v>143</v>
      </c>
      <c r="BO4015" s="72" t="s">
        <v>144</v>
      </c>
      <c r="BP4015" s="72" t="s">
        <v>145</v>
      </c>
      <c r="BQ4015" s="72" t="s">
        <v>146</v>
      </c>
      <c r="BR4015" s="72" t="s">
        <v>147</v>
      </c>
      <c r="BS4015" s="72" t="s">
        <v>148</v>
      </c>
      <c r="BT4015" s="72" t="s">
        <v>149</v>
      </c>
      <c r="BU4015" s="72" t="s">
        <v>150</v>
      </c>
      <c r="BV4015" s="72" t="s">
        <v>151</v>
      </c>
      <c r="BW4015" s="72" t="s">
        <v>152</v>
      </c>
      <c r="BX4015" s="72" t="s">
        <v>153</v>
      </c>
      <c r="BY4015" s="72" t="s">
        <v>154</v>
      </c>
      <c r="BZ4015" s="72" t="s">
        <v>155</v>
      </c>
      <c r="CA4015" s="72" t="s">
        <v>156</v>
      </c>
      <c r="CB4015" s="72" t="s">
        <v>157</v>
      </c>
      <c r="CC4015" s="72" t="s">
        <v>158</v>
      </c>
      <c r="CD4015" s="72" t="s">
        <v>156</v>
      </c>
      <c r="CE4015" s="72" t="s">
        <v>159</v>
      </c>
      <c r="CF4015" s="72" t="s">
        <v>156</v>
      </c>
      <c r="CG4015" s="72" t="s">
        <v>160</v>
      </c>
      <c r="CH4015" s="72" t="s">
        <v>161</v>
      </c>
      <c r="CI4015" s="72" t="s">
        <v>162</v>
      </c>
      <c r="CJ4015" s="72" t="s">
        <v>163</v>
      </c>
      <c r="CK4015" s="72" t="s">
        <v>164</v>
      </c>
    </row>
    <row r="4016" spans="4:89" s="66" customFormat="1" ht="409.6" x14ac:dyDescent="0.3">
      <c r="D4016" s="65"/>
      <c r="AZ4016" s="67"/>
      <c r="BA4016" s="68" t="s">
        <v>66</v>
      </c>
      <c r="BC4016" s="69" t="s">
        <v>165</v>
      </c>
      <c r="BD4016" s="57"/>
      <c r="BE4016" s="71" t="s">
        <v>166</v>
      </c>
      <c r="BF4016" s="57"/>
      <c r="BG4016" s="71" t="s">
        <v>167</v>
      </c>
      <c r="BH4016" s="71" t="s">
        <v>168</v>
      </c>
      <c r="BI4016" s="72" t="s">
        <v>169</v>
      </c>
      <c r="BJ4016" s="72" t="s">
        <v>170</v>
      </c>
      <c r="BM4016" s="72" t="s">
        <v>171</v>
      </c>
      <c r="BN4016" s="72" t="s">
        <v>172</v>
      </c>
      <c r="BP4016" s="72" t="s">
        <v>173</v>
      </c>
      <c r="BQ4016" s="72" t="s">
        <v>174</v>
      </c>
      <c r="BR4016" s="68"/>
      <c r="BS4016" s="72" t="s">
        <v>175</v>
      </c>
      <c r="BU4016" s="72" t="s">
        <v>176</v>
      </c>
      <c r="BW4016" s="72" t="s">
        <v>177</v>
      </c>
      <c r="BX4016" s="72" t="s">
        <v>178</v>
      </c>
      <c r="BY4016" s="72" t="s">
        <v>179</v>
      </c>
      <c r="BZ4016" s="72" t="s">
        <v>180</v>
      </c>
      <c r="CA4016" s="72" t="s">
        <v>181</v>
      </c>
      <c r="CC4016" s="72" t="s">
        <v>182</v>
      </c>
      <c r="CD4016" s="72" t="s">
        <v>183</v>
      </c>
      <c r="CF4016" s="72" t="s">
        <v>184</v>
      </c>
      <c r="CH4016" s="72" t="s">
        <v>185</v>
      </c>
      <c r="CI4016" s="72" t="s">
        <v>186</v>
      </c>
    </row>
    <row r="4017" spans="4:87" s="66" customFormat="1" ht="409.6" x14ac:dyDescent="0.3">
      <c r="D4017" s="65"/>
      <c r="AZ4017" s="69"/>
      <c r="BA4017" s="70" t="s">
        <v>67</v>
      </c>
      <c r="BC4017" s="69" t="s">
        <v>187</v>
      </c>
      <c r="BD4017" s="57"/>
      <c r="BE4017" s="71" t="s">
        <v>188</v>
      </c>
      <c r="BF4017" s="57"/>
      <c r="BG4017" s="71" t="s">
        <v>189</v>
      </c>
      <c r="BH4017" s="71" t="s">
        <v>190</v>
      </c>
      <c r="BI4017" s="72" t="s">
        <v>191</v>
      </c>
      <c r="BJ4017" s="72" t="s">
        <v>192</v>
      </c>
      <c r="BM4017" s="72" t="s">
        <v>193</v>
      </c>
      <c r="BN4017" s="72" t="s">
        <v>194</v>
      </c>
      <c r="BQ4017" s="72" t="s">
        <v>195</v>
      </c>
      <c r="BR4017" s="68"/>
      <c r="BS4017" s="72" t="s">
        <v>196</v>
      </c>
      <c r="BW4017" s="72" t="s">
        <v>197</v>
      </c>
      <c r="BZ4017" s="72" t="s">
        <v>198</v>
      </c>
      <c r="CC4017" s="72" t="s">
        <v>199</v>
      </c>
      <c r="CD4017" s="72" t="s">
        <v>193</v>
      </c>
      <c r="CF4017" s="72" t="s">
        <v>200</v>
      </c>
      <c r="CH4017" s="72" t="s">
        <v>193</v>
      </c>
      <c r="CI4017" s="72" t="s">
        <v>201</v>
      </c>
    </row>
    <row r="4018" spans="4:87" s="66" customFormat="1" ht="409.6" x14ac:dyDescent="0.3">
      <c r="D4018" s="65"/>
      <c r="AZ4018" s="69"/>
      <c r="BA4018" s="70" t="s">
        <v>68</v>
      </c>
      <c r="BC4018" s="69" t="s">
        <v>202</v>
      </c>
      <c r="BD4018" s="57"/>
      <c r="BE4018" s="71" t="s">
        <v>203</v>
      </c>
      <c r="BF4018" s="57"/>
      <c r="BG4018" s="71" t="s">
        <v>193</v>
      </c>
      <c r="BH4018" s="71" t="s">
        <v>193</v>
      </c>
      <c r="BI4018" s="72" t="s">
        <v>204</v>
      </c>
      <c r="BJ4018" s="72" t="s">
        <v>193</v>
      </c>
      <c r="BQ4018" s="72" t="s">
        <v>205</v>
      </c>
      <c r="BR4018" s="68"/>
      <c r="BS4018" s="72" t="s">
        <v>206</v>
      </c>
      <c r="BW4018" s="72" t="s">
        <v>181</v>
      </c>
      <c r="CF4018" s="72" t="s">
        <v>207</v>
      </c>
      <c r="CI4018" s="72" t="s">
        <v>208</v>
      </c>
    </row>
    <row r="4019" spans="4:87" s="66" customFormat="1" ht="409.6" x14ac:dyDescent="0.3">
      <c r="D4019" s="65"/>
      <c r="AZ4019" s="69"/>
      <c r="BA4019" s="70" t="s">
        <v>69</v>
      </c>
      <c r="BC4019" s="69" t="s">
        <v>209</v>
      </c>
      <c r="BD4019" s="57"/>
      <c r="BE4019" s="71" t="s">
        <v>210</v>
      </c>
      <c r="BF4019" s="57"/>
      <c r="BG4019" s="57"/>
      <c r="BJ4019" s="72" t="s">
        <v>211</v>
      </c>
      <c r="BQ4019" s="72" t="s">
        <v>212</v>
      </c>
      <c r="BR4019" s="68"/>
      <c r="BS4019" s="72" t="s">
        <v>213</v>
      </c>
      <c r="BW4019" s="72" t="s">
        <v>214</v>
      </c>
      <c r="CF4019" s="72" t="s">
        <v>215</v>
      </c>
      <c r="CI4019" s="72" t="s">
        <v>216</v>
      </c>
    </row>
    <row r="4020" spans="4:87" s="57" customFormat="1" ht="288" x14ac:dyDescent="0.3">
      <c r="D4020" s="73"/>
      <c r="AZ4020" s="69"/>
      <c r="BA4020" s="70" t="s">
        <v>70</v>
      </c>
      <c r="BC4020" s="69" t="s">
        <v>217</v>
      </c>
      <c r="BE4020" s="71" t="s">
        <v>218</v>
      </c>
      <c r="BQ4020" s="71" t="s">
        <v>219</v>
      </c>
      <c r="BR4020" s="70"/>
      <c r="BS4020" s="71" t="s">
        <v>220</v>
      </c>
      <c r="CF4020" s="71" t="s">
        <v>221</v>
      </c>
      <c r="CI4020" s="71" t="s">
        <v>222</v>
      </c>
    </row>
    <row r="4021" spans="4:87" s="57" customFormat="1" ht="409.6" x14ac:dyDescent="0.3">
      <c r="D4021" s="73"/>
      <c r="AZ4021" s="69"/>
      <c r="BA4021" s="70" t="s">
        <v>71</v>
      </c>
      <c r="BC4021" s="69" t="s">
        <v>223</v>
      </c>
      <c r="BE4021" s="71" t="s">
        <v>224</v>
      </c>
      <c r="BR4021" s="70"/>
      <c r="BS4021" s="71" t="s">
        <v>225</v>
      </c>
      <c r="CF4021" s="71" t="s">
        <v>226</v>
      </c>
      <c r="CI4021" s="71" t="s">
        <v>227</v>
      </c>
    </row>
    <row r="4022" spans="4:87" s="57" customFormat="1" ht="336" x14ac:dyDescent="0.3">
      <c r="D4022" s="73"/>
      <c r="AZ4022" s="69"/>
      <c r="BA4022" s="70" t="s">
        <v>72</v>
      </c>
      <c r="BC4022" s="69" t="s">
        <v>228</v>
      </c>
      <c r="BE4022" s="71" t="s">
        <v>229</v>
      </c>
      <c r="BR4022" s="70"/>
      <c r="BS4022" s="71" t="s">
        <v>230</v>
      </c>
      <c r="CF4022" s="71" t="s">
        <v>231</v>
      </c>
      <c r="CI4022" s="71" t="s">
        <v>232</v>
      </c>
    </row>
    <row r="4023" spans="4:87" s="57" customFormat="1" ht="372" x14ac:dyDescent="0.3">
      <c r="D4023" s="73"/>
      <c r="AZ4023" s="69"/>
      <c r="BA4023" s="70" t="s">
        <v>73</v>
      </c>
      <c r="BC4023" s="69" t="s">
        <v>233</v>
      </c>
      <c r="BE4023" s="71" t="s">
        <v>234</v>
      </c>
      <c r="BR4023" s="70"/>
      <c r="BS4023" s="71" t="s">
        <v>235</v>
      </c>
      <c r="CI4023" s="71" t="s">
        <v>236</v>
      </c>
    </row>
    <row r="4024" spans="4:87" s="57" customFormat="1" ht="409.6" x14ac:dyDescent="0.3">
      <c r="D4024" s="73"/>
      <c r="AZ4024" s="69"/>
      <c r="BA4024" s="70" t="s">
        <v>74</v>
      </c>
      <c r="BC4024" s="69" t="s">
        <v>237</v>
      </c>
      <c r="BE4024" s="71" t="s">
        <v>238</v>
      </c>
      <c r="BR4024" s="70"/>
      <c r="BS4024" s="71" t="s">
        <v>239</v>
      </c>
      <c r="CI4024" s="71" t="s">
        <v>240</v>
      </c>
    </row>
    <row r="4025" spans="4:87" s="57" customFormat="1" ht="396" x14ac:dyDescent="0.3">
      <c r="D4025" s="73"/>
      <c r="AZ4025" s="69"/>
      <c r="BA4025" s="70" t="s">
        <v>75</v>
      </c>
      <c r="BC4025" s="69" t="s">
        <v>241</v>
      </c>
      <c r="BE4025" s="71" t="s">
        <v>242</v>
      </c>
      <c r="BR4025" s="70"/>
      <c r="BS4025" s="71" t="s">
        <v>243</v>
      </c>
    </row>
    <row r="4026" spans="4:87" s="57" customFormat="1" ht="336" x14ac:dyDescent="0.3">
      <c r="D4026" s="73"/>
      <c r="AZ4026" s="69"/>
      <c r="BA4026" s="70" t="s">
        <v>76</v>
      </c>
      <c r="BC4026" s="69" t="s">
        <v>244</v>
      </c>
      <c r="BE4026" s="71" t="s">
        <v>245</v>
      </c>
      <c r="BR4026" s="70"/>
      <c r="BS4026" s="71" t="s">
        <v>246</v>
      </c>
    </row>
    <row r="4027" spans="4:87" s="57" customFormat="1" ht="372" x14ac:dyDescent="0.3">
      <c r="D4027" s="73"/>
      <c r="AZ4027" s="69"/>
      <c r="BA4027" s="70" t="s">
        <v>78</v>
      </c>
      <c r="BC4027" s="69" t="s">
        <v>247</v>
      </c>
      <c r="BE4027" s="71" t="s">
        <v>248</v>
      </c>
      <c r="BS4027" s="71" t="s">
        <v>249</v>
      </c>
    </row>
    <row r="4028" spans="4:87" s="57" customFormat="1" ht="409.6" x14ac:dyDescent="0.3">
      <c r="D4028" s="73"/>
      <c r="AZ4028" s="69"/>
      <c r="BA4028" s="70" t="s">
        <v>77</v>
      </c>
      <c r="BC4028" s="69" t="s">
        <v>250</v>
      </c>
      <c r="BE4028" s="71" t="s">
        <v>251</v>
      </c>
      <c r="BS4028" s="71" t="s">
        <v>252</v>
      </c>
    </row>
    <row r="4029" spans="4:87" s="57" customFormat="1" ht="409.6" x14ac:dyDescent="0.3">
      <c r="D4029" s="73"/>
      <c r="AZ4029" s="69"/>
      <c r="BA4029" s="70" t="s">
        <v>79</v>
      </c>
      <c r="BC4029" s="69" t="s">
        <v>253</v>
      </c>
      <c r="BE4029" s="71" t="s">
        <v>254</v>
      </c>
      <c r="BS4029" s="71" t="s">
        <v>255</v>
      </c>
    </row>
    <row r="4030" spans="4:87" s="66" customFormat="1" ht="60" x14ac:dyDescent="0.3">
      <c r="D4030" s="65"/>
      <c r="AZ4030" s="69"/>
      <c r="BA4030" s="70" t="s">
        <v>80</v>
      </c>
      <c r="BB4030" s="57"/>
      <c r="BC4030" s="69" t="s">
        <v>256</v>
      </c>
      <c r="BD4030" s="57"/>
      <c r="BE4030" s="57"/>
      <c r="BF4030" s="57"/>
      <c r="BG4030" s="57"/>
    </row>
    <row r="4031" spans="4:87" s="66" customFormat="1" ht="60" x14ac:dyDescent="0.3">
      <c r="D4031" s="65"/>
      <c r="AZ4031" s="57"/>
      <c r="BA4031" s="70" t="s">
        <v>81</v>
      </c>
      <c r="BB4031" s="57"/>
      <c r="BC4031" s="57"/>
      <c r="BD4031" s="57"/>
      <c r="BE4031" s="57"/>
      <c r="BF4031" s="57"/>
      <c r="BG4031" s="57"/>
    </row>
    <row r="4032" spans="4:87" s="66" customFormat="1" ht="36" x14ac:dyDescent="0.3">
      <c r="D4032" s="65"/>
      <c r="AZ4032" s="57"/>
      <c r="BA4032" s="70" t="s">
        <v>82</v>
      </c>
      <c r="BB4032" s="57"/>
      <c r="BC4032" s="57"/>
      <c r="BD4032" s="57"/>
      <c r="BE4032" s="57"/>
      <c r="BF4032" s="57"/>
      <c r="BG4032" s="57"/>
    </row>
    <row r="4033" spans="4:59" s="66" customFormat="1" ht="84" x14ac:dyDescent="0.3">
      <c r="D4033" s="65"/>
      <c r="AZ4033" s="57"/>
      <c r="BA4033" s="70" t="s">
        <v>83</v>
      </c>
      <c r="BB4033" s="57"/>
      <c r="BC4033" s="57"/>
      <c r="BD4033" s="57"/>
      <c r="BE4033" s="57"/>
      <c r="BF4033" s="57"/>
      <c r="BG4033" s="57"/>
    </row>
    <row r="4034" spans="4:59" s="66" customFormat="1" ht="36" x14ac:dyDescent="0.3">
      <c r="D4034" s="65"/>
      <c r="AZ4034" s="57"/>
      <c r="BA4034" s="70" t="s">
        <v>84</v>
      </c>
      <c r="BB4034" s="57"/>
      <c r="BC4034" s="57"/>
      <c r="BD4034" s="57"/>
      <c r="BE4034" s="57"/>
      <c r="BF4034" s="57"/>
      <c r="BG4034" s="57"/>
    </row>
    <row r="4035" spans="4:59" s="66" customFormat="1" ht="48" x14ac:dyDescent="0.3">
      <c r="D4035" s="65"/>
      <c r="AZ4035" s="57"/>
      <c r="BA4035" s="70" t="s">
        <v>85</v>
      </c>
      <c r="BB4035" s="57"/>
      <c r="BC4035" s="57"/>
      <c r="BD4035" s="57"/>
      <c r="BE4035" s="57"/>
      <c r="BF4035" s="57"/>
      <c r="BG4035" s="57"/>
    </row>
    <row r="4036" spans="4:59" s="66" customFormat="1" ht="144" x14ac:dyDescent="0.3">
      <c r="D4036" s="65"/>
      <c r="AZ4036" s="57"/>
      <c r="BA4036" s="70" t="s">
        <v>86</v>
      </c>
      <c r="BB4036" s="57"/>
      <c r="BC4036" s="57"/>
      <c r="BD4036" s="57"/>
      <c r="BE4036" s="57"/>
      <c r="BF4036" s="57"/>
      <c r="BG4036" s="57"/>
    </row>
    <row r="4037" spans="4:59" s="66" customFormat="1" ht="72" x14ac:dyDescent="0.3">
      <c r="D4037" s="65"/>
      <c r="AZ4037" s="57"/>
      <c r="BA4037" s="70" t="s">
        <v>87</v>
      </c>
      <c r="BB4037" s="57"/>
      <c r="BC4037" s="57"/>
      <c r="BD4037" s="57"/>
      <c r="BE4037" s="57"/>
      <c r="BF4037" s="57"/>
      <c r="BG4037" s="57"/>
    </row>
    <row r="4038" spans="4:59" s="66" customFormat="1" ht="60" x14ac:dyDescent="0.3">
      <c r="D4038" s="65"/>
      <c r="AZ4038" s="57"/>
      <c r="BA4038" s="70" t="s">
        <v>88</v>
      </c>
      <c r="BB4038" s="57"/>
      <c r="BC4038" s="57"/>
      <c r="BD4038" s="57"/>
      <c r="BE4038" s="57"/>
      <c r="BF4038" s="57"/>
      <c r="BG4038" s="57"/>
    </row>
    <row r="4039" spans="4:59" s="66" customFormat="1" ht="60" x14ac:dyDescent="0.3">
      <c r="D4039" s="65"/>
      <c r="AZ4039" s="57"/>
      <c r="BA4039" s="70" t="s">
        <v>89</v>
      </c>
      <c r="BB4039" s="57"/>
      <c r="BC4039" s="57"/>
      <c r="BD4039" s="57"/>
      <c r="BE4039" s="57"/>
      <c r="BF4039" s="57"/>
      <c r="BG4039" s="57"/>
    </row>
    <row r="4040" spans="4:59" s="66" customFormat="1" ht="96" x14ac:dyDescent="0.3">
      <c r="D4040" s="65"/>
      <c r="AZ4040" s="57"/>
      <c r="BA4040" s="70" t="s">
        <v>90</v>
      </c>
      <c r="BB4040" s="57"/>
      <c r="BC4040" s="57"/>
      <c r="BD4040" s="57"/>
      <c r="BE4040" s="57"/>
      <c r="BF4040" s="57"/>
      <c r="BG4040" s="57"/>
    </row>
    <row r="4041" spans="4:59" s="66" customFormat="1" ht="84" x14ac:dyDescent="0.3">
      <c r="D4041" s="65"/>
      <c r="AZ4041" s="57"/>
      <c r="BA4041" s="70" t="s">
        <v>91</v>
      </c>
      <c r="BB4041" s="57"/>
      <c r="BC4041" s="57"/>
      <c r="BD4041" s="57"/>
      <c r="BE4041" s="57"/>
      <c r="BF4041" s="57"/>
      <c r="BG4041" s="57"/>
    </row>
    <row r="4042" spans="4:59" s="66" customFormat="1" ht="48" x14ac:dyDescent="0.3">
      <c r="D4042" s="65"/>
      <c r="AZ4042" s="57"/>
      <c r="BA4042" s="70" t="s">
        <v>92</v>
      </c>
      <c r="BB4042" s="57"/>
      <c r="BC4042" s="57"/>
      <c r="BD4042" s="57"/>
      <c r="BE4042" s="57"/>
      <c r="BF4042" s="57"/>
      <c r="BG4042" s="57"/>
    </row>
    <row r="4043" spans="4:59" s="66" customFormat="1" ht="60" x14ac:dyDescent="0.3">
      <c r="D4043" s="65"/>
      <c r="AZ4043" s="57"/>
      <c r="BA4043" s="70" t="s">
        <v>93</v>
      </c>
      <c r="BB4043" s="57"/>
      <c r="BC4043" s="57"/>
      <c r="BD4043" s="57"/>
      <c r="BE4043" s="57"/>
      <c r="BF4043" s="57"/>
      <c r="BG4043" s="57"/>
    </row>
    <row r="4044" spans="4:59" s="66" customFormat="1" ht="36" x14ac:dyDescent="0.3">
      <c r="D4044" s="65"/>
      <c r="AZ4044" s="57"/>
      <c r="BA4044" s="70" t="s">
        <v>94</v>
      </c>
      <c r="BB4044" s="57"/>
      <c r="BC4044" s="57"/>
      <c r="BD4044" s="57"/>
      <c r="BE4044" s="57"/>
      <c r="BF4044" s="57"/>
      <c r="BG4044" s="57"/>
    </row>
    <row r="4045" spans="4:59" s="66" customFormat="1" ht="72" x14ac:dyDescent="0.3">
      <c r="D4045" s="65"/>
      <c r="AZ4045" s="57"/>
      <c r="BA4045" s="70" t="s">
        <v>95</v>
      </c>
      <c r="BB4045" s="57"/>
      <c r="BC4045" s="57"/>
      <c r="BD4045" s="57"/>
      <c r="BE4045" s="57"/>
      <c r="BF4045" s="57"/>
      <c r="BG4045" s="57"/>
    </row>
    <row r="4046" spans="4:59" s="66" customFormat="1" ht="72" x14ac:dyDescent="0.3">
      <c r="D4046" s="65"/>
      <c r="AZ4046" s="57"/>
      <c r="BA4046" s="70" t="s">
        <v>96</v>
      </c>
      <c r="BB4046" s="57"/>
      <c r="BC4046" s="57"/>
      <c r="BD4046" s="57"/>
      <c r="BE4046" s="57"/>
      <c r="BF4046" s="57"/>
      <c r="BG4046" s="57"/>
    </row>
    <row r="4047" spans="4:59" s="66" customFormat="1" x14ac:dyDescent="0.3">
      <c r="D4047" s="65"/>
    </row>
    <row r="4048" spans="4:59" s="66" customFormat="1" x14ac:dyDescent="0.3">
      <c r="D4048" s="65"/>
    </row>
    <row r="4049" spans="4:94" s="66" customFormat="1" x14ac:dyDescent="0.3">
      <c r="D4049" s="65"/>
    </row>
    <row r="4050" spans="4:94" x14ac:dyDescent="0.3">
      <c r="AY4050" s="26"/>
      <c r="AZ4050" s="26"/>
      <c r="BA4050" s="26"/>
      <c r="BB4050" s="26"/>
      <c r="BC4050" s="26"/>
      <c r="BD4050" s="26"/>
      <c r="BE4050" s="26"/>
      <c r="BF4050" s="26"/>
      <c r="BG4050" s="26"/>
      <c r="BH4050" s="26"/>
      <c r="BI4050" s="26"/>
      <c r="BJ4050" s="26"/>
      <c r="BK4050" s="26"/>
      <c r="BL4050" s="26"/>
      <c r="BM4050" s="26"/>
      <c r="BN4050" s="26"/>
      <c r="BO4050" s="26"/>
      <c r="BP4050" s="26"/>
      <c r="BQ4050" s="26"/>
      <c r="BR4050" s="26"/>
      <c r="BS4050" s="26"/>
      <c r="BT4050" s="26"/>
      <c r="BU4050" s="26"/>
      <c r="BV4050" s="26"/>
      <c r="BW4050" s="26"/>
      <c r="BX4050" s="26"/>
      <c r="BY4050" s="26"/>
      <c r="BZ4050" s="26"/>
      <c r="CA4050" s="26"/>
      <c r="CB4050" s="26"/>
      <c r="CC4050" s="26"/>
      <c r="CD4050" s="26"/>
      <c r="CE4050" s="26"/>
      <c r="CF4050" s="26"/>
      <c r="CG4050" s="26"/>
      <c r="CH4050" s="26"/>
      <c r="CI4050" s="26"/>
      <c r="CJ4050" s="26"/>
      <c r="CK4050" s="26"/>
      <c r="CL4050" s="26"/>
      <c r="CM4050" s="26"/>
      <c r="CN4050" s="26"/>
    </row>
    <row r="4051" spans="4:94" x14ac:dyDescent="0.3">
      <c r="AY4051" s="26"/>
      <c r="AZ4051" s="26"/>
      <c r="BA4051" s="26"/>
      <c r="BB4051" s="26"/>
      <c r="BC4051" s="26"/>
      <c r="BD4051" s="26"/>
      <c r="BE4051" s="26"/>
      <c r="BF4051" s="26"/>
      <c r="BG4051" s="26"/>
      <c r="BH4051" s="26"/>
      <c r="BI4051" s="26"/>
      <c r="BJ4051" s="26"/>
      <c r="BK4051" s="26"/>
      <c r="BL4051" s="26"/>
      <c r="BM4051" s="26"/>
      <c r="BN4051" s="26"/>
      <c r="BO4051" s="26"/>
      <c r="BP4051" s="26"/>
      <c r="BQ4051" s="26"/>
      <c r="BR4051" s="26"/>
      <c r="BS4051" s="26"/>
      <c r="BT4051" s="26"/>
      <c r="BU4051" s="26"/>
      <c r="BV4051" s="26"/>
      <c r="BW4051" s="26"/>
      <c r="BX4051" s="26"/>
      <c r="BY4051" s="26"/>
      <c r="BZ4051" s="26"/>
      <c r="CA4051" s="26"/>
      <c r="CB4051" s="26"/>
      <c r="CC4051" s="26"/>
      <c r="CD4051" s="26"/>
      <c r="CE4051" s="26"/>
      <c r="CF4051" s="26"/>
      <c r="CG4051" s="26"/>
      <c r="CH4051" s="26"/>
      <c r="CI4051" s="26"/>
      <c r="CJ4051" s="26"/>
      <c r="CK4051" s="26"/>
      <c r="CL4051" s="26"/>
      <c r="CM4051" s="26"/>
      <c r="CN4051" s="26"/>
    </row>
    <row r="4052" spans="4:94" x14ac:dyDescent="0.3">
      <c r="AY4052" s="26"/>
      <c r="AZ4052" s="26"/>
      <c r="BA4052" s="26"/>
      <c r="BB4052" s="26"/>
      <c r="BC4052" s="26"/>
      <c r="BD4052" s="26"/>
      <c r="BE4052" s="26"/>
      <c r="BF4052" s="26"/>
      <c r="BG4052" s="26"/>
      <c r="BH4052" s="26"/>
      <c r="BI4052" s="26"/>
      <c r="BJ4052" s="26"/>
      <c r="BK4052" s="26"/>
      <c r="BL4052" s="26"/>
      <c r="BM4052" s="26"/>
      <c r="BN4052" s="26"/>
      <c r="BO4052" s="26"/>
      <c r="BP4052" s="26"/>
      <c r="BQ4052" s="26"/>
      <c r="BR4052" s="26"/>
      <c r="BS4052" s="26"/>
      <c r="BT4052" s="26"/>
      <c r="BU4052" s="26"/>
      <c r="BV4052" s="26"/>
      <c r="BW4052" s="26"/>
      <c r="BX4052" s="26"/>
      <c r="BY4052" s="26"/>
      <c r="BZ4052" s="26"/>
      <c r="CA4052" s="26"/>
      <c r="CB4052" s="26"/>
      <c r="CC4052" s="26"/>
      <c r="CD4052" s="26"/>
      <c r="CE4052" s="26"/>
      <c r="CF4052" s="26"/>
      <c r="CG4052" s="26"/>
      <c r="CH4052" s="26"/>
      <c r="CI4052" s="26"/>
      <c r="CJ4052" s="26"/>
      <c r="CK4052" s="26"/>
      <c r="CL4052" s="26"/>
      <c r="CM4052" s="26"/>
      <c r="CN4052" s="26"/>
    </row>
    <row r="4053" spans="4:94" x14ac:dyDescent="0.3">
      <c r="AY4053" s="26"/>
      <c r="AZ4053" s="26"/>
      <c r="BA4053" s="26"/>
      <c r="BB4053" s="26"/>
      <c r="BC4053" s="26"/>
      <c r="BD4053" s="26"/>
      <c r="BE4053" s="26"/>
      <c r="BF4053" s="26"/>
      <c r="BG4053" s="26"/>
      <c r="BH4053" s="26"/>
      <c r="BI4053" s="26"/>
      <c r="BJ4053" s="26"/>
      <c r="BK4053" s="26"/>
      <c r="BL4053" s="26"/>
      <c r="BM4053" s="26"/>
      <c r="BN4053" s="26"/>
      <c r="BO4053" s="26"/>
      <c r="BP4053" s="26"/>
      <c r="BQ4053" s="26"/>
      <c r="BR4053" s="26"/>
      <c r="BS4053" s="26"/>
      <c r="BT4053" s="26"/>
      <c r="BU4053" s="26"/>
      <c r="BV4053" s="26"/>
      <c r="BW4053" s="26"/>
      <c r="BX4053" s="26"/>
      <c r="BY4053" s="26"/>
      <c r="BZ4053" s="26"/>
      <c r="CA4053" s="26"/>
      <c r="CB4053" s="26"/>
      <c r="CC4053" s="26"/>
      <c r="CD4053" s="26"/>
      <c r="CE4053" s="26"/>
      <c r="CF4053" s="26"/>
      <c r="CG4053" s="26"/>
      <c r="CH4053" s="26"/>
      <c r="CI4053" s="26"/>
      <c r="CJ4053" s="26"/>
      <c r="CK4053" s="26"/>
      <c r="CL4053" s="26"/>
      <c r="CM4053" s="26"/>
      <c r="CN4053" s="26"/>
      <c r="CO4053" s="74"/>
      <c r="CP4053" s="74"/>
    </row>
    <row r="4054" spans="4:94" x14ac:dyDescent="0.3">
      <c r="AY4054" s="26"/>
      <c r="AZ4054" s="26"/>
      <c r="BA4054" s="26"/>
      <c r="BB4054" s="26"/>
      <c r="BC4054" s="26"/>
      <c r="BD4054" s="26"/>
      <c r="BE4054" s="26"/>
      <c r="BF4054" s="26"/>
      <c r="BG4054" s="26"/>
      <c r="BH4054" s="26"/>
      <c r="BI4054" s="26"/>
      <c r="BJ4054" s="26"/>
      <c r="BK4054" s="26"/>
      <c r="BL4054" s="26"/>
      <c r="BM4054" s="26"/>
      <c r="BN4054" s="26"/>
      <c r="BO4054" s="26"/>
      <c r="BP4054" s="26"/>
      <c r="BQ4054" s="26"/>
      <c r="BR4054" s="26"/>
      <c r="BS4054" s="26"/>
      <c r="BT4054" s="26"/>
      <c r="BU4054" s="26"/>
      <c r="BV4054" s="26"/>
      <c r="BW4054" s="26"/>
      <c r="BX4054" s="26"/>
      <c r="BY4054" s="26"/>
      <c r="BZ4054" s="26"/>
      <c r="CA4054" s="26"/>
      <c r="CB4054" s="26"/>
      <c r="CC4054" s="26"/>
      <c r="CD4054" s="26"/>
      <c r="CE4054" s="26"/>
      <c r="CF4054" s="26"/>
      <c r="CG4054" s="26"/>
      <c r="CH4054" s="26"/>
      <c r="CI4054" s="26"/>
      <c r="CJ4054" s="26"/>
      <c r="CK4054" s="26"/>
      <c r="CL4054" s="26"/>
      <c r="CM4054" s="26"/>
      <c r="CN4054" s="26"/>
      <c r="CO4054" s="74"/>
      <c r="CP4054" s="74"/>
    </row>
    <row r="4055" spans="4:94" x14ac:dyDescent="0.3">
      <c r="AY4055" s="26"/>
      <c r="AZ4055" s="26"/>
      <c r="BA4055" s="26"/>
      <c r="BB4055" s="26"/>
      <c r="BC4055" s="26"/>
      <c r="BD4055" s="26"/>
      <c r="BE4055" s="26"/>
      <c r="BF4055" s="26"/>
      <c r="BG4055" s="26"/>
      <c r="BH4055" s="26"/>
      <c r="BI4055" s="26"/>
      <c r="BJ4055" s="26"/>
      <c r="BK4055" s="26"/>
      <c r="BL4055" s="26"/>
      <c r="BM4055" s="26"/>
      <c r="BN4055" s="26"/>
      <c r="BO4055" s="26"/>
      <c r="BP4055" s="26"/>
      <c r="BQ4055" s="26"/>
      <c r="BR4055" s="26"/>
      <c r="BS4055" s="26"/>
      <c r="BT4055" s="26"/>
      <c r="BU4055" s="26"/>
      <c r="BV4055" s="26"/>
      <c r="BW4055" s="26"/>
      <c r="BX4055" s="26"/>
      <c r="BY4055" s="26"/>
      <c r="BZ4055" s="26"/>
      <c r="CA4055" s="26"/>
      <c r="CB4055" s="26"/>
      <c r="CC4055" s="26"/>
      <c r="CD4055" s="26"/>
      <c r="CE4055" s="26"/>
      <c r="CF4055" s="26"/>
      <c r="CG4055" s="26"/>
      <c r="CH4055" s="26"/>
      <c r="CI4055" s="26"/>
      <c r="CJ4055" s="26"/>
      <c r="CK4055" s="26"/>
      <c r="CL4055" s="26"/>
      <c r="CM4055" s="26"/>
      <c r="CN4055" s="26"/>
      <c r="CO4055" s="74"/>
      <c r="CP4055" s="74"/>
    </row>
    <row r="4056" spans="4:94" x14ac:dyDescent="0.3">
      <c r="AY4056" s="26"/>
      <c r="AZ4056" s="26"/>
      <c r="BA4056" s="26"/>
      <c r="BB4056" s="26"/>
      <c r="BC4056" s="26"/>
      <c r="BD4056" s="26"/>
      <c r="BE4056" s="26"/>
      <c r="BF4056" s="26"/>
      <c r="BG4056" s="26"/>
      <c r="BH4056" s="26"/>
      <c r="BI4056" s="26"/>
      <c r="BJ4056" s="26"/>
      <c r="BK4056" s="26"/>
      <c r="BL4056" s="26"/>
      <c r="BM4056" s="26"/>
      <c r="BN4056" s="26"/>
      <c r="BO4056" s="26"/>
      <c r="BP4056" s="26"/>
      <c r="BQ4056" s="26"/>
      <c r="BR4056" s="26"/>
      <c r="BS4056" s="26"/>
      <c r="BT4056" s="26"/>
      <c r="BU4056" s="26"/>
      <c r="BV4056" s="26"/>
      <c r="BW4056" s="26"/>
      <c r="BX4056" s="26"/>
      <c r="BY4056" s="26"/>
      <c r="BZ4056" s="26"/>
      <c r="CA4056" s="26"/>
      <c r="CB4056" s="26"/>
      <c r="CC4056" s="26"/>
      <c r="CD4056" s="26"/>
      <c r="CE4056" s="26"/>
      <c r="CF4056" s="26"/>
      <c r="CG4056" s="26"/>
      <c r="CH4056" s="26"/>
      <c r="CI4056" s="26"/>
      <c r="CJ4056" s="26"/>
      <c r="CK4056" s="26"/>
      <c r="CL4056" s="26"/>
      <c r="CM4056" s="26"/>
      <c r="CN4056" s="26"/>
      <c r="CO4056" s="74"/>
      <c r="CP4056" s="74"/>
    </row>
    <row r="4057" spans="4:94" x14ac:dyDescent="0.3">
      <c r="AY4057" s="26"/>
      <c r="AZ4057" s="26"/>
      <c r="BA4057" s="26"/>
      <c r="BB4057" s="26"/>
      <c r="BC4057" s="26"/>
      <c r="BD4057" s="26"/>
      <c r="BE4057" s="26"/>
      <c r="BF4057" s="26"/>
      <c r="BG4057" s="26"/>
      <c r="BH4057" s="26"/>
      <c r="BI4057" s="26"/>
      <c r="BJ4057" s="26"/>
      <c r="BK4057" s="26"/>
      <c r="BL4057" s="26"/>
      <c r="BM4057" s="26"/>
      <c r="BN4057" s="26"/>
      <c r="BO4057" s="26"/>
      <c r="BP4057" s="26"/>
      <c r="BQ4057" s="26"/>
      <c r="BR4057" s="26"/>
      <c r="BS4057" s="26"/>
      <c r="BT4057" s="26"/>
      <c r="BU4057" s="26"/>
      <c r="BV4057" s="26"/>
      <c r="BW4057" s="26"/>
      <c r="BX4057" s="26"/>
      <c r="BY4057" s="26"/>
      <c r="BZ4057" s="26"/>
      <c r="CA4057" s="26"/>
      <c r="CB4057" s="26"/>
      <c r="CC4057" s="26"/>
      <c r="CD4057" s="26"/>
      <c r="CE4057" s="26"/>
      <c r="CF4057" s="26"/>
      <c r="CG4057" s="26"/>
      <c r="CH4057" s="26"/>
      <c r="CI4057" s="26"/>
      <c r="CJ4057" s="26"/>
      <c r="CK4057" s="26"/>
      <c r="CL4057" s="26"/>
      <c r="CM4057" s="26"/>
      <c r="CN4057" s="26"/>
      <c r="CO4057" s="74"/>
      <c r="CP4057" s="74"/>
    </row>
    <row r="4058" spans="4:94" x14ac:dyDescent="0.3">
      <c r="AY4058" s="26"/>
      <c r="AZ4058" s="26"/>
      <c r="BA4058" s="26"/>
      <c r="BB4058" s="26"/>
      <c r="BC4058" s="26"/>
      <c r="BD4058" s="26"/>
      <c r="BE4058" s="26"/>
      <c r="BF4058" s="26"/>
      <c r="BG4058" s="26"/>
      <c r="BH4058" s="26"/>
      <c r="BI4058" s="26"/>
      <c r="BJ4058" s="26"/>
      <c r="BK4058" s="26"/>
      <c r="BL4058" s="26"/>
      <c r="BM4058" s="26"/>
      <c r="BN4058" s="26"/>
      <c r="BO4058" s="26"/>
      <c r="BP4058" s="26"/>
      <c r="BQ4058" s="26"/>
      <c r="BR4058" s="26"/>
      <c r="BS4058" s="26"/>
      <c r="BT4058" s="26"/>
      <c r="BU4058" s="26"/>
      <c r="BV4058" s="26"/>
      <c r="BW4058" s="26"/>
      <c r="BX4058" s="26"/>
      <c r="BY4058" s="26"/>
      <c r="BZ4058" s="26"/>
      <c r="CA4058" s="26"/>
      <c r="CB4058" s="26"/>
      <c r="CC4058" s="26"/>
      <c r="CD4058" s="26"/>
      <c r="CE4058" s="26"/>
      <c r="CF4058" s="26"/>
      <c r="CG4058" s="26"/>
      <c r="CH4058" s="26"/>
      <c r="CI4058" s="26"/>
      <c r="CJ4058" s="26"/>
      <c r="CK4058" s="26"/>
      <c r="CL4058" s="26"/>
      <c r="CM4058" s="26"/>
      <c r="CN4058" s="26"/>
      <c r="CO4058" s="74"/>
      <c r="CP4058" s="74"/>
    </row>
    <row r="4059" spans="4:94" x14ac:dyDescent="0.3">
      <c r="AY4059" s="26"/>
      <c r="AZ4059" s="26"/>
      <c r="BA4059" s="26"/>
      <c r="BB4059" s="26"/>
      <c r="BC4059" s="26"/>
      <c r="BD4059" s="26"/>
      <c r="BE4059" s="26"/>
      <c r="BF4059" s="26"/>
      <c r="BG4059" s="26"/>
      <c r="BH4059" s="26"/>
      <c r="BI4059" s="26"/>
      <c r="BJ4059" s="26"/>
      <c r="BK4059" s="26"/>
      <c r="BL4059" s="26"/>
      <c r="BM4059" s="26"/>
      <c r="BN4059" s="26"/>
      <c r="BO4059" s="26"/>
      <c r="BP4059" s="26"/>
      <c r="BQ4059" s="26"/>
      <c r="BR4059" s="26"/>
      <c r="BS4059" s="26"/>
      <c r="BT4059" s="26"/>
      <c r="BU4059" s="26"/>
      <c r="BV4059" s="26"/>
      <c r="BW4059" s="26"/>
      <c r="BX4059" s="26"/>
      <c r="BY4059" s="26"/>
      <c r="BZ4059" s="26"/>
      <c r="CA4059" s="26"/>
      <c r="CB4059" s="26"/>
      <c r="CC4059" s="26"/>
      <c r="CD4059" s="26"/>
      <c r="CE4059" s="26"/>
      <c r="CF4059" s="26"/>
      <c r="CG4059" s="26"/>
      <c r="CH4059" s="26"/>
      <c r="CI4059" s="26"/>
      <c r="CJ4059" s="26"/>
      <c r="CK4059" s="26"/>
      <c r="CL4059" s="26"/>
      <c r="CM4059" s="26"/>
      <c r="CN4059" s="26"/>
      <c r="CO4059" s="74"/>
      <c r="CP4059" s="74"/>
    </row>
    <row r="4060" spans="4:94" x14ac:dyDescent="0.3">
      <c r="AY4060" s="26"/>
      <c r="AZ4060" s="26"/>
      <c r="BA4060" s="26"/>
      <c r="BB4060" s="26"/>
      <c r="BC4060" s="26"/>
      <c r="BD4060" s="26"/>
      <c r="BE4060" s="26"/>
      <c r="BF4060" s="26"/>
      <c r="BG4060" s="26"/>
      <c r="BH4060" s="26"/>
      <c r="BI4060" s="26"/>
      <c r="BJ4060" s="26"/>
      <c r="BK4060" s="26"/>
      <c r="BL4060" s="26"/>
      <c r="BM4060" s="26"/>
      <c r="BN4060" s="26"/>
      <c r="BO4060" s="26"/>
      <c r="BP4060" s="26"/>
      <c r="BQ4060" s="26"/>
      <c r="BR4060" s="26"/>
      <c r="BS4060" s="26"/>
      <c r="BT4060" s="26"/>
      <c r="BU4060" s="26"/>
      <c r="BV4060" s="26"/>
      <c r="BW4060" s="26"/>
      <c r="BX4060" s="26"/>
      <c r="BY4060" s="26"/>
      <c r="BZ4060" s="26"/>
      <c r="CA4060" s="26"/>
      <c r="CB4060" s="26"/>
      <c r="CC4060" s="26"/>
      <c r="CD4060" s="26"/>
      <c r="CE4060" s="26"/>
      <c r="CF4060" s="26"/>
      <c r="CG4060" s="26"/>
      <c r="CH4060" s="26"/>
      <c r="CI4060" s="26"/>
      <c r="CJ4060" s="26"/>
      <c r="CK4060" s="26"/>
      <c r="CL4060" s="26"/>
      <c r="CM4060" s="26"/>
      <c r="CN4060" s="26"/>
      <c r="CO4060" s="74"/>
      <c r="CP4060" s="74"/>
    </row>
    <row r="4061" spans="4:94" x14ac:dyDescent="0.3">
      <c r="AY4061" s="26"/>
      <c r="AZ4061" s="26"/>
      <c r="BA4061" s="26"/>
      <c r="BB4061" s="26"/>
      <c r="BC4061" s="26"/>
      <c r="BD4061" s="26"/>
      <c r="BE4061" s="26"/>
      <c r="BF4061" s="26"/>
      <c r="BG4061" s="26"/>
      <c r="BH4061" s="26"/>
      <c r="BI4061" s="26"/>
      <c r="BJ4061" s="26"/>
      <c r="BK4061" s="26"/>
      <c r="BL4061" s="26"/>
      <c r="BM4061" s="26"/>
      <c r="BN4061" s="26"/>
      <c r="BO4061" s="26"/>
      <c r="BP4061" s="26"/>
      <c r="BQ4061" s="26"/>
      <c r="BR4061" s="26"/>
      <c r="BS4061" s="26"/>
      <c r="BT4061" s="26"/>
      <c r="BU4061" s="26"/>
      <c r="BV4061" s="26"/>
      <c r="BW4061" s="26"/>
      <c r="BX4061" s="26"/>
      <c r="BY4061" s="26"/>
      <c r="BZ4061" s="26"/>
      <c r="CA4061" s="26"/>
      <c r="CB4061" s="26"/>
      <c r="CC4061" s="26"/>
      <c r="CD4061" s="26"/>
      <c r="CE4061" s="26"/>
      <c r="CF4061" s="26"/>
      <c r="CG4061" s="26"/>
      <c r="CH4061" s="26"/>
      <c r="CI4061" s="26"/>
      <c r="CJ4061" s="26"/>
      <c r="CK4061" s="26"/>
      <c r="CL4061" s="26"/>
      <c r="CM4061" s="26"/>
      <c r="CN4061" s="26"/>
      <c r="CO4061" s="74"/>
      <c r="CP4061" s="74"/>
    </row>
    <row r="4062" spans="4:94" x14ac:dyDescent="0.3">
      <c r="AY4062" s="26"/>
      <c r="AZ4062" s="26"/>
      <c r="BA4062" s="26"/>
      <c r="BB4062" s="26"/>
      <c r="BC4062" s="26"/>
      <c r="BD4062" s="26"/>
      <c r="BE4062" s="26"/>
      <c r="BF4062" s="26"/>
      <c r="BG4062" s="26"/>
      <c r="BH4062" s="26"/>
      <c r="BI4062" s="26"/>
      <c r="BJ4062" s="26"/>
      <c r="BK4062" s="26"/>
      <c r="BL4062" s="26"/>
      <c r="BM4062" s="26"/>
      <c r="BN4062" s="26"/>
      <c r="BO4062" s="26"/>
      <c r="BP4062" s="26"/>
      <c r="BQ4062" s="26"/>
      <c r="BR4062" s="26"/>
      <c r="BS4062" s="26"/>
      <c r="BT4062" s="26"/>
      <c r="BU4062" s="26"/>
      <c r="BV4062" s="26"/>
      <c r="BW4062" s="26"/>
      <c r="BX4062" s="26"/>
      <c r="BY4062" s="26"/>
      <c r="BZ4062" s="26"/>
      <c r="CA4062" s="26"/>
      <c r="CB4062" s="26"/>
      <c r="CC4062" s="26"/>
      <c r="CD4062" s="26"/>
      <c r="CE4062" s="26"/>
      <c r="CF4062" s="26"/>
      <c r="CG4062" s="26"/>
      <c r="CH4062" s="26"/>
      <c r="CI4062" s="26"/>
      <c r="CJ4062" s="26"/>
      <c r="CK4062" s="26"/>
      <c r="CL4062" s="26"/>
      <c r="CM4062" s="26"/>
      <c r="CN4062" s="26"/>
      <c r="CO4062" s="74"/>
      <c r="CP4062" s="74"/>
    </row>
    <row r="4063" spans="4:94" x14ac:dyDescent="0.3">
      <c r="AY4063" s="26"/>
      <c r="AZ4063" s="26"/>
      <c r="BA4063" s="26"/>
      <c r="BB4063" s="26"/>
      <c r="BC4063" s="26"/>
      <c r="BD4063" s="26"/>
      <c r="BE4063" s="26"/>
      <c r="BF4063" s="26"/>
      <c r="BG4063" s="26"/>
      <c r="BH4063" s="26"/>
      <c r="BI4063" s="26"/>
      <c r="BJ4063" s="26"/>
      <c r="BK4063" s="26"/>
      <c r="BL4063" s="26"/>
      <c r="BM4063" s="26"/>
      <c r="BN4063" s="26"/>
      <c r="BO4063" s="26"/>
      <c r="BP4063" s="26"/>
      <c r="BQ4063" s="26"/>
      <c r="BR4063" s="26"/>
      <c r="BS4063" s="26"/>
      <c r="BT4063" s="26"/>
      <c r="BU4063" s="26"/>
      <c r="BV4063" s="26"/>
      <c r="BW4063" s="26"/>
      <c r="BX4063" s="26"/>
      <c r="BY4063" s="26"/>
      <c r="BZ4063" s="26"/>
      <c r="CA4063" s="26"/>
      <c r="CB4063" s="26"/>
      <c r="CC4063" s="26"/>
      <c r="CD4063" s="26"/>
      <c r="CE4063" s="26"/>
      <c r="CF4063" s="26"/>
      <c r="CG4063" s="26"/>
      <c r="CH4063" s="26"/>
      <c r="CI4063" s="26"/>
      <c r="CJ4063" s="26"/>
      <c r="CK4063" s="26"/>
      <c r="CL4063" s="26"/>
      <c r="CM4063" s="26"/>
      <c r="CN4063" s="26"/>
      <c r="CO4063" s="74"/>
      <c r="CP4063" s="74"/>
    </row>
    <row r="4064" spans="4:94" x14ac:dyDescent="0.3">
      <c r="AY4064" s="26"/>
      <c r="AZ4064" s="26"/>
      <c r="BA4064" s="26"/>
      <c r="BB4064" s="26"/>
      <c r="BC4064" s="26"/>
      <c r="BD4064" s="26"/>
      <c r="BE4064" s="26"/>
      <c r="BF4064" s="26"/>
      <c r="BG4064" s="26"/>
      <c r="BH4064" s="26"/>
      <c r="BI4064" s="26"/>
      <c r="BJ4064" s="26"/>
      <c r="BK4064" s="26"/>
      <c r="BL4064" s="26"/>
      <c r="BM4064" s="26"/>
      <c r="BN4064" s="26"/>
      <c r="BO4064" s="26"/>
      <c r="BP4064" s="26"/>
      <c r="BQ4064" s="26"/>
      <c r="BR4064" s="26"/>
      <c r="BS4064" s="26"/>
      <c r="BT4064" s="26"/>
      <c r="BU4064" s="26"/>
      <c r="BV4064" s="26"/>
      <c r="BW4064" s="26"/>
      <c r="BX4064" s="26"/>
      <c r="BY4064" s="26"/>
      <c r="BZ4064" s="26"/>
      <c r="CA4064" s="26"/>
      <c r="CB4064" s="26"/>
      <c r="CC4064" s="26"/>
      <c r="CD4064" s="26"/>
      <c r="CE4064" s="26"/>
      <c r="CF4064" s="26"/>
      <c r="CG4064" s="26"/>
      <c r="CH4064" s="26"/>
      <c r="CI4064" s="26"/>
      <c r="CJ4064" s="26"/>
      <c r="CK4064" s="26"/>
      <c r="CL4064" s="26"/>
      <c r="CM4064" s="26"/>
      <c r="CN4064" s="26"/>
      <c r="CO4064" s="74"/>
      <c r="CP4064" s="74"/>
    </row>
    <row r="4065" spans="51:94" x14ac:dyDescent="0.3">
      <c r="AY4065" s="26"/>
      <c r="AZ4065" s="26"/>
      <c r="BA4065" s="26"/>
      <c r="BB4065" s="26"/>
      <c r="BC4065" s="26"/>
      <c r="BD4065" s="26"/>
      <c r="BE4065" s="26"/>
      <c r="BF4065" s="26"/>
      <c r="BG4065" s="26"/>
      <c r="BH4065" s="26"/>
      <c r="BI4065" s="26"/>
      <c r="BJ4065" s="26"/>
      <c r="BK4065" s="26"/>
      <c r="BL4065" s="26"/>
      <c r="BM4065" s="26"/>
      <c r="BN4065" s="26"/>
      <c r="BO4065" s="26"/>
      <c r="BP4065" s="26"/>
      <c r="BQ4065" s="26"/>
      <c r="BR4065" s="26"/>
      <c r="BS4065" s="26"/>
      <c r="BT4065" s="26"/>
      <c r="BU4065" s="26"/>
      <c r="BV4065" s="26"/>
      <c r="BW4065" s="26"/>
      <c r="BX4065" s="26"/>
      <c r="BY4065" s="26"/>
      <c r="BZ4065" s="26"/>
      <c r="CA4065" s="26"/>
      <c r="CB4065" s="26"/>
      <c r="CC4065" s="26"/>
      <c r="CD4065" s="26"/>
      <c r="CE4065" s="26"/>
      <c r="CF4065" s="26"/>
      <c r="CG4065" s="26"/>
      <c r="CH4065" s="26"/>
      <c r="CI4065" s="26"/>
      <c r="CJ4065" s="26"/>
      <c r="CK4065" s="26"/>
      <c r="CL4065" s="26"/>
      <c r="CM4065" s="26"/>
      <c r="CN4065" s="26"/>
      <c r="CO4065" s="74"/>
      <c r="CP4065" s="74"/>
    </row>
    <row r="4066" spans="51:94" x14ac:dyDescent="0.3">
      <c r="AY4066" s="26"/>
      <c r="AZ4066" s="26"/>
      <c r="BA4066" s="26"/>
      <c r="BB4066" s="26"/>
      <c r="BC4066" s="26"/>
      <c r="BD4066" s="26"/>
      <c r="BE4066" s="26"/>
      <c r="BF4066" s="26"/>
      <c r="BG4066" s="26"/>
      <c r="BH4066" s="26"/>
      <c r="BI4066" s="26"/>
      <c r="BJ4066" s="26"/>
      <c r="BK4066" s="26"/>
      <c r="BL4066" s="26"/>
      <c r="BM4066" s="26"/>
      <c r="BN4066" s="26"/>
      <c r="BO4066" s="26"/>
      <c r="BP4066" s="26"/>
      <c r="BQ4066" s="26"/>
      <c r="BR4066" s="26"/>
      <c r="BS4066" s="26"/>
      <c r="BT4066" s="26"/>
      <c r="BU4066" s="26"/>
      <c r="BV4066" s="26"/>
      <c r="BW4066" s="26"/>
      <c r="BX4066" s="26"/>
      <c r="BY4066" s="26"/>
      <c r="BZ4066" s="26"/>
      <c r="CA4066" s="26"/>
      <c r="CB4066" s="26"/>
      <c r="CC4066" s="26"/>
      <c r="CD4066" s="26"/>
      <c r="CE4066" s="26"/>
      <c r="CF4066" s="26"/>
      <c r="CG4066" s="26"/>
      <c r="CH4066" s="26"/>
      <c r="CI4066" s="26"/>
      <c r="CJ4066" s="26"/>
      <c r="CK4066" s="26"/>
      <c r="CL4066" s="26"/>
      <c r="CM4066" s="26"/>
      <c r="CN4066" s="26"/>
      <c r="CO4066" s="74"/>
      <c r="CP4066" s="74"/>
    </row>
    <row r="4067" spans="51:94" x14ac:dyDescent="0.3">
      <c r="AY4067" s="26"/>
      <c r="AZ4067" s="26"/>
      <c r="BA4067" s="26"/>
      <c r="BB4067" s="26"/>
      <c r="BC4067" s="26"/>
      <c r="BD4067" s="26"/>
      <c r="BE4067" s="26"/>
      <c r="BF4067" s="26"/>
      <c r="BG4067" s="26"/>
      <c r="BH4067" s="26"/>
      <c r="BI4067" s="26"/>
      <c r="BJ4067" s="26"/>
      <c r="BK4067" s="26"/>
      <c r="BL4067" s="26"/>
      <c r="BM4067" s="26"/>
      <c r="BN4067" s="26"/>
      <c r="BO4067" s="26"/>
      <c r="BP4067" s="26"/>
      <c r="BQ4067" s="26"/>
      <c r="BR4067" s="26"/>
      <c r="BS4067" s="26"/>
      <c r="BT4067" s="26"/>
      <c r="BU4067" s="26"/>
      <c r="BV4067" s="26"/>
      <c r="BW4067" s="26"/>
      <c r="BX4067" s="26"/>
      <c r="BY4067" s="26"/>
      <c r="BZ4067" s="26"/>
      <c r="CA4067" s="26"/>
      <c r="CB4067" s="26"/>
      <c r="CC4067" s="26"/>
      <c r="CD4067" s="26"/>
      <c r="CE4067" s="26"/>
      <c r="CF4067" s="26"/>
      <c r="CG4067" s="26"/>
      <c r="CH4067" s="26"/>
      <c r="CI4067" s="26"/>
      <c r="CJ4067" s="26"/>
      <c r="CK4067" s="26"/>
      <c r="CL4067" s="26"/>
      <c r="CM4067" s="26"/>
      <c r="CN4067" s="26"/>
      <c r="CO4067" s="74"/>
      <c r="CP4067" s="74"/>
    </row>
    <row r="4068" spans="51:94" x14ac:dyDescent="0.3">
      <c r="AY4068" s="26"/>
      <c r="AZ4068" s="26"/>
      <c r="BA4068" s="26"/>
      <c r="BB4068" s="26"/>
      <c r="BC4068" s="26"/>
      <c r="BD4068" s="26"/>
      <c r="BE4068" s="26"/>
      <c r="BF4068" s="26"/>
      <c r="BG4068" s="26"/>
      <c r="BH4068" s="26"/>
      <c r="BI4068" s="26"/>
      <c r="BJ4068" s="26"/>
      <c r="BK4068" s="26"/>
      <c r="BL4068" s="26"/>
      <c r="BM4068" s="26"/>
      <c r="BN4068" s="26"/>
      <c r="BO4068" s="26"/>
      <c r="BP4068" s="26"/>
      <c r="BQ4068" s="26"/>
      <c r="BR4068" s="26"/>
      <c r="BS4068" s="26"/>
      <c r="BT4068" s="26"/>
      <c r="BU4068" s="26"/>
      <c r="BV4068" s="26"/>
      <c r="BW4068" s="26"/>
      <c r="BX4068" s="26"/>
      <c r="BY4068" s="26"/>
      <c r="BZ4068" s="26"/>
      <c r="CA4068" s="26"/>
      <c r="CB4068" s="26"/>
      <c r="CC4068" s="26"/>
      <c r="CD4068" s="26"/>
      <c r="CE4068" s="26"/>
      <c r="CF4068" s="26"/>
      <c r="CG4068" s="26"/>
      <c r="CH4068" s="26"/>
      <c r="CI4068" s="26"/>
      <c r="CJ4068" s="26"/>
      <c r="CK4068" s="26"/>
      <c r="CL4068" s="26"/>
      <c r="CM4068" s="26"/>
      <c r="CN4068" s="26"/>
      <c r="CO4068" s="74"/>
      <c r="CP4068" s="74"/>
    </row>
    <row r="4069" spans="51:94" x14ac:dyDescent="0.3">
      <c r="AY4069" s="26"/>
      <c r="AZ4069" s="26"/>
      <c r="BA4069" s="26"/>
      <c r="BB4069" s="26"/>
      <c r="BC4069" s="26"/>
      <c r="BD4069" s="26"/>
      <c r="BE4069" s="26"/>
      <c r="BF4069" s="26"/>
      <c r="BG4069" s="26"/>
      <c r="BH4069" s="26"/>
      <c r="BI4069" s="26"/>
      <c r="BJ4069" s="26"/>
      <c r="BK4069" s="26"/>
      <c r="BL4069" s="26"/>
      <c r="BM4069" s="26"/>
      <c r="BN4069" s="26"/>
      <c r="BO4069" s="26"/>
      <c r="BP4069" s="26"/>
      <c r="BQ4069" s="26"/>
      <c r="BR4069" s="26"/>
      <c r="BS4069" s="26"/>
      <c r="BT4069" s="26"/>
      <c r="BU4069" s="26"/>
      <c r="BV4069" s="26"/>
      <c r="BW4069" s="26"/>
      <c r="BX4069" s="26"/>
      <c r="BY4069" s="26"/>
      <c r="BZ4069" s="26"/>
      <c r="CA4069" s="26"/>
      <c r="CB4069" s="26"/>
      <c r="CC4069" s="26"/>
      <c r="CD4069" s="26"/>
      <c r="CE4069" s="26"/>
      <c r="CF4069" s="26"/>
      <c r="CG4069" s="26"/>
      <c r="CH4069" s="26"/>
      <c r="CI4069" s="26"/>
      <c r="CJ4069" s="26"/>
      <c r="CK4069" s="26"/>
      <c r="CL4069" s="26"/>
      <c r="CM4069" s="26"/>
      <c r="CN4069" s="26"/>
      <c r="CO4069" s="74"/>
      <c r="CP4069" s="74"/>
    </row>
    <row r="4070" spans="51:94" x14ac:dyDescent="0.3">
      <c r="AY4070" s="26"/>
      <c r="AZ4070" s="26"/>
      <c r="BA4070" s="26"/>
      <c r="BB4070" s="26"/>
      <c r="BC4070" s="26"/>
      <c r="BD4070" s="26"/>
      <c r="BE4070" s="26"/>
      <c r="BF4070" s="26"/>
      <c r="BG4070" s="26"/>
      <c r="BH4070" s="26"/>
      <c r="BI4070" s="26"/>
      <c r="BJ4070" s="26"/>
      <c r="BK4070" s="26"/>
      <c r="BL4070" s="26"/>
      <c r="BM4070" s="26"/>
      <c r="BN4070" s="26"/>
      <c r="BO4070" s="26"/>
      <c r="BP4070" s="26"/>
      <c r="BQ4070" s="26"/>
      <c r="BR4070" s="26"/>
      <c r="BS4070" s="26"/>
      <c r="BT4070" s="26"/>
      <c r="BU4070" s="26"/>
      <c r="BV4070" s="26"/>
      <c r="BW4070" s="26"/>
      <c r="BX4070" s="26"/>
      <c r="BY4070" s="26"/>
      <c r="BZ4070" s="26"/>
      <c r="CA4070" s="26"/>
      <c r="CB4070" s="26"/>
      <c r="CC4070" s="26"/>
      <c r="CD4070" s="26"/>
      <c r="CE4070" s="26"/>
      <c r="CF4070" s="26"/>
      <c r="CG4070" s="26"/>
      <c r="CH4070" s="26"/>
      <c r="CI4070" s="26"/>
      <c r="CJ4070" s="26"/>
      <c r="CK4070" s="26"/>
      <c r="CL4070" s="26"/>
      <c r="CM4070" s="26"/>
      <c r="CN4070" s="26"/>
      <c r="CO4070" s="74"/>
      <c r="CP4070" s="74"/>
    </row>
    <row r="4071" spans="51:94" x14ac:dyDescent="0.3">
      <c r="AY4071" s="26"/>
      <c r="AZ4071" s="26"/>
      <c r="BA4071" s="26"/>
      <c r="BB4071" s="26"/>
      <c r="BC4071" s="26"/>
      <c r="BD4071" s="26"/>
      <c r="BE4071" s="26"/>
      <c r="BF4071" s="26"/>
      <c r="BG4071" s="26"/>
      <c r="BH4071" s="26"/>
      <c r="BI4071" s="26"/>
      <c r="BJ4071" s="26"/>
      <c r="BK4071" s="26"/>
      <c r="BL4071" s="26"/>
      <c r="BM4071" s="26"/>
      <c r="BN4071" s="26"/>
      <c r="BO4071" s="26"/>
      <c r="BP4071" s="26"/>
      <c r="BQ4071" s="26"/>
      <c r="BR4071" s="26"/>
      <c r="BS4071" s="26"/>
      <c r="BT4071" s="26"/>
      <c r="BU4071" s="26"/>
      <c r="BV4071" s="26"/>
      <c r="BW4071" s="26"/>
      <c r="BX4071" s="26"/>
      <c r="BY4071" s="26"/>
      <c r="BZ4071" s="26"/>
      <c r="CA4071" s="26"/>
      <c r="CB4071" s="26"/>
      <c r="CC4071" s="26"/>
      <c r="CD4071" s="26"/>
      <c r="CE4071" s="26"/>
      <c r="CF4071" s="26"/>
      <c r="CG4071" s="26"/>
      <c r="CH4071" s="26"/>
      <c r="CI4071" s="26"/>
      <c r="CJ4071" s="26"/>
      <c r="CK4071" s="26"/>
      <c r="CL4071" s="26"/>
      <c r="CM4071" s="26"/>
      <c r="CN4071" s="26"/>
      <c r="CO4071" s="74"/>
      <c r="CP4071" s="74"/>
    </row>
    <row r="4072" spans="51:94" x14ac:dyDescent="0.3">
      <c r="AY4072" s="26"/>
      <c r="AZ4072" s="26"/>
      <c r="BA4072" s="26"/>
      <c r="BB4072" s="26"/>
      <c r="BC4072" s="26"/>
      <c r="BD4072" s="26"/>
      <c r="BE4072" s="26"/>
      <c r="BF4072" s="26"/>
      <c r="BG4072" s="26"/>
      <c r="BH4072" s="26"/>
      <c r="BI4072" s="26"/>
      <c r="BJ4072" s="26"/>
      <c r="BK4072" s="26"/>
      <c r="BL4072" s="26"/>
      <c r="BM4072" s="26"/>
      <c r="BN4072" s="26"/>
      <c r="BO4072" s="26"/>
      <c r="BP4072" s="26"/>
      <c r="BQ4072" s="26"/>
      <c r="BR4072" s="26"/>
      <c r="BS4072" s="26"/>
      <c r="BT4072" s="26"/>
      <c r="BU4072" s="26"/>
      <c r="BV4072" s="26"/>
      <c r="BW4072" s="26"/>
      <c r="BX4072" s="26"/>
      <c r="BY4072" s="26"/>
      <c r="BZ4072" s="26"/>
      <c r="CA4072" s="26"/>
      <c r="CB4072" s="26"/>
      <c r="CC4072" s="26"/>
      <c r="CD4072" s="26"/>
      <c r="CE4072" s="26"/>
      <c r="CF4072" s="26"/>
      <c r="CG4072" s="26"/>
      <c r="CH4072" s="26"/>
      <c r="CI4072" s="26"/>
      <c r="CJ4072" s="26"/>
      <c r="CK4072" s="26"/>
      <c r="CL4072" s="26"/>
      <c r="CM4072" s="26"/>
      <c r="CN4072" s="26"/>
      <c r="CO4072" s="74"/>
      <c r="CP4072" s="74"/>
    </row>
    <row r="4073" spans="51:94" x14ac:dyDescent="0.3">
      <c r="AY4073" s="26"/>
      <c r="AZ4073" s="26"/>
      <c r="BA4073" s="26"/>
      <c r="BB4073" s="26"/>
      <c r="BC4073" s="26"/>
      <c r="BD4073" s="26"/>
      <c r="BE4073" s="26"/>
      <c r="BF4073" s="26"/>
      <c r="BG4073" s="26"/>
      <c r="BH4073" s="26"/>
      <c r="BI4073" s="26"/>
      <c r="BJ4073" s="26"/>
      <c r="BK4073" s="26"/>
      <c r="BL4073" s="26"/>
      <c r="BM4073" s="26"/>
      <c r="BN4073" s="26"/>
      <c r="BO4073" s="26"/>
      <c r="BP4073" s="26"/>
      <c r="BQ4073" s="26"/>
      <c r="BR4073" s="26"/>
      <c r="BS4073" s="26"/>
      <c r="BT4073" s="26"/>
      <c r="BU4073" s="26"/>
      <c r="BV4073" s="26"/>
      <c r="BW4073" s="26"/>
      <c r="BX4073" s="26"/>
      <c r="BY4073" s="26"/>
      <c r="BZ4073" s="26"/>
      <c r="CA4073" s="26"/>
      <c r="CB4073" s="26"/>
      <c r="CC4073" s="26"/>
      <c r="CD4073" s="26"/>
      <c r="CE4073" s="26"/>
      <c r="CF4073" s="26"/>
      <c r="CG4073" s="26"/>
      <c r="CH4073" s="26"/>
      <c r="CI4073" s="26"/>
      <c r="CJ4073" s="26"/>
      <c r="CK4073" s="26"/>
      <c r="CL4073" s="26"/>
      <c r="CM4073" s="26"/>
      <c r="CN4073" s="26"/>
      <c r="CO4073" s="74"/>
      <c r="CP4073" s="74"/>
    </row>
    <row r="4074" spans="51:94" x14ac:dyDescent="0.3">
      <c r="AY4074" s="26"/>
      <c r="AZ4074" s="26"/>
      <c r="BA4074" s="26"/>
      <c r="BB4074" s="26"/>
      <c r="BC4074" s="26"/>
      <c r="BD4074" s="26"/>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26"/>
      <c r="CO4074" s="74"/>
      <c r="CP4074" s="74"/>
    </row>
    <row r="4075" spans="51:94" x14ac:dyDescent="0.3">
      <c r="AY4075" s="26"/>
      <c r="AZ4075" s="26"/>
      <c r="BA4075" s="26"/>
      <c r="BB4075" s="26"/>
      <c r="BC4075" s="26"/>
      <c r="BD4075" s="26"/>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74"/>
      <c r="CP4075" s="74"/>
    </row>
    <row r="4076" spans="51:94" x14ac:dyDescent="0.3">
      <c r="AY4076" s="26"/>
      <c r="AZ4076" s="26"/>
      <c r="BA4076" s="26"/>
      <c r="BB4076" s="26"/>
      <c r="BC4076" s="26"/>
      <c r="BD4076" s="26"/>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74"/>
      <c r="CP4076" s="74"/>
    </row>
    <row r="4077" spans="51:94" x14ac:dyDescent="0.3">
      <c r="AY4077" s="26"/>
      <c r="AZ4077" s="26"/>
      <c r="BA4077" s="26"/>
      <c r="BB4077" s="26"/>
      <c r="BC4077" s="26"/>
      <c r="BD4077" s="26"/>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74"/>
      <c r="CP4077" s="74"/>
    </row>
    <row r="4078" spans="51:94" x14ac:dyDescent="0.3">
      <c r="AY4078" s="26"/>
      <c r="AZ4078" s="26"/>
      <c r="BA4078" s="26"/>
      <c r="BB4078" s="26"/>
      <c r="BC4078" s="26"/>
      <c r="BD4078" s="26"/>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74"/>
      <c r="CP4078" s="74"/>
    </row>
    <row r="4079" spans="51:94" x14ac:dyDescent="0.3">
      <c r="AY4079" s="26"/>
      <c r="AZ4079" s="26"/>
      <c r="BA4079" s="26"/>
      <c r="BB4079" s="26"/>
      <c r="BC4079" s="26"/>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74"/>
      <c r="CP4079" s="74"/>
    </row>
    <row r="4080" spans="51:94" x14ac:dyDescent="0.3">
      <c r="AY4080" s="26"/>
      <c r="AZ4080" s="26"/>
      <c r="BA4080" s="26"/>
      <c r="BB4080" s="26"/>
      <c r="BC4080" s="26"/>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74"/>
      <c r="CP4080" s="74"/>
    </row>
    <row r="4081" spans="51:94" x14ac:dyDescent="0.3">
      <c r="AY4081" s="26"/>
      <c r="AZ4081" s="26"/>
      <c r="BA4081" s="26"/>
      <c r="BB4081" s="26"/>
      <c r="BC4081" s="26"/>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74"/>
      <c r="CP4081" s="74"/>
    </row>
    <row r="4082" spans="51:94" x14ac:dyDescent="0.3">
      <c r="AY4082" s="26"/>
      <c r="AZ4082" s="26"/>
      <c r="BA4082" s="26"/>
      <c r="BB4082" s="26"/>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74"/>
      <c r="CP4082" s="74"/>
    </row>
    <row r="4083" spans="51:94" x14ac:dyDescent="0.3">
      <c r="AY4083" s="26"/>
      <c r="AZ4083" s="26"/>
      <c r="BA4083" s="26"/>
      <c r="BB4083" s="26"/>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74"/>
      <c r="CP4083" s="74"/>
    </row>
    <row r="4084" spans="51:94" x14ac:dyDescent="0.3">
      <c r="AY4084" s="26"/>
      <c r="AZ4084" s="26"/>
      <c r="BA4084" s="26"/>
      <c r="BB4084" s="26"/>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74"/>
      <c r="CP4084" s="74"/>
    </row>
    <row r="4085" spans="51:94" x14ac:dyDescent="0.3">
      <c r="AY4085" s="26"/>
      <c r="AZ4085" s="26"/>
      <c r="BA4085" s="26"/>
      <c r="BB4085" s="26"/>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74"/>
      <c r="CP4085" s="74"/>
    </row>
    <row r="4086" spans="51:94" x14ac:dyDescent="0.3">
      <c r="AY4086" s="26"/>
      <c r="AZ4086" s="26"/>
      <c r="BA4086" s="26"/>
      <c r="BB4086" s="26"/>
      <c r="BC4086" s="26"/>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74"/>
      <c r="CP4086" s="74"/>
    </row>
    <row r="4087" spans="51:94" x14ac:dyDescent="0.3">
      <c r="AY4087" s="26"/>
      <c r="AZ4087" s="26"/>
      <c r="BA4087" s="26"/>
      <c r="BB4087" s="26"/>
      <c r="BC4087" s="26"/>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74"/>
      <c r="CP4087" s="74"/>
    </row>
    <row r="4088" spans="51:94" x14ac:dyDescent="0.3">
      <c r="CK4088" s="74"/>
      <c r="CL4088" s="74"/>
      <c r="CM4088" s="74"/>
      <c r="CN4088" s="74"/>
      <c r="CO4088" s="74"/>
      <c r="CP4088" s="74"/>
    </row>
    <row r="4089" spans="51:94" x14ac:dyDescent="0.3">
      <c r="CK4089" s="74"/>
      <c r="CL4089" s="74"/>
      <c r="CM4089" s="74"/>
      <c r="CN4089" s="74"/>
      <c r="CO4089" s="74"/>
      <c r="CP4089" s="74"/>
    </row>
    <row r="4090" spans="51:94" x14ac:dyDescent="0.3">
      <c r="CK4090" s="74"/>
      <c r="CL4090" s="74"/>
      <c r="CM4090" s="74"/>
      <c r="CN4090" s="74"/>
      <c r="CO4090" s="74"/>
      <c r="CP4090" s="74"/>
    </row>
    <row r="4091" spans="51:94" x14ac:dyDescent="0.3">
      <c r="CK4091" s="74"/>
      <c r="CL4091" s="74"/>
      <c r="CM4091" s="74"/>
      <c r="CN4091" s="74"/>
      <c r="CO4091" s="74"/>
      <c r="CP4091" s="74"/>
    </row>
    <row r="4092" spans="51:94" x14ac:dyDescent="0.3">
      <c r="CK4092" s="74"/>
      <c r="CL4092" s="74"/>
      <c r="CM4092" s="74"/>
      <c r="CN4092" s="74"/>
      <c r="CO4092" s="74"/>
      <c r="CP4092" s="74"/>
    </row>
    <row r="4093" spans="51:94" x14ac:dyDescent="0.3">
      <c r="CK4093" s="74"/>
      <c r="CL4093" s="74"/>
      <c r="CM4093" s="74"/>
      <c r="CN4093" s="74"/>
      <c r="CO4093" s="74"/>
      <c r="CP4093" s="74"/>
    </row>
    <row r="4094" spans="51:94" x14ac:dyDescent="0.3">
      <c r="CK4094" s="74"/>
      <c r="CL4094" s="74"/>
      <c r="CM4094" s="74"/>
      <c r="CN4094" s="74"/>
      <c r="CO4094" s="74"/>
      <c r="CP4094" s="74"/>
    </row>
    <row r="4095" spans="51:94" x14ac:dyDescent="0.3">
      <c r="CK4095" s="74"/>
      <c r="CL4095" s="74"/>
      <c r="CM4095" s="74"/>
      <c r="CN4095" s="74"/>
      <c r="CO4095" s="74"/>
      <c r="CP4095" s="74"/>
    </row>
    <row r="4096" spans="51:94" x14ac:dyDescent="0.3">
      <c r="CK4096" s="74"/>
      <c r="CL4096" s="74"/>
      <c r="CM4096" s="74"/>
      <c r="CN4096" s="74"/>
      <c r="CO4096" s="74"/>
      <c r="CP4096" s="74"/>
    </row>
    <row r="4097" spans="89:94" x14ac:dyDescent="0.3">
      <c r="CK4097" s="74"/>
      <c r="CL4097" s="74"/>
      <c r="CM4097" s="74"/>
      <c r="CN4097" s="74"/>
      <c r="CO4097" s="74"/>
      <c r="CP4097" s="74"/>
    </row>
    <row r="4098" spans="89:94" x14ac:dyDescent="0.3">
      <c r="CK4098" s="74"/>
      <c r="CL4098" s="74"/>
      <c r="CM4098" s="74"/>
      <c r="CN4098" s="74"/>
      <c r="CO4098" s="74"/>
      <c r="CP4098" s="74"/>
    </row>
    <row r="4099" spans="89:94" x14ac:dyDescent="0.3">
      <c r="CK4099" s="74"/>
      <c r="CL4099" s="74"/>
      <c r="CM4099" s="74"/>
      <c r="CN4099" s="74"/>
      <c r="CO4099" s="74"/>
      <c r="CP4099" s="74"/>
    </row>
    <row r="4100" spans="89:94" x14ac:dyDescent="0.3">
      <c r="CK4100" s="74"/>
      <c r="CL4100" s="74"/>
      <c r="CM4100" s="74"/>
      <c r="CN4100" s="74"/>
      <c r="CO4100" s="74"/>
      <c r="CP4100" s="74"/>
    </row>
    <row r="4101" spans="89:94" x14ac:dyDescent="0.3">
      <c r="CK4101" s="74"/>
      <c r="CL4101" s="74"/>
      <c r="CM4101" s="74"/>
      <c r="CN4101" s="74"/>
      <c r="CO4101" s="74"/>
      <c r="CP4101" s="74"/>
    </row>
    <row r="4102" spans="89:94" x14ac:dyDescent="0.3">
      <c r="CK4102" s="74"/>
      <c r="CL4102" s="74"/>
      <c r="CM4102" s="74"/>
      <c r="CN4102" s="74"/>
      <c r="CO4102" s="74"/>
      <c r="CP4102" s="74"/>
    </row>
    <row r="4103" spans="89:94" x14ac:dyDescent="0.3">
      <c r="CK4103" s="74"/>
      <c r="CL4103" s="74"/>
      <c r="CM4103" s="74"/>
      <c r="CN4103" s="74"/>
      <c r="CO4103" s="74"/>
      <c r="CP4103" s="74"/>
    </row>
  </sheetData>
  <mergeCells count="18">
    <mergeCell ref="A4:O4"/>
    <mergeCell ref="A5:O5"/>
    <mergeCell ref="A6:O6"/>
    <mergeCell ref="A7:L7"/>
    <mergeCell ref="A8:A9"/>
    <mergeCell ref="B8:B9"/>
    <mergeCell ref="C8:C9"/>
    <mergeCell ref="D8:D9"/>
    <mergeCell ref="E8:E9"/>
    <mergeCell ref="F8:F9"/>
    <mergeCell ref="A13:F13"/>
    <mergeCell ref="A15:O15"/>
    <mergeCell ref="G8:H8"/>
    <mergeCell ref="I8:J8"/>
    <mergeCell ref="K8:L8"/>
    <mergeCell ref="M8:M9"/>
    <mergeCell ref="N8:N9"/>
    <mergeCell ref="O8:O9"/>
  </mergeCells>
  <dataValidations count="2">
    <dataValidation type="list" allowBlank="1" showInputMessage="1" showErrorMessage="1" sqref="C17562:C65192" xr:uid="{0C40EE9A-F440-4343-8EE9-878F4BB7D4BA}">
      <formula1>INDIRECT(A17562)</formula1>
    </dataValidation>
    <dataValidation type="list" allowBlank="1" showInputMessage="1" showErrorMessage="1" sqref="A175:B65192" xr:uid="{BC06722A-52E4-4522-84A3-91FA899FA814}">
      <formula1>REGIONALES</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399BE-6756-4586-AF5A-A65FEF0C6573}">
  <dimension ref="A4:CP4102"/>
  <sheetViews>
    <sheetView workbookViewId="0">
      <selection activeCell="D19" sqref="D19"/>
    </sheetView>
  </sheetViews>
  <sheetFormatPr baseColWidth="10" defaultColWidth="9.109375" defaultRowHeight="14.4" x14ac:dyDescent="0.3"/>
  <cols>
    <col min="1" max="1" width="8.33203125" customWidth="1"/>
    <col min="2" max="2" width="13.88671875" customWidth="1"/>
    <col min="3" max="3" width="48.5546875" customWidth="1"/>
    <col min="4" max="4" width="97.88671875" style="63" customWidth="1"/>
    <col min="5" max="5" width="14.88671875" customWidth="1"/>
    <col min="6" max="6" width="14.6640625" customWidth="1"/>
    <col min="7" max="7" width="19.6640625" customWidth="1"/>
    <col min="8" max="8" width="26.6640625" bestFit="1" customWidth="1"/>
    <col min="9" max="9" width="18" customWidth="1"/>
    <col min="10" max="10" width="26.6640625" bestFit="1" customWidth="1"/>
    <col min="11" max="11" width="20.88671875" style="64" customWidth="1"/>
    <col min="12" max="12" width="26.6640625" style="64" bestFit="1" customWidth="1"/>
    <col min="13" max="13" width="23.5546875" customWidth="1"/>
    <col min="14" max="14" width="40.6640625" bestFit="1" customWidth="1"/>
    <col min="15" max="15" width="24.109375" customWidth="1"/>
    <col min="16" max="18" width="8.6640625" customWidth="1"/>
    <col min="19" max="53" width="2.33203125" bestFit="1" customWidth="1"/>
    <col min="54" max="54" width="23.109375" customWidth="1"/>
  </cols>
  <sheetData>
    <row r="4" spans="1:16" ht="18.75" customHeight="1" x14ac:dyDescent="0.3">
      <c r="A4" s="202" t="s">
        <v>0</v>
      </c>
      <c r="B4" s="202"/>
      <c r="C4" s="202"/>
      <c r="D4" s="202"/>
      <c r="E4" s="202"/>
      <c r="F4" s="202"/>
      <c r="G4" s="202"/>
      <c r="H4" s="202"/>
      <c r="I4" s="202"/>
      <c r="J4" s="202"/>
      <c r="K4" s="202"/>
      <c r="L4" s="202"/>
      <c r="M4" s="202"/>
      <c r="N4" s="202"/>
      <c r="O4" s="202"/>
    </row>
    <row r="5" spans="1:16" ht="112.5" customHeight="1" x14ac:dyDescent="0.3">
      <c r="A5" s="216" t="s">
        <v>257</v>
      </c>
      <c r="B5" s="216"/>
      <c r="C5" s="216"/>
      <c r="D5" s="216"/>
      <c r="E5" s="216"/>
      <c r="F5" s="216"/>
      <c r="G5" s="216"/>
      <c r="H5" s="216"/>
      <c r="I5" s="216"/>
      <c r="J5" s="216"/>
      <c r="K5" s="216"/>
      <c r="L5" s="216"/>
      <c r="M5" s="216"/>
      <c r="N5" s="216"/>
      <c r="O5" s="216"/>
    </row>
    <row r="6" spans="1:16" ht="15" customHeight="1" x14ac:dyDescent="0.3">
      <c r="A6" s="217" t="s">
        <v>273</v>
      </c>
      <c r="B6" s="217"/>
      <c r="C6" s="217"/>
      <c r="D6" s="217"/>
      <c r="E6" s="217"/>
      <c r="F6" s="217"/>
      <c r="G6" s="217"/>
      <c r="H6" s="217"/>
      <c r="I6" s="217"/>
      <c r="J6" s="217"/>
      <c r="K6" s="217"/>
      <c r="L6" s="217"/>
      <c r="M6" s="217"/>
      <c r="N6" s="217"/>
      <c r="O6" s="217"/>
    </row>
    <row r="7" spans="1:16" ht="4.5" customHeight="1" x14ac:dyDescent="0.3">
      <c r="A7" s="242"/>
      <c r="B7" s="242"/>
      <c r="C7" s="242"/>
      <c r="D7" s="242"/>
      <c r="E7" s="242"/>
      <c r="F7" s="242"/>
      <c r="G7" s="242"/>
      <c r="H7" s="242"/>
      <c r="I7" s="242"/>
      <c r="J7" s="242"/>
      <c r="K7" s="242"/>
      <c r="L7" s="242"/>
      <c r="M7" s="100"/>
      <c r="N7" s="100"/>
      <c r="O7" s="100"/>
    </row>
    <row r="8" spans="1:16" ht="24" customHeight="1" x14ac:dyDescent="0.3">
      <c r="A8" s="207" t="s">
        <v>3</v>
      </c>
      <c r="B8" s="207" t="s">
        <v>4</v>
      </c>
      <c r="C8" s="207" t="s">
        <v>5</v>
      </c>
      <c r="D8" s="207" t="s">
        <v>6</v>
      </c>
      <c r="E8" s="207" t="s">
        <v>7</v>
      </c>
      <c r="F8" s="207" t="s">
        <v>8</v>
      </c>
      <c r="G8" s="238" t="s">
        <v>320</v>
      </c>
      <c r="H8" s="238"/>
      <c r="I8" s="239" t="s">
        <v>321</v>
      </c>
      <c r="J8" s="239"/>
      <c r="K8" s="240" t="s">
        <v>260</v>
      </c>
      <c r="L8" s="240"/>
      <c r="M8" s="241" t="s">
        <v>322</v>
      </c>
      <c r="N8" s="241" t="s">
        <v>316</v>
      </c>
      <c r="O8" s="241" t="s">
        <v>15</v>
      </c>
    </row>
    <row r="9" spans="1:16" ht="35.25" customHeight="1" x14ac:dyDescent="0.3">
      <c r="A9" s="207"/>
      <c r="B9" s="207"/>
      <c r="C9" s="207"/>
      <c r="D9" s="207"/>
      <c r="E9" s="207"/>
      <c r="F9" s="207"/>
      <c r="G9" s="130" t="s">
        <v>16</v>
      </c>
      <c r="H9" s="130" t="s">
        <v>17</v>
      </c>
      <c r="I9" s="121" t="s">
        <v>16</v>
      </c>
      <c r="J9" s="121" t="s">
        <v>17</v>
      </c>
      <c r="K9" s="95" t="s">
        <v>16</v>
      </c>
      <c r="L9" s="95" t="s">
        <v>17</v>
      </c>
      <c r="M9" s="241"/>
      <c r="N9" s="241"/>
      <c r="O9" s="241"/>
    </row>
    <row r="10" spans="1:16" s="26" customFormat="1" ht="409.5" customHeight="1" x14ac:dyDescent="0.3">
      <c r="A10" s="13">
        <v>1</v>
      </c>
      <c r="B10" s="13">
        <v>25191700</v>
      </c>
      <c r="C10" s="122" t="e" vm="80">
        <v>#VALUE!</v>
      </c>
      <c r="D10" s="131" t="s">
        <v>323</v>
      </c>
      <c r="E10" s="13" t="s">
        <v>24</v>
      </c>
      <c r="F10" s="132">
        <v>1</v>
      </c>
      <c r="G10" s="133">
        <v>356988100</v>
      </c>
      <c r="H10" s="133">
        <f>G10*F10</f>
        <v>356988100</v>
      </c>
      <c r="I10" s="133">
        <v>335790630</v>
      </c>
      <c r="J10" s="133">
        <f>I10*F10</f>
        <v>335790630</v>
      </c>
      <c r="K10" s="134">
        <v>555067170</v>
      </c>
      <c r="L10" s="134">
        <f>ROUND((K10*F10),0)</f>
        <v>555067170</v>
      </c>
      <c r="M10" s="135">
        <f>ROUND(AVERAGE(G10,I10),0)</f>
        <v>346389365</v>
      </c>
      <c r="N10" s="135">
        <f>M10*F10</f>
        <v>346389365</v>
      </c>
      <c r="O10" s="124"/>
    </row>
    <row r="11" spans="1:16" s="26" customFormat="1" ht="409.5" customHeight="1" x14ac:dyDescent="0.3">
      <c r="A11" s="27">
        <v>2</v>
      </c>
      <c r="B11" s="13">
        <v>25191700</v>
      </c>
      <c r="C11" s="27"/>
      <c r="D11" s="136" t="s">
        <v>324</v>
      </c>
      <c r="E11" s="27" t="s">
        <v>24</v>
      </c>
      <c r="F11" s="80">
        <v>1</v>
      </c>
      <c r="G11" s="81">
        <v>1130488100</v>
      </c>
      <c r="H11" s="81">
        <f>G11*F11</f>
        <v>1130488100</v>
      </c>
      <c r="I11" s="81">
        <v>1089176060</v>
      </c>
      <c r="J11" s="81">
        <f>I11*F11</f>
        <v>1089176060</v>
      </c>
      <c r="K11" s="98">
        <v>1747034830.4661</v>
      </c>
      <c r="L11" s="98">
        <f>ROUND((K11*F11),0)</f>
        <v>1747034830</v>
      </c>
      <c r="M11" s="135">
        <f>ROUND(AVERAGE(G11,I11),0)</f>
        <v>1109832080</v>
      </c>
      <c r="N11" s="135">
        <f>M11*F11</f>
        <v>1109832080</v>
      </c>
      <c r="O11" s="124"/>
    </row>
    <row r="12" spans="1:16" s="26" customFormat="1" ht="26.25" customHeight="1" thickBot="1" x14ac:dyDescent="0.35">
      <c r="A12" s="233" t="s">
        <v>60</v>
      </c>
      <c r="B12" s="234"/>
      <c r="C12" s="234"/>
      <c r="D12" s="234"/>
      <c r="E12" s="234"/>
      <c r="F12" s="234"/>
      <c r="G12" s="235"/>
      <c r="H12" s="138">
        <f>SUM(H10:H11)</f>
        <v>1487476200</v>
      </c>
      <c r="I12" s="139"/>
      <c r="J12" s="138">
        <f>SUM(J10:J11)</f>
        <v>1424966690</v>
      </c>
      <c r="K12" s="140"/>
      <c r="L12" s="138">
        <f>SUM(L10:L11)</f>
        <v>2302102000</v>
      </c>
      <c r="N12" s="138">
        <f>SUM(N10:N11)</f>
        <v>1456221445</v>
      </c>
      <c r="O12" s="138"/>
      <c r="P12" s="57"/>
    </row>
    <row r="13" spans="1:16" s="26" customFormat="1" ht="15" customHeight="1" x14ac:dyDescent="0.3">
      <c r="A13" s="58"/>
      <c r="B13" s="58"/>
      <c r="C13" s="58"/>
      <c r="D13" s="59"/>
      <c r="E13" s="58"/>
      <c r="F13" s="58"/>
      <c r="G13" s="58"/>
      <c r="H13" s="58"/>
      <c r="I13" s="58"/>
      <c r="J13" s="58"/>
      <c r="K13" s="60"/>
      <c r="L13" s="60"/>
      <c r="O13" s="57"/>
      <c r="P13" s="57"/>
    </row>
    <row r="14" spans="1:16" s="26" customFormat="1" ht="59.25" customHeight="1" x14ac:dyDescent="0.3">
      <c r="A14" s="236" t="s">
        <v>61</v>
      </c>
      <c r="B14" s="237"/>
      <c r="C14" s="237"/>
      <c r="D14" s="237"/>
      <c r="E14" s="237"/>
      <c r="F14" s="237"/>
      <c r="G14" s="237"/>
      <c r="H14" s="237"/>
      <c r="I14" s="237"/>
      <c r="J14" s="237"/>
      <c r="K14" s="237"/>
      <c r="L14" s="237"/>
      <c r="M14" s="237"/>
      <c r="N14" s="237"/>
      <c r="O14" s="237"/>
      <c r="P14" s="57"/>
    </row>
    <row r="15" spans="1:16" s="26" customFormat="1" ht="18.75" customHeight="1" x14ac:dyDescent="0.35">
      <c r="C15" s="61"/>
      <c r="D15" s="62"/>
      <c r="K15" s="57"/>
      <c r="L15" s="57"/>
      <c r="O15" s="57"/>
      <c r="P15" s="57"/>
    </row>
    <row r="16" spans="1:16" s="26" customFormat="1" ht="15" customHeight="1" x14ac:dyDescent="0.3">
      <c r="D16" s="62"/>
      <c r="K16" s="57"/>
      <c r="L16" s="57"/>
      <c r="O16" s="57"/>
      <c r="P16" s="57"/>
    </row>
    <row r="17" spans="4:16" ht="24.75" customHeight="1" x14ac:dyDescent="0.3">
      <c r="D17" s="63" t="s">
        <v>325</v>
      </c>
      <c r="O17" s="64"/>
      <c r="P17" s="64"/>
    </row>
    <row r="18" spans="4:16" ht="24.75" customHeight="1" x14ac:dyDescent="0.3">
      <c r="O18" s="64"/>
      <c r="P18" s="64"/>
    </row>
    <row r="19" spans="4:16" ht="24.75" customHeight="1" x14ac:dyDescent="0.3">
      <c r="O19" s="64"/>
      <c r="P19" s="64"/>
    </row>
    <row r="20" spans="4:16" ht="24.75" customHeight="1" x14ac:dyDescent="0.3">
      <c r="O20" s="64"/>
      <c r="P20" s="64"/>
    </row>
    <row r="21" spans="4:16" ht="24.75" customHeight="1" x14ac:dyDescent="0.3">
      <c r="O21" s="64"/>
      <c r="P21" s="64"/>
    </row>
    <row r="22" spans="4:16" ht="24.75" customHeight="1" x14ac:dyDescent="0.3"/>
    <row r="23" spans="4:16" ht="24.75" customHeight="1" x14ac:dyDescent="0.3"/>
    <row r="24" spans="4:16" ht="24.75" customHeight="1" x14ac:dyDescent="0.3"/>
    <row r="25" spans="4:16" ht="24.75" customHeight="1" x14ac:dyDescent="0.3"/>
    <row r="26" spans="4:16" ht="24.75" customHeight="1" x14ac:dyDescent="0.3"/>
    <row r="27" spans="4:16" ht="24.75" customHeight="1" x14ac:dyDescent="0.3"/>
    <row r="28" spans="4:16" ht="24.75" customHeight="1" x14ac:dyDescent="0.3"/>
    <row r="29" spans="4:16" ht="24.75" customHeight="1" x14ac:dyDescent="0.3"/>
    <row r="30" spans="4:16" ht="24.75" customHeight="1" x14ac:dyDescent="0.3"/>
    <row r="31" spans="4:16" ht="24.75" customHeight="1" x14ac:dyDescent="0.3"/>
    <row r="32" spans="4:16" ht="24.75" customHeight="1" x14ac:dyDescent="0.3"/>
    <row r="33" ht="24.75" customHeight="1" x14ac:dyDescent="0.3"/>
    <row r="34" ht="24.75" customHeight="1" x14ac:dyDescent="0.3"/>
    <row r="35" ht="24.75" customHeight="1" x14ac:dyDescent="0.3"/>
    <row r="36" ht="24.75" customHeight="1" x14ac:dyDescent="0.3"/>
    <row r="37" ht="24.75" customHeight="1" x14ac:dyDescent="0.3"/>
    <row r="38" ht="24.75" customHeight="1" x14ac:dyDescent="0.3"/>
    <row r="39" ht="24.75" customHeight="1" x14ac:dyDescent="0.3"/>
    <row r="40" ht="24.75" customHeight="1" x14ac:dyDescent="0.3"/>
    <row r="41" ht="24.75" customHeight="1" x14ac:dyDescent="0.3"/>
    <row r="42" ht="24.75" customHeight="1" x14ac:dyDescent="0.3"/>
    <row r="4003" spans="4:89" s="66" customFormat="1" x14ac:dyDescent="0.3">
      <c r="D4003" s="65"/>
    </row>
    <row r="4004" spans="4:89" s="66" customFormat="1" x14ac:dyDescent="0.3">
      <c r="D4004" s="65"/>
    </row>
    <row r="4005" spans="4:89" s="66" customFormat="1" x14ac:dyDescent="0.3">
      <c r="D4005" s="65"/>
    </row>
    <row r="4006" spans="4:89" s="66" customFormat="1" x14ac:dyDescent="0.3">
      <c r="D4006" s="65"/>
    </row>
    <row r="4007" spans="4:89" s="66" customFormat="1" x14ac:dyDescent="0.3">
      <c r="D4007" s="65"/>
    </row>
    <row r="4008" spans="4:89" s="66" customFormat="1" x14ac:dyDescent="0.3">
      <c r="D4008" s="65"/>
    </row>
    <row r="4009" spans="4:89" s="66" customFormat="1" x14ac:dyDescent="0.3">
      <c r="D4009" s="65"/>
    </row>
    <row r="4010" spans="4:89" s="66" customFormat="1" x14ac:dyDescent="0.3">
      <c r="D4010" s="65"/>
    </row>
    <row r="4011" spans="4:89" s="66" customFormat="1" x14ac:dyDescent="0.3">
      <c r="D4011" s="65"/>
    </row>
    <row r="4012" spans="4:89" s="66" customFormat="1" ht="72" x14ac:dyDescent="0.3">
      <c r="D4012" s="65"/>
      <c r="AZ4012" s="67"/>
      <c r="BA4012" s="68" t="s">
        <v>62</v>
      </c>
      <c r="BC4012" s="69" t="s">
        <v>63</v>
      </c>
      <c r="BD4012" s="70" t="s">
        <v>62</v>
      </c>
      <c r="BE4012" s="70" t="s">
        <v>64</v>
      </c>
      <c r="BF4012" s="70" t="s">
        <v>65</v>
      </c>
      <c r="BG4012" s="70" t="s">
        <v>66</v>
      </c>
      <c r="BH4012" s="70" t="s">
        <v>67</v>
      </c>
      <c r="BI4012" s="68" t="s">
        <v>68</v>
      </c>
      <c r="BJ4012" s="68" t="s">
        <v>69</v>
      </c>
      <c r="BK4012" s="68" t="s">
        <v>70</v>
      </c>
      <c r="BL4012" s="68" t="s">
        <v>71</v>
      </c>
      <c r="BM4012" s="68" t="s">
        <v>72</v>
      </c>
      <c r="BN4012" s="68" t="s">
        <v>73</v>
      </c>
      <c r="BO4012" s="68" t="s">
        <v>74</v>
      </c>
      <c r="BP4012" s="68" t="s">
        <v>75</v>
      </c>
      <c r="BQ4012" s="68" t="s">
        <v>76</v>
      </c>
      <c r="BR4012" s="68" t="s">
        <v>77</v>
      </c>
      <c r="BS4012" s="68" t="s">
        <v>78</v>
      </c>
      <c r="BT4012" s="68" t="s">
        <v>79</v>
      </c>
      <c r="BU4012" s="68" t="s">
        <v>80</v>
      </c>
      <c r="BV4012" s="68" t="s">
        <v>81</v>
      </c>
      <c r="BW4012" s="68" t="s">
        <v>82</v>
      </c>
      <c r="BX4012" s="68" t="s">
        <v>83</v>
      </c>
      <c r="BY4012" s="68" t="s">
        <v>84</v>
      </c>
      <c r="BZ4012" s="68" t="s">
        <v>85</v>
      </c>
      <c r="CA4012" s="68" t="s">
        <v>86</v>
      </c>
      <c r="CB4012" s="68" t="s">
        <v>87</v>
      </c>
      <c r="CC4012" s="68" t="s">
        <v>88</v>
      </c>
      <c r="CD4012" s="68" t="s">
        <v>89</v>
      </c>
      <c r="CE4012" s="68" t="s">
        <v>90</v>
      </c>
      <c r="CF4012" s="68" t="s">
        <v>91</v>
      </c>
      <c r="CG4012" s="68" t="s">
        <v>92</v>
      </c>
      <c r="CH4012" s="68" t="s">
        <v>93</v>
      </c>
      <c r="CI4012" s="68" t="s">
        <v>94</v>
      </c>
      <c r="CJ4012" s="68" t="s">
        <v>95</v>
      </c>
      <c r="CK4012" s="68" t="s">
        <v>96</v>
      </c>
    </row>
    <row r="4013" spans="4:89" s="66" customFormat="1" ht="72" x14ac:dyDescent="0.3">
      <c r="D4013" s="65"/>
      <c r="AZ4013" s="67"/>
      <c r="BA4013" s="68" t="s">
        <v>64</v>
      </c>
      <c r="BC4013" s="69" t="s">
        <v>97</v>
      </c>
      <c r="BD4013" s="70" t="s">
        <v>98</v>
      </c>
      <c r="BE4013" s="70" t="s">
        <v>99</v>
      </c>
      <c r="BF4013" s="70" t="s">
        <v>100</v>
      </c>
      <c r="BG4013" s="70" t="s">
        <v>101</v>
      </c>
      <c r="BH4013" s="70" t="s">
        <v>102</v>
      </c>
      <c r="BI4013" s="68" t="s">
        <v>103</v>
      </c>
      <c r="BJ4013" s="68" t="s">
        <v>104</v>
      </c>
      <c r="BK4013" s="68" t="s">
        <v>105</v>
      </c>
      <c r="BL4013" s="68" t="s">
        <v>106</v>
      </c>
      <c r="BM4013" s="68" t="s">
        <v>107</v>
      </c>
      <c r="BN4013" s="68" t="s">
        <v>108</v>
      </c>
      <c r="BO4013" s="68" t="s">
        <v>109</v>
      </c>
      <c r="BP4013" s="68" t="s">
        <v>110</v>
      </c>
      <c r="BQ4013" s="68" t="s">
        <v>111</v>
      </c>
      <c r="BR4013" s="68" t="s">
        <v>112</v>
      </c>
      <c r="BS4013" s="68" t="s">
        <v>113</v>
      </c>
      <c r="BT4013" s="68" t="s">
        <v>114</v>
      </c>
      <c r="BU4013" s="68" t="s">
        <v>115</v>
      </c>
      <c r="BV4013" s="68" t="s">
        <v>116</v>
      </c>
      <c r="BW4013" s="68" t="s">
        <v>117</v>
      </c>
      <c r="BX4013" s="68" t="s">
        <v>118</v>
      </c>
      <c r="BY4013" s="68" t="s">
        <v>119</v>
      </c>
      <c r="BZ4013" s="68" t="s">
        <v>120</v>
      </c>
      <c r="CA4013" s="68" t="s">
        <v>121</v>
      </c>
      <c r="CB4013" s="68" t="s">
        <v>122</v>
      </c>
      <c r="CC4013" s="68" t="s">
        <v>123</v>
      </c>
      <c r="CD4013" s="68" t="s">
        <v>124</v>
      </c>
      <c r="CE4013" s="68" t="s">
        <v>125</v>
      </c>
      <c r="CF4013" s="68" t="s">
        <v>126</v>
      </c>
      <c r="CG4013" s="68" t="s">
        <v>127</v>
      </c>
      <c r="CH4013" s="68" t="s">
        <v>128</v>
      </c>
      <c r="CI4013" s="68" t="s">
        <v>129</v>
      </c>
      <c r="CJ4013" s="68" t="s">
        <v>130</v>
      </c>
      <c r="CK4013" s="68" t="s">
        <v>131</v>
      </c>
    </row>
    <row r="4014" spans="4:89" s="66" customFormat="1" ht="96" x14ac:dyDescent="0.3">
      <c r="D4014" s="65"/>
      <c r="AZ4014" s="67"/>
      <c r="BA4014" s="68" t="s">
        <v>65</v>
      </c>
      <c r="BC4014" s="69" t="s">
        <v>132</v>
      </c>
      <c r="BD4014" s="71" t="s">
        <v>133</v>
      </c>
      <c r="BE4014" s="71" t="s">
        <v>134</v>
      </c>
      <c r="BF4014" s="71" t="s">
        <v>135</v>
      </c>
      <c r="BG4014" s="71" t="s">
        <v>136</v>
      </c>
      <c r="BH4014" s="71" t="s">
        <v>137</v>
      </c>
      <c r="BI4014" s="72" t="s">
        <v>138</v>
      </c>
      <c r="BJ4014" s="72" t="s">
        <v>139</v>
      </c>
      <c r="BK4014" s="72" t="s">
        <v>140</v>
      </c>
      <c r="BL4014" s="72" t="s">
        <v>141</v>
      </c>
      <c r="BM4014" s="72" t="s">
        <v>142</v>
      </c>
      <c r="BN4014" s="72" t="s">
        <v>143</v>
      </c>
      <c r="BO4014" s="72" t="s">
        <v>144</v>
      </c>
      <c r="BP4014" s="72" t="s">
        <v>145</v>
      </c>
      <c r="BQ4014" s="72" t="s">
        <v>146</v>
      </c>
      <c r="BR4014" s="72" t="s">
        <v>147</v>
      </c>
      <c r="BS4014" s="72" t="s">
        <v>148</v>
      </c>
      <c r="BT4014" s="72" t="s">
        <v>149</v>
      </c>
      <c r="BU4014" s="72" t="s">
        <v>150</v>
      </c>
      <c r="BV4014" s="72" t="s">
        <v>151</v>
      </c>
      <c r="BW4014" s="72" t="s">
        <v>152</v>
      </c>
      <c r="BX4014" s="72" t="s">
        <v>153</v>
      </c>
      <c r="BY4014" s="72" t="s">
        <v>154</v>
      </c>
      <c r="BZ4014" s="72" t="s">
        <v>155</v>
      </c>
      <c r="CA4014" s="72" t="s">
        <v>156</v>
      </c>
      <c r="CB4014" s="72" t="s">
        <v>157</v>
      </c>
      <c r="CC4014" s="72" t="s">
        <v>158</v>
      </c>
      <c r="CD4014" s="72" t="s">
        <v>156</v>
      </c>
      <c r="CE4014" s="72" t="s">
        <v>159</v>
      </c>
      <c r="CF4014" s="72" t="s">
        <v>156</v>
      </c>
      <c r="CG4014" s="72" t="s">
        <v>160</v>
      </c>
      <c r="CH4014" s="72" t="s">
        <v>161</v>
      </c>
      <c r="CI4014" s="72" t="s">
        <v>162</v>
      </c>
      <c r="CJ4014" s="72" t="s">
        <v>163</v>
      </c>
      <c r="CK4014" s="72" t="s">
        <v>164</v>
      </c>
    </row>
    <row r="4015" spans="4:89" s="66" customFormat="1" ht="96" x14ac:dyDescent="0.3">
      <c r="D4015" s="65"/>
      <c r="AZ4015" s="67"/>
      <c r="BA4015" s="68" t="s">
        <v>66</v>
      </c>
      <c r="BC4015" s="69" t="s">
        <v>165</v>
      </c>
      <c r="BD4015" s="57"/>
      <c r="BE4015" s="71" t="s">
        <v>166</v>
      </c>
      <c r="BF4015" s="57"/>
      <c r="BG4015" s="71" t="s">
        <v>167</v>
      </c>
      <c r="BH4015" s="71" t="s">
        <v>168</v>
      </c>
      <c r="BI4015" s="72" t="s">
        <v>169</v>
      </c>
      <c r="BJ4015" s="72" t="s">
        <v>170</v>
      </c>
      <c r="BM4015" s="72" t="s">
        <v>171</v>
      </c>
      <c r="BN4015" s="72" t="s">
        <v>172</v>
      </c>
      <c r="BP4015" s="72" t="s">
        <v>173</v>
      </c>
      <c r="BQ4015" s="72" t="s">
        <v>174</v>
      </c>
      <c r="BR4015" s="68"/>
      <c r="BS4015" s="72" t="s">
        <v>175</v>
      </c>
      <c r="BU4015" s="72" t="s">
        <v>176</v>
      </c>
      <c r="BW4015" s="72" t="s">
        <v>177</v>
      </c>
      <c r="BX4015" s="72" t="s">
        <v>178</v>
      </c>
      <c r="BY4015" s="72" t="s">
        <v>179</v>
      </c>
      <c r="BZ4015" s="72" t="s">
        <v>180</v>
      </c>
      <c r="CA4015" s="72" t="s">
        <v>181</v>
      </c>
      <c r="CC4015" s="72" t="s">
        <v>182</v>
      </c>
      <c r="CD4015" s="72" t="s">
        <v>183</v>
      </c>
      <c r="CF4015" s="72" t="s">
        <v>184</v>
      </c>
      <c r="CH4015" s="72" t="s">
        <v>185</v>
      </c>
      <c r="CI4015" s="72" t="s">
        <v>186</v>
      </c>
    </row>
    <row r="4016" spans="4:89" s="66" customFormat="1" ht="84" x14ac:dyDescent="0.3">
      <c r="D4016" s="65"/>
      <c r="AZ4016" s="69"/>
      <c r="BA4016" s="70" t="s">
        <v>67</v>
      </c>
      <c r="BC4016" s="69" t="s">
        <v>187</v>
      </c>
      <c r="BD4016" s="57"/>
      <c r="BE4016" s="71" t="s">
        <v>188</v>
      </c>
      <c r="BF4016" s="57"/>
      <c r="BG4016" s="71" t="s">
        <v>189</v>
      </c>
      <c r="BH4016" s="71" t="s">
        <v>190</v>
      </c>
      <c r="BI4016" s="72" t="s">
        <v>191</v>
      </c>
      <c r="BJ4016" s="72" t="s">
        <v>192</v>
      </c>
      <c r="BM4016" s="72" t="s">
        <v>193</v>
      </c>
      <c r="BN4016" s="72" t="s">
        <v>194</v>
      </c>
      <c r="BQ4016" s="72" t="s">
        <v>195</v>
      </c>
      <c r="BR4016" s="68"/>
      <c r="BS4016" s="72" t="s">
        <v>196</v>
      </c>
      <c r="BW4016" s="72" t="s">
        <v>197</v>
      </c>
      <c r="BZ4016" s="72" t="s">
        <v>198</v>
      </c>
      <c r="CC4016" s="72" t="s">
        <v>199</v>
      </c>
      <c r="CD4016" s="72" t="s">
        <v>193</v>
      </c>
      <c r="CF4016" s="72" t="s">
        <v>200</v>
      </c>
      <c r="CH4016" s="72" t="s">
        <v>193</v>
      </c>
      <c r="CI4016" s="72" t="s">
        <v>201</v>
      </c>
    </row>
    <row r="4017" spans="4:87" s="66" customFormat="1" ht="84" x14ac:dyDescent="0.3">
      <c r="D4017" s="65"/>
      <c r="AZ4017" s="69"/>
      <c r="BA4017" s="70" t="s">
        <v>68</v>
      </c>
      <c r="BC4017" s="69" t="s">
        <v>202</v>
      </c>
      <c r="BD4017" s="57"/>
      <c r="BE4017" s="71" t="s">
        <v>203</v>
      </c>
      <c r="BF4017" s="57"/>
      <c r="BG4017" s="71" t="s">
        <v>193</v>
      </c>
      <c r="BH4017" s="71" t="s">
        <v>193</v>
      </c>
      <c r="BI4017" s="72" t="s">
        <v>204</v>
      </c>
      <c r="BJ4017" s="72" t="s">
        <v>193</v>
      </c>
      <c r="BQ4017" s="72" t="s">
        <v>205</v>
      </c>
      <c r="BR4017" s="68"/>
      <c r="BS4017" s="72" t="s">
        <v>206</v>
      </c>
      <c r="BW4017" s="72" t="s">
        <v>181</v>
      </c>
      <c r="CF4017" s="72" t="s">
        <v>207</v>
      </c>
      <c r="CI4017" s="72" t="s">
        <v>208</v>
      </c>
    </row>
    <row r="4018" spans="4:87" s="66" customFormat="1" ht="72" x14ac:dyDescent="0.3">
      <c r="D4018" s="65"/>
      <c r="AZ4018" s="69"/>
      <c r="BA4018" s="70" t="s">
        <v>69</v>
      </c>
      <c r="BC4018" s="69" t="s">
        <v>209</v>
      </c>
      <c r="BD4018" s="57"/>
      <c r="BE4018" s="71" t="s">
        <v>210</v>
      </c>
      <c r="BF4018" s="57"/>
      <c r="BG4018" s="57"/>
      <c r="BJ4018" s="72" t="s">
        <v>211</v>
      </c>
      <c r="BQ4018" s="72" t="s">
        <v>212</v>
      </c>
      <c r="BR4018" s="68"/>
      <c r="BS4018" s="72" t="s">
        <v>213</v>
      </c>
      <c r="BW4018" s="72" t="s">
        <v>214</v>
      </c>
      <c r="CF4018" s="72" t="s">
        <v>215</v>
      </c>
      <c r="CI4018" s="72" t="s">
        <v>216</v>
      </c>
    </row>
    <row r="4019" spans="4:87" s="57" customFormat="1" ht="72" x14ac:dyDescent="0.3">
      <c r="D4019" s="73"/>
      <c r="AZ4019" s="69"/>
      <c r="BA4019" s="70" t="s">
        <v>70</v>
      </c>
      <c r="BC4019" s="69" t="s">
        <v>217</v>
      </c>
      <c r="BE4019" s="71" t="s">
        <v>218</v>
      </c>
      <c r="BQ4019" s="71" t="s">
        <v>219</v>
      </c>
      <c r="BR4019" s="70"/>
      <c r="BS4019" s="71" t="s">
        <v>220</v>
      </c>
      <c r="CF4019" s="71" t="s">
        <v>221</v>
      </c>
      <c r="CI4019" s="71" t="s">
        <v>222</v>
      </c>
    </row>
    <row r="4020" spans="4:87" s="57" customFormat="1" ht="72" x14ac:dyDescent="0.3">
      <c r="D4020" s="73"/>
      <c r="AZ4020" s="69"/>
      <c r="BA4020" s="70" t="s">
        <v>71</v>
      </c>
      <c r="BC4020" s="69" t="s">
        <v>223</v>
      </c>
      <c r="BE4020" s="71" t="s">
        <v>224</v>
      </c>
      <c r="BR4020" s="70"/>
      <c r="BS4020" s="71" t="s">
        <v>225</v>
      </c>
      <c r="CF4020" s="71" t="s">
        <v>226</v>
      </c>
      <c r="CI4020" s="71" t="s">
        <v>227</v>
      </c>
    </row>
    <row r="4021" spans="4:87" s="57" customFormat="1" ht="60" x14ac:dyDescent="0.3">
      <c r="D4021" s="73"/>
      <c r="AZ4021" s="69"/>
      <c r="BA4021" s="70" t="s">
        <v>72</v>
      </c>
      <c r="BC4021" s="69" t="s">
        <v>228</v>
      </c>
      <c r="BE4021" s="71" t="s">
        <v>229</v>
      </c>
      <c r="BR4021" s="70"/>
      <c r="BS4021" s="71" t="s">
        <v>230</v>
      </c>
      <c r="CF4021" s="71" t="s">
        <v>231</v>
      </c>
      <c r="CI4021" s="71" t="s">
        <v>232</v>
      </c>
    </row>
    <row r="4022" spans="4:87" s="57" customFormat="1" ht="60" x14ac:dyDescent="0.3">
      <c r="D4022" s="73"/>
      <c r="AZ4022" s="69"/>
      <c r="BA4022" s="70" t="s">
        <v>73</v>
      </c>
      <c r="BC4022" s="69" t="s">
        <v>233</v>
      </c>
      <c r="BE4022" s="71" t="s">
        <v>234</v>
      </c>
      <c r="BR4022" s="70"/>
      <c r="BS4022" s="71" t="s">
        <v>235</v>
      </c>
      <c r="CI4022" s="71" t="s">
        <v>236</v>
      </c>
    </row>
    <row r="4023" spans="4:87" s="57" customFormat="1" ht="96" x14ac:dyDescent="0.3">
      <c r="D4023" s="73"/>
      <c r="AZ4023" s="69"/>
      <c r="BA4023" s="70" t="s">
        <v>74</v>
      </c>
      <c r="BC4023" s="69" t="s">
        <v>237</v>
      </c>
      <c r="BE4023" s="71" t="s">
        <v>238</v>
      </c>
      <c r="BR4023" s="70"/>
      <c r="BS4023" s="71" t="s">
        <v>239</v>
      </c>
      <c r="CI4023" s="71" t="s">
        <v>240</v>
      </c>
    </row>
    <row r="4024" spans="4:87" s="57" customFormat="1" ht="72" x14ac:dyDescent="0.3">
      <c r="D4024" s="73"/>
      <c r="AZ4024" s="69"/>
      <c r="BA4024" s="70" t="s">
        <v>75</v>
      </c>
      <c r="BC4024" s="69" t="s">
        <v>241</v>
      </c>
      <c r="BE4024" s="71" t="s">
        <v>242</v>
      </c>
      <c r="BR4024" s="70"/>
      <c r="BS4024" s="71" t="s">
        <v>243</v>
      </c>
    </row>
    <row r="4025" spans="4:87" s="57" customFormat="1" ht="108" x14ac:dyDescent="0.3">
      <c r="D4025" s="73"/>
      <c r="AZ4025" s="69"/>
      <c r="BA4025" s="70" t="s">
        <v>76</v>
      </c>
      <c r="BC4025" s="69" t="s">
        <v>244</v>
      </c>
      <c r="BE4025" s="71" t="s">
        <v>245</v>
      </c>
      <c r="BR4025" s="70"/>
      <c r="BS4025" s="71" t="s">
        <v>246</v>
      </c>
    </row>
    <row r="4026" spans="4:87" s="57" customFormat="1" ht="108" x14ac:dyDescent="0.3">
      <c r="D4026" s="73"/>
      <c r="AZ4026" s="69"/>
      <c r="BA4026" s="70" t="s">
        <v>78</v>
      </c>
      <c r="BC4026" s="69" t="s">
        <v>247</v>
      </c>
      <c r="BE4026" s="71" t="s">
        <v>248</v>
      </c>
      <c r="BS4026" s="71" t="s">
        <v>249</v>
      </c>
    </row>
    <row r="4027" spans="4:87" s="57" customFormat="1" ht="120" x14ac:dyDescent="0.3">
      <c r="D4027" s="73"/>
      <c r="AZ4027" s="69"/>
      <c r="BA4027" s="70" t="s">
        <v>77</v>
      </c>
      <c r="BC4027" s="69" t="s">
        <v>250</v>
      </c>
      <c r="BE4027" s="71" t="s">
        <v>251</v>
      </c>
      <c r="BS4027" s="71" t="s">
        <v>252</v>
      </c>
    </row>
    <row r="4028" spans="4:87" s="57" customFormat="1" ht="84" x14ac:dyDescent="0.3">
      <c r="D4028" s="73"/>
      <c r="AZ4028" s="69"/>
      <c r="BA4028" s="70" t="s">
        <v>79</v>
      </c>
      <c r="BC4028" s="69" t="s">
        <v>253</v>
      </c>
      <c r="BE4028" s="71" t="s">
        <v>254</v>
      </c>
      <c r="BS4028" s="71" t="s">
        <v>255</v>
      </c>
    </row>
    <row r="4029" spans="4:87" s="66" customFormat="1" ht="60" x14ac:dyDescent="0.3">
      <c r="D4029" s="65"/>
      <c r="AZ4029" s="69"/>
      <c r="BA4029" s="70" t="s">
        <v>80</v>
      </c>
      <c r="BB4029" s="57"/>
      <c r="BC4029" s="69" t="s">
        <v>256</v>
      </c>
      <c r="BD4029" s="57"/>
      <c r="BE4029" s="57"/>
      <c r="BF4029" s="57"/>
      <c r="BG4029" s="57"/>
    </row>
    <row r="4030" spans="4:87" s="66" customFormat="1" ht="60" x14ac:dyDescent="0.3">
      <c r="D4030" s="65"/>
      <c r="AZ4030" s="57"/>
      <c r="BA4030" s="70" t="s">
        <v>81</v>
      </c>
      <c r="BB4030" s="57"/>
      <c r="BC4030" s="57"/>
      <c r="BD4030" s="57"/>
      <c r="BE4030" s="57"/>
      <c r="BF4030" s="57"/>
      <c r="BG4030" s="57"/>
    </row>
    <row r="4031" spans="4:87" s="66" customFormat="1" ht="36" x14ac:dyDescent="0.3">
      <c r="D4031" s="65"/>
      <c r="AZ4031" s="57"/>
      <c r="BA4031" s="70" t="s">
        <v>82</v>
      </c>
      <c r="BB4031" s="57"/>
      <c r="BC4031" s="57"/>
      <c r="BD4031" s="57"/>
      <c r="BE4031" s="57"/>
      <c r="BF4031" s="57"/>
      <c r="BG4031" s="57"/>
    </row>
    <row r="4032" spans="4:87" s="66" customFormat="1" ht="84" x14ac:dyDescent="0.3">
      <c r="D4032" s="65"/>
      <c r="AZ4032" s="57"/>
      <c r="BA4032" s="70" t="s">
        <v>83</v>
      </c>
      <c r="BB4032" s="57"/>
      <c r="BC4032" s="57"/>
      <c r="BD4032" s="57"/>
      <c r="BE4032" s="57"/>
      <c r="BF4032" s="57"/>
      <c r="BG4032" s="57"/>
    </row>
    <row r="4033" spans="4:59" s="66" customFormat="1" ht="36" x14ac:dyDescent="0.3">
      <c r="D4033" s="65"/>
      <c r="AZ4033" s="57"/>
      <c r="BA4033" s="70" t="s">
        <v>84</v>
      </c>
      <c r="BB4033" s="57"/>
      <c r="BC4033" s="57"/>
      <c r="BD4033" s="57"/>
      <c r="BE4033" s="57"/>
      <c r="BF4033" s="57"/>
      <c r="BG4033" s="57"/>
    </row>
    <row r="4034" spans="4:59" s="66" customFormat="1" ht="48" x14ac:dyDescent="0.3">
      <c r="D4034" s="65"/>
      <c r="AZ4034" s="57"/>
      <c r="BA4034" s="70" t="s">
        <v>85</v>
      </c>
      <c r="BB4034" s="57"/>
      <c r="BC4034" s="57"/>
      <c r="BD4034" s="57"/>
      <c r="BE4034" s="57"/>
      <c r="BF4034" s="57"/>
      <c r="BG4034" s="57"/>
    </row>
    <row r="4035" spans="4:59" s="66" customFormat="1" ht="144" x14ac:dyDescent="0.3">
      <c r="D4035" s="65"/>
      <c r="AZ4035" s="57"/>
      <c r="BA4035" s="70" t="s">
        <v>86</v>
      </c>
      <c r="BB4035" s="57"/>
      <c r="BC4035" s="57"/>
      <c r="BD4035" s="57"/>
      <c r="BE4035" s="57"/>
      <c r="BF4035" s="57"/>
      <c r="BG4035" s="57"/>
    </row>
    <row r="4036" spans="4:59" s="66" customFormat="1" ht="72" x14ac:dyDescent="0.3">
      <c r="D4036" s="65"/>
      <c r="AZ4036" s="57"/>
      <c r="BA4036" s="70" t="s">
        <v>87</v>
      </c>
      <c r="BB4036" s="57"/>
      <c r="BC4036" s="57"/>
      <c r="BD4036" s="57"/>
      <c r="BE4036" s="57"/>
      <c r="BF4036" s="57"/>
      <c r="BG4036" s="57"/>
    </row>
    <row r="4037" spans="4:59" s="66" customFormat="1" ht="60" x14ac:dyDescent="0.3">
      <c r="D4037" s="65"/>
      <c r="AZ4037" s="57"/>
      <c r="BA4037" s="70" t="s">
        <v>88</v>
      </c>
      <c r="BB4037" s="57"/>
      <c r="BC4037" s="57"/>
      <c r="BD4037" s="57"/>
      <c r="BE4037" s="57"/>
      <c r="BF4037" s="57"/>
      <c r="BG4037" s="57"/>
    </row>
    <row r="4038" spans="4:59" s="66" customFormat="1" ht="60" x14ac:dyDescent="0.3">
      <c r="D4038" s="65"/>
      <c r="AZ4038" s="57"/>
      <c r="BA4038" s="70" t="s">
        <v>89</v>
      </c>
      <c r="BB4038" s="57"/>
      <c r="BC4038" s="57"/>
      <c r="BD4038" s="57"/>
      <c r="BE4038" s="57"/>
      <c r="BF4038" s="57"/>
      <c r="BG4038" s="57"/>
    </row>
    <row r="4039" spans="4:59" s="66" customFormat="1" ht="96" x14ac:dyDescent="0.3">
      <c r="D4039" s="65"/>
      <c r="AZ4039" s="57"/>
      <c r="BA4039" s="70" t="s">
        <v>90</v>
      </c>
      <c r="BB4039" s="57"/>
      <c r="BC4039" s="57"/>
      <c r="BD4039" s="57"/>
      <c r="BE4039" s="57"/>
      <c r="BF4039" s="57"/>
      <c r="BG4039" s="57"/>
    </row>
    <row r="4040" spans="4:59" s="66" customFormat="1" ht="84" x14ac:dyDescent="0.3">
      <c r="D4040" s="65"/>
      <c r="AZ4040" s="57"/>
      <c r="BA4040" s="70" t="s">
        <v>91</v>
      </c>
      <c r="BB4040" s="57"/>
      <c r="BC4040" s="57"/>
      <c r="BD4040" s="57"/>
      <c r="BE4040" s="57"/>
      <c r="BF4040" s="57"/>
      <c r="BG4040" s="57"/>
    </row>
    <row r="4041" spans="4:59" s="66" customFormat="1" ht="48" x14ac:dyDescent="0.3">
      <c r="D4041" s="65"/>
      <c r="AZ4041" s="57"/>
      <c r="BA4041" s="70" t="s">
        <v>92</v>
      </c>
      <c r="BB4041" s="57"/>
      <c r="BC4041" s="57"/>
      <c r="BD4041" s="57"/>
      <c r="BE4041" s="57"/>
      <c r="BF4041" s="57"/>
      <c r="BG4041" s="57"/>
    </row>
    <row r="4042" spans="4:59" s="66" customFormat="1" ht="60" x14ac:dyDescent="0.3">
      <c r="D4042" s="65"/>
      <c r="AZ4042" s="57"/>
      <c r="BA4042" s="70" t="s">
        <v>93</v>
      </c>
      <c r="BB4042" s="57"/>
      <c r="BC4042" s="57"/>
      <c r="BD4042" s="57"/>
      <c r="BE4042" s="57"/>
      <c r="BF4042" s="57"/>
      <c r="BG4042" s="57"/>
    </row>
    <row r="4043" spans="4:59" s="66" customFormat="1" ht="36" x14ac:dyDescent="0.3">
      <c r="D4043" s="65"/>
      <c r="AZ4043" s="57"/>
      <c r="BA4043" s="70" t="s">
        <v>94</v>
      </c>
      <c r="BB4043" s="57"/>
      <c r="BC4043" s="57"/>
      <c r="BD4043" s="57"/>
      <c r="BE4043" s="57"/>
      <c r="BF4043" s="57"/>
      <c r="BG4043" s="57"/>
    </row>
    <row r="4044" spans="4:59" s="66" customFormat="1" ht="72" x14ac:dyDescent="0.3">
      <c r="D4044" s="65"/>
      <c r="AZ4044" s="57"/>
      <c r="BA4044" s="70" t="s">
        <v>95</v>
      </c>
      <c r="BB4044" s="57"/>
      <c r="BC4044" s="57"/>
      <c r="BD4044" s="57"/>
      <c r="BE4044" s="57"/>
      <c r="BF4044" s="57"/>
      <c r="BG4044" s="57"/>
    </row>
    <row r="4045" spans="4:59" s="66" customFormat="1" ht="72" x14ac:dyDescent="0.3">
      <c r="D4045" s="65"/>
      <c r="AZ4045" s="57"/>
      <c r="BA4045" s="70" t="s">
        <v>96</v>
      </c>
      <c r="BB4045" s="57"/>
      <c r="BC4045" s="57"/>
      <c r="BD4045" s="57"/>
      <c r="BE4045" s="57"/>
      <c r="BF4045" s="57"/>
      <c r="BG4045" s="57"/>
    </row>
    <row r="4046" spans="4:59" s="66" customFormat="1" x14ac:dyDescent="0.3">
      <c r="D4046" s="65"/>
    </row>
    <row r="4047" spans="4:59" s="66" customFormat="1" x14ac:dyDescent="0.3">
      <c r="D4047" s="65"/>
    </row>
    <row r="4048" spans="4:59" s="66" customFormat="1" x14ac:dyDescent="0.3">
      <c r="D4048" s="65"/>
    </row>
    <row r="4049" spans="51:94" x14ac:dyDescent="0.3">
      <c r="AY4049" s="26"/>
      <c r="AZ4049" s="26"/>
      <c r="BA4049" s="26"/>
      <c r="BB4049" s="26"/>
      <c r="BC4049" s="26"/>
      <c r="BD4049" s="26"/>
      <c r="BE4049" s="26"/>
      <c r="BF4049" s="26"/>
      <c r="BG4049" s="26"/>
      <c r="BH4049" s="26"/>
      <c r="BI4049" s="26"/>
      <c r="BJ4049" s="26"/>
      <c r="BK4049" s="26"/>
      <c r="BL4049" s="26"/>
      <c r="BM4049" s="26"/>
      <c r="BN4049" s="26"/>
      <c r="BO4049" s="26"/>
      <c r="BP4049" s="26"/>
      <c r="BQ4049" s="26"/>
      <c r="BR4049" s="26"/>
      <c r="BS4049" s="26"/>
      <c r="BT4049" s="26"/>
      <c r="BU4049" s="26"/>
      <c r="BV4049" s="26"/>
      <c r="BW4049" s="26"/>
      <c r="BX4049" s="26"/>
      <c r="BY4049" s="26"/>
      <c r="BZ4049" s="26"/>
      <c r="CA4049" s="26"/>
      <c r="CB4049" s="26"/>
      <c r="CC4049" s="26"/>
      <c r="CD4049" s="26"/>
      <c r="CE4049" s="26"/>
      <c r="CF4049" s="26"/>
      <c r="CG4049" s="26"/>
      <c r="CH4049" s="26"/>
      <c r="CI4049" s="26"/>
      <c r="CJ4049" s="26"/>
      <c r="CK4049" s="26"/>
      <c r="CL4049" s="26"/>
      <c r="CM4049" s="26"/>
      <c r="CN4049" s="26"/>
    </row>
    <row r="4050" spans="51:94" x14ac:dyDescent="0.3">
      <c r="AY4050" s="26"/>
      <c r="AZ4050" s="26"/>
      <c r="BA4050" s="26"/>
      <c r="BB4050" s="26"/>
      <c r="BC4050" s="26"/>
      <c r="BD4050" s="26"/>
      <c r="BE4050" s="26"/>
      <c r="BF4050" s="26"/>
      <c r="BG4050" s="26"/>
      <c r="BH4050" s="26"/>
      <c r="BI4050" s="26"/>
      <c r="BJ4050" s="26"/>
      <c r="BK4050" s="26"/>
      <c r="BL4050" s="26"/>
      <c r="BM4050" s="26"/>
      <c r="BN4050" s="26"/>
      <c r="BO4050" s="26"/>
      <c r="BP4050" s="26"/>
      <c r="BQ4050" s="26"/>
      <c r="BR4050" s="26"/>
      <c r="BS4050" s="26"/>
      <c r="BT4050" s="26"/>
      <c r="BU4050" s="26"/>
      <c r="BV4050" s="26"/>
      <c r="BW4050" s="26"/>
      <c r="BX4050" s="26"/>
      <c r="BY4050" s="26"/>
      <c r="BZ4050" s="26"/>
      <c r="CA4050" s="26"/>
      <c r="CB4050" s="26"/>
      <c r="CC4050" s="26"/>
      <c r="CD4050" s="26"/>
      <c r="CE4050" s="26"/>
      <c r="CF4050" s="26"/>
      <c r="CG4050" s="26"/>
      <c r="CH4050" s="26"/>
      <c r="CI4050" s="26"/>
      <c r="CJ4050" s="26"/>
      <c r="CK4050" s="26"/>
      <c r="CL4050" s="26"/>
      <c r="CM4050" s="26"/>
      <c r="CN4050" s="26"/>
    </row>
    <row r="4051" spans="51:94" x14ac:dyDescent="0.3">
      <c r="AY4051" s="26"/>
      <c r="AZ4051" s="26"/>
      <c r="BA4051" s="26"/>
      <c r="BB4051" s="26"/>
      <c r="BC4051" s="26"/>
      <c r="BD4051" s="26"/>
      <c r="BE4051" s="26"/>
      <c r="BF4051" s="26"/>
      <c r="BG4051" s="26"/>
      <c r="BH4051" s="26"/>
      <c r="BI4051" s="26"/>
      <c r="BJ4051" s="26"/>
      <c r="BK4051" s="26"/>
      <c r="BL4051" s="26"/>
      <c r="BM4051" s="26"/>
      <c r="BN4051" s="26"/>
      <c r="BO4051" s="26"/>
      <c r="BP4051" s="26"/>
      <c r="BQ4051" s="26"/>
      <c r="BR4051" s="26"/>
      <c r="BS4051" s="26"/>
      <c r="BT4051" s="26"/>
      <c r="BU4051" s="26"/>
      <c r="BV4051" s="26"/>
      <c r="BW4051" s="26"/>
      <c r="BX4051" s="26"/>
      <c r="BY4051" s="26"/>
      <c r="BZ4051" s="26"/>
      <c r="CA4051" s="26"/>
      <c r="CB4051" s="26"/>
      <c r="CC4051" s="26"/>
      <c r="CD4051" s="26"/>
      <c r="CE4051" s="26"/>
      <c r="CF4051" s="26"/>
      <c r="CG4051" s="26"/>
      <c r="CH4051" s="26"/>
      <c r="CI4051" s="26"/>
      <c r="CJ4051" s="26"/>
      <c r="CK4051" s="26"/>
      <c r="CL4051" s="26"/>
      <c r="CM4051" s="26"/>
      <c r="CN4051" s="26"/>
    </row>
    <row r="4052" spans="51:94" x14ac:dyDescent="0.3">
      <c r="AY4052" s="26"/>
      <c r="AZ4052" s="26"/>
      <c r="BA4052" s="26"/>
      <c r="BB4052" s="26"/>
      <c r="BC4052" s="26"/>
      <c r="BD4052" s="26"/>
      <c r="BE4052" s="26"/>
      <c r="BF4052" s="26"/>
      <c r="BG4052" s="26"/>
      <c r="BH4052" s="26"/>
      <c r="BI4052" s="26"/>
      <c r="BJ4052" s="26"/>
      <c r="BK4052" s="26"/>
      <c r="BL4052" s="26"/>
      <c r="BM4052" s="26"/>
      <c r="BN4052" s="26"/>
      <c r="BO4052" s="26"/>
      <c r="BP4052" s="26"/>
      <c r="BQ4052" s="26"/>
      <c r="BR4052" s="26"/>
      <c r="BS4052" s="26"/>
      <c r="BT4052" s="26"/>
      <c r="BU4052" s="26"/>
      <c r="BV4052" s="26"/>
      <c r="BW4052" s="26"/>
      <c r="BX4052" s="26"/>
      <c r="BY4052" s="26"/>
      <c r="BZ4052" s="26"/>
      <c r="CA4052" s="26"/>
      <c r="CB4052" s="26"/>
      <c r="CC4052" s="26"/>
      <c r="CD4052" s="26"/>
      <c r="CE4052" s="26"/>
      <c r="CF4052" s="26"/>
      <c r="CG4052" s="26"/>
      <c r="CH4052" s="26"/>
      <c r="CI4052" s="26"/>
      <c r="CJ4052" s="26"/>
      <c r="CK4052" s="26"/>
      <c r="CL4052" s="26"/>
      <c r="CM4052" s="26"/>
      <c r="CN4052" s="26"/>
      <c r="CO4052" s="74"/>
      <c r="CP4052" s="74"/>
    </row>
    <row r="4053" spans="51:94" x14ac:dyDescent="0.3">
      <c r="AY4053" s="26"/>
      <c r="AZ4053" s="26"/>
      <c r="BA4053" s="26"/>
      <c r="BB4053" s="26"/>
      <c r="BC4053" s="26"/>
      <c r="BD4053" s="26"/>
      <c r="BE4053" s="26"/>
      <c r="BF4053" s="26"/>
      <c r="BG4053" s="26"/>
      <c r="BH4053" s="26"/>
      <c r="BI4053" s="26"/>
      <c r="BJ4053" s="26"/>
      <c r="BK4053" s="26"/>
      <c r="BL4053" s="26"/>
      <c r="BM4053" s="26"/>
      <c r="BN4053" s="26"/>
      <c r="BO4053" s="26"/>
      <c r="BP4053" s="26"/>
      <c r="BQ4053" s="26"/>
      <c r="BR4053" s="26"/>
      <c r="BS4053" s="26"/>
      <c r="BT4053" s="26"/>
      <c r="BU4053" s="26"/>
      <c r="BV4053" s="26"/>
      <c r="BW4053" s="26"/>
      <c r="BX4053" s="26"/>
      <c r="BY4053" s="26"/>
      <c r="BZ4053" s="26"/>
      <c r="CA4053" s="26"/>
      <c r="CB4053" s="26"/>
      <c r="CC4053" s="26"/>
      <c r="CD4053" s="26"/>
      <c r="CE4053" s="26"/>
      <c r="CF4053" s="26"/>
      <c r="CG4053" s="26"/>
      <c r="CH4053" s="26"/>
      <c r="CI4053" s="26"/>
      <c r="CJ4053" s="26"/>
      <c r="CK4053" s="26"/>
      <c r="CL4053" s="26"/>
      <c r="CM4053" s="26"/>
      <c r="CN4053" s="26"/>
      <c r="CO4053" s="74"/>
      <c r="CP4053" s="74"/>
    </row>
    <row r="4054" spans="51:94" x14ac:dyDescent="0.3">
      <c r="AY4054" s="26"/>
      <c r="AZ4054" s="26"/>
      <c r="BA4054" s="26"/>
      <c r="BB4054" s="26"/>
      <c r="BC4054" s="26"/>
      <c r="BD4054" s="26"/>
      <c r="BE4054" s="26"/>
      <c r="BF4054" s="26"/>
      <c r="BG4054" s="26"/>
      <c r="BH4054" s="26"/>
      <c r="BI4054" s="26"/>
      <c r="BJ4054" s="26"/>
      <c r="BK4054" s="26"/>
      <c r="BL4054" s="26"/>
      <c r="BM4054" s="26"/>
      <c r="BN4054" s="26"/>
      <c r="BO4054" s="26"/>
      <c r="BP4054" s="26"/>
      <c r="BQ4054" s="26"/>
      <c r="BR4054" s="26"/>
      <c r="BS4054" s="26"/>
      <c r="BT4054" s="26"/>
      <c r="BU4054" s="26"/>
      <c r="BV4054" s="26"/>
      <c r="BW4054" s="26"/>
      <c r="BX4054" s="26"/>
      <c r="BY4054" s="26"/>
      <c r="BZ4054" s="26"/>
      <c r="CA4054" s="26"/>
      <c r="CB4054" s="26"/>
      <c r="CC4054" s="26"/>
      <c r="CD4054" s="26"/>
      <c r="CE4054" s="26"/>
      <c r="CF4054" s="26"/>
      <c r="CG4054" s="26"/>
      <c r="CH4054" s="26"/>
      <c r="CI4054" s="26"/>
      <c r="CJ4054" s="26"/>
      <c r="CK4054" s="26"/>
      <c r="CL4054" s="26"/>
      <c r="CM4054" s="26"/>
      <c r="CN4054" s="26"/>
      <c r="CO4054" s="74"/>
      <c r="CP4054" s="74"/>
    </row>
    <row r="4055" spans="51:94" x14ac:dyDescent="0.3">
      <c r="AY4055" s="26"/>
      <c r="AZ4055" s="26"/>
      <c r="BA4055" s="26"/>
      <c r="BB4055" s="26"/>
      <c r="BC4055" s="26"/>
      <c r="BD4055" s="26"/>
      <c r="BE4055" s="26"/>
      <c r="BF4055" s="26"/>
      <c r="BG4055" s="26"/>
      <c r="BH4055" s="26"/>
      <c r="BI4055" s="26"/>
      <c r="BJ4055" s="26"/>
      <c r="BK4055" s="26"/>
      <c r="BL4055" s="26"/>
      <c r="BM4055" s="26"/>
      <c r="BN4055" s="26"/>
      <c r="BO4055" s="26"/>
      <c r="BP4055" s="26"/>
      <c r="BQ4055" s="26"/>
      <c r="BR4055" s="26"/>
      <c r="BS4055" s="26"/>
      <c r="BT4055" s="26"/>
      <c r="BU4055" s="26"/>
      <c r="BV4055" s="26"/>
      <c r="BW4055" s="26"/>
      <c r="BX4055" s="26"/>
      <c r="BY4055" s="26"/>
      <c r="BZ4055" s="26"/>
      <c r="CA4055" s="26"/>
      <c r="CB4055" s="26"/>
      <c r="CC4055" s="26"/>
      <c r="CD4055" s="26"/>
      <c r="CE4055" s="26"/>
      <c r="CF4055" s="26"/>
      <c r="CG4055" s="26"/>
      <c r="CH4055" s="26"/>
      <c r="CI4055" s="26"/>
      <c r="CJ4055" s="26"/>
      <c r="CK4055" s="26"/>
      <c r="CL4055" s="26"/>
      <c r="CM4055" s="26"/>
      <c r="CN4055" s="26"/>
      <c r="CO4055" s="74"/>
      <c r="CP4055" s="74"/>
    </row>
    <row r="4056" spans="51:94" x14ac:dyDescent="0.3">
      <c r="AY4056" s="26"/>
      <c r="AZ4056" s="26"/>
      <c r="BA4056" s="26"/>
      <c r="BB4056" s="26"/>
      <c r="BC4056" s="26"/>
      <c r="BD4056" s="26"/>
      <c r="BE4056" s="26"/>
      <c r="BF4056" s="26"/>
      <c r="BG4056" s="26"/>
      <c r="BH4056" s="26"/>
      <c r="BI4056" s="26"/>
      <c r="BJ4056" s="26"/>
      <c r="BK4056" s="26"/>
      <c r="BL4056" s="26"/>
      <c r="BM4056" s="26"/>
      <c r="BN4056" s="26"/>
      <c r="BO4056" s="26"/>
      <c r="BP4056" s="26"/>
      <c r="BQ4056" s="26"/>
      <c r="BR4056" s="26"/>
      <c r="BS4056" s="26"/>
      <c r="BT4056" s="26"/>
      <c r="BU4056" s="26"/>
      <c r="BV4056" s="26"/>
      <c r="BW4056" s="26"/>
      <c r="BX4056" s="26"/>
      <c r="BY4056" s="26"/>
      <c r="BZ4056" s="26"/>
      <c r="CA4056" s="26"/>
      <c r="CB4056" s="26"/>
      <c r="CC4056" s="26"/>
      <c r="CD4056" s="26"/>
      <c r="CE4056" s="26"/>
      <c r="CF4056" s="26"/>
      <c r="CG4056" s="26"/>
      <c r="CH4056" s="26"/>
      <c r="CI4056" s="26"/>
      <c r="CJ4056" s="26"/>
      <c r="CK4056" s="26"/>
      <c r="CL4056" s="26"/>
      <c r="CM4056" s="26"/>
      <c r="CN4056" s="26"/>
      <c r="CO4056" s="74"/>
      <c r="CP4056" s="74"/>
    </row>
    <row r="4057" spans="51:94" x14ac:dyDescent="0.3">
      <c r="AY4057" s="26"/>
      <c r="AZ4057" s="26"/>
      <c r="BA4057" s="26"/>
      <c r="BB4057" s="26"/>
      <c r="BC4057" s="26"/>
      <c r="BD4057" s="26"/>
      <c r="BE4057" s="26"/>
      <c r="BF4057" s="26"/>
      <c r="BG4057" s="26"/>
      <c r="BH4057" s="26"/>
      <c r="BI4057" s="26"/>
      <c r="BJ4057" s="26"/>
      <c r="BK4057" s="26"/>
      <c r="BL4057" s="26"/>
      <c r="BM4057" s="26"/>
      <c r="BN4057" s="26"/>
      <c r="BO4057" s="26"/>
      <c r="BP4057" s="26"/>
      <c r="BQ4057" s="26"/>
      <c r="BR4057" s="26"/>
      <c r="BS4057" s="26"/>
      <c r="BT4057" s="26"/>
      <c r="BU4057" s="26"/>
      <c r="BV4057" s="26"/>
      <c r="BW4057" s="26"/>
      <c r="BX4057" s="26"/>
      <c r="BY4057" s="26"/>
      <c r="BZ4057" s="26"/>
      <c r="CA4057" s="26"/>
      <c r="CB4057" s="26"/>
      <c r="CC4057" s="26"/>
      <c r="CD4057" s="26"/>
      <c r="CE4057" s="26"/>
      <c r="CF4057" s="26"/>
      <c r="CG4057" s="26"/>
      <c r="CH4057" s="26"/>
      <c r="CI4057" s="26"/>
      <c r="CJ4057" s="26"/>
      <c r="CK4057" s="26"/>
      <c r="CL4057" s="26"/>
      <c r="CM4057" s="26"/>
      <c r="CN4057" s="26"/>
      <c r="CO4057" s="74"/>
      <c r="CP4057" s="74"/>
    </row>
    <row r="4058" spans="51:94" x14ac:dyDescent="0.3">
      <c r="AY4058" s="26"/>
      <c r="AZ4058" s="26"/>
      <c r="BA4058" s="26"/>
      <c r="BB4058" s="26"/>
      <c r="BC4058" s="26"/>
      <c r="BD4058" s="26"/>
      <c r="BE4058" s="26"/>
      <c r="BF4058" s="26"/>
      <c r="BG4058" s="26"/>
      <c r="BH4058" s="26"/>
      <c r="BI4058" s="26"/>
      <c r="BJ4058" s="26"/>
      <c r="BK4058" s="26"/>
      <c r="BL4058" s="26"/>
      <c r="BM4058" s="26"/>
      <c r="BN4058" s="26"/>
      <c r="BO4058" s="26"/>
      <c r="BP4058" s="26"/>
      <c r="BQ4058" s="26"/>
      <c r="BR4058" s="26"/>
      <c r="BS4058" s="26"/>
      <c r="BT4058" s="26"/>
      <c r="BU4058" s="26"/>
      <c r="BV4058" s="26"/>
      <c r="BW4058" s="26"/>
      <c r="BX4058" s="26"/>
      <c r="BY4058" s="26"/>
      <c r="BZ4058" s="26"/>
      <c r="CA4058" s="26"/>
      <c r="CB4058" s="26"/>
      <c r="CC4058" s="26"/>
      <c r="CD4058" s="26"/>
      <c r="CE4058" s="26"/>
      <c r="CF4058" s="26"/>
      <c r="CG4058" s="26"/>
      <c r="CH4058" s="26"/>
      <c r="CI4058" s="26"/>
      <c r="CJ4058" s="26"/>
      <c r="CK4058" s="26"/>
      <c r="CL4058" s="26"/>
      <c r="CM4058" s="26"/>
      <c r="CN4058" s="26"/>
      <c r="CO4058" s="74"/>
      <c r="CP4058" s="74"/>
    </row>
    <row r="4059" spans="51:94" x14ac:dyDescent="0.3">
      <c r="AY4059" s="26"/>
      <c r="AZ4059" s="26"/>
      <c r="BA4059" s="26"/>
      <c r="BB4059" s="26"/>
      <c r="BC4059" s="26"/>
      <c r="BD4059" s="26"/>
      <c r="BE4059" s="26"/>
      <c r="BF4059" s="26"/>
      <c r="BG4059" s="26"/>
      <c r="BH4059" s="26"/>
      <c r="BI4059" s="26"/>
      <c r="BJ4059" s="26"/>
      <c r="BK4059" s="26"/>
      <c r="BL4059" s="26"/>
      <c r="BM4059" s="26"/>
      <c r="BN4059" s="26"/>
      <c r="BO4059" s="26"/>
      <c r="BP4059" s="26"/>
      <c r="BQ4059" s="26"/>
      <c r="BR4059" s="26"/>
      <c r="BS4059" s="26"/>
      <c r="BT4059" s="26"/>
      <c r="BU4059" s="26"/>
      <c r="BV4059" s="26"/>
      <c r="BW4059" s="26"/>
      <c r="BX4059" s="26"/>
      <c r="BY4059" s="26"/>
      <c r="BZ4059" s="26"/>
      <c r="CA4059" s="26"/>
      <c r="CB4059" s="26"/>
      <c r="CC4059" s="26"/>
      <c r="CD4059" s="26"/>
      <c r="CE4059" s="26"/>
      <c r="CF4059" s="26"/>
      <c r="CG4059" s="26"/>
      <c r="CH4059" s="26"/>
      <c r="CI4059" s="26"/>
      <c r="CJ4059" s="26"/>
      <c r="CK4059" s="26"/>
      <c r="CL4059" s="26"/>
      <c r="CM4059" s="26"/>
      <c r="CN4059" s="26"/>
      <c r="CO4059" s="74"/>
      <c r="CP4059" s="74"/>
    </row>
    <row r="4060" spans="51:94" x14ac:dyDescent="0.3">
      <c r="AY4060" s="26"/>
      <c r="AZ4060" s="26"/>
      <c r="BA4060" s="26"/>
      <c r="BB4060" s="26"/>
      <c r="BC4060" s="26"/>
      <c r="BD4060" s="26"/>
      <c r="BE4060" s="26"/>
      <c r="BF4060" s="26"/>
      <c r="BG4060" s="26"/>
      <c r="BH4060" s="26"/>
      <c r="BI4060" s="26"/>
      <c r="BJ4060" s="26"/>
      <c r="BK4060" s="26"/>
      <c r="BL4060" s="26"/>
      <c r="BM4060" s="26"/>
      <c r="BN4060" s="26"/>
      <c r="BO4060" s="26"/>
      <c r="BP4060" s="26"/>
      <c r="BQ4060" s="26"/>
      <c r="BR4060" s="26"/>
      <c r="BS4060" s="26"/>
      <c r="BT4060" s="26"/>
      <c r="BU4060" s="26"/>
      <c r="BV4060" s="26"/>
      <c r="BW4060" s="26"/>
      <c r="BX4060" s="26"/>
      <c r="BY4060" s="26"/>
      <c r="BZ4060" s="26"/>
      <c r="CA4060" s="26"/>
      <c r="CB4060" s="26"/>
      <c r="CC4060" s="26"/>
      <c r="CD4060" s="26"/>
      <c r="CE4060" s="26"/>
      <c r="CF4060" s="26"/>
      <c r="CG4060" s="26"/>
      <c r="CH4060" s="26"/>
      <c r="CI4060" s="26"/>
      <c r="CJ4060" s="26"/>
      <c r="CK4060" s="26"/>
      <c r="CL4060" s="26"/>
      <c r="CM4060" s="26"/>
      <c r="CN4060" s="26"/>
      <c r="CO4060" s="74"/>
      <c r="CP4060" s="74"/>
    </row>
    <row r="4061" spans="51:94" x14ac:dyDescent="0.3">
      <c r="AY4061" s="26"/>
      <c r="AZ4061" s="26"/>
      <c r="BA4061" s="26"/>
      <c r="BB4061" s="26"/>
      <c r="BC4061" s="26"/>
      <c r="BD4061" s="26"/>
      <c r="BE4061" s="26"/>
      <c r="BF4061" s="26"/>
      <c r="BG4061" s="26"/>
      <c r="BH4061" s="26"/>
      <c r="BI4061" s="26"/>
      <c r="BJ4061" s="26"/>
      <c r="BK4061" s="26"/>
      <c r="BL4061" s="26"/>
      <c r="BM4061" s="26"/>
      <c r="BN4061" s="26"/>
      <c r="BO4061" s="26"/>
      <c r="BP4061" s="26"/>
      <c r="BQ4061" s="26"/>
      <c r="BR4061" s="26"/>
      <c r="BS4061" s="26"/>
      <c r="BT4061" s="26"/>
      <c r="BU4061" s="26"/>
      <c r="BV4061" s="26"/>
      <c r="BW4061" s="26"/>
      <c r="BX4061" s="26"/>
      <c r="BY4061" s="26"/>
      <c r="BZ4061" s="26"/>
      <c r="CA4061" s="26"/>
      <c r="CB4061" s="26"/>
      <c r="CC4061" s="26"/>
      <c r="CD4061" s="26"/>
      <c r="CE4061" s="26"/>
      <c r="CF4061" s="26"/>
      <c r="CG4061" s="26"/>
      <c r="CH4061" s="26"/>
      <c r="CI4061" s="26"/>
      <c r="CJ4061" s="26"/>
      <c r="CK4061" s="26"/>
      <c r="CL4061" s="26"/>
      <c r="CM4061" s="26"/>
      <c r="CN4061" s="26"/>
      <c r="CO4061" s="74"/>
      <c r="CP4061" s="74"/>
    </row>
    <row r="4062" spans="51:94" x14ac:dyDescent="0.3">
      <c r="AY4062" s="26"/>
      <c r="AZ4062" s="26"/>
      <c r="BA4062" s="26"/>
      <c r="BB4062" s="26"/>
      <c r="BC4062" s="26"/>
      <c r="BD4062" s="26"/>
      <c r="BE4062" s="26"/>
      <c r="BF4062" s="26"/>
      <c r="BG4062" s="26"/>
      <c r="BH4062" s="26"/>
      <c r="BI4062" s="26"/>
      <c r="BJ4062" s="26"/>
      <c r="BK4062" s="26"/>
      <c r="BL4062" s="26"/>
      <c r="BM4062" s="26"/>
      <c r="BN4062" s="26"/>
      <c r="BO4062" s="26"/>
      <c r="BP4062" s="26"/>
      <c r="BQ4062" s="26"/>
      <c r="BR4062" s="26"/>
      <c r="BS4062" s="26"/>
      <c r="BT4062" s="26"/>
      <c r="BU4062" s="26"/>
      <c r="BV4062" s="26"/>
      <c r="BW4062" s="26"/>
      <c r="BX4062" s="26"/>
      <c r="BY4062" s="26"/>
      <c r="BZ4062" s="26"/>
      <c r="CA4062" s="26"/>
      <c r="CB4062" s="26"/>
      <c r="CC4062" s="26"/>
      <c r="CD4062" s="26"/>
      <c r="CE4062" s="26"/>
      <c r="CF4062" s="26"/>
      <c r="CG4062" s="26"/>
      <c r="CH4062" s="26"/>
      <c r="CI4062" s="26"/>
      <c r="CJ4062" s="26"/>
      <c r="CK4062" s="26"/>
      <c r="CL4062" s="26"/>
      <c r="CM4062" s="26"/>
      <c r="CN4062" s="26"/>
      <c r="CO4062" s="74"/>
      <c r="CP4062" s="74"/>
    </row>
    <row r="4063" spans="51:94" x14ac:dyDescent="0.3">
      <c r="AY4063" s="26"/>
      <c r="AZ4063" s="26"/>
      <c r="BA4063" s="26"/>
      <c r="BB4063" s="26"/>
      <c r="BC4063" s="26"/>
      <c r="BD4063" s="26"/>
      <c r="BE4063" s="26"/>
      <c r="BF4063" s="26"/>
      <c r="BG4063" s="26"/>
      <c r="BH4063" s="26"/>
      <c r="BI4063" s="26"/>
      <c r="BJ4063" s="26"/>
      <c r="BK4063" s="26"/>
      <c r="BL4063" s="26"/>
      <c r="BM4063" s="26"/>
      <c r="BN4063" s="26"/>
      <c r="BO4063" s="26"/>
      <c r="BP4063" s="26"/>
      <c r="BQ4063" s="26"/>
      <c r="BR4063" s="26"/>
      <c r="BS4063" s="26"/>
      <c r="BT4063" s="26"/>
      <c r="BU4063" s="26"/>
      <c r="BV4063" s="26"/>
      <c r="BW4063" s="26"/>
      <c r="BX4063" s="26"/>
      <c r="BY4063" s="26"/>
      <c r="BZ4063" s="26"/>
      <c r="CA4063" s="26"/>
      <c r="CB4063" s="26"/>
      <c r="CC4063" s="26"/>
      <c r="CD4063" s="26"/>
      <c r="CE4063" s="26"/>
      <c r="CF4063" s="26"/>
      <c r="CG4063" s="26"/>
      <c r="CH4063" s="26"/>
      <c r="CI4063" s="26"/>
      <c r="CJ4063" s="26"/>
      <c r="CK4063" s="26"/>
      <c r="CL4063" s="26"/>
      <c r="CM4063" s="26"/>
      <c r="CN4063" s="26"/>
      <c r="CO4063" s="74"/>
      <c r="CP4063" s="74"/>
    </row>
    <row r="4064" spans="51:94" x14ac:dyDescent="0.3">
      <c r="AY4064" s="26"/>
      <c r="AZ4064" s="26"/>
      <c r="BA4064" s="26"/>
      <c r="BB4064" s="26"/>
      <c r="BC4064" s="26"/>
      <c r="BD4064" s="26"/>
      <c r="BE4064" s="26"/>
      <c r="BF4064" s="26"/>
      <c r="BG4064" s="26"/>
      <c r="BH4064" s="26"/>
      <c r="BI4064" s="26"/>
      <c r="BJ4064" s="26"/>
      <c r="BK4064" s="26"/>
      <c r="BL4064" s="26"/>
      <c r="BM4064" s="26"/>
      <c r="BN4064" s="26"/>
      <c r="BO4064" s="26"/>
      <c r="BP4064" s="26"/>
      <c r="BQ4064" s="26"/>
      <c r="BR4064" s="26"/>
      <c r="BS4064" s="26"/>
      <c r="BT4064" s="26"/>
      <c r="BU4064" s="26"/>
      <c r="BV4064" s="26"/>
      <c r="BW4064" s="26"/>
      <c r="BX4064" s="26"/>
      <c r="BY4064" s="26"/>
      <c r="BZ4064" s="26"/>
      <c r="CA4064" s="26"/>
      <c r="CB4064" s="26"/>
      <c r="CC4064" s="26"/>
      <c r="CD4064" s="26"/>
      <c r="CE4064" s="26"/>
      <c r="CF4064" s="26"/>
      <c r="CG4064" s="26"/>
      <c r="CH4064" s="26"/>
      <c r="CI4064" s="26"/>
      <c r="CJ4064" s="26"/>
      <c r="CK4064" s="26"/>
      <c r="CL4064" s="26"/>
      <c r="CM4064" s="26"/>
      <c r="CN4064" s="26"/>
      <c r="CO4064" s="74"/>
      <c r="CP4064" s="74"/>
    </row>
    <row r="4065" spans="51:94" x14ac:dyDescent="0.3">
      <c r="AY4065" s="26"/>
      <c r="AZ4065" s="26"/>
      <c r="BA4065" s="26"/>
      <c r="BB4065" s="26"/>
      <c r="BC4065" s="26"/>
      <c r="BD4065" s="26"/>
      <c r="BE4065" s="26"/>
      <c r="BF4065" s="26"/>
      <c r="BG4065" s="26"/>
      <c r="BH4065" s="26"/>
      <c r="BI4065" s="26"/>
      <c r="BJ4065" s="26"/>
      <c r="BK4065" s="26"/>
      <c r="BL4065" s="26"/>
      <c r="BM4065" s="26"/>
      <c r="BN4065" s="26"/>
      <c r="BO4065" s="26"/>
      <c r="BP4065" s="26"/>
      <c r="BQ4065" s="26"/>
      <c r="BR4065" s="26"/>
      <c r="BS4065" s="26"/>
      <c r="BT4065" s="26"/>
      <c r="BU4065" s="26"/>
      <c r="BV4065" s="26"/>
      <c r="BW4065" s="26"/>
      <c r="BX4065" s="26"/>
      <c r="BY4065" s="26"/>
      <c r="BZ4065" s="26"/>
      <c r="CA4065" s="26"/>
      <c r="CB4065" s="26"/>
      <c r="CC4065" s="26"/>
      <c r="CD4065" s="26"/>
      <c r="CE4065" s="26"/>
      <c r="CF4065" s="26"/>
      <c r="CG4065" s="26"/>
      <c r="CH4065" s="26"/>
      <c r="CI4065" s="26"/>
      <c r="CJ4065" s="26"/>
      <c r="CK4065" s="26"/>
      <c r="CL4065" s="26"/>
      <c r="CM4065" s="26"/>
      <c r="CN4065" s="26"/>
      <c r="CO4065" s="74"/>
      <c r="CP4065" s="74"/>
    </row>
    <row r="4066" spans="51:94" x14ac:dyDescent="0.3">
      <c r="AY4066" s="26"/>
      <c r="AZ4066" s="26"/>
      <c r="BA4066" s="26"/>
      <c r="BB4066" s="26"/>
      <c r="BC4066" s="26"/>
      <c r="BD4066" s="26"/>
      <c r="BE4066" s="26"/>
      <c r="BF4066" s="26"/>
      <c r="BG4066" s="26"/>
      <c r="BH4066" s="26"/>
      <c r="BI4066" s="26"/>
      <c r="BJ4066" s="26"/>
      <c r="BK4066" s="26"/>
      <c r="BL4066" s="26"/>
      <c r="BM4066" s="26"/>
      <c r="BN4066" s="26"/>
      <c r="BO4066" s="26"/>
      <c r="BP4066" s="26"/>
      <c r="BQ4066" s="26"/>
      <c r="BR4066" s="26"/>
      <c r="BS4066" s="26"/>
      <c r="BT4066" s="26"/>
      <c r="BU4066" s="26"/>
      <c r="BV4066" s="26"/>
      <c r="BW4066" s="26"/>
      <c r="BX4066" s="26"/>
      <c r="BY4066" s="26"/>
      <c r="BZ4066" s="26"/>
      <c r="CA4066" s="26"/>
      <c r="CB4066" s="26"/>
      <c r="CC4066" s="26"/>
      <c r="CD4066" s="26"/>
      <c r="CE4066" s="26"/>
      <c r="CF4066" s="26"/>
      <c r="CG4066" s="26"/>
      <c r="CH4066" s="26"/>
      <c r="CI4066" s="26"/>
      <c r="CJ4066" s="26"/>
      <c r="CK4066" s="26"/>
      <c r="CL4066" s="26"/>
      <c r="CM4066" s="26"/>
      <c r="CN4066" s="26"/>
      <c r="CO4066" s="74"/>
      <c r="CP4066" s="74"/>
    </row>
    <row r="4067" spans="51:94" x14ac:dyDescent="0.3">
      <c r="AY4067" s="26"/>
      <c r="AZ4067" s="26"/>
      <c r="BA4067" s="26"/>
      <c r="BB4067" s="26"/>
      <c r="BC4067" s="26"/>
      <c r="BD4067" s="26"/>
      <c r="BE4067" s="26"/>
      <c r="BF4067" s="26"/>
      <c r="BG4067" s="26"/>
      <c r="BH4067" s="26"/>
      <c r="BI4067" s="26"/>
      <c r="BJ4067" s="26"/>
      <c r="BK4067" s="26"/>
      <c r="BL4067" s="26"/>
      <c r="BM4067" s="26"/>
      <c r="BN4067" s="26"/>
      <c r="BO4067" s="26"/>
      <c r="BP4067" s="26"/>
      <c r="BQ4067" s="26"/>
      <c r="BR4067" s="26"/>
      <c r="BS4067" s="26"/>
      <c r="BT4067" s="26"/>
      <c r="BU4067" s="26"/>
      <c r="BV4067" s="26"/>
      <c r="BW4067" s="26"/>
      <c r="BX4067" s="26"/>
      <c r="BY4067" s="26"/>
      <c r="BZ4067" s="26"/>
      <c r="CA4067" s="26"/>
      <c r="CB4067" s="26"/>
      <c r="CC4067" s="26"/>
      <c r="CD4067" s="26"/>
      <c r="CE4067" s="26"/>
      <c r="CF4067" s="26"/>
      <c r="CG4067" s="26"/>
      <c r="CH4067" s="26"/>
      <c r="CI4067" s="26"/>
      <c r="CJ4067" s="26"/>
      <c r="CK4067" s="26"/>
      <c r="CL4067" s="26"/>
      <c r="CM4067" s="26"/>
      <c r="CN4067" s="26"/>
      <c r="CO4067" s="74"/>
      <c r="CP4067" s="74"/>
    </row>
    <row r="4068" spans="51:94" x14ac:dyDescent="0.3">
      <c r="AY4068" s="26"/>
      <c r="AZ4068" s="26"/>
      <c r="BA4068" s="26"/>
      <c r="BB4068" s="26"/>
      <c r="BC4068" s="26"/>
      <c r="BD4068" s="26"/>
      <c r="BE4068" s="26"/>
      <c r="BF4068" s="26"/>
      <c r="BG4068" s="26"/>
      <c r="BH4068" s="26"/>
      <c r="BI4068" s="26"/>
      <c r="BJ4068" s="26"/>
      <c r="BK4068" s="26"/>
      <c r="BL4068" s="26"/>
      <c r="BM4068" s="26"/>
      <c r="BN4068" s="26"/>
      <c r="BO4068" s="26"/>
      <c r="BP4068" s="26"/>
      <c r="BQ4068" s="26"/>
      <c r="BR4068" s="26"/>
      <c r="BS4068" s="26"/>
      <c r="BT4068" s="26"/>
      <c r="BU4068" s="26"/>
      <c r="BV4068" s="26"/>
      <c r="BW4068" s="26"/>
      <c r="BX4068" s="26"/>
      <c r="BY4068" s="26"/>
      <c r="BZ4068" s="26"/>
      <c r="CA4068" s="26"/>
      <c r="CB4068" s="26"/>
      <c r="CC4068" s="26"/>
      <c r="CD4068" s="26"/>
      <c r="CE4068" s="26"/>
      <c r="CF4068" s="26"/>
      <c r="CG4068" s="26"/>
      <c r="CH4068" s="26"/>
      <c r="CI4068" s="26"/>
      <c r="CJ4068" s="26"/>
      <c r="CK4068" s="26"/>
      <c r="CL4068" s="26"/>
      <c r="CM4068" s="26"/>
      <c r="CN4068" s="26"/>
      <c r="CO4068" s="74"/>
      <c r="CP4068" s="74"/>
    </row>
    <row r="4069" spans="51:94" x14ac:dyDescent="0.3">
      <c r="AY4069" s="26"/>
      <c r="AZ4069" s="26"/>
      <c r="BA4069" s="26"/>
      <c r="BB4069" s="26"/>
      <c r="BC4069" s="26"/>
      <c r="BD4069" s="26"/>
      <c r="BE4069" s="26"/>
      <c r="BF4069" s="26"/>
      <c r="BG4069" s="26"/>
      <c r="BH4069" s="26"/>
      <c r="BI4069" s="26"/>
      <c r="BJ4069" s="26"/>
      <c r="BK4069" s="26"/>
      <c r="BL4069" s="26"/>
      <c r="BM4069" s="26"/>
      <c r="BN4069" s="26"/>
      <c r="BO4069" s="26"/>
      <c r="BP4069" s="26"/>
      <c r="BQ4069" s="26"/>
      <c r="BR4069" s="26"/>
      <c r="BS4069" s="26"/>
      <c r="BT4069" s="26"/>
      <c r="BU4069" s="26"/>
      <c r="BV4069" s="26"/>
      <c r="BW4069" s="26"/>
      <c r="BX4069" s="26"/>
      <c r="BY4069" s="26"/>
      <c r="BZ4069" s="26"/>
      <c r="CA4069" s="26"/>
      <c r="CB4069" s="26"/>
      <c r="CC4069" s="26"/>
      <c r="CD4069" s="26"/>
      <c r="CE4069" s="26"/>
      <c r="CF4069" s="26"/>
      <c r="CG4069" s="26"/>
      <c r="CH4069" s="26"/>
      <c r="CI4069" s="26"/>
      <c r="CJ4069" s="26"/>
      <c r="CK4069" s="26"/>
      <c r="CL4069" s="26"/>
      <c r="CM4069" s="26"/>
      <c r="CN4069" s="26"/>
      <c r="CO4069" s="74"/>
      <c r="CP4069" s="74"/>
    </row>
    <row r="4070" spans="51:94" x14ac:dyDescent="0.3">
      <c r="AY4070" s="26"/>
      <c r="AZ4070" s="26"/>
      <c r="BA4070" s="26"/>
      <c r="BB4070" s="26"/>
      <c r="BC4070" s="26"/>
      <c r="BD4070" s="26"/>
      <c r="BE4070" s="26"/>
      <c r="BF4070" s="26"/>
      <c r="BG4070" s="26"/>
      <c r="BH4070" s="26"/>
      <c r="BI4070" s="26"/>
      <c r="BJ4070" s="26"/>
      <c r="BK4070" s="26"/>
      <c r="BL4070" s="26"/>
      <c r="BM4070" s="26"/>
      <c r="BN4070" s="26"/>
      <c r="BO4070" s="26"/>
      <c r="BP4070" s="26"/>
      <c r="BQ4070" s="26"/>
      <c r="BR4070" s="26"/>
      <c r="BS4070" s="26"/>
      <c r="BT4070" s="26"/>
      <c r="BU4070" s="26"/>
      <c r="BV4070" s="26"/>
      <c r="BW4070" s="26"/>
      <c r="BX4070" s="26"/>
      <c r="BY4070" s="26"/>
      <c r="BZ4070" s="26"/>
      <c r="CA4070" s="26"/>
      <c r="CB4070" s="26"/>
      <c r="CC4070" s="26"/>
      <c r="CD4070" s="26"/>
      <c r="CE4070" s="26"/>
      <c r="CF4070" s="26"/>
      <c r="CG4070" s="26"/>
      <c r="CH4070" s="26"/>
      <c r="CI4070" s="26"/>
      <c r="CJ4070" s="26"/>
      <c r="CK4070" s="26"/>
      <c r="CL4070" s="26"/>
      <c r="CM4070" s="26"/>
      <c r="CN4070" s="26"/>
      <c r="CO4070" s="74"/>
      <c r="CP4070" s="74"/>
    </row>
    <row r="4071" spans="51:94" x14ac:dyDescent="0.3">
      <c r="AY4071" s="26"/>
      <c r="AZ4071" s="26"/>
      <c r="BA4071" s="26"/>
      <c r="BB4071" s="26"/>
      <c r="BC4071" s="26"/>
      <c r="BD4071" s="26"/>
      <c r="BE4071" s="26"/>
      <c r="BF4071" s="26"/>
      <c r="BG4071" s="26"/>
      <c r="BH4071" s="26"/>
      <c r="BI4071" s="26"/>
      <c r="BJ4071" s="26"/>
      <c r="BK4071" s="26"/>
      <c r="BL4071" s="26"/>
      <c r="BM4071" s="26"/>
      <c r="BN4071" s="26"/>
      <c r="BO4071" s="26"/>
      <c r="BP4071" s="26"/>
      <c r="BQ4071" s="26"/>
      <c r="BR4071" s="26"/>
      <c r="BS4071" s="26"/>
      <c r="BT4071" s="26"/>
      <c r="BU4071" s="26"/>
      <c r="BV4071" s="26"/>
      <c r="BW4071" s="26"/>
      <c r="BX4071" s="26"/>
      <c r="BY4071" s="26"/>
      <c r="BZ4071" s="26"/>
      <c r="CA4071" s="26"/>
      <c r="CB4071" s="26"/>
      <c r="CC4071" s="26"/>
      <c r="CD4071" s="26"/>
      <c r="CE4071" s="26"/>
      <c r="CF4071" s="26"/>
      <c r="CG4071" s="26"/>
      <c r="CH4071" s="26"/>
      <c r="CI4071" s="26"/>
      <c r="CJ4071" s="26"/>
      <c r="CK4071" s="26"/>
      <c r="CL4071" s="26"/>
      <c r="CM4071" s="26"/>
      <c r="CN4071" s="26"/>
      <c r="CO4071" s="74"/>
      <c r="CP4071" s="74"/>
    </row>
    <row r="4072" spans="51:94" x14ac:dyDescent="0.3">
      <c r="AY4072" s="26"/>
      <c r="AZ4072" s="26"/>
      <c r="BA4072" s="26"/>
      <c r="BB4072" s="26"/>
      <c r="BC4072" s="26"/>
      <c r="BD4072" s="26"/>
      <c r="BE4072" s="26"/>
      <c r="BF4072" s="26"/>
      <c r="BG4072" s="26"/>
      <c r="BH4072" s="26"/>
      <c r="BI4072" s="26"/>
      <c r="BJ4072" s="26"/>
      <c r="BK4072" s="26"/>
      <c r="BL4072" s="26"/>
      <c r="BM4072" s="26"/>
      <c r="BN4072" s="26"/>
      <c r="BO4072" s="26"/>
      <c r="BP4072" s="26"/>
      <c r="BQ4072" s="26"/>
      <c r="BR4072" s="26"/>
      <c r="BS4072" s="26"/>
      <c r="BT4072" s="26"/>
      <c r="BU4072" s="26"/>
      <c r="BV4072" s="26"/>
      <c r="BW4072" s="26"/>
      <c r="BX4072" s="26"/>
      <c r="BY4072" s="26"/>
      <c r="BZ4072" s="26"/>
      <c r="CA4072" s="26"/>
      <c r="CB4072" s="26"/>
      <c r="CC4072" s="26"/>
      <c r="CD4072" s="26"/>
      <c r="CE4072" s="26"/>
      <c r="CF4072" s="26"/>
      <c r="CG4072" s="26"/>
      <c r="CH4072" s="26"/>
      <c r="CI4072" s="26"/>
      <c r="CJ4072" s="26"/>
      <c r="CK4072" s="26"/>
      <c r="CL4072" s="26"/>
      <c r="CM4072" s="26"/>
      <c r="CN4072" s="26"/>
      <c r="CO4072" s="74"/>
      <c r="CP4072" s="74"/>
    </row>
    <row r="4073" spans="51:94" x14ac:dyDescent="0.3">
      <c r="AY4073" s="26"/>
      <c r="AZ4073" s="26"/>
      <c r="BA4073" s="26"/>
      <c r="BB4073" s="26"/>
      <c r="BC4073" s="26"/>
      <c r="BD4073" s="26"/>
      <c r="BE4073" s="26"/>
      <c r="BF4073" s="26"/>
      <c r="BG4073" s="26"/>
      <c r="BH4073" s="26"/>
      <c r="BI4073" s="26"/>
      <c r="BJ4073" s="26"/>
      <c r="BK4073" s="26"/>
      <c r="BL4073" s="26"/>
      <c r="BM4073" s="26"/>
      <c r="BN4073" s="26"/>
      <c r="BO4073" s="26"/>
      <c r="BP4073" s="26"/>
      <c r="BQ4073" s="26"/>
      <c r="BR4073" s="26"/>
      <c r="BS4073" s="26"/>
      <c r="BT4073" s="26"/>
      <c r="BU4073" s="26"/>
      <c r="BV4073" s="26"/>
      <c r="BW4073" s="26"/>
      <c r="BX4073" s="26"/>
      <c r="BY4073" s="26"/>
      <c r="BZ4073" s="26"/>
      <c r="CA4073" s="26"/>
      <c r="CB4073" s="26"/>
      <c r="CC4073" s="26"/>
      <c r="CD4073" s="26"/>
      <c r="CE4073" s="26"/>
      <c r="CF4073" s="26"/>
      <c r="CG4073" s="26"/>
      <c r="CH4073" s="26"/>
      <c r="CI4073" s="26"/>
      <c r="CJ4073" s="26"/>
      <c r="CK4073" s="26"/>
      <c r="CL4073" s="26"/>
      <c r="CM4073" s="26"/>
      <c r="CN4073" s="26"/>
      <c r="CO4073" s="74"/>
      <c r="CP4073" s="74"/>
    </row>
    <row r="4074" spans="51:94" x14ac:dyDescent="0.3">
      <c r="AY4074" s="26"/>
      <c r="AZ4074" s="26"/>
      <c r="BA4074" s="26"/>
      <c r="BB4074" s="26"/>
      <c r="BC4074" s="26"/>
      <c r="BD4074" s="26"/>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26"/>
      <c r="CO4074" s="74"/>
      <c r="CP4074" s="74"/>
    </row>
    <row r="4075" spans="51:94" x14ac:dyDescent="0.3">
      <c r="AY4075" s="26"/>
      <c r="AZ4075" s="26"/>
      <c r="BA4075" s="26"/>
      <c r="BB4075" s="26"/>
      <c r="BC4075" s="26"/>
      <c r="BD4075" s="26"/>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74"/>
      <c r="CP4075" s="74"/>
    </row>
    <row r="4076" spans="51:94" x14ac:dyDescent="0.3">
      <c r="AY4076" s="26"/>
      <c r="AZ4076" s="26"/>
      <c r="BA4076" s="26"/>
      <c r="BB4076" s="26"/>
      <c r="BC4076" s="26"/>
      <c r="BD4076" s="26"/>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74"/>
      <c r="CP4076" s="74"/>
    </row>
    <row r="4077" spans="51:94" x14ac:dyDescent="0.3">
      <c r="AY4077" s="26"/>
      <c r="AZ4077" s="26"/>
      <c r="BA4077" s="26"/>
      <c r="BB4077" s="26"/>
      <c r="BC4077" s="26"/>
      <c r="BD4077" s="26"/>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74"/>
      <c r="CP4077" s="74"/>
    </row>
    <row r="4078" spans="51:94" x14ac:dyDescent="0.3">
      <c r="AY4078" s="26"/>
      <c r="AZ4078" s="26"/>
      <c r="BA4078" s="26"/>
      <c r="BB4078" s="26"/>
      <c r="BC4078" s="26"/>
      <c r="BD4078" s="26"/>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74"/>
      <c r="CP4078" s="74"/>
    </row>
    <row r="4079" spans="51:94" x14ac:dyDescent="0.3">
      <c r="AY4079" s="26"/>
      <c r="AZ4079" s="26"/>
      <c r="BA4079" s="26"/>
      <c r="BB4079" s="26"/>
      <c r="BC4079" s="26"/>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74"/>
      <c r="CP4079" s="74"/>
    </row>
    <row r="4080" spans="51:94" x14ac:dyDescent="0.3">
      <c r="AY4080" s="26"/>
      <c r="AZ4080" s="26"/>
      <c r="BA4080" s="26"/>
      <c r="BB4080" s="26"/>
      <c r="BC4080" s="26"/>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74"/>
      <c r="CP4080" s="74"/>
    </row>
    <row r="4081" spans="51:94" x14ac:dyDescent="0.3">
      <c r="AY4081" s="26"/>
      <c r="AZ4081" s="26"/>
      <c r="BA4081" s="26"/>
      <c r="BB4081" s="26"/>
      <c r="BC4081" s="26"/>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74"/>
      <c r="CP4081" s="74"/>
    </row>
    <row r="4082" spans="51:94" x14ac:dyDescent="0.3">
      <c r="AY4082" s="26"/>
      <c r="AZ4082" s="26"/>
      <c r="BA4082" s="26"/>
      <c r="BB4082" s="26"/>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74"/>
      <c r="CP4082" s="74"/>
    </row>
    <row r="4083" spans="51:94" x14ac:dyDescent="0.3">
      <c r="AY4083" s="26"/>
      <c r="AZ4083" s="26"/>
      <c r="BA4083" s="26"/>
      <c r="BB4083" s="26"/>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74"/>
      <c r="CP4083" s="74"/>
    </row>
    <row r="4084" spans="51:94" x14ac:dyDescent="0.3">
      <c r="AY4084" s="26"/>
      <c r="AZ4084" s="26"/>
      <c r="BA4084" s="26"/>
      <c r="BB4084" s="26"/>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74"/>
      <c r="CP4084" s="74"/>
    </row>
    <row r="4085" spans="51:94" x14ac:dyDescent="0.3">
      <c r="AY4085" s="26"/>
      <c r="AZ4085" s="26"/>
      <c r="BA4085" s="26"/>
      <c r="BB4085" s="26"/>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74"/>
      <c r="CP4085" s="74"/>
    </row>
    <row r="4086" spans="51:94" x14ac:dyDescent="0.3">
      <c r="AY4086" s="26"/>
      <c r="AZ4086" s="26"/>
      <c r="BA4086" s="26"/>
      <c r="BB4086" s="26"/>
      <c r="BC4086" s="26"/>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74"/>
      <c r="CP4086" s="74"/>
    </row>
    <row r="4087" spans="51:94" x14ac:dyDescent="0.3">
      <c r="CK4087" s="74"/>
      <c r="CL4087" s="74"/>
      <c r="CM4087" s="74"/>
      <c r="CN4087" s="74"/>
      <c r="CO4087" s="74"/>
      <c r="CP4087" s="74"/>
    </row>
    <row r="4088" spans="51:94" x14ac:dyDescent="0.3">
      <c r="CK4088" s="74"/>
      <c r="CL4088" s="74"/>
      <c r="CM4088" s="74"/>
      <c r="CN4088" s="74"/>
      <c r="CO4088" s="74"/>
      <c r="CP4088" s="74"/>
    </row>
    <row r="4089" spans="51:94" x14ac:dyDescent="0.3">
      <c r="CK4089" s="74"/>
      <c r="CL4089" s="74"/>
      <c r="CM4089" s="74"/>
      <c r="CN4089" s="74"/>
      <c r="CO4089" s="74"/>
      <c r="CP4089" s="74"/>
    </row>
    <row r="4090" spans="51:94" x14ac:dyDescent="0.3">
      <c r="CK4090" s="74"/>
      <c r="CL4090" s="74"/>
      <c r="CM4090" s="74"/>
      <c r="CN4090" s="74"/>
      <c r="CO4090" s="74"/>
      <c r="CP4090" s="74"/>
    </row>
    <row r="4091" spans="51:94" x14ac:dyDescent="0.3">
      <c r="CK4091" s="74"/>
      <c r="CL4091" s="74"/>
      <c r="CM4091" s="74"/>
      <c r="CN4091" s="74"/>
      <c r="CO4091" s="74"/>
      <c r="CP4091" s="74"/>
    </row>
    <row r="4092" spans="51:94" x14ac:dyDescent="0.3">
      <c r="CK4092" s="74"/>
      <c r="CL4092" s="74"/>
      <c r="CM4092" s="74"/>
      <c r="CN4092" s="74"/>
      <c r="CO4092" s="74"/>
      <c r="CP4092" s="74"/>
    </row>
    <row r="4093" spans="51:94" x14ac:dyDescent="0.3">
      <c r="CK4093" s="74"/>
      <c r="CL4093" s="74"/>
      <c r="CM4093" s="74"/>
      <c r="CN4093" s="74"/>
      <c r="CO4093" s="74"/>
      <c r="CP4093" s="74"/>
    </row>
    <row r="4094" spans="51:94" x14ac:dyDescent="0.3">
      <c r="CK4094" s="74"/>
      <c r="CL4094" s="74"/>
      <c r="CM4094" s="74"/>
      <c r="CN4094" s="74"/>
      <c r="CO4094" s="74"/>
      <c r="CP4094" s="74"/>
    </row>
    <row r="4095" spans="51:94" x14ac:dyDescent="0.3">
      <c r="CK4095" s="74"/>
      <c r="CL4095" s="74"/>
      <c r="CM4095" s="74"/>
      <c r="CN4095" s="74"/>
      <c r="CO4095" s="74"/>
      <c r="CP4095" s="74"/>
    </row>
    <row r="4096" spans="51:94" x14ac:dyDescent="0.3">
      <c r="CK4096" s="74"/>
      <c r="CL4096" s="74"/>
      <c r="CM4096" s="74"/>
      <c r="CN4096" s="74"/>
      <c r="CO4096" s="74"/>
      <c r="CP4096" s="74"/>
    </row>
    <row r="4097" spans="89:94" x14ac:dyDescent="0.3">
      <c r="CK4097" s="74"/>
      <c r="CL4097" s="74"/>
      <c r="CM4097" s="74"/>
      <c r="CN4097" s="74"/>
      <c r="CO4097" s="74"/>
      <c r="CP4097" s="74"/>
    </row>
    <row r="4098" spans="89:94" x14ac:dyDescent="0.3">
      <c r="CK4098" s="74"/>
      <c r="CL4098" s="74"/>
      <c r="CM4098" s="74"/>
      <c r="CN4098" s="74"/>
      <c r="CO4098" s="74"/>
      <c r="CP4098" s="74"/>
    </row>
    <row r="4099" spans="89:94" x14ac:dyDescent="0.3">
      <c r="CK4099" s="74"/>
      <c r="CL4099" s="74"/>
      <c r="CM4099" s="74"/>
      <c r="CN4099" s="74"/>
      <c r="CO4099" s="74"/>
      <c r="CP4099" s="74"/>
    </row>
    <row r="4100" spans="89:94" x14ac:dyDescent="0.3">
      <c r="CK4100" s="74"/>
      <c r="CL4100" s="74"/>
      <c r="CM4100" s="74"/>
      <c r="CN4100" s="74"/>
      <c r="CO4100" s="74"/>
      <c r="CP4100" s="74"/>
    </row>
    <row r="4101" spans="89:94" x14ac:dyDescent="0.3">
      <c r="CK4101" s="74"/>
      <c r="CL4101" s="74"/>
      <c r="CM4101" s="74"/>
      <c r="CN4101" s="74"/>
      <c r="CO4101" s="74"/>
      <c r="CP4101" s="74"/>
    </row>
    <row r="4102" spans="89:94" x14ac:dyDescent="0.3">
      <c r="CK4102" s="74"/>
      <c r="CL4102" s="74"/>
      <c r="CM4102" s="74"/>
      <c r="CN4102" s="74"/>
      <c r="CO4102" s="74"/>
      <c r="CP4102" s="74"/>
    </row>
  </sheetData>
  <mergeCells count="18">
    <mergeCell ref="A4:O4"/>
    <mergeCell ref="A5:O5"/>
    <mergeCell ref="A6:O6"/>
    <mergeCell ref="A7:L7"/>
    <mergeCell ref="A8:A9"/>
    <mergeCell ref="B8:B9"/>
    <mergeCell ref="C8:C9"/>
    <mergeCell ref="D8:D9"/>
    <mergeCell ref="E8:E9"/>
    <mergeCell ref="F8:F9"/>
    <mergeCell ref="A12:G12"/>
    <mergeCell ref="A14:O14"/>
    <mergeCell ref="G8:H8"/>
    <mergeCell ref="I8:J8"/>
    <mergeCell ref="K8:L8"/>
    <mergeCell ref="M8:M9"/>
    <mergeCell ref="N8:N9"/>
    <mergeCell ref="O8:O9"/>
  </mergeCells>
  <dataValidations count="2">
    <dataValidation type="list" allowBlank="1" showInputMessage="1" showErrorMessage="1" sqref="A174:B65191" xr:uid="{E97A6D5D-B265-43E3-BABD-367CCF21A93B}">
      <formula1>REGIONALES</formula1>
    </dataValidation>
    <dataValidation type="list" allowBlank="1" showInputMessage="1" showErrorMessage="1" sqref="C17561:C65191" xr:uid="{65B7F21C-837F-4597-B8CC-7B0CBD38A883}">
      <formula1>INDIRECT(A17561)</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8E73D-3498-42D1-B0F7-4B4EF58E919A}">
  <dimension ref="A4:CU4128"/>
  <sheetViews>
    <sheetView workbookViewId="0">
      <selection activeCell="D10" sqref="D10"/>
    </sheetView>
  </sheetViews>
  <sheetFormatPr baseColWidth="10" defaultColWidth="9.109375" defaultRowHeight="14.4" x14ac:dyDescent="0.3"/>
  <cols>
    <col min="1" max="1" width="8.33203125" customWidth="1"/>
    <col min="2" max="2" width="13.33203125" customWidth="1"/>
    <col min="3" max="3" width="48.5546875" customWidth="1"/>
    <col min="4" max="4" width="97.88671875" style="63" customWidth="1"/>
    <col min="5" max="5" width="14.88671875" customWidth="1"/>
    <col min="6" max="6" width="14.6640625" customWidth="1"/>
    <col min="7" max="8" width="14.6640625" style="153" customWidth="1"/>
    <col min="9" max="17" width="19.44140625" style="64" customWidth="1"/>
    <col min="18" max="18" width="28.88671875" customWidth="1"/>
    <col min="19" max="23" width="8.6640625" customWidth="1"/>
    <col min="24" max="58" width="2.33203125" bestFit="1" customWidth="1"/>
    <col min="59" max="59" width="23.109375" customWidth="1"/>
  </cols>
  <sheetData>
    <row r="4" spans="1:18" ht="18.75" customHeight="1" x14ac:dyDescent="0.3">
      <c r="A4" s="202" t="s">
        <v>0</v>
      </c>
      <c r="B4" s="202"/>
      <c r="C4" s="202"/>
      <c r="D4" s="202"/>
      <c r="E4" s="202"/>
      <c r="F4" s="202"/>
      <c r="G4" s="202"/>
      <c r="H4" s="202"/>
      <c r="I4" s="202"/>
      <c r="J4" s="202"/>
      <c r="K4" s="202"/>
      <c r="L4" s="202"/>
      <c r="M4" s="202"/>
      <c r="N4" s="202"/>
      <c r="O4" s="202"/>
      <c r="P4" s="202"/>
      <c r="Q4" s="202"/>
      <c r="R4" s="202"/>
    </row>
    <row r="5" spans="1:18" ht="112.5" customHeight="1" x14ac:dyDescent="0.3">
      <c r="A5" s="216" t="s">
        <v>326</v>
      </c>
      <c r="B5" s="216"/>
      <c r="C5" s="216"/>
      <c r="D5" s="216"/>
      <c r="E5" s="216"/>
      <c r="F5" s="216"/>
      <c r="G5" s="216"/>
      <c r="H5" s="216"/>
      <c r="I5" s="216"/>
      <c r="J5" s="216"/>
      <c r="K5" s="216"/>
      <c r="L5" s="216"/>
      <c r="M5" s="216"/>
      <c r="N5" s="216"/>
      <c r="O5" s="216"/>
      <c r="P5" s="216"/>
      <c r="Q5" s="216"/>
      <c r="R5" s="216"/>
    </row>
    <row r="6" spans="1:18" ht="15" customHeight="1" thickBot="1" x14ac:dyDescent="0.35">
      <c r="A6" s="250" t="s">
        <v>273</v>
      </c>
      <c r="B6" s="250"/>
      <c r="C6" s="250"/>
      <c r="D6" s="250"/>
      <c r="E6" s="250"/>
      <c r="F6" s="250"/>
      <c r="G6" s="250"/>
      <c r="H6" s="250"/>
      <c r="I6" s="250"/>
      <c r="J6" s="250"/>
      <c r="K6" s="250"/>
      <c r="L6" s="250"/>
      <c r="M6" s="250"/>
      <c r="N6" s="250"/>
      <c r="O6" s="250"/>
      <c r="P6" s="250"/>
      <c r="Q6" s="250"/>
      <c r="R6" s="250"/>
    </row>
    <row r="7" spans="1:18" ht="4.5" customHeight="1" x14ac:dyDescent="0.3">
      <c r="A7" s="251"/>
      <c r="B7" s="252"/>
      <c r="C7" s="252"/>
      <c r="D7" s="252"/>
      <c r="E7" s="252"/>
      <c r="F7" s="252"/>
      <c r="G7" s="252"/>
      <c r="H7" s="252"/>
      <c r="I7" s="252"/>
      <c r="J7" s="252"/>
      <c r="K7" s="252"/>
      <c r="L7" s="252"/>
      <c r="M7" s="252"/>
      <c r="N7" s="252"/>
      <c r="O7" s="252"/>
      <c r="P7" s="252"/>
      <c r="Q7" s="252"/>
      <c r="R7" s="253"/>
    </row>
    <row r="8" spans="1:18" ht="33" customHeight="1" x14ac:dyDescent="0.3">
      <c r="A8" s="224" t="s">
        <v>3</v>
      </c>
      <c r="B8" s="224" t="s">
        <v>4</v>
      </c>
      <c r="C8" s="224" t="s">
        <v>5</v>
      </c>
      <c r="D8" s="224" t="s">
        <v>6</v>
      </c>
      <c r="E8" s="224" t="s">
        <v>7</v>
      </c>
      <c r="F8" s="224" t="s">
        <v>8</v>
      </c>
      <c r="G8" s="246" t="s">
        <v>327</v>
      </c>
      <c r="H8" s="246"/>
      <c r="I8" s="246"/>
      <c r="J8" s="247" t="s">
        <v>328</v>
      </c>
      <c r="K8" s="247"/>
      <c r="L8" s="247"/>
      <c r="M8" s="247" t="s">
        <v>329</v>
      </c>
      <c r="N8" s="247"/>
      <c r="O8" s="247"/>
      <c r="P8" s="248" t="s">
        <v>330</v>
      </c>
      <c r="Q8" s="248" t="s">
        <v>331</v>
      </c>
      <c r="R8" s="207" t="s">
        <v>15</v>
      </c>
    </row>
    <row r="9" spans="1:18" ht="35.25" customHeight="1" x14ac:dyDescent="0.3">
      <c r="A9" s="225"/>
      <c r="B9" s="225"/>
      <c r="C9" s="225"/>
      <c r="D9" s="225"/>
      <c r="E9" s="225"/>
      <c r="F9" s="225"/>
      <c r="G9" s="141" t="s">
        <v>21</v>
      </c>
      <c r="H9" s="141" t="s">
        <v>332</v>
      </c>
      <c r="I9" s="142" t="s">
        <v>17</v>
      </c>
      <c r="J9" s="143" t="s">
        <v>21</v>
      </c>
      <c r="K9" s="143" t="s">
        <v>332</v>
      </c>
      <c r="L9" s="144" t="s">
        <v>17</v>
      </c>
      <c r="M9" s="143" t="s">
        <v>21</v>
      </c>
      <c r="N9" s="143" t="s">
        <v>332</v>
      </c>
      <c r="O9" s="144" t="s">
        <v>17</v>
      </c>
      <c r="P9" s="249"/>
      <c r="Q9" s="249"/>
      <c r="R9" s="207"/>
    </row>
    <row r="10" spans="1:18" ht="169.5" customHeight="1" x14ac:dyDescent="0.3">
      <c r="A10" s="145">
        <v>1</v>
      </c>
      <c r="B10" s="146">
        <v>52161500</v>
      </c>
      <c r="C10" s="145" t="e" vm="81">
        <v>#VALUE!</v>
      </c>
      <c r="D10" s="147" t="s">
        <v>333</v>
      </c>
      <c r="E10" s="145" t="s">
        <v>334</v>
      </c>
      <c r="F10" s="145">
        <v>2</v>
      </c>
      <c r="G10" s="148"/>
      <c r="H10" s="148">
        <f>G10*0.19</f>
        <v>0</v>
      </c>
      <c r="I10" s="149">
        <f>ROUND(((H10+G10)*F10),0)</f>
        <v>0</v>
      </c>
      <c r="J10" s="149"/>
      <c r="K10" s="148">
        <f>J10*0.19</f>
        <v>0</v>
      </c>
      <c r="L10" s="149">
        <f>ROUND(((K10+J10)*F10),0)</f>
        <v>0</v>
      </c>
      <c r="M10" s="149">
        <v>1995798.32</v>
      </c>
      <c r="N10" s="148">
        <f>M10*0.19</f>
        <v>379201.68080000003</v>
      </c>
      <c r="O10" s="149">
        <f>ROUND(((N10+M10)*F10),0)</f>
        <v>4750000</v>
      </c>
      <c r="P10" s="149">
        <f>(M10+N10)</f>
        <v>2375000.0008</v>
      </c>
      <c r="Q10" s="149">
        <f>P10*F10</f>
        <v>4750000.0016000001</v>
      </c>
      <c r="R10" s="145"/>
    </row>
    <row r="11" spans="1:18" ht="178.5" customHeight="1" x14ac:dyDescent="0.3">
      <c r="A11" s="145">
        <v>2</v>
      </c>
      <c r="B11" s="146">
        <v>52161600</v>
      </c>
      <c r="C11" s="145" t="e" vm="82">
        <v>#VALUE!</v>
      </c>
      <c r="D11" s="147" t="s">
        <v>335</v>
      </c>
      <c r="E11" s="145" t="s">
        <v>334</v>
      </c>
      <c r="F11" s="145">
        <v>2</v>
      </c>
      <c r="G11" s="148">
        <v>459328</v>
      </c>
      <c r="H11" s="148">
        <f t="shared" ref="H11:H37" si="0">G11*0.19</f>
        <v>87272.320000000007</v>
      </c>
      <c r="I11" s="149">
        <f t="shared" ref="I11:I37" si="1">ROUND(((H11+G11)*F11),0)</f>
        <v>1093201</v>
      </c>
      <c r="J11" s="149">
        <v>443697</v>
      </c>
      <c r="K11" s="148">
        <f t="shared" ref="K11:K37" si="2">J11*0.19</f>
        <v>84302.430000000008</v>
      </c>
      <c r="L11" s="149">
        <f t="shared" ref="L11:L37" si="3">ROUND(((K11+J11)*F11),0)</f>
        <v>1055999</v>
      </c>
      <c r="M11" s="149">
        <v>388655.46</v>
      </c>
      <c r="N11" s="148">
        <f t="shared" ref="N11:N37" si="4">M11*0.19</f>
        <v>73844.537400000001</v>
      </c>
      <c r="O11" s="149">
        <f t="shared" ref="O11:O37" si="5">ROUND(((N11+M11)*F11),0)</f>
        <v>925000</v>
      </c>
      <c r="P11" s="149">
        <f>ROUND(((G11+H11+J11+K11+M11+N11)/3),0)</f>
        <v>512367</v>
      </c>
      <c r="Q11" s="149">
        <f t="shared" ref="Q11:Q37" si="6">P11*F11</f>
        <v>1024734</v>
      </c>
      <c r="R11" s="145"/>
    </row>
    <row r="12" spans="1:18" ht="131.25" customHeight="1" x14ac:dyDescent="0.3">
      <c r="A12" s="145">
        <v>3</v>
      </c>
      <c r="B12" s="146">
        <v>52161600</v>
      </c>
      <c r="C12" s="145" t="e" vm="83">
        <v>#VALUE!</v>
      </c>
      <c r="D12" s="147" t="s">
        <v>336</v>
      </c>
      <c r="E12" s="145" t="s">
        <v>334</v>
      </c>
      <c r="F12" s="145">
        <v>2</v>
      </c>
      <c r="G12" s="148">
        <v>2176975</v>
      </c>
      <c r="H12" s="148">
        <f t="shared" si="0"/>
        <v>413625.25</v>
      </c>
      <c r="I12" s="149">
        <f t="shared" si="1"/>
        <v>5181201</v>
      </c>
      <c r="J12" s="149">
        <v>2213000</v>
      </c>
      <c r="K12" s="148">
        <f t="shared" si="2"/>
        <v>420470</v>
      </c>
      <c r="L12" s="149">
        <f t="shared" si="3"/>
        <v>5266940</v>
      </c>
      <c r="M12" s="149">
        <v>2836134.45</v>
      </c>
      <c r="N12" s="148">
        <f t="shared" si="4"/>
        <v>538865.54550000001</v>
      </c>
      <c r="O12" s="149">
        <f t="shared" si="5"/>
        <v>6750000</v>
      </c>
      <c r="P12" s="149">
        <f>ROUND(((G12+H12+J12+K12+M12+N12)/3),0)</f>
        <v>2866357</v>
      </c>
      <c r="Q12" s="149">
        <f t="shared" si="6"/>
        <v>5732714</v>
      </c>
      <c r="R12" s="145"/>
    </row>
    <row r="13" spans="1:18" ht="119.25" customHeight="1" x14ac:dyDescent="0.3">
      <c r="A13" s="145">
        <v>4</v>
      </c>
      <c r="B13" s="146">
        <v>52161600</v>
      </c>
      <c r="C13" s="145" t="e" vm="84">
        <v>#VALUE!</v>
      </c>
      <c r="D13" s="147" t="s">
        <v>337</v>
      </c>
      <c r="E13" s="145" t="s">
        <v>334</v>
      </c>
      <c r="F13" s="145">
        <v>3</v>
      </c>
      <c r="G13" s="148">
        <v>476975</v>
      </c>
      <c r="H13" s="148">
        <f t="shared" si="0"/>
        <v>90625.25</v>
      </c>
      <c r="I13" s="149">
        <f t="shared" si="1"/>
        <v>1702801</v>
      </c>
      <c r="J13" s="149">
        <v>484000</v>
      </c>
      <c r="K13" s="148">
        <f t="shared" si="2"/>
        <v>91960</v>
      </c>
      <c r="L13" s="149">
        <f t="shared" si="3"/>
        <v>1727880</v>
      </c>
      <c r="M13" s="149">
        <v>661764.71</v>
      </c>
      <c r="N13" s="148">
        <f t="shared" si="4"/>
        <v>125735.29489999999</v>
      </c>
      <c r="O13" s="149">
        <f t="shared" si="5"/>
        <v>2362500</v>
      </c>
      <c r="P13" s="149">
        <f t="shared" ref="P13:P15" si="7">ROUND(((G13+H13+J13+K13+M13+N13)/3),0)</f>
        <v>643687</v>
      </c>
      <c r="Q13" s="149">
        <f t="shared" si="6"/>
        <v>1931061</v>
      </c>
      <c r="R13" s="145"/>
    </row>
    <row r="14" spans="1:18" ht="117.75" customHeight="1" x14ac:dyDescent="0.3">
      <c r="A14" s="145">
        <v>5</v>
      </c>
      <c r="B14" s="146">
        <v>52161600</v>
      </c>
      <c r="C14" s="145" t="e" vm="85">
        <v>#VALUE!</v>
      </c>
      <c r="D14" s="147" t="s">
        <v>338</v>
      </c>
      <c r="E14" s="145" t="s">
        <v>334</v>
      </c>
      <c r="F14" s="145">
        <v>7</v>
      </c>
      <c r="G14" s="148">
        <v>503950</v>
      </c>
      <c r="H14" s="148">
        <f t="shared" si="0"/>
        <v>95750.5</v>
      </c>
      <c r="I14" s="149">
        <f t="shared" si="1"/>
        <v>4197904</v>
      </c>
      <c r="J14" s="149">
        <v>513000</v>
      </c>
      <c r="K14" s="148">
        <f t="shared" si="2"/>
        <v>97470</v>
      </c>
      <c r="L14" s="149">
        <f t="shared" si="3"/>
        <v>4273290</v>
      </c>
      <c r="M14" s="149">
        <v>714285.71</v>
      </c>
      <c r="N14" s="148">
        <f t="shared" si="4"/>
        <v>135714.2849</v>
      </c>
      <c r="O14" s="149">
        <f t="shared" si="5"/>
        <v>5950000</v>
      </c>
      <c r="P14" s="149">
        <f t="shared" si="7"/>
        <v>686723</v>
      </c>
      <c r="Q14" s="149">
        <f t="shared" si="6"/>
        <v>4807061</v>
      </c>
      <c r="R14" s="145"/>
    </row>
    <row r="15" spans="1:18" ht="186.75" customHeight="1" x14ac:dyDescent="0.3">
      <c r="A15" s="145">
        <v>6</v>
      </c>
      <c r="B15" s="146">
        <v>60131500</v>
      </c>
      <c r="C15" s="145" t="e" vm="86">
        <v>#VALUE!</v>
      </c>
      <c r="D15" s="147" t="s">
        <v>339</v>
      </c>
      <c r="E15" s="145" t="s">
        <v>334</v>
      </c>
      <c r="F15" s="145">
        <v>2</v>
      </c>
      <c r="G15" s="148">
        <v>1889916</v>
      </c>
      <c r="H15" s="148">
        <f t="shared" si="0"/>
        <v>359084.04</v>
      </c>
      <c r="I15" s="149">
        <f t="shared" si="1"/>
        <v>4498000</v>
      </c>
      <c r="J15" s="149">
        <v>3214451</v>
      </c>
      <c r="K15" s="148">
        <f t="shared" si="2"/>
        <v>610745.69000000006</v>
      </c>
      <c r="L15" s="149">
        <f t="shared" si="3"/>
        <v>7650393</v>
      </c>
      <c r="M15" s="149">
        <v>420168.07</v>
      </c>
      <c r="N15" s="148">
        <f t="shared" si="4"/>
        <v>79831.933300000004</v>
      </c>
      <c r="O15" s="149">
        <f t="shared" si="5"/>
        <v>1000000</v>
      </c>
      <c r="P15" s="149">
        <f t="shared" si="7"/>
        <v>2191399</v>
      </c>
      <c r="Q15" s="149">
        <f t="shared" si="6"/>
        <v>4382798</v>
      </c>
      <c r="R15" s="145"/>
    </row>
    <row r="16" spans="1:18" ht="147.75" customHeight="1" x14ac:dyDescent="0.3">
      <c r="A16" s="145">
        <v>7</v>
      </c>
      <c r="B16" s="146">
        <v>60131500</v>
      </c>
      <c r="C16" s="145" t="e" vm="87">
        <v>#VALUE!</v>
      </c>
      <c r="D16" s="147" t="s">
        <v>340</v>
      </c>
      <c r="E16" s="145" t="s">
        <v>334</v>
      </c>
      <c r="F16" s="145">
        <v>2</v>
      </c>
      <c r="G16" s="148">
        <v>494958</v>
      </c>
      <c r="H16" s="148">
        <f t="shared" si="0"/>
        <v>94042.02</v>
      </c>
      <c r="I16" s="149">
        <f t="shared" si="1"/>
        <v>1178000</v>
      </c>
      <c r="J16" s="149">
        <v>2939061</v>
      </c>
      <c r="K16" s="148">
        <f t="shared" si="2"/>
        <v>558421.59</v>
      </c>
      <c r="L16" s="149">
        <f t="shared" si="3"/>
        <v>6994965</v>
      </c>
      <c r="M16" s="149">
        <v>766806.72</v>
      </c>
      <c r="N16" s="148">
        <f t="shared" si="4"/>
        <v>145693.27679999999</v>
      </c>
      <c r="O16" s="149">
        <f t="shared" si="5"/>
        <v>1825000</v>
      </c>
      <c r="P16" s="149">
        <f>ROUND(((G16+H16+J16+K16+M16+N16)/3),0)</f>
        <v>1666328</v>
      </c>
      <c r="Q16" s="149">
        <f t="shared" si="6"/>
        <v>3332656</v>
      </c>
      <c r="R16" s="145"/>
    </row>
    <row r="17" spans="1:18" ht="204.75" customHeight="1" x14ac:dyDescent="0.3">
      <c r="A17" s="145">
        <v>8</v>
      </c>
      <c r="B17" s="146">
        <v>60131500</v>
      </c>
      <c r="C17" s="145" t="e" vm="88">
        <v>#VALUE!</v>
      </c>
      <c r="D17" s="147" t="s">
        <v>341</v>
      </c>
      <c r="E17" s="145" t="s">
        <v>334</v>
      </c>
      <c r="F17" s="145">
        <v>7</v>
      </c>
      <c r="G17" s="148">
        <v>111681</v>
      </c>
      <c r="H17" s="148">
        <f t="shared" si="0"/>
        <v>21219.39</v>
      </c>
      <c r="I17" s="149">
        <f t="shared" si="1"/>
        <v>930303</v>
      </c>
      <c r="J17" s="149"/>
      <c r="K17" s="148">
        <f t="shared" si="2"/>
        <v>0</v>
      </c>
      <c r="L17" s="149">
        <f t="shared" si="3"/>
        <v>0</v>
      </c>
      <c r="M17" s="149">
        <v>63025.21</v>
      </c>
      <c r="N17" s="148">
        <f t="shared" si="4"/>
        <v>11974.7899</v>
      </c>
      <c r="O17" s="149">
        <f t="shared" si="5"/>
        <v>525000</v>
      </c>
      <c r="P17" s="149">
        <f>ROUND(((G17+H17+M17+N17)/2),0)</f>
        <v>103950</v>
      </c>
      <c r="Q17" s="149">
        <f t="shared" si="6"/>
        <v>727650</v>
      </c>
      <c r="R17" s="145"/>
    </row>
    <row r="18" spans="1:18" ht="159" customHeight="1" x14ac:dyDescent="0.3">
      <c r="A18" s="145">
        <v>9</v>
      </c>
      <c r="B18" s="146">
        <v>60131500</v>
      </c>
      <c r="C18" s="145" t="e" vm="89">
        <v>#VALUE!</v>
      </c>
      <c r="D18" s="147" t="s">
        <v>342</v>
      </c>
      <c r="E18" s="145" t="s">
        <v>334</v>
      </c>
      <c r="F18" s="145">
        <v>12</v>
      </c>
      <c r="G18" s="148">
        <v>78067</v>
      </c>
      <c r="H18" s="148">
        <f t="shared" si="0"/>
        <v>14832.73</v>
      </c>
      <c r="I18" s="149">
        <f t="shared" si="1"/>
        <v>1114797</v>
      </c>
      <c r="J18" s="149">
        <v>40336</v>
      </c>
      <c r="K18" s="148">
        <f t="shared" si="2"/>
        <v>7663.84</v>
      </c>
      <c r="L18" s="149">
        <f t="shared" si="3"/>
        <v>575998</v>
      </c>
      <c r="M18" s="149">
        <v>52521.01</v>
      </c>
      <c r="N18" s="148">
        <f t="shared" si="4"/>
        <v>9978.9919000000009</v>
      </c>
      <c r="O18" s="149">
        <f t="shared" si="5"/>
        <v>750000</v>
      </c>
      <c r="P18" s="149">
        <f>ROUND(((G18+H18+J18+K18+M18+N18)/3),0)</f>
        <v>67800</v>
      </c>
      <c r="Q18" s="149">
        <f t="shared" si="6"/>
        <v>813600</v>
      </c>
      <c r="R18" s="145"/>
    </row>
    <row r="19" spans="1:18" ht="137.25" customHeight="1" x14ac:dyDescent="0.3">
      <c r="A19" s="145">
        <v>10</v>
      </c>
      <c r="B19" s="146">
        <v>56101700</v>
      </c>
      <c r="C19" s="145"/>
      <c r="D19" s="147" t="s">
        <v>343</v>
      </c>
      <c r="E19" s="145" t="s">
        <v>334</v>
      </c>
      <c r="F19" s="145">
        <v>1</v>
      </c>
      <c r="G19" s="148"/>
      <c r="H19" s="148">
        <f t="shared" si="0"/>
        <v>0</v>
      </c>
      <c r="I19" s="149">
        <f t="shared" si="1"/>
        <v>0</v>
      </c>
      <c r="J19" s="149">
        <v>442172</v>
      </c>
      <c r="K19" s="148">
        <f t="shared" si="2"/>
        <v>84012.680000000008</v>
      </c>
      <c r="L19" s="149">
        <f t="shared" si="3"/>
        <v>526185</v>
      </c>
      <c r="M19" s="149">
        <v>735294.12</v>
      </c>
      <c r="N19" s="148">
        <f t="shared" si="4"/>
        <v>139705.88279999999</v>
      </c>
      <c r="O19" s="149">
        <f t="shared" si="5"/>
        <v>875000</v>
      </c>
      <c r="P19" s="149">
        <f>ROUND(((19+J19+K19+M19+N19)/2),0)</f>
        <v>700602</v>
      </c>
      <c r="Q19" s="149">
        <f t="shared" si="6"/>
        <v>700602</v>
      </c>
      <c r="R19" s="145"/>
    </row>
    <row r="20" spans="1:18" ht="340.5" customHeight="1" x14ac:dyDescent="0.3">
      <c r="A20" s="145">
        <v>11</v>
      </c>
      <c r="B20" s="146">
        <v>52161500</v>
      </c>
      <c r="C20" s="145" t="e" vm="90">
        <v>#VALUE!</v>
      </c>
      <c r="D20" s="147" t="s">
        <v>344</v>
      </c>
      <c r="E20" s="145" t="s">
        <v>334</v>
      </c>
      <c r="F20" s="145">
        <v>2</v>
      </c>
      <c r="G20" s="148">
        <v>1336134</v>
      </c>
      <c r="H20" s="148">
        <f t="shared" si="0"/>
        <v>253865.46</v>
      </c>
      <c r="I20" s="149">
        <f t="shared" si="1"/>
        <v>3179999</v>
      </c>
      <c r="J20" s="149"/>
      <c r="K20" s="148">
        <f t="shared" si="2"/>
        <v>0</v>
      </c>
      <c r="L20" s="149">
        <f t="shared" si="3"/>
        <v>0</v>
      </c>
      <c r="M20" s="149">
        <v>1470588.24</v>
      </c>
      <c r="N20" s="148">
        <f t="shared" si="4"/>
        <v>279411.76559999998</v>
      </c>
      <c r="O20" s="149">
        <f t="shared" si="5"/>
        <v>3500000</v>
      </c>
      <c r="P20" s="149">
        <f>ROUND(((19+G20+H20+M20+N20)/2),0)</f>
        <v>1670009</v>
      </c>
      <c r="Q20" s="149">
        <f t="shared" si="6"/>
        <v>3340018</v>
      </c>
      <c r="R20" s="145"/>
    </row>
    <row r="21" spans="1:18" ht="409.5" customHeight="1" x14ac:dyDescent="0.3">
      <c r="A21" s="145">
        <v>12</v>
      </c>
      <c r="B21" s="146">
        <v>60131000</v>
      </c>
      <c r="C21" s="145" t="e" vm="91">
        <v>#VALUE!</v>
      </c>
      <c r="D21" s="147" t="s">
        <v>345</v>
      </c>
      <c r="E21" s="145" t="s">
        <v>334</v>
      </c>
      <c r="F21" s="145">
        <v>2</v>
      </c>
      <c r="G21" s="148">
        <v>2428571</v>
      </c>
      <c r="H21" s="148">
        <f t="shared" si="0"/>
        <v>461428.49</v>
      </c>
      <c r="I21" s="149">
        <f t="shared" si="1"/>
        <v>5779999</v>
      </c>
      <c r="J21" s="149"/>
      <c r="K21" s="148">
        <f t="shared" si="2"/>
        <v>0</v>
      </c>
      <c r="L21" s="149">
        <f t="shared" si="3"/>
        <v>0</v>
      </c>
      <c r="M21" s="149">
        <v>2941176.47</v>
      </c>
      <c r="N21" s="148">
        <f t="shared" si="4"/>
        <v>558823.52930000005</v>
      </c>
      <c r="O21" s="149">
        <f t="shared" si="5"/>
        <v>7000000</v>
      </c>
      <c r="P21" s="149">
        <f t="shared" ref="P21:P25" si="8">ROUND(((19+G21+H21+M21+N21)/2),0)</f>
        <v>3195009</v>
      </c>
      <c r="Q21" s="149">
        <f t="shared" si="6"/>
        <v>6390018</v>
      </c>
      <c r="R21" s="145"/>
    </row>
    <row r="22" spans="1:18" ht="210" customHeight="1" x14ac:dyDescent="0.3">
      <c r="A22" s="145">
        <v>13</v>
      </c>
      <c r="B22" s="146">
        <v>60131300</v>
      </c>
      <c r="C22" s="145"/>
      <c r="D22" s="147" t="s">
        <v>346</v>
      </c>
      <c r="E22" s="145" t="s">
        <v>334</v>
      </c>
      <c r="F22" s="145">
        <v>2</v>
      </c>
      <c r="G22" s="148">
        <v>2596639</v>
      </c>
      <c r="H22" s="148">
        <f t="shared" si="0"/>
        <v>493361.41000000003</v>
      </c>
      <c r="I22" s="149">
        <f t="shared" si="1"/>
        <v>6180001</v>
      </c>
      <c r="J22" s="149"/>
      <c r="K22" s="148">
        <f t="shared" si="2"/>
        <v>0</v>
      </c>
      <c r="L22" s="149">
        <f t="shared" si="3"/>
        <v>0</v>
      </c>
      <c r="M22" s="149">
        <v>1207983.19</v>
      </c>
      <c r="N22" s="148">
        <f t="shared" si="4"/>
        <v>229516.80609999999</v>
      </c>
      <c r="O22" s="149">
        <f t="shared" si="5"/>
        <v>2875000</v>
      </c>
      <c r="P22" s="149">
        <f t="shared" si="8"/>
        <v>2263760</v>
      </c>
      <c r="Q22" s="149">
        <f t="shared" si="6"/>
        <v>4527520</v>
      </c>
      <c r="R22" s="145"/>
    </row>
    <row r="23" spans="1:18" ht="210" customHeight="1" x14ac:dyDescent="0.3">
      <c r="A23" s="145">
        <v>14</v>
      </c>
      <c r="B23" s="146">
        <v>60131300</v>
      </c>
      <c r="C23" s="145" t="e" vm="92">
        <v>#VALUE!</v>
      </c>
      <c r="D23" s="147" t="s">
        <v>347</v>
      </c>
      <c r="E23" s="145" t="s">
        <v>334</v>
      </c>
      <c r="F23" s="145">
        <v>3</v>
      </c>
      <c r="G23" s="148">
        <v>1672269</v>
      </c>
      <c r="H23" s="148">
        <f t="shared" si="0"/>
        <v>317731.11</v>
      </c>
      <c r="I23" s="149">
        <f t="shared" si="1"/>
        <v>5970000</v>
      </c>
      <c r="J23" s="149"/>
      <c r="K23" s="148">
        <f t="shared" si="2"/>
        <v>0</v>
      </c>
      <c r="L23" s="149">
        <f t="shared" si="3"/>
        <v>0</v>
      </c>
      <c r="M23" s="149">
        <v>525210.07999999996</v>
      </c>
      <c r="N23" s="148">
        <f t="shared" si="4"/>
        <v>99789.915199999989</v>
      </c>
      <c r="O23" s="149">
        <f t="shared" si="5"/>
        <v>1875000</v>
      </c>
      <c r="P23" s="149">
        <f t="shared" si="8"/>
        <v>1307510</v>
      </c>
      <c r="Q23" s="149">
        <f t="shared" si="6"/>
        <v>3922530</v>
      </c>
      <c r="R23" s="145"/>
    </row>
    <row r="24" spans="1:18" ht="210" customHeight="1" x14ac:dyDescent="0.3">
      <c r="A24" s="145">
        <v>15</v>
      </c>
      <c r="B24" s="146">
        <v>52161500</v>
      </c>
      <c r="C24" s="145" t="e" vm="93">
        <v>#VALUE!</v>
      </c>
      <c r="D24" s="147" t="s">
        <v>348</v>
      </c>
      <c r="E24" s="145" t="s">
        <v>334</v>
      </c>
      <c r="F24" s="145">
        <v>7</v>
      </c>
      <c r="G24" s="148">
        <v>755462</v>
      </c>
      <c r="H24" s="148">
        <f t="shared" si="0"/>
        <v>143537.78</v>
      </c>
      <c r="I24" s="149">
        <f t="shared" si="1"/>
        <v>6292998</v>
      </c>
      <c r="J24" s="149"/>
      <c r="K24" s="148">
        <f t="shared" si="2"/>
        <v>0</v>
      </c>
      <c r="L24" s="149">
        <f t="shared" si="3"/>
        <v>0</v>
      </c>
      <c r="M24" s="149">
        <v>357142.86</v>
      </c>
      <c r="N24" s="148">
        <f t="shared" si="4"/>
        <v>67857.143400000001</v>
      </c>
      <c r="O24" s="149">
        <f t="shared" si="5"/>
        <v>2975000</v>
      </c>
      <c r="P24" s="149">
        <f t="shared" si="8"/>
        <v>662009</v>
      </c>
      <c r="Q24" s="149">
        <f t="shared" si="6"/>
        <v>4634063</v>
      </c>
      <c r="R24" s="145"/>
    </row>
    <row r="25" spans="1:18" ht="152.25" customHeight="1" x14ac:dyDescent="0.3">
      <c r="A25" s="145">
        <v>16</v>
      </c>
      <c r="B25" s="146">
        <v>52161500</v>
      </c>
      <c r="C25" s="145" t="e" vm="94">
        <v>#VALUE!</v>
      </c>
      <c r="D25" s="147" t="s">
        <v>349</v>
      </c>
      <c r="E25" s="145" t="s">
        <v>334</v>
      </c>
      <c r="F25" s="145">
        <v>2</v>
      </c>
      <c r="G25" s="148">
        <v>780672</v>
      </c>
      <c r="H25" s="148">
        <f t="shared" si="0"/>
        <v>148327.67999999999</v>
      </c>
      <c r="I25" s="149">
        <f t="shared" si="1"/>
        <v>1857999</v>
      </c>
      <c r="J25" s="149"/>
      <c r="K25" s="148">
        <f t="shared" si="2"/>
        <v>0</v>
      </c>
      <c r="L25" s="149">
        <f t="shared" si="3"/>
        <v>0</v>
      </c>
      <c r="M25" s="149">
        <v>1207983.19</v>
      </c>
      <c r="N25" s="148">
        <f t="shared" si="4"/>
        <v>229516.80609999999</v>
      </c>
      <c r="O25" s="149">
        <f t="shared" si="5"/>
        <v>2875000</v>
      </c>
      <c r="P25" s="149">
        <f t="shared" si="8"/>
        <v>1183259</v>
      </c>
      <c r="Q25" s="149">
        <f t="shared" si="6"/>
        <v>2366518</v>
      </c>
      <c r="R25" s="145"/>
    </row>
    <row r="26" spans="1:18" ht="173.25" customHeight="1" x14ac:dyDescent="0.3">
      <c r="A26" s="145">
        <v>17</v>
      </c>
      <c r="B26" s="146">
        <v>60131400</v>
      </c>
      <c r="C26" s="145" t="e" vm="95">
        <v>#VALUE!</v>
      </c>
      <c r="D26" s="147" t="s">
        <v>350</v>
      </c>
      <c r="E26" s="145" t="s">
        <v>334</v>
      </c>
      <c r="F26" s="145">
        <v>1</v>
      </c>
      <c r="G26" s="148">
        <v>3352941</v>
      </c>
      <c r="H26" s="148">
        <f t="shared" si="0"/>
        <v>637058.79</v>
      </c>
      <c r="I26" s="149">
        <f t="shared" si="1"/>
        <v>3990000</v>
      </c>
      <c r="J26" s="149"/>
      <c r="K26" s="148">
        <f t="shared" si="2"/>
        <v>0</v>
      </c>
      <c r="L26" s="149">
        <f t="shared" si="3"/>
        <v>0</v>
      </c>
      <c r="M26" s="149">
        <v>3043218.49</v>
      </c>
      <c r="N26" s="148">
        <f t="shared" si="4"/>
        <v>578211.5131000001</v>
      </c>
      <c r="O26" s="149">
        <f t="shared" si="5"/>
        <v>3621430</v>
      </c>
      <c r="P26" s="149">
        <f>ROUND(((19+G26+H26+M26+N26)/2),0)</f>
        <v>3805724</v>
      </c>
      <c r="Q26" s="149">
        <f>P26*F26</f>
        <v>3805724</v>
      </c>
      <c r="R26" s="145"/>
    </row>
    <row r="27" spans="1:18" ht="133.5" customHeight="1" x14ac:dyDescent="0.3">
      <c r="A27" s="145">
        <v>18</v>
      </c>
      <c r="B27" s="146">
        <v>60131400</v>
      </c>
      <c r="C27" s="145" t="e" vm="96">
        <v>#VALUE!</v>
      </c>
      <c r="D27" s="147" t="s">
        <v>351</v>
      </c>
      <c r="E27" s="145" t="s">
        <v>334</v>
      </c>
      <c r="F27" s="145">
        <v>2</v>
      </c>
      <c r="G27" s="148">
        <v>3193277</v>
      </c>
      <c r="H27" s="148">
        <f t="shared" si="0"/>
        <v>606722.63</v>
      </c>
      <c r="I27" s="149">
        <f t="shared" si="1"/>
        <v>7599999</v>
      </c>
      <c r="J27" s="149"/>
      <c r="K27" s="148">
        <f t="shared" si="2"/>
        <v>0</v>
      </c>
      <c r="L27" s="149">
        <f t="shared" si="3"/>
        <v>0</v>
      </c>
      <c r="M27" s="149">
        <v>4096638.66</v>
      </c>
      <c r="N27" s="148">
        <f t="shared" si="4"/>
        <v>778361.34539999999</v>
      </c>
      <c r="O27" s="149">
        <f t="shared" si="5"/>
        <v>9750000</v>
      </c>
      <c r="P27" s="149">
        <f t="shared" ref="P27:P28" si="9">ROUND(((19+G27+H27+M27+N27)/2),0)</f>
        <v>4337509</v>
      </c>
      <c r="Q27" s="149">
        <f>P27*F27</f>
        <v>8675018</v>
      </c>
      <c r="R27" s="145"/>
    </row>
    <row r="28" spans="1:18" ht="156.75" customHeight="1" x14ac:dyDescent="0.3">
      <c r="A28" s="145">
        <v>19</v>
      </c>
      <c r="B28" s="146">
        <v>60131400</v>
      </c>
      <c r="C28" s="145" t="e" vm="97">
        <v>#VALUE!</v>
      </c>
      <c r="D28" s="147" t="s">
        <v>352</v>
      </c>
      <c r="E28" s="145" t="s">
        <v>334</v>
      </c>
      <c r="F28" s="145">
        <v>2</v>
      </c>
      <c r="G28" s="148">
        <v>486555</v>
      </c>
      <c r="H28" s="148">
        <f t="shared" si="0"/>
        <v>92445.45</v>
      </c>
      <c r="I28" s="149">
        <f t="shared" si="1"/>
        <v>1158001</v>
      </c>
      <c r="J28" s="149"/>
      <c r="K28" s="148">
        <f t="shared" si="2"/>
        <v>0</v>
      </c>
      <c r="L28" s="149">
        <f t="shared" si="3"/>
        <v>0</v>
      </c>
      <c r="M28" s="149">
        <v>630252.1</v>
      </c>
      <c r="N28" s="148">
        <f t="shared" si="4"/>
        <v>119747.89899999999</v>
      </c>
      <c r="O28" s="149">
        <f t="shared" si="5"/>
        <v>1500000</v>
      </c>
      <c r="P28" s="149">
        <f t="shared" si="9"/>
        <v>664510</v>
      </c>
      <c r="Q28" s="149">
        <f t="shared" si="6"/>
        <v>1329020</v>
      </c>
      <c r="R28" s="145"/>
    </row>
    <row r="29" spans="1:18" ht="167.25" customHeight="1" x14ac:dyDescent="0.3">
      <c r="A29" s="145">
        <v>20</v>
      </c>
      <c r="B29" s="146">
        <v>60131100</v>
      </c>
      <c r="C29" s="145" t="e" vm="98">
        <v>#VALUE!</v>
      </c>
      <c r="D29" s="147" t="s">
        <v>353</v>
      </c>
      <c r="E29" s="145" t="s">
        <v>334</v>
      </c>
      <c r="F29" s="145">
        <v>2</v>
      </c>
      <c r="G29" s="148">
        <v>1924370</v>
      </c>
      <c r="H29" s="148">
        <f t="shared" si="0"/>
        <v>365630.3</v>
      </c>
      <c r="I29" s="149">
        <f t="shared" si="1"/>
        <v>4580001</v>
      </c>
      <c r="J29" s="149"/>
      <c r="K29" s="148">
        <f t="shared" si="2"/>
        <v>0</v>
      </c>
      <c r="L29" s="149">
        <f t="shared" si="3"/>
        <v>0</v>
      </c>
      <c r="M29" s="149">
        <v>2205882.35</v>
      </c>
      <c r="N29" s="148">
        <f t="shared" si="4"/>
        <v>419117.64650000003</v>
      </c>
      <c r="O29" s="149">
        <f t="shared" si="5"/>
        <v>5250000</v>
      </c>
      <c r="P29" s="149">
        <f>ROUND(((19+G29+H29+M29+N29)/2),0)</f>
        <v>2457510</v>
      </c>
      <c r="Q29" s="149">
        <f t="shared" si="6"/>
        <v>4915020</v>
      </c>
      <c r="R29" s="145"/>
    </row>
    <row r="30" spans="1:18" ht="292.5" customHeight="1" x14ac:dyDescent="0.3">
      <c r="A30" s="145">
        <v>21</v>
      </c>
      <c r="B30" s="146">
        <v>60131400</v>
      </c>
      <c r="C30" s="145" t="e" vm="99">
        <v>#VALUE!</v>
      </c>
      <c r="D30" s="147" t="s">
        <v>354</v>
      </c>
      <c r="E30" s="145" t="s">
        <v>334</v>
      </c>
      <c r="F30" s="145">
        <v>2</v>
      </c>
      <c r="G30" s="148">
        <v>1504202</v>
      </c>
      <c r="H30" s="148">
        <f t="shared" si="0"/>
        <v>285798.38</v>
      </c>
      <c r="I30" s="149">
        <f t="shared" si="1"/>
        <v>3580001</v>
      </c>
      <c r="J30" s="149"/>
      <c r="K30" s="148">
        <f t="shared" si="2"/>
        <v>0</v>
      </c>
      <c r="L30" s="149">
        <f t="shared" si="3"/>
        <v>0</v>
      </c>
      <c r="M30" s="149">
        <v>5577310.9199999999</v>
      </c>
      <c r="N30" s="148">
        <f t="shared" si="4"/>
        <v>1059689.0748000001</v>
      </c>
      <c r="O30" s="149">
        <f t="shared" si="5"/>
        <v>13274000</v>
      </c>
      <c r="P30" s="149">
        <f>ROUND(((19+G30+H30+M30+N30)/2),0)</f>
        <v>4213510</v>
      </c>
      <c r="Q30" s="149">
        <f t="shared" si="6"/>
        <v>8427020</v>
      </c>
      <c r="R30" s="145"/>
    </row>
    <row r="31" spans="1:18" ht="167.25" customHeight="1" x14ac:dyDescent="0.3">
      <c r="A31" s="145">
        <v>22</v>
      </c>
      <c r="B31" s="146">
        <v>60131100</v>
      </c>
      <c r="C31" s="145" t="e" vm="100">
        <v>#VALUE!</v>
      </c>
      <c r="D31" s="147" t="s">
        <v>355</v>
      </c>
      <c r="E31" s="145" t="s">
        <v>334</v>
      </c>
      <c r="F31" s="145">
        <v>2</v>
      </c>
      <c r="G31" s="148">
        <v>908403</v>
      </c>
      <c r="H31" s="148">
        <f t="shared" si="0"/>
        <v>172596.57</v>
      </c>
      <c r="I31" s="149">
        <f t="shared" si="1"/>
        <v>2161999</v>
      </c>
      <c r="J31" s="149"/>
      <c r="K31" s="148">
        <f t="shared" si="2"/>
        <v>0</v>
      </c>
      <c r="L31" s="149">
        <f t="shared" si="3"/>
        <v>0</v>
      </c>
      <c r="M31" s="149">
        <v>5829831.9299999997</v>
      </c>
      <c r="N31" s="148">
        <f t="shared" si="4"/>
        <v>1107668.0666999999</v>
      </c>
      <c r="O31" s="149">
        <f t="shared" si="5"/>
        <v>13875000</v>
      </c>
      <c r="P31" s="149">
        <f>ROUND(((19+G31+H31+M31+N31)/2),0)</f>
        <v>4009259</v>
      </c>
      <c r="Q31" s="149">
        <f t="shared" si="6"/>
        <v>8018518</v>
      </c>
      <c r="R31" s="145"/>
    </row>
    <row r="32" spans="1:18" ht="153.75" customHeight="1" x14ac:dyDescent="0.3">
      <c r="A32" s="145">
        <v>23</v>
      </c>
      <c r="B32" s="146">
        <v>52161600</v>
      </c>
      <c r="C32" s="145" t="e" vm="101">
        <v>#VALUE!</v>
      </c>
      <c r="D32" s="147" t="s">
        <v>356</v>
      </c>
      <c r="E32" s="145" t="s">
        <v>334</v>
      </c>
      <c r="F32" s="145">
        <v>3</v>
      </c>
      <c r="G32" s="148">
        <v>133613</v>
      </c>
      <c r="H32" s="148">
        <f t="shared" si="0"/>
        <v>25386.47</v>
      </c>
      <c r="I32" s="149">
        <f t="shared" si="1"/>
        <v>476998</v>
      </c>
      <c r="J32" s="149"/>
      <c r="K32" s="148">
        <f t="shared" si="2"/>
        <v>0</v>
      </c>
      <c r="L32" s="149">
        <f t="shared" si="3"/>
        <v>0</v>
      </c>
      <c r="M32" s="149">
        <v>136554.62</v>
      </c>
      <c r="N32" s="148">
        <f t="shared" si="4"/>
        <v>25945.377799999998</v>
      </c>
      <c r="O32" s="149">
        <f t="shared" si="5"/>
        <v>487500</v>
      </c>
      <c r="P32" s="149">
        <f>ROUND(((19+G32+H32+M32+N32)/2),0)</f>
        <v>160759</v>
      </c>
      <c r="Q32" s="149">
        <f t="shared" si="6"/>
        <v>482277</v>
      </c>
      <c r="R32" s="145"/>
    </row>
    <row r="33" spans="1:21" ht="158.25" customHeight="1" x14ac:dyDescent="0.3">
      <c r="A33" s="145">
        <v>24</v>
      </c>
      <c r="B33" s="146">
        <v>60131100</v>
      </c>
      <c r="C33" s="145" t="e" vm="102">
        <v>#VALUE!</v>
      </c>
      <c r="D33" s="147" t="s">
        <v>357</v>
      </c>
      <c r="E33" s="145" t="s">
        <v>334</v>
      </c>
      <c r="F33" s="145">
        <v>3</v>
      </c>
      <c r="G33" s="148">
        <v>100000</v>
      </c>
      <c r="H33" s="148">
        <f t="shared" si="0"/>
        <v>19000</v>
      </c>
      <c r="I33" s="149">
        <f t="shared" si="1"/>
        <v>357000</v>
      </c>
      <c r="J33" s="149"/>
      <c r="K33" s="148">
        <f t="shared" si="2"/>
        <v>0</v>
      </c>
      <c r="L33" s="149">
        <f t="shared" si="3"/>
        <v>0</v>
      </c>
      <c r="M33" s="149">
        <v>52521.01</v>
      </c>
      <c r="N33" s="148">
        <f t="shared" si="4"/>
        <v>9978.9919000000009</v>
      </c>
      <c r="O33" s="149">
        <f t="shared" si="5"/>
        <v>187500</v>
      </c>
      <c r="P33" s="149">
        <f t="shared" ref="P33:P34" si="10">ROUND(((19+G33+H33+M33+N33)/2),0)</f>
        <v>90760</v>
      </c>
      <c r="Q33" s="149">
        <f t="shared" si="6"/>
        <v>272280</v>
      </c>
      <c r="R33" s="145"/>
    </row>
    <row r="34" spans="1:21" ht="219" customHeight="1" x14ac:dyDescent="0.3">
      <c r="A34" s="145">
        <v>25</v>
      </c>
      <c r="B34" s="146">
        <v>60131100</v>
      </c>
      <c r="C34" s="145" t="e" vm="103">
        <v>#VALUE!</v>
      </c>
      <c r="D34" s="147" t="s">
        <v>358</v>
      </c>
      <c r="E34" s="145" t="s">
        <v>334</v>
      </c>
      <c r="F34" s="145">
        <v>5</v>
      </c>
      <c r="G34" s="148">
        <v>242857</v>
      </c>
      <c r="H34" s="148">
        <f t="shared" si="0"/>
        <v>46142.83</v>
      </c>
      <c r="I34" s="149">
        <f t="shared" si="1"/>
        <v>1444999</v>
      </c>
      <c r="J34" s="149"/>
      <c r="K34" s="148">
        <f t="shared" si="2"/>
        <v>0</v>
      </c>
      <c r="L34" s="149">
        <f t="shared" si="3"/>
        <v>0</v>
      </c>
      <c r="M34" s="149">
        <v>84033.61</v>
      </c>
      <c r="N34" s="148">
        <f t="shared" si="4"/>
        <v>15966.385900000001</v>
      </c>
      <c r="O34" s="149">
        <f t="shared" si="5"/>
        <v>500000</v>
      </c>
      <c r="P34" s="149">
        <f t="shared" si="10"/>
        <v>194509</v>
      </c>
      <c r="Q34" s="149">
        <f t="shared" si="6"/>
        <v>972545</v>
      </c>
      <c r="R34" s="145"/>
    </row>
    <row r="35" spans="1:21" ht="200.25" customHeight="1" x14ac:dyDescent="0.3">
      <c r="A35" s="145">
        <v>26</v>
      </c>
      <c r="B35" s="146">
        <v>56101700</v>
      </c>
      <c r="C35" s="145" t="e" vm="104">
        <v>#VALUE!</v>
      </c>
      <c r="D35" s="147" t="s">
        <v>359</v>
      </c>
      <c r="E35" s="145" t="s">
        <v>334</v>
      </c>
      <c r="F35" s="145">
        <v>1</v>
      </c>
      <c r="G35" s="148">
        <v>1504202</v>
      </c>
      <c r="H35" s="148">
        <f t="shared" si="0"/>
        <v>285798.38</v>
      </c>
      <c r="I35" s="149">
        <f t="shared" si="1"/>
        <v>1790000</v>
      </c>
      <c r="J35" s="149"/>
      <c r="K35" s="148">
        <f t="shared" si="2"/>
        <v>0</v>
      </c>
      <c r="L35" s="149">
        <f t="shared" si="3"/>
        <v>0</v>
      </c>
      <c r="M35" s="149">
        <v>2521008.4</v>
      </c>
      <c r="N35" s="148">
        <f t="shared" si="4"/>
        <v>478991.59599999996</v>
      </c>
      <c r="O35" s="149">
        <f t="shared" si="5"/>
        <v>3000000</v>
      </c>
      <c r="P35" s="149">
        <f>ROUND(((19+G35+H35+M35+N35)/2),0)</f>
        <v>2395010</v>
      </c>
      <c r="Q35" s="149">
        <f t="shared" si="6"/>
        <v>2395010</v>
      </c>
      <c r="R35" s="145"/>
    </row>
    <row r="36" spans="1:21" ht="182.25" customHeight="1" x14ac:dyDescent="0.3">
      <c r="A36" s="145">
        <v>27</v>
      </c>
      <c r="B36" s="145"/>
      <c r="C36" s="145" t="e" vm="105">
        <v>#VALUE!</v>
      </c>
      <c r="D36" s="147" t="s">
        <v>360</v>
      </c>
      <c r="E36" s="145" t="s">
        <v>334</v>
      </c>
      <c r="F36" s="145">
        <v>1</v>
      </c>
      <c r="G36" s="148">
        <v>1588235</v>
      </c>
      <c r="H36" s="148">
        <f t="shared" si="0"/>
        <v>301764.65000000002</v>
      </c>
      <c r="I36" s="149">
        <f>ROUND(((H36+G36)*F36),0)</f>
        <v>1890000</v>
      </c>
      <c r="J36" s="149"/>
      <c r="K36" s="148">
        <f t="shared" si="2"/>
        <v>0</v>
      </c>
      <c r="L36" s="149">
        <f t="shared" si="3"/>
        <v>0</v>
      </c>
      <c r="M36" s="149">
        <v>1470588.24</v>
      </c>
      <c r="N36" s="148">
        <f t="shared" si="4"/>
        <v>279411.76559999998</v>
      </c>
      <c r="O36" s="149">
        <f t="shared" si="5"/>
        <v>1750000</v>
      </c>
      <c r="P36" s="149">
        <f>ROUND(((19+G36+H36+M36+N36)/2),0)</f>
        <v>1820009</v>
      </c>
      <c r="Q36" s="149">
        <f t="shared" si="6"/>
        <v>1820009</v>
      </c>
      <c r="R36" s="145"/>
    </row>
    <row r="37" spans="1:21" ht="200.25" customHeight="1" x14ac:dyDescent="0.3">
      <c r="A37" s="145">
        <v>28</v>
      </c>
      <c r="B37" s="145"/>
      <c r="C37" s="145" t="e" vm="106">
        <v>#VALUE!</v>
      </c>
      <c r="D37" s="147" t="s">
        <v>361</v>
      </c>
      <c r="E37" s="145" t="s">
        <v>334</v>
      </c>
      <c r="F37" s="145">
        <v>1</v>
      </c>
      <c r="G37" s="148"/>
      <c r="H37" s="148">
        <f t="shared" si="0"/>
        <v>0</v>
      </c>
      <c r="I37" s="149">
        <f t="shared" si="1"/>
        <v>0</v>
      </c>
      <c r="J37" s="149">
        <v>2344737</v>
      </c>
      <c r="K37" s="148">
        <f t="shared" si="2"/>
        <v>445500.03</v>
      </c>
      <c r="L37" s="149">
        <f t="shared" si="3"/>
        <v>2790237</v>
      </c>
      <c r="M37" s="149">
        <v>1785714.29</v>
      </c>
      <c r="N37" s="148">
        <f t="shared" si="4"/>
        <v>339285.71510000003</v>
      </c>
      <c r="O37" s="149">
        <f t="shared" si="5"/>
        <v>2125000</v>
      </c>
      <c r="P37" s="149">
        <f>ROUND(((19+J37+K37+M37+N37)/2),0)</f>
        <v>2457628</v>
      </c>
      <c r="Q37" s="149">
        <f t="shared" si="6"/>
        <v>2457628</v>
      </c>
      <c r="R37" s="145"/>
    </row>
    <row r="38" spans="1:21" s="26" customFormat="1" ht="26.25" customHeight="1" thickBot="1" x14ac:dyDescent="0.55000000000000004">
      <c r="A38" s="233" t="s">
        <v>60</v>
      </c>
      <c r="B38" s="234"/>
      <c r="C38" s="234"/>
      <c r="D38" s="234"/>
      <c r="E38" s="234"/>
      <c r="F38" s="234"/>
      <c r="G38" s="235"/>
      <c r="H38" s="137"/>
      <c r="I38" s="88">
        <f>SUM(I10:I37)</f>
        <v>78186201</v>
      </c>
      <c r="J38" s="90"/>
      <c r="K38" s="90"/>
      <c r="L38" s="90">
        <f>SUM(L10:L37)</f>
        <v>30861887</v>
      </c>
      <c r="M38" s="90"/>
      <c r="N38" s="90"/>
      <c r="O38" s="90">
        <f>SUM(O10:O37)</f>
        <v>102132930</v>
      </c>
      <c r="P38" s="90"/>
      <c r="Q38" s="90">
        <f>SUM(Q10:Q37)</f>
        <v>96953612.001599997</v>
      </c>
      <c r="R38" s="150"/>
      <c r="T38" s="57"/>
      <c r="U38" s="57"/>
    </row>
    <row r="39" spans="1:21" s="26" customFormat="1" ht="15" customHeight="1" thickBot="1" x14ac:dyDescent="0.35">
      <c r="A39" s="58"/>
      <c r="B39" s="58"/>
      <c r="C39" s="58"/>
      <c r="D39" s="59"/>
      <c r="E39" s="58"/>
      <c r="F39" s="58"/>
      <c r="G39" s="151"/>
      <c r="H39" s="151"/>
      <c r="I39" s="60"/>
      <c r="J39" s="60"/>
      <c r="K39" s="60"/>
      <c r="L39" s="60"/>
      <c r="M39" s="60"/>
      <c r="N39" s="60"/>
      <c r="O39" s="60"/>
      <c r="P39" s="60"/>
      <c r="Q39" s="60"/>
      <c r="R39" s="58"/>
      <c r="T39" s="57"/>
      <c r="U39" s="57"/>
    </row>
    <row r="40" spans="1:21" s="26" customFormat="1" ht="49.5" customHeight="1" thickBot="1" x14ac:dyDescent="0.35">
      <c r="A40" s="243" t="s">
        <v>61</v>
      </c>
      <c r="B40" s="244"/>
      <c r="C40" s="244"/>
      <c r="D40" s="244"/>
      <c r="E40" s="244"/>
      <c r="F40" s="244"/>
      <c r="G40" s="244"/>
      <c r="H40" s="244"/>
      <c r="I40" s="244"/>
      <c r="J40" s="244"/>
      <c r="K40" s="244"/>
      <c r="L40" s="244"/>
      <c r="M40" s="244"/>
      <c r="N40" s="244"/>
      <c r="O40" s="244"/>
      <c r="P40" s="244"/>
      <c r="Q40" s="244"/>
      <c r="R40" s="245"/>
      <c r="T40" s="57"/>
      <c r="U40" s="57"/>
    </row>
    <row r="41" spans="1:21" s="26" customFormat="1" ht="18.75" customHeight="1" x14ac:dyDescent="0.35">
      <c r="C41" s="61"/>
      <c r="D41" s="62"/>
      <c r="G41" s="152"/>
      <c r="H41" s="152"/>
      <c r="I41" s="57"/>
      <c r="J41" s="57"/>
      <c r="K41" s="57"/>
      <c r="L41" s="57"/>
      <c r="M41" s="57"/>
      <c r="N41" s="57"/>
      <c r="O41" s="57"/>
      <c r="P41" s="57"/>
      <c r="Q41" s="57"/>
      <c r="T41" s="57"/>
      <c r="U41" s="57"/>
    </row>
    <row r="42" spans="1:21" s="26" customFormat="1" ht="15" customHeight="1" x14ac:dyDescent="0.3">
      <c r="D42" s="62"/>
      <c r="G42" s="152"/>
      <c r="H42" s="152"/>
      <c r="I42" s="57"/>
      <c r="J42" s="57"/>
      <c r="K42" s="57"/>
      <c r="L42" s="57"/>
      <c r="M42" s="57"/>
      <c r="N42" s="57"/>
      <c r="O42" s="57"/>
      <c r="P42" s="57"/>
      <c r="Q42" s="57"/>
      <c r="T42" s="57"/>
      <c r="U42" s="57"/>
    </row>
    <row r="43" spans="1:21" ht="24.75" customHeight="1" x14ac:dyDescent="0.3">
      <c r="T43" s="64"/>
      <c r="U43" s="64"/>
    </row>
    <row r="44" spans="1:21" ht="24.75" customHeight="1" x14ac:dyDescent="0.3">
      <c r="T44" s="64"/>
      <c r="U44" s="64"/>
    </row>
    <row r="45" spans="1:21" ht="24.75" customHeight="1" x14ac:dyDescent="0.3">
      <c r="T45" s="64"/>
      <c r="U45" s="64"/>
    </row>
    <row r="46" spans="1:21" ht="24.75" customHeight="1" x14ac:dyDescent="0.3">
      <c r="T46" s="64"/>
      <c r="U46" s="64"/>
    </row>
    <row r="47" spans="1:21" ht="24.75" customHeight="1" x14ac:dyDescent="0.3">
      <c r="T47" s="64"/>
      <c r="U47" s="64"/>
    </row>
    <row r="48" spans="1:21" ht="24.75" customHeight="1" x14ac:dyDescent="0.3"/>
    <row r="49" ht="24.7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4029" spans="1:8" s="66" customFormat="1" x14ac:dyDescent="0.3">
      <c r="A4029" s="154"/>
      <c r="B4029" s="154"/>
      <c r="D4029" s="65"/>
      <c r="G4029" s="155"/>
      <c r="H4029" s="155"/>
    </row>
    <row r="4030" spans="1:8" s="66" customFormat="1" x14ac:dyDescent="0.3">
      <c r="A4030" s="154"/>
      <c r="B4030" s="154"/>
      <c r="D4030" s="65"/>
      <c r="G4030" s="155"/>
      <c r="H4030" s="155"/>
    </row>
    <row r="4031" spans="1:8" s="66" customFormat="1" x14ac:dyDescent="0.3">
      <c r="A4031" s="154"/>
      <c r="B4031" s="154"/>
      <c r="D4031" s="65"/>
      <c r="G4031" s="155"/>
      <c r="H4031" s="155"/>
    </row>
    <row r="4032" spans="1:8" s="66" customFormat="1" x14ac:dyDescent="0.3">
      <c r="A4032" s="154"/>
      <c r="B4032" s="154"/>
      <c r="D4032" s="65"/>
      <c r="G4032" s="155"/>
      <c r="H4032" s="155"/>
    </row>
    <row r="4033" spans="1:94" s="66" customFormat="1" x14ac:dyDescent="0.3">
      <c r="A4033" s="154"/>
      <c r="B4033" s="154"/>
      <c r="D4033" s="65"/>
      <c r="G4033" s="155"/>
      <c r="H4033" s="155"/>
    </row>
    <row r="4034" spans="1:94" s="66" customFormat="1" x14ac:dyDescent="0.3">
      <c r="A4034" s="154"/>
      <c r="B4034" s="154"/>
      <c r="D4034" s="65"/>
      <c r="G4034" s="155"/>
      <c r="H4034" s="155"/>
    </row>
    <row r="4035" spans="1:94" s="66" customFormat="1" x14ac:dyDescent="0.3">
      <c r="A4035" s="154"/>
      <c r="B4035" s="154"/>
      <c r="D4035" s="65"/>
      <c r="G4035" s="155"/>
      <c r="H4035" s="155"/>
    </row>
    <row r="4036" spans="1:94" s="66" customFormat="1" x14ac:dyDescent="0.3">
      <c r="A4036" s="154"/>
      <c r="B4036" s="154"/>
      <c r="D4036" s="65"/>
      <c r="G4036" s="155"/>
      <c r="H4036" s="155"/>
    </row>
    <row r="4037" spans="1:94" s="66" customFormat="1" x14ac:dyDescent="0.3">
      <c r="A4037" s="154"/>
      <c r="B4037" s="154"/>
      <c r="D4037" s="65"/>
      <c r="G4037" s="155"/>
      <c r="H4037" s="155"/>
    </row>
    <row r="4038" spans="1:94" s="66" customFormat="1" ht="72" x14ac:dyDescent="0.3">
      <c r="A4038" s="154"/>
      <c r="B4038" s="154"/>
      <c r="D4038" s="65"/>
      <c r="G4038" s="155"/>
      <c r="H4038" s="155"/>
      <c r="BE4038" s="67"/>
      <c r="BF4038" s="68" t="s">
        <v>62</v>
      </c>
      <c r="BH4038" s="69" t="s">
        <v>63</v>
      </c>
      <c r="BI4038" s="70" t="s">
        <v>62</v>
      </c>
      <c r="BJ4038" s="70" t="s">
        <v>64</v>
      </c>
      <c r="BK4038" s="70" t="s">
        <v>65</v>
      </c>
      <c r="BL4038" s="70" t="s">
        <v>66</v>
      </c>
      <c r="BM4038" s="70" t="s">
        <v>67</v>
      </c>
      <c r="BN4038" s="68" t="s">
        <v>68</v>
      </c>
      <c r="BO4038" s="68" t="s">
        <v>69</v>
      </c>
      <c r="BP4038" s="68" t="s">
        <v>70</v>
      </c>
      <c r="BQ4038" s="68" t="s">
        <v>71</v>
      </c>
      <c r="BR4038" s="68" t="s">
        <v>72</v>
      </c>
      <c r="BS4038" s="68" t="s">
        <v>73</v>
      </c>
      <c r="BT4038" s="68" t="s">
        <v>74</v>
      </c>
      <c r="BU4038" s="68" t="s">
        <v>75</v>
      </c>
      <c r="BV4038" s="68" t="s">
        <v>76</v>
      </c>
      <c r="BW4038" s="68" t="s">
        <v>77</v>
      </c>
      <c r="BX4038" s="68" t="s">
        <v>78</v>
      </c>
      <c r="BY4038" s="68" t="s">
        <v>79</v>
      </c>
      <c r="BZ4038" s="68" t="s">
        <v>80</v>
      </c>
      <c r="CA4038" s="68" t="s">
        <v>81</v>
      </c>
      <c r="CB4038" s="68" t="s">
        <v>82</v>
      </c>
      <c r="CC4038" s="68" t="s">
        <v>83</v>
      </c>
      <c r="CD4038" s="68" t="s">
        <v>84</v>
      </c>
      <c r="CE4038" s="68" t="s">
        <v>85</v>
      </c>
      <c r="CF4038" s="68" t="s">
        <v>86</v>
      </c>
      <c r="CG4038" s="68" t="s">
        <v>87</v>
      </c>
      <c r="CH4038" s="68" t="s">
        <v>88</v>
      </c>
      <c r="CI4038" s="68" t="s">
        <v>89</v>
      </c>
      <c r="CJ4038" s="68" t="s">
        <v>90</v>
      </c>
      <c r="CK4038" s="68" t="s">
        <v>91</v>
      </c>
      <c r="CL4038" s="68" t="s">
        <v>92</v>
      </c>
      <c r="CM4038" s="68" t="s">
        <v>93</v>
      </c>
      <c r="CN4038" s="68" t="s">
        <v>94</v>
      </c>
      <c r="CO4038" s="68" t="s">
        <v>95</v>
      </c>
      <c r="CP4038" s="68" t="s">
        <v>96</v>
      </c>
    </row>
    <row r="4039" spans="1:94" s="66" customFormat="1" ht="72" x14ac:dyDescent="0.3">
      <c r="A4039" s="154"/>
      <c r="B4039" s="154"/>
      <c r="D4039" s="65"/>
      <c r="G4039" s="155"/>
      <c r="H4039" s="155"/>
      <c r="BE4039" s="67"/>
      <c r="BF4039" s="68" t="s">
        <v>64</v>
      </c>
      <c r="BH4039" s="69" t="s">
        <v>97</v>
      </c>
      <c r="BI4039" s="70" t="s">
        <v>98</v>
      </c>
      <c r="BJ4039" s="70" t="s">
        <v>99</v>
      </c>
      <c r="BK4039" s="70" t="s">
        <v>100</v>
      </c>
      <c r="BL4039" s="70" t="s">
        <v>101</v>
      </c>
      <c r="BM4039" s="70" t="s">
        <v>102</v>
      </c>
      <c r="BN4039" s="68" t="s">
        <v>103</v>
      </c>
      <c r="BO4039" s="68" t="s">
        <v>104</v>
      </c>
      <c r="BP4039" s="68" t="s">
        <v>105</v>
      </c>
      <c r="BQ4039" s="68" t="s">
        <v>106</v>
      </c>
      <c r="BR4039" s="68" t="s">
        <v>107</v>
      </c>
      <c r="BS4039" s="68" t="s">
        <v>108</v>
      </c>
      <c r="BT4039" s="68" t="s">
        <v>109</v>
      </c>
      <c r="BU4039" s="68" t="s">
        <v>110</v>
      </c>
      <c r="BV4039" s="68" t="s">
        <v>111</v>
      </c>
      <c r="BW4039" s="68" t="s">
        <v>112</v>
      </c>
      <c r="BX4039" s="68" t="s">
        <v>113</v>
      </c>
      <c r="BY4039" s="68" t="s">
        <v>114</v>
      </c>
      <c r="BZ4039" s="68" t="s">
        <v>115</v>
      </c>
      <c r="CA4039" s="68" t="s">
        <v>116</v>
      </c>
      <c r="CB4039" s="68" t="s">
        <v>117</v>
      </c>
      <c r="CC4039" s="68" t="s">
        <v>118</v>
      </c>
      <c r="CD4039" s="68" t="s">
        <v>119</v>
      </c>
      <c r="CE4039" s="68" t="s">
        <v>120</v>
      </c>
      <c r="CF4039" s="68" t="s">
        <v>121</v>
      </c>
      <c r="CG4039" s="68" t="s">
        <v>122</v>
      </c>
      <c r="CH4039" s="68" t="s">
        <v>123</v>
      </c>
      <c r="CI4039" s="68" t="s">
        <v>124</v>
      </c>
      <c r="CJ4039" s="68" t="s">
        <v>125</v>
      </c>
      <c r="CK4039" s="68" t="s">
        <v>126</v>
      </c>
      <c r="CL4039" s="68" t="s">
        <v>127</v>
      </c>
      <c r="CM4039" s="68" t="s">
        <v>128</v>
      </c>
      <c r="CN4039" s="68" t="s">
        <v>129</v>
      </c>
      <c r="CO4039" s="68" t="s">
        <v>130</v>
      </c>
      <c r="CP4039" s="68" t="s">
        <v>131</v>
      </c>
    </row>
    <row r="4040" spans="1:94" s="66" customFormat="1" ht="96" x14ac:dyDescent="0.3">
      <c r="A4040" s="154"/>
      <c r="B4040" s="154"/>
      <c r="D4040" s="65"/>
      <c r="G4040" s="155"/>
      <c r="H4040" s="155"/>
      <c r="BE4040" s="67"/>
      <c r="BF4040" s="68" t="s">
        <v>65</v>
      </c>
      <c r="BH4040" s="69" t="s">
        <v>132</v>
      </c>
      <c r="BI4040" s="71" t="s">
        <v>133</v>
      </c>
      <c r="BJ4040" s="71" t="s">
        <v>134</v>
      </c>
      <c r="BK4040" s="71" t="s">
        <v>135</v>
      </c>
      <c r="BL4040" s="71" t="s">
        <v>136</v>
      </c>
      <c r="BM4040" s="71" t="s">
        <v>137</v>
      </c>
      <c r="BN4040" s="72" t="s">
        <v>138</v>
      </c>
      <c r="BO4040" s="72" t="s">
        <v>139</v>
      </c>
      <c r="BP4040" s="72" t="s">
        <v>140</v>
      </c>
      <c r="BQ4040" s="72" t="s">
        <v>141</v>
      </c>
      <c r="BR4040" s="72" t="s">
        <v>142</v>
      </c>
      <c r="BS4040" s="72" t="s">
        <v>143</v>
      </c>
      <c r="BT4040" s="72" t="s">
        <v>144</v>
      </c>
      <c r="BU4040" s="72" t="s">
        <v>145</v>
      </c>
      <c r="BV4040" s="72" t="s">
        <v>146</v>
      </c>
      <c r="BW4040" s="72" t="s">
        <v>147</v>
      </c>
      <c r="BX4040" s="72" t="s">
        <v>148</v>
      </c>
      <c r="BY4040" s="72" t="s">
        <v>149</v>
      </c>
      <c r="BZ4040" s="72" t="s">
        <v>150</v>
      </c>
      <c r="CA4040" s="72" t="s">
        <v>151</v>
      </c>
      <c r="CB4040" s="72" t="s">
        <v>152</v>
      </c>
      <c r="CC4040" s="72" t="s">
        <v>153</v>
      </c>
      <c r="CD4040" s="72" t="s">
        <v>154</v>
      </c>
      <c r="CE4040" s="72" t="s">
        <v>155</v>
      </c>
      <c r="CF4040" s="72" t="s">
        <v>156</v>
      </c>
      <c r="CG4040" s="72" t="s">
        <v>157</v>
      </c>
      <c r="CH4040" s="72" t="s">
        <v>158</v>
      </c>
      <c r="CI4040" s="72" t="s">
        <v>156</v>
      </c>
      <c r="CJ4040" s="72" t="s">
        <v>159</v>
      </c>
      <c r="CK4040" s="72" t="s">
        <v>156</v>
      </c>
      <c r="CL4040" s="72" t="s">
        <v>160</v>
      </c>
      <c r="CM4040" s="72" t="s">
        <v>161</v>
      </c>
      <c r="CN4040" s="72" t="s">
        <v>162</v>
      </c>
      <c r="CO4040" s="72" t="s">
        <v>163</v>
      </c>
      <c r="CP4040" s="72" t="s">
        <v>164</v>
      </c>
    </row>
    <row r="4041" spans="1:94" s="66" customFormat="1" ht="96" x14ac:dyDescent="0.3">
      <c r="A4041" s="154"/>
      <c r="B4041" s="154"/>
      <c r="D4041" s="65"/>
      <c r="G4041" s="155"/>
      <c r="H4041" s="155"/>
      <c r="BE4041" s="67"/>
      <c r="BF4041" s="68" t="s">
        <v>66</v>
      </c>
      <c r="BH4041" s="69" t="s">
        <v>165</v>
      </c>
      <c r="BI4041" s="57"/>
      <c r="BJ4041" s="71" t="s">
        <v>166</v>
      </c>
      <c r="BK4041" s="57"/>
      <c r="BL4041" s="71" t="s">
        <v>167</v>
      </c>
      <c r="BM4041" s="71" t="s">
        <v>168</v>
      </c>
      <c r="BN4041" s="72" t="s">
        <v>169</v>
      </c>
      <c r="BO4041" s="72" t="s">
        <v>170</v>
      </c>
      <c r="BR4041" s="72" t="s">
        <v>171</v>
      </c>
      <c r="BS4041" s="72" t="s">
        <v>172</v>
      </c>
      <c r="BU4041" s="72" t="s">
        <v>173</v>
      </c>
      <c r="BV4041" s="72" t="s">
        <v>174</v>
      </c>
      <c r="BW4041" s="68"/>
      <c r="BX4041" s="72" t="s">
        <v>175</v>
      </c>
      <c r="BZ4041" s="72" t="s">
        <v>176</v>
      </c>
      <c r="CB4041" s="72" t="s">
        <v>177</v>
      </c>
      <c r="CC4041" s="72" t="s">
        <v>178</v>
      </c>
      <c r="CD4041" s="72" t="s">
        <v>179</v>
      </c>
      <c r="CE4041" s="72" t="s">
        <v>180</v>
      </c>
      <c r="CF4041" s="72" t="s">
        <v>181</v>
      </c>
      <c r="CH4041" s="72" t="s">
        <v>182</v>
      </c>
      <c r="CI4041" s="72" t="s">
        <v>183</v>
      </c>
      <c r="CK4041" s="72" t="s">
        <v>184</v>
      </c>
      <c r="CM4041" s="72" t="s">
        <v>185</v>
      </c>
      <c r="CN4041" s="72" t="s">
        <v>186</v>
      </c>
    </row>
    <row r="4042" spans="1:94" s="66" customFormat="1" ht="84" x14ac:dyDescent="0.3">
      <c r="A4042" s="154"/>
      <c r="B4042" s="154"/>
      <c r="D4042" s="65"/>
      <c r="G4042" s="155"/>
      <c r="H4042" s="155"/>
      <c r="BE4042" s="69"/>
      <c r="BF4042" s="70" t="s">
        <v>67</v>
      </c>
      <c r="BH4042" s="69" t="s">
        <v>187</v>
      </c>
      <c r="BI4042" s="57"/>
      <c r="BJ4042" s="71" t="s">
        <v>188</v>
      </c>
      <c r="BK4042" s="57"/>
      <c r="BL4042" s="71" t="s">
        <v>189</v>
      </c>
      <c r="BM4042" s="71" t="s">
        <v>190</v>
      </c>
      <c r="BN4042" s="72" t="s">
        <v>191</v>
      </c>
      <c r="BO4042" s="72" t="s">
        <v>192</v>
      </c>
      <c r="BR4042" s="72" t="s">
        <v>193</v>
      </c>
      <c r="BS4042" s="72" t="s">
        <v>194</v>
      </c>
      <c r="BV4042" s="72" t="s">
        <v>195</v>
      </c>
      <c r="BW4042" s="68"/>
      <c r="BX4042" s="72" t="s">
        <v>196</v>
      </c>
      <c r="CB4042" s="72" t="s">
        <v>197</v>
      </c>
      <c r="CE4042" s="72" t="s">
        <v>198</v>
      </c>
      <c r="CH4042" s="72" t="s">
        <v>199</v>
      </c>
      <c r="CI4042" s="72" t="s">
        <v>193</v>
      </c>
      <c r="CK4042" s="72" t="s">
        <v>200</v>
      </c>
      <c r="CM4042" s="72" t="s">
        <v>193</v>
      </c>
      <c r="CN4042" s="72" t="s">
        <v>201</v>
      </c>
    </row>
    <row r="4043" spans="1:94" s="66" customFormat="1" ht="84" x14ac:dyDescent="0.3">
      <c r="A4043" s="154"/>
      <c r="B4043" s="154"/>
      <c r="D4043" s="65"/>
      <c r="G4043" s="155"/>
      <c r="H4043" s="155"/>
      <c r="BE4043" s="69"/>
      <c r="BF4043" s="70" t="s">
        <v>68</v>
      </c>
      <c r="BH4043" s="69" t="s">
        <v>202</v>
      </c>
      <c r="BI4043" s="57"/>
      <c r="BJ4043" s="71" t="s">
        <v>203</v>
      </c>
      <c r="BK4043" s="57"/>
      <c r="BL4043" s="71" t="s">
        <v>193</v>
      </c>
      <c r="BM4043" s="71" t="s">
        <v>193</v>
      </c>
      <c r="BN4043" s="72" t="s">
        <v>204</v>
      </c>
      <c r="BO4043" s="72" t="s">
        <v>193</v>
      </c>
      <c r="BV4043" s="72" t="s">
        <v>205</v>
      </c>
      <c r="BW4043" s="68"/>
      <c r="BX4043" s="72" t="s">
        <v>206</v>
      </c>
      <c r="CB4043" s="72" t="s">
        <v>181</v>
      </c>
      <c r="CK4043" s="72" t="s">
        <v>207</v>
      </c>
      <c r="CN4043" s="72" t="s">
        <v>208</v>
      </c>
    </row>
    <row r="4044" spans="1:94" s="66" customFormat="1" ht="72" x14ac:dyDescent="0.3">
      <c r="A4044" s="154"/>
      <c r="B4044" s="154"/>
      <c r="D4044" s="65"/>
      <c r="G4044" s="155"/>
      <c r="H4044" s="155"/>
      <c r="BE4044" s="69"/>
      <c r="BF4044" s="70" t="s">
        <v>69</v>
      </c>
      <c r="BH4044" s="69" t="s">
        <v>209</v>
      </c>
      <c r="BI4044" s="57"/>
      <c r="BJ4044" s="71" t="s">
        <v>210</v>
      </c>
      <c r="BK4044" s="57"/>
      <c r="BL4044" s="57"/>
      <c r="BO4044" s="72" t="s">
        <v>211</v>
      </c>
      <c r="BV4044" s="72" t="s">
        <v>212</v>
      </c>
      <c r="BW4044" s="68"/>
      <c r="BX4044" s="72" t="s">
        <v>213</v>
      </c>
      <c r="CB4044" s="72" t="s">
        <v>214</v>
      </c>
      <c r="CK4044" s="72" t="s">
        <v>215</v>
      </c>
      <c r="CN4044" s="72" t="s">
        <v>216</v>
      </c>
    </row>
    <row r="4045" spans="1:94" s="57" customFormat="1" ht="72" x14ac:dyDescent="0.3">
      <c r="A4045" s="26"/>
      <c r="B4045" s="26"/>
      <c r="D4045" s="73"/>
      <c r="G4045" s="152"/>
      <c r="H4045" s="152"/>
      <c r="BE4045" s="69"/>
      <c r="BF4045" s="70" t="s">
        <v>70</v>
      </c>
      <c r="BH4045" s="69" t="s">
        <v>217</v>
      </c>
      <c r="BJ4045" s="71" t="s">
        <v>218</v>
      </c>
      <c r="BV4045" s="71" t="s">
        <v>219</v>
      </c>
      <c r="BW4045" s="70"/>
      <c r="BX4045" s="71" t="s">
        <v>220</v>
      </c>
      <c r="CK4045" s="71" t="s">
        <v>221</v>
      </c>
      <c r="CN4045" s="71" t="s">
        <v>222</v>
      </c>
    </row>
    <row r="4046" spans="1:94" s="57" customFormat="1" ht="72" x14ac:dyDescent="0.3">
      <c r="A4046" s="26"/>
      <c r="B4046" s="26"/>
      <c r="D4046" s="73"/>
      <c r="G4046" s="152"/>
      <c r="H4046" s="152"/>
      <c r="BE4046" s="69"/>
      <c r="BF4046" s="70" t="s">
        <v>71</v>
      </c>
      <c r="BH4046" s="69" t="s">
        <v>223</v>
      </c>
      <c r="BJ4046" s="71" t="s">
        <v>224</v>
      </c>
      <c r="BW4046" s="70"/>
      <c r="BX4046" s="71" t="s">
        <v>225</v>
      </c>
      <c r="CK4046" s="71" t="s">
        <v>226</v>
      </c>
      <c r="CN4046" s="71" t="s">
        <v>227</v>
      </c>
    </row>
    <row r="4047" spans="1:94" s="57" customFormat="1" ht="60" x14ac:dyDescent="0.3">
      <c r="A4047" s="26"/>
      <c r="B4047" s="26"/>
      <c r="D4047" s="73"/>
      <c r="G4047" s="152"/>
      <c r="H4047" s="152"/>
      <c r="BE4047" s="69"/>
      <c r="BF4047" s="70" t="s">
        <v>72</v>
      </c>
      <c r="BH4047" s="69" t="s">
        <v>228</v>
      </c>
      <c r="BJ4047" s="71" t="s">
        <v>229</v>
      </c>
      <c r="BW4047" s="70"/>
      <c r="BX4047" s="71" t="s">
        <v>230</v>
      </c>
      <c r="CK4047" s="71" t="s">
        <v>231</v>
      </c>
      <c r="CN4047" s="71" t="s">
        <v>232</v>
      </c>
    </row>
    <row r="4048" spans="1:94" s="57" customFormat="1" ht="60" x14ac:dyDescent="0.3">
      <c r="A4048" s="26"/>
      <c r="B4048" s="26"/>
      <c r="D4048" s="73"/>
      <c r="G4048" s="152"/>
      <c r="H4048" s="152"/>
      <c r="BE4048" s="69"/>
      <c r="BF4048" s="70" t="s">
        <v>73</v>
      </c>
      <c r="BH4048" s="69" t="s">
        <v>233</v>
      </c>
      <c r="BJ4048" s="71" t="s">
        <v>234</v>
      </c>
      <c r="BW4048" s="70"/>
      <c r="BX4048" s="71" t="s">
        <v>235</v>
      </c>
      <c r="CN4048" s="71" t="s">
        <v>236</v>
      </c>
    </row>
    <row r="4049" spans="1:92" s="57" customFormat="1" ht="96" x14ac:dyDescent="0.3">
      <c r="A4049" s="26"/>
      <c r="B4049" s="26"/>
      <c r="D4049" s="73"/>
      <c r="G4049" s="152"/>
      <c r="H4049" s="152"/>
      <c r="BE4049" s="69"/>
      <c r="BF4049" s="70" t="s">
        <v>74</v>
      </c>
      <c r="BH4049" s="69" t="s">
        <v>237</v>
      </c>
      <c r="BJ4049" s="71" t="s">
        <v>238</v>
      </c>
      <c r="BW4049" s="70"/>
      <c r="BX4049" s="71" t="s">
        <v>239</v>
      </c>
      <c r="CN4049" s="71" t="s">
        <v>240</v>
      </c>
    </row>
    <row r="4050" spans="1:92" s="57" customFormat="1" ht="72" x14ac:dyDescent="0.3">
      <c r="A4050" s="26"/>
      <c r="B4050" s="26"/>
      <c r="D4050" s="73"/>
      <c r="G4050" s="152"/>
      <c r="H4050" s="152"/>
      <c r="BE4050" s="69"/>
      <c r="BF4050" s="70" t="s">
        <v>75</v>
      </c>
      <c r="BH4050" s="69" t="s">
        <v>241</v>
      </c>
      <c r="BJ4050" s="71" t="s">
        <v>242</v>
      </c>
      <c r="BW4050" s="70"/>
      <c r="BX4050" s="71" t="s">
        <v>243</v>
      </c>
    </row>
    <row r="4051" spans="1:92" s="57" customFormat="1" ht="108" x14ac:dyDescent="0.3">
      <c r="A4051" s="26"/>
      <c r="B4051" s="26"/>
      <c r="D4051" s="73"/>
      <c r="G4051" s="152"/>
      <c r="H4051" s="152"/>
      <c r="BE4051" s="69"/>
      <c r="BF4051" s="70" t="s">
        <v>76</v>
      </c>
      <c r="BH4051" s="69" t="s">
        <v>244</v>
      </c>
      <c r="BJ4051" s="71" t="s">
        <v>245</v>
      </c>
      <c r="BW4051" s="70"/>
      <c r="BX4051" s="71" t="s">
        <v>246</v>
      </c>
    </row>
    <row r="4052" spans="1:92" s="57" customFormat="1" ht="108" x14ac:dyDescent="0.3">
      <c r="A4052" s="26"/>
      <c r="B4052" s="26"/>
      <c r="D4052" s="73"/>
      <c r="G4052" s="152"/>
      <c r="H4052" s="152"/>
      <c r="BE4052" s="69"/>
      <c r="BF4052" s="70" t="s">
        <v>78</v>
      </c>
      <c r="BH4052" s="69" t="s">
        <v>247</v>
      </c>
      <c r="BJ4052" s="71" t="s">
        <v>248</v>
      </c>
      <c r="BX4052" s="71" t="s">
        <v>249</v>
      </c>
    </row>
    <row r="4053" spans="1:92" s="57" customFormat="1" ht="120" x14ac:dyDescent="0.3">
      <c r="A4053" s="26"/>
      <c r="B4053" s="26"/>
      <c r="D4053" s="73"/>
      <c r="G4053" s="152"/>
      <c r="H4053" s="152"/>
      <c r="BE4053" s="69"/>
      <c r="BF4053" s="70" t="s">
        <v>77</v>
      </c>
      <c r="BH4053" s="69" t="s">
        <v>250</v>
      </c>
      <c r="BJ4053" s="71" t="s">
        <v>251</v>
      </c>
      <c r="BX4053" s="71" t="s">
        <v>252</v>
      </c>
    </row>
    <row r="4054" spans="1:92" s="57" customFormat="1" ht="84" x14ac:dyDescent="0.3">
      <c r="A4054" s="26"/>
      <c r="B4054" s="26"/>
      <c r="D4054" s="73"/>
      <c r="G4054" s="152"/>
      <c r="H4054" s="152"/>
      <c r="BE4054" s="69"/>
      <c r="BF4054" s="70" t="s">
        <v>79</v>
      </c>
      <c r="BH4054" s="69" t="s">
        <v>253</v>
      </c>
      <c r="BJ4054" s="71" t="s">
        <v>254</v>
      </c>
      <c r="BX4054" s="71" t="s">
        <v>255</v>
      </c>
    </row>
    <row r="4055" spans="1:92" s="66" customFormat="1" ht="60" x14ac:dyDescent="0.3">
      <c r="A4055" s="154"/>
      <c r="B4055" s="154"/>
      <c r="D4055" s="65"/>
      <c r="G4055" s="155"/>
      <c r="H4055" s="155"/>
      <c r="BE4055" s="69"/>
      <c r="BF4055" s="70" t="s">
        <v>80</v>
      </c>
      <c r="BG4055" s="57"/>
      <c r="BH4055" s="69" t="s">
        <v>256</v>
      </c>
      <c r="BI4055" s="57"/>
      <c r="BJ4055" s="57"/>
      <c r="BK4055" s="57"/>
      <c r="BL4055" s="57"/>
    </row>
    <row r="4056" spans="1:92" s="66" customFormat="1" ht="60" x14ac:dyDescent="0.3">
      <c r="A4056" s="154"/>
      <c r="B4056" s="154"/>
      <c r="D4056" s="65"/>
      <c r="G4056" s="155"/>
      <c r="H4056" s="155"/>
      <c r="BE4056" s="57"/>
      <c r="BF4056" s="70" t="s">
        <v>81</v>
      </c>
      <c r="BG4056" s="57"/>
      <c r="BH4056" s="57"/>
      <c r="BI4056" s="57"/>
      <c r="BJ4056" s="57"/>
      <c r="BK4056" s="57"/>
      <c r="BL4056" s="57"/>
    </row>
    <row r="4057" spans="1:92" s="66" customFormat="1" ht="36" x14ac:dyDescent="0.3">
      <c r="A4057" s="154"/>
      <c r="B4057" s="154"/>
      <c r="D4057" s="65"/>
      <c r="G4057" s="155"/>
      <c r="H4057" s="155"/>
      <c r="BE4057" s="57"/>
      <c r="BF4057" s="70" t="s">
        <v>82</v>
      </c>
      <c r="BG4057" s="57"/>
      <c r="BH4057" s="57"/>
      <c r="BI4057" s="57"/>
      <c r="BJ4057" s="57"/>
      <c r="BK4057" s="57"/>
      <c r="BL4057" s="57"/>
    </row>
    <row r="4058" spans="1:92" s="66" customFormat="1" ht="84" x14ac:dyDescent="0.3">
      <c r="A4058" s="154"/>
      <c r="B4058" s="154"/>
      <c r="D4058" s="65"/>
      <c r="G4058" s="155"/>
      <c r="H4058" s="155"/>
      <c r="BE4058" s="57"/>
      <c r="BF4058" s="70" t="s">
        <v>83</v>
      </c>
      <c r="BG4058" s="57"/>
      <c r="BH4058" s="57"/>
      <c r="BI4058" s="57"/>
      <c r="BJ4058" s="57"/>
      <c r="BK4058" s="57"/>
      <c r="BL4058" s="57"/>
    </row>
    <row r="4059" spans="1:92" s="66" customFormat="1" ht="36" x14ac:dyDescent="0.3">
      <c r="A4059" s="154"/>
      <c r="B4059" s="154"/>
      <c r="D4059" s="65"/>
      <c r="G4059" s="155"/>
      <c r="H4059" s="155"/>
      <c r="BE4059" s="57"/>
      <c r="BF4059" s="70" t="s">
        <v>84</v>
      </c>
      <c r="BG4059" s="57"/>
      <c r="BH4059" s="57"/>
      <c r="BI4059" s="57"/>
      <c r="BJ4059" s="57"/>
      <c r="BK4059" s="57"/>
      <c r="BL4059" s="57"/>
    </row>
    <row r="4060" spans="1:92" s="66" customFormat="1" ht="48" x14ac:dyDescent="0.3">
      <c r="A4060" s="154"/>
      <c r="B4060" s="154"/>
      <c r="D4060" s="65"/>
      <c r="G4060" s="155"/>
      <c r="H4060" s="155"/>
      <c r="BE4060" s="57"/>
      <c r="BF4060" s="70" t="s">
        <v>85</v>
      </c>
      <c r="BG4060" s="57"/>
      <c r="BH4060" s="57"/>
      <c r="BI4060" s="57"/>
      <c r="BJ4060" s="57"/>
      <c r="BK4060" s="57"/>
      <c r="BL4060" s="57"/>
    </row>
    <row r="4061" spans="1:92" s="66" customFormat="1" ht="144" x14ac:dyDescent="0.3">
      <c r="A4061" s="154"/>
      <c r="B4061" s="154"/>
      <c r="D4061" s="65"/>
      <c r="G4061" s="155"/>
      <c r="H4061" s="155"/>
      <c r="BE4061" s="57"/>
      <c r="BF4061" s="70" t="s">
        <v>86</v>
      </c>
      <c r="BG4061" s="57"/>
      <c r="BH4061" s="57"/>
      <c r="BI4061" s="57"/>
      <c r="BJ4061" s="57"/>
      <c r="BK4061" s="57"/>
      <c r="BL4061" s="57"/>
    </row>
    <row r="4062" spans="1:92" s="66" customFormat="1" ht="72" x14ac:dyDescent="0.3">
      <c r="A4062" s="154"/>
      <c r="B4062" s="154"/>
      <c r="D4062" s="65"/>
      <c r="G4062" s="155"/>
      <c r="H4062" s="155"/>
      <c r="BE4062" s="57"/>
      <c r="BF4062" s="70" t="s">
        <v>87</v>
      </c>
      <c r="BG4062" s="57"/>
      <c r="BH4062" s="57"/>
      <c r="BI4062" s="57"/>
      <c r="BJ4062" s="57"/>
      <c r="BK4062" s="57"/>
      <c r="BL4062" s="57"/>
    </row>
    <row r="4063" spans="1:92" s="66" customFormat="1" ht="60" x14ac:dyDescent="0.3">
      <c r="A4063" s="154"/>
      <c r="B4063" s="154"/>
      <c r="D4063" s="65"/>
      <c r="G4063" s="155"/>
      <c r="H4063" s="155"/>
      <c r="BE4063" s="57"/>
      <c r="BF4063" s="70" t="s">
        <v>88</v>
      </c>
      <c r="BG4063" s="57"/>
      <c r="BH4063" s="57"/>
      <c r="BI4063" s="57"/>
      <c r="BJ4063" s="57"/>
      <c r="BK4063" s="57"/>
      <c r="BL4063" s="57"/>
    </row>
    <row r="4064" spans="1:92" s="66" customFormat="1" ht="60" x14ac:dyDescent="0.3">
      <c r="A4064" s="154"/>
      <c r="B4064" s="154"/>
      <c r="D4064" s="65"/>
      <c r="G4064" s="155"/>
      <c r="H4064" s="155"/>
      <c r="BE4064" s="57"/>
      <c r="BF4064" s="70" t="s">
        <v>89</v>
      </c>
      <c r="BG4064" s="57"/>
      <c r="BH4064" s="57"/>
      <c r="BI4064" s="57"/>
      <c r="BJ4064" s="57"/>
      <c r="BK4064" s="57"/>
      <c r="BL4064" s="57"/>
    </row>
    <row r="4065" spans="1:99" s="66" customFormat="1" ht="96" x14ac:dyDescent="0.3">
      <c r="A4065" s="154"/>
      <c r="B4065" s="154"/>
      <c r="D4065" s="65"/>
      <c r="G4065" s="155"/>
      <c r="H4065" s="155"/>
      <c r="BE4065" s="57"/>
      <c r="BF4065" s="70" t="s">
        <v>90</v>
      </c>
      <c r="BG4065" s="57"/>
      <c r="BH4065" s="57"/>
      <c r="BI4065" s="57"/>
      <c r="BJ4065" s="57"/>
      <c r="BK4065" s="57"/>
      <c r="BL4065" s="57"/>
    </row>
    <row r="4066" spans="1:99" s="66" customFormat="1" ht="84" x14ac:dyDescent="0.3">
      <c r="A4066" s="154"/>
      <c r="B4066" s="154"/>
      <c r="D4066" s="65"/>
      <c r="G4066" s="155"/>
      <c r="H4066" s="155"/>
      <c r="BE4066" s="57"/>
      <c r="BF4066" s="70" t="s">
        <v>91</v>
      </c>
      <c r="BG4066" s="57"/>
      <c r="BH4066" s="57"/>
      <c r="BI4066" s="57"/>
      <c r="BJ4066" s="57"/>
      <c r="BK4066" s="57"/>
      <c r="BL4066" s="57"/>
    </row>
    <row r="4067" spans="1:99" s="66" customFormat="1" ht="48" x14ac:dyDescent="0.3">
      <c r="A4067" s="154"/>
      <c r="B4067" s="154"/>
      <c r="D4067" s="65"/>
      <c r="G4067" s="155"/>
      <c r="H4067" s="155"/>
      <c r="BE4067" s="57"/>
      <c r="BF4067" s="70" t="s">
        <v>92</v>
      </c>
      <c r="BG4067" s="57"/>
      <c r="BH4067" s="57"/>
      <c r="BI4067" s="57"/>
      <c r="BJ4067" s="57"/>
      <c r="BK4067" s="57"/>
      <c r="BL4067" s="57"/>
    </row>
    <row r="4068" spans="1:99" s="66" customFormat="1" ht="60" x14ac:dyDescent="0.3">
      <c r="A4068" s="154"/>
      <c r="B4068" s="154"/>
      <c r="D4068" s="65"/>
      <c r="G4068" s="155"/>
      <c r="H4068" s="155"/>
      <c r="BE4068" s="57"/>
      <c r="BF4068" s="70" t="s">
        <v>93</v>
      </c>
      <c r="BG4068" s="57"/>
      <c r="BH4068" s="57"/>
      <c r="BI4068" s="57"/>
      <c r="BJ4068" s="57"/>
      <c r="BK4068" s="57"/>
      <c r="BL4068" s="57"/>
    </row>
    <row r="4069" spans="1:99" s="66" customFormat="1" ht="36" x14ac:dyDescent="0.3">
      <c r="A4069" s="154"/>
      <c r="B4069" s="154"/>
      <c r="D4069" s="65"/>
      <c r="G4069" s="155"/>
      <c r="H4069" s="155"/>
      <c r="BE4069" s="57"/>
      <c r="BF4069" s="70" t="s">
        <v>94</v>
      </c>
      <c r="BG4069" s="57"/>
      <c r="BH4069" s="57"/>
      <c r="BI4069" s="57"/>
      <c r="BJ4069" s="57"/>
      <c r="BK4069" s="57"/>
      <c r="BL4069" s="57"/>
    </row>
    <row r="4070" spans="1:99" s="66" customFormat="1" ht="72" x14ac:dyDescent="0.3">
      <c r="A4070" s="154"/>
      <c r="B4070" s="154"/>
      <c r="D4070" s="65"/>
      <c r="G4070" s="155"/>
      <c r="H4070" s="155"/>
      <c r="BE4070" s="57"/>
      <c r="BF4070" s="70" t="s">
        <v>95</v>
      </c>
      <c r="BG4070" s="57"/>
      <c r="BH4070" s="57"/>
      <c r="BI4070" s="57"/>
      <c r="BJ4070" s="57"/>
      <c r="BK4070" s="57"/>
      <c r="BL4070" s="57"/>
    </row>
    <row r="4071" spans="1:99" s="66" customFormat="1" ht="72" x14ac:dyDescent="0.3">
      <c r="A4071" s="154"/>
      <c r="B4071" s="154"/>
      <c r="D4071" s="65"/>
      <c r="G4071" s="155"/>
      <c r="H4071" s="155"/>
      <c r="BE4071" s="57"/>
      <c r="BF4071" s="70" t="s">
        <v>96</v>
      </c>
      <c r="BG4071" s="57"/>
      <c r="BH4071" s="57"/>
      <c r="BI4071" s="57"/>
      <c r="BJ4071" s="57"/>
      <c r="BK4071" s="57"/>
      <c r="BL4071" s="57"/>
    </row>
    <row r="4072" spans="1:99" s="66" customFormat="1" x14ac:dyDescent="0.3">
      <c r="A4072" s="154"/>
      <c r="B4072" s="154"/>
      <c r="D4072" s="65"/>
      <c r="G4072" s="155"/>
      <c r="H4072" s="155"/>
    </row>
    <row r="4073" spans="1:99" s="66" customFormat="1" x14ac:dyDescent="0.3">
      <c r="A4073" s="154"/>
      <c r="B4073" s="154"/>
      <c r="D4073" s="65"/>
      <c r="G4073" s="155"/>
      <c r="H4073" s="155"/>
    </row>
    <row r="4074" spans="1:99" s="66" customFormat="1" x14ac:dyDescent="0.3">
      <c r="A4074" s="154"/>
      <c r="B4074" s="154"/>
      <c r="D4074" s="65"/>
      <c r="G4074" s="155"/>
      <c r="H4074" s="155"/>
    </row>
    <row r="4075" spans="1:99" x14ac:dyDescent="0.3">
      <c r="BD4075" s="26"/>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26"/>
      <c r="CP4075" s="26"/>
      <c r="CQ4075" s="26"/>
      <c r="CR4075" s="26"/>
      <c r="CS4075" s="26"/>
    </row>
    <row r="4076" spans="1:99" x14ac:dyDescent="0.3">
      <c r="BD4076" s="26"/>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26"/>
      <c r="CP4076" s="26"/>
      <c r="CQ4076" s="26"/>
      <c r="CR4076" s="26"/>
      <c r="CS4076" s="26"/>
    </row>
    <row r="4077" spans="1:99" x14ac:dyDescent="0.3">
      <c r="BD4077" s="26"/>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26"/>
      <c r="CP4077" s="26"/>
      <c r="CQ4077" s="26"/>
      <c r="CR4077" s="26"/>
      <c r="CS4077" s="26"/>
    </row>
    <row r="4078" spans="1:99" x14ac:dyDescent="0.3">
      <c r="BD4078" s="26"/>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26"/>
      <c r="CP4078" s="26"/>
      <c r="CQ4078" s="26"/>
      <c r="CR4078" s="26"/>
      <c r="CS4078" s="26"/>
      <c r="CT4078" s="74"/>
      <c r="CU4078" s="74"/>
    </row>
    <row r="4079" spans="1:99" x14ac:dyDescent="0.3">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26"/>
      <c r="CP4079" s="26"/>
      <c r="CQ4079" s="26"/>
      <c r="CR4079" s="26"/>
      <c r="CS4079" s="26"/>
      <c r="CT4079" s="74"/>
      <c r="CU4079" s="74"/>
    </row>
    <row r="4080" spans="1:99" x14ac:dyDescent="0.3">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26"/>
      <c r="CP4080" s="26"/>
      <c r="CQ4080" s="26"/>
      <c r="CR4080" s="26"/>
      <c r="CS4080" s="26"/>
      <c r="CT4080" s="74"/>
      <c r="CU4080" s="74"/>
    </row>
    <row r="4081" spans="56:99" x14ac:dyDescent="0.3">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26"/>
      <c r="CP4081" s="26"/>
      <c r="CQ4081" s="26"/>
      <c r="CR4081" s="26"/>
      <c r="CS4081" s="26"/>
      <c r="CT4081" s="74"/>
      <c r="CU4081" s="74"/>
    </row>
    <row r="4082" spans="56:99" x14ac:dyDescent="0.3">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26"/>
      <c r="CP4082" s="26"/>
      <c r="CQ4082" s="26"/>
      <c r="CR4082" s="26"/>
      <c r="CS4082" s="26"/>
      <c r="CT4082" s="74"/>
      <c r="CU4082" s="74"/>
    </row>
    <row r="4083" spans="56:99" x14ac:dyDescent="0.3">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26"/>
      <c r="CP4083" s="26"/>
      <c r="CQ4083" s="26"/>
      <c r="CR4083" s="26"/>
      <c r="CS4083" s="26"/>
      <c r="CT4083" s="74"/>
      <c r="CU4083" s="74"/>
    </row>
    <row r="4084" spans="56:99" x14ac:dyDescent="0.3">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26"/>
      <c r="CP4084" s="26"/>
      <c r="CQ4084" s="26"/>
      <c r="CR4084" s="26"/>
      <c r="CS4084" s="26"/>
      <c r="CT4084" s="74"/>
      <c r="CU4084" s="74"/>
    </row>
    <row r="4085" spans="56:99" x14ac:dyDescent="0.3">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26"/>
      <c r="CP4085" s="26"/>
      <c r="CQ4085" s="26"/>
      <c r="CR4085" s="26"/>
      <c r="CS4085" s="26"/>
      <c r="CT4085" s="74"/>
      <c r="CU4085" s="74"/>
    </row>
    <row r="4086" spans="56:99" x14ac:dyDescent="0.3">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26"/>
      <c r="CP4086" s="26"/>
      <c r="CQ4086" s="26"/>
      <c r="CR4086" s="26"/>
      <c r="CS4086" s="26"/>
      <c r="CT4086" s="74"/>
      <c r="CU4086" s="74"/>
    </row>
    <row r="4087" spans="56:99" x14ac:dyDescent="0.3">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26"/>
      <c r="CP4087" s="26"/>
      <c r="CQ4087" s="26"/>
      <c r="CR4087" s="26"/>
      <c r="CS4087" s="26"/>
      <c r="CT4087" s="74"/>
      <c r="CU4087" s="74"/>
    </row>
    <row r="4088" spans="56:99" x14ac:dyDescent="0.3">
      <c r="BD4088" s="26"/>
      <c r="BE4088" s="26"/>
      <c r="BF4088" s="26"/>
      <c r="BG4088" s="26"/>
      <c r="BH4088" s="26"/>
      <c r="BI4088" s="26"/>
      <c r="BJ4088" s="26"/>
      <c r="BK4088" s="26"/>
      <c r="BL4088" s="26"/>
      <c r="BM4088" s="26"/>
      <c r="BN4088" s="26"/>
      <c r="BO4088" s="26"/>
      <c r="BP4088" s="26"/>
      <c r="BQ4088" s="26"/>
      <c r="BR4088" s="26"/>
      <c r="BS4088" s="26"/>
      <c r="BT4088" s="26"/>
      <c r="BU4088" s="26"/>
      <c r="BV4088" s="26"/>
      <c r="BW4088" s="26"/>
      <c r="BX4088" s="26"/>
      <c r="BY4088" s="26"/>
      <c r="BZ4088" s="26"/>
      <c r="CA4088" s="26"/>
      <c r="CB4088" s="26"/>
      <c r="CC4088" s="26"/>
      <c r="CD4088" s="26"/>
      <c r="CE4088" s="26"/>
      <c r="CF4088" s="26"/>
      <c r="CG4088" s="26"/>
      <c r="CH4088" s="26"/>
      <c r="CI4088" s="26"/>
      <c r="CJ4088" s="26"/>
      <c r="CK4088" s="26"/>
      <c r="CL4088" s="26"/>
      <c r="CM4088" s="26"/>
      <c r="CN4088" s="26"/>
      <c r="CO4088" s="26"/>
      <c r="CP4088" s="26"/>
      <c r="CQ4088" s="26"/>
      <c r="CR4088" s="26"/>
      <c r="CS4088" s="26"/>
      <c r="CT4088" s="74"/>
      <c r="CU4088" s="74"/>
    </row>
    <row r="4089" spans="56:99" x14ac:dyDescent="0.3">
      <c r="BD4089" s="26"/>
      <c r="BE4089" s="26"/>
      <c r="BF4089" s="26"/>
      <c r="BG4089" s="26"/>
      <c r="BH4089" s="26"/>
      <c r="BI4089" s="26"/>
      <c r="BJ4089" s="26"/>
      <c r="BK4089" s="26"/>
      <c r="BL4089" s="26"/>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26"/>
      <c r="CO4089" s="26"/>
      <c r="CP4089" s="26"/>
      <c r="CQ4089" s="26"/>
      <c r="CR4089" s="26"/>
      <c r="CS4089" s="26"/>
      <c r="CT4089" s="74"/>
      <c r="CU4089" s="74"/>
    </row>
    <row r="4090" spans="56:99" x14ac:dyDescent="0.3">
      <c r="BD4090" s="26"/>
      <c r="BE4090" s="26"/>
      <c r="BF4090" s="26"/>
      <c r="BG4090" s="26"/>
      <c r="BH4090" s="26"/>
      <c r="BI4090" s="26"/>
      <c r="BJ4090" s="26"/>
      <c r="BK4090" s="26"/>
      <c r="BL4090" s="26"/>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26"/>
      <c r="CO4090" s="26"/>
      <c r="CP4090" s="26"/>
      <c r="CQ4090" s="26"/>
      <c r="CR4090" s="26"/>
      <c r="CS4090" s="26"/>
      <c r="CT4090" s="74"/>
      <c r="CU4090" s="74"/>
    </row>
    <row r="4091" spans="56:99" x14ac:dyDescent="0.3">
      <c r="BD4091" s="26"/>
      <c r="BE4091" s="26"/>
      <c r="BF4091" s="26"/>
      <c r="BG4091" s="26"/>
      <c r="BH4091" s="26"/>
      <c r="BI4091" s="26"/>
      <c r="BJ4091" s="26"/>
      <c r="BK4091" s="26"/>
      <c r="BL4091" s="26"/>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26"/>
      <c r="CO4091" s="26"/>
      <c r="CP4091" s="26"/>
      <c r="CQ4091" s="26"/>
      <c r="CR4091" s="26"/>
      <c r="CS4091" s="26"/>
      <c r="CT4091" s="74"/>
      <c r="CU4091" s="74"/>
    </row>
    <row r="4092" spans="56:99" x14ac:dyDescent="0.3">
      <c r="BD4092" s="26"/>
      <c r="BE4092" s="26"/>
      <c r="BF4092" s="26"/>
      <c r="BG4092" s="26"/>
      <c r="BH4092" s="26"/>
      <c r="BI4092" s="26"/>
      <c r="BJ4092" s="26"/>
      <c r="BK4092" s="26"/>
      <c r="BL4092" s="26"/>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26"/>
      <c r="CO4092" s="26"/>
      <c r="CP4092" s="26"/>
      <c r="CQ4092" s="26"/>
      <c r="CR4092" s="26"/>
      <c r="CS4092" s="26"/>
      <c r="CT4092" s="74"/>
      <c r="CU4092" s="74"/>
    </row>
    <row r="4093" spans="56:99" x14ac:dyDescent="0.3">
      <c r="BD4093" s="26"/>
      <c r="BE4093" s="26"/>
      <c r="BF4093" s="26"/>
      <c r="BG4093" s="26"/>
      <c r="BH4093" s="26"/>
      <c r="BI4093" s="26"/>
      <c r="BJ4093" s="26"/>
      <c r="BK4093" s="26"/>
      <c r="BL4093" s="26"/>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26"/>
      <c r="CO4093" s="26"/>
      <c r="CP4093" s="26"/>
      <c r="CQ4093" s="26"/>
      <c r="CR4093" s="26"/>
      <c r="CS4093" s="26"/>
      <c r="CT4093" s="74"/>
      <c r="CU4093" s="74"/>
    </row>
    <row r="4094" spans="56:99" x14ac:dyDescent="0.3">
      <c r="BD4094" s="26"/>
      <c r="BE4094" s="26"/>
      <c r="BF4094" s="26"/>
      <c r="BG4094" s="26"/>
      <c r="BH4094" s="26"/>
      <c r="BI4094" s="26"/>
      <c r="BJ4094" s="26"/>
      <c r="BK4094" s="26"/>
      <c r="BL4094" s="26"/>
      <c r="BM4094" s="26"/>
      <c r="BN4094" s="26"/>
      <c r="BO4094" s="26"/>
      <c r="BP4094" s="26"/>
      <c r="BQ4094" s="26"/>
      <c r="BR4094" s="26"/>
      <c r="BS4094" s="26"/>
      <c r="BT4094" s="26"/>
      <c r="BU4094" s="26"/>
      <c r="BV4094" s="26"/>
      <c r="BW4094" s="26"/>
      <c r="BX4094" s="26"/>
      <c r="BY4094" s="26"/>
      <c r="BZ4094" s="26"/>
      <c r="CA4094" s="26"/>
      <c r="CB4094" s="26"/>
      <c r="CC4094" s="26"/>
      <c r="CD4094" s="26"/>
      <c r="CE4094" s="26"/>
      <c r="CF4094" s="26"/>
      <c r="CG4094" s="26"/>
      <c r="CH4094" s="26"/>
      <c r="CI4094" s="26"/>
      <c r="CJ4094" s="26"/>
      <c r="CK4094" s="26"/>
      <c r="CL4094" s="26"/>
      <c r="CM4094" s="26"/>
      <c r="CN4094" s="26"/>
      <c r="CO4094" s="26"/>
      <c r="CP4094" s="26"/>
      <c r="CQ4094" s="26"/>
      <c r="CR4094" s="26"/>
      <c r="CS4094" s="26"/>
      <c r="CT4094" s="74"/>
      <c r="CU4094" s="74"/>
    </row>
    <row r="4095" spans="56:99" x14ac:dyDescent="0.3">
      <c r="BD4095" s="26"/>
      <c r="BE4095" s="26"/>
      <c r="BF4095" s="26"/>
      <c r="BG4095" s="26"/>
      <c r="BH4095" s="26"/>
      <c r="BI4095" s="26"/>
      <c r="BJ4095" s="26"/>
      <c r="BK4095" s="26"/>
      <c r="BL4095" s="26"/>
      <c r="BM4095" s="26"/>
      <c r="BN4095" s="26"/>
      <c r="BO4095" s="26"/>
      <c r="BP4095" s="26"/>
      <c r="BQ4095" s="26"/>
      <c r="BR4095" s="26"/>
      <c r="BS4095" s="26"/>
      <c r="BT4095" s="26"/>
      <c r="BU4095" s="26"/>
      <c r="BV4095" s="26"/>
      <c r="BW4095" s="26"/>
      <c r="BX4095" s="26"/>
      <c r="BY4095" s="26"/>
      <c r="BZ4095" s="26"/>
      <c r="CA4095" s="26"/>
      <c r="CB4095" s="26"/>
      <c r="CC4095" s="26"/>
      <c r="CD4095" s="26"/>
      <c r="CE4095" s="26"/>
      <c r="CF4095" s="26"/>
      <c r="CG4095" s="26"/>
      <c r="CH4095" s="26"/>
      <c r="CI4095" s="26"/>
      <c r="CJ4095" s="26"/>
      <c r="CK4095" s="26"/>
      <c r="CL4095" s="26"/>
      <c r="CM4095" s="26"/>
      <c r="CN4095" s="26"/>
      <c r="CO4095" s="26"/>
      <c r="CP4095" s="26"/>
      <c r="CQ4095" s="26"/>
      <c r="CR4095" s="26"/>
      <c r="CS4095" s="26"/>
      <c r="CT4095" s="74"/>
      <c r="CU4095" s="74"/>
    </row>
    <row r="4096" spans="56:99" x14ac:dyDescent="0.3">
      <c r="BD4096" s="26"/>
      <c r="BE4096" s="26"/>
      <c r="BF4096" s="26"/>
      <c r="BG4096" s="26"/>
      <c r="BH4096" s="26"/>
      <c r="BI4096" s="26"/>
      <c r="BJ4096" s="26"/>
      <c r="BK4096" s="26"/>
      <c r="BL4096" s="26"/>
      <c r="BM4096" s="26"/>
      <c r="BN4096" s="26"/>
      <c r="BO4096" s="26"/>
      <c r="BP4096" s="26"/>
      <c r="BQ4096" s="26"/>
      <c r="BR4096" s="26"/>
      <c r="BS4096" s="26"/>
      <c r="BT4096" s="26"/>
      <c r="BU4096" s="26"/>
      <c r="BV4096" s="26"/>
      <c r="BW4096" s="26"/>
      <c r="BX4096" s="26"/>
      <c r="BY4096" s="26"/>
      <c r="BZ4096" s="26"/>
      <c r="CA4096" s="26"/>
      <c r="CB4096" s="26"/>
      <c r="CC4096" s="26"/>
      <c r="CD4096" s="26"/>
      <c r="CE4096" s="26"/>
      <c r="CF4096" s="26"/>
      <c r="CG4096" s="26"/>
      <c r="CH4096" s="26"/>
      <c r="CI4096" s="26"/>
      <c r="CJ4096" s="26"/>
      <c r="CK4096" s="26"/>
      <c r="CL4096" s="26"/>
      <c r="CM4096" s="26"/>
      <c r="CN4096" s="26"/>
      <c r="CO4096" s="26"/>
      <c r="CP4096" s="26"/>
      <c r="CQ4096" s="26"/>
      <c r="CR4096" s="26"/>
      <c r="CS4096" s="26"/>
      <c r="CT4096" s="74"/>
      <c r="CU4096" s="74"/>
    </row>
    <row r="4097" spans="56:99" x14ac:dyDescent="0.3">
      <c r="BD4097" s="26"/>
      <c r="BE4097" s="26"/>
      <c r="BF4097" s="26"/>
      <c r="BG4097" s="26"/>
      <c r="BH4097" s="26"/>
      <c r="BI4097" s="26"/>
      <c r="BJ4097" s="26"/>
      <c r="BK4097" s="26"/>
      <c r="BL4097" s="26"/>
      <c r="BM4097" s="26"/>
      <c r="BN4097" s="26"/>
      <c r="BO4097" s="26"/>
      <c r="BP4097" s="26"/>
      <c r="BQ4097" s="26"/>
      <c r="BR4097" s="26"/>
      <c r="BS4097" s="26"/>
      <c r="BT4097" s="26"/>
      <c r="BU4097" s="26"/>
      <c r="BV4097" s="26"/>
      <c r="BW4097" s="26"/>
      <c r="BX4097" s="26"/>
      <c r="BY4097" s="26"/>
      <c r="BZ4097" s="26"/>
      <c r="CA4097" s="26"/>
      <c r="CB4097" s="26"/>
      <c r="CC4097" s="26"/>
      <c r="CD4097" s="26"/>
      <c r="CE4097" s="26"/>
      <c r="CF4097" s="26"/>
      <c r="CG4097" s="26"/>
      <c r="CH4097" s="26"/>
      <c r="CI4097" s="26"/>
      <c r="CJ4097" s="26"/>
      <c r="CK4097" s="26"/>
      <c r="CL4097" s="26"/>
      <c r="CM4097" s="26"/>
      <c r="CN4097" s="26"/>
      <c r="CO4097" s="26"/>
      <c r="CP4097" s="26"/>
      <c r="CQ4097" s="26"/>
      <c r="CR4097" s="26"/>
      <c r="CS4097" s="26"/>
      <c r="CT4097" s="74"/>
      <c r="CU4097" s="74"/>
    </row>
    <row r="4098" spans="56:99" x14ac:dyDescent="0.3">
      <c r="BD4098" s="26"/>
      <c r="BE4098" s="26"/>
      <c r="BF4098" s="26"/>
      <c r="BG4098" s="26"/>
      <c r="BH4098" s="26"/>
      <c r="BI4098" s="26"/>
      <c r="BJ4098" s="26"/>
      <c r="BK4098" s="26"/>
      <c r="BL4098" s="26"/>
      <c r="BM4098" s="26"/>
      <c r="BN4098" s="26"/>
      <c r="BO4098" s="26"/>
      <c r="BP4098" s="26"/>
      <c r="BQ4098" s="26"/>
      <c r="BR4098" s="26"/>
      <c r="BS4098" s="26"/>
      <c r="BT4098" s="26"/>
      <c r="BU4098" s="26"/>
      <c r="BV4098" s="26"/>
      <c r="BW4098" s="26"/>
      <c r="BX4098" s="26"/>
      <c r="BY4098" s="26"/>
      <c r="BZ4098" s="26"/>
      <c r="CA4098" s="26"/>
      <c r="CB4098" s="26"/>
      <c r="CC4098" s="26"/>
      <c r="CD4098" s="26"/>
      <c r="CE4098" s="26"/>
      <c r="CF4098" s="26"/>
      <c r="CG4098" s="26"/>
      <c r="CH4098" s="26"/>
      <c r="CI4098" s="26"/>
      <c r="CJ4098" s="26"/>
      <c r="CK4098" s="26"/>
      <c r="CL4098" s="26"/>
      <c r="CM4098" s="26"/>
      <c r="CN4098" s="26"/>
      <c r="CO4098" s="26"/>
      <c r="CP4098" s="26"/>
      <c r="CQ4098" s="26"/>
      <c r="CR4098" s="26"/>
      <c r="CS4098" s="26"/>
      <c r="CT4098" s="74"/>
      <c r="CU4098" s="74"/>
    </row>
    <row r="4099" spans="56:99" x14ac:dyDescent="0.3">
      <c r="BD4099" s="26"/>
      <c r="BE4099" s="26"/>
      <c r="BF4099" s="26"/>
      <c r="BG4099" s="26"/>
      <c r="BH4099" s="26"/>
      <c r="BI4099" s="26"/>
      <c r="BJ4099" s="26"/>
      <c r="BK4099" s="26"/>
      <c r="BL4099" s="26"/>
      <c r="BM4099" s="26"/>
      <c r="BN4099" s="26"/>
      <c r="BO4099" s="26"/>
      <c r="BP4099" s="26"/>
      <c r="BQ4099" s="26"/>
      <c r="BR4099" s="26"/>
      <c r="BS4099" s="26"/>
      <c r="BT4099" s="26"/>
      <c r="BU4099" s="26"/>
      <c r="BV4099" s="26"/>
      <c r="BW4099" s="26"/>
      <c r="BX4099" s="26"/>
      <c r="BY4099" s="26"/>
      <c r="BZ4099" s="26"/>
      <c r="CA4099" s="26"/>
      <c r="CB4099" s="26"/>
      <c r="CC4099" s="26"/>
      <c r="CD4099" s="26"/>
      <c r="CE4099" s="26"/>
      <c r="CF4099" s="26"/>
      <c r="CG4099" s="26"/>
      <c r="CH4099" s="26"/>
      <c r="CI4099" s="26"/>
      <c r="CJ4099" s="26"/>
      <c r="CK4099" s="26"/>
      <c r="CL4099" s="26"/>
      <c r="CM4099" s="26"/>
      <c r="CN4099" s="26"/>
      <c r="CO4099" s="26"/>
      <c r="CP4099" s="26"/>
      <c r="CQ4099" s="26"/>
      <c r="CR4099" s="26"/>
      <c r="CS4099" s="26"/>
      <c r="CT4099" s="74"/>
      <c r="CU4099" s="74"/>
    </row>
    <row r="4100" spans="56:99" x14ac:dyDescent="0.3">
      <c r="BD4100" s="26"/>
      <c r="BE4100" s="26"/>
      <c r="BF4100" s="26"/>
      <c r="BG4100" s="26"/>
      <c r="BH4100" s="26"/>
      <c r="BI4100" s="26"/>
      <c r="BJ4100" s="26"/>
      <c r="BK4100" s="26"/>
      <c r="BL4100" s="26"/>
      <c r="BM4100" s="26"/>
      <c r="BN4100" s="26"/>
      <c r="BO4100" s="26"/>
      <c r="BP4100" s="26"/>
      <c r="BQ4100" s="26"/>
      <c r="BR4100" s="26"/>
      <c r="BS4100" s="26"/>
      <c r="BT4100" s="26"/>
      <c r="BU4100" s="26"/>
      <c r="BV4100" s="26"/>
      <c r="BW4100" s="26"/>
      <c r="BX4100" s="26"/>
      <c r="BY4100" s="26"/>
      <c r="BZ4100" s="26"/>
      <c r="CA4100" s="26"/>
      <c r="CB4100" s="26"/>
      <c r="CC4100" s="26"/>
      <c r="CD4100" s="26"/>
      <c r="CE4100" s="26"/>
      <c r="CF4100" s="26"/>
      <c r="CG4100" s="26"/>
      <c r="CH4100" s="26"/>
      <c r="CI4100" s="26"/>
      <c r="CJ4100" s="26"/>
      <c r="CK4100" s="26"/>
      <c r="CL4100" s="26"/>
      <c r="CM4100" s="26"/>
      <c r="CN4100" s="26"/>
      <c r="CO4100" s="26"/>
      <c r="CP4100" s="26"/>
      <c r="CQ4100" s="26"/>
      <c r="CR4100" s="26"/>
      <c r="CS4100" s="26"/>
      <c r="CT4100" s="74"/>
      <c r="CU4100" s="74"/>
    </row>
    <row r="4101" spans="56:99" x14ac:dyDescent="0.3">
      <c r="BD4101" s="26"/>
      <c r="BE4101" s="26"/>
      <c r="BF4101" s="26"/>
      <c r="BG4101" s="26"/>
      <c r="BH4101" s="26"/>
      <c r="BI4101" s="26"/>
      <c r="BJ4101" s="26"/>
      <c r="BK4101" s="26"/>
      <c r="BL4101" s="26"/>
      <c r="BM4101" s="26"/>
      <c r="BN4101" s="26"/>
      <c r="BO4101" s="26"/>
      <c r="BP4101" s="26"/>
      <c r="BQ4101" s="26"/>
      <c r="BR4101" s="26"/>
      <c r="BS4101" s="26"/>
      <c r="BT4101" s="26"/>
      <c r="BU4101" s="26"/>
      <c r="BV4101" s="26"/>
      <c r="BW4101" s="26"/>
      <c r="BX4101" s="26"/>
      <c r="BY4101" s="26"/>
      <c r="BZ4101" s="26"/>
      <c r="CA4101" s="26"/>
      <c r="CB4101" s="26"/>
      <c r="CC4101" s="26"/>
      <c r="CD4101" s="26"/>
      <c r="CE4101" s="26"/>
      <c r="CF4101" s="26"/>
      <c r="CG4101" s="26"/>
      <c r="CH4101" s="26"/>
      <c r="CI4101" s="26"/>
      <c r="CJ4101" s="26"/>
      <c r="CK4101" s="26"/>
      <c r="CL4101" s="26"/>
      <c r="CM4101" s="26"/>
      <c r="CN4101" s="26"/>
      <c r="CO4101" s="26"/>
      <c r="CP4101" s="26"/>
      <c r="CQ4101" s="26"/>
      <c r="CR4101" s="26"/>
      <c r="CS4101" s="26"/>
      <c r="CT4101" s="74"/>
      <c r="CU4101" s="74"/>
    </row>
    <row r="4102" spans="56:99" x14ac:dyDescent="0.3">
      <c r="BD4102" s="26"/>
      <c r="BE4102" s="26"/>
      <c r="BF4102" s="26"/>
      <c r="BG4102" s="26"/>
      <c r="BH4102" s="26"/>
      <c r="BI4102" s="26"/>
      <c r="BJ4102" s="26"/>
      <c r="BK4102" s="26"/>
      <c r="BL4102" s="26"/>
      <c r="BM4102" s="26"/>
      <c r="BN4102" s="26"/>
      <c r="BO4102" s="26"/>
      <c r="BP4102" s="26"/>
      <c r="BQ4102" s="26"/>
      <c r="BR4102" s="26"/>
      <c r="BS4102" s="26"/>
      <c r="BT4102" s="26"/>
      <c r="BU4102" s="26"/>
      <c r="BV4102" s="26"/>
      <c r="BW4102" s="26"/>
      <c r="BX4102" s="26"/>
      <c r="BY4102" s="26"/>
      <c r="BZ4102" s="26"/>
      <c r="CA4102" s="26"/>
      <c r="CB4102" s="26"/>
      <c r="CC4102" s="26"/>
      <c r="CD4102" s="26"/>
      <c r="CE4102" s="26"/>
      <c r="CF4102" s="26"/>
      <c r="CG4102" s="26"/>
      <c r="CH4102" s="26"/>
      <c r="CI4102" s="26"/>
      <c r="CJ4102" s="26"/>
      <c r="CK4102" s="26"/>
      <c r="CL4102" s="26"/>
      <c r="CM4102" s="26"/>
      <c r="CN4102" s="26"/>
      <c r="CO4102" s="26"/>
      <c r="CP4102" s="26"/>
      <c r="CQ4102" s="26"/>
      <c r="CR4102" s="26"/>
      <c r="CS4102" s="26"/>
      <c r="CT4102" s="74"/>
      <c r="CU4102" s="74"/>
    </row>
    <row r="4103" spans="56:99" x14ac:dyDescent="0.3">
      <c r="BD4103" s="26"/>
      <c r="BE4103" s="26"/>
      <c r="BF4103" s="26"/>
      <c r="BG4103" s="26"/>
      <c r="BH4103" s="26"/>
      <c r="BI4103" s="26"/>
      <c r="BJ4103" s="26"/>
      <c r="BK4103" s="26"/>
      <c r="BL4103" s="26"/>
      <c r="BM4103" s="26"/>
      <c r="BN4103" s="26"/>
      <c r="BO4103" s="26"/>
      <c r="BP4103" s="26"/>
      <c r="BQ4103" s="26"/>
      <c r="BR4103" s="26"/>
      <c r="BS4103" s="26"/>
      <c r="BT4103" s="26"/>
      <c r="BU4103" s="26"/>
      <c r="BV4103" s="26"/>
      <c r="BW4103" s="26"/>
      <c r="BX4103" s="26"/>
      <c r="BY4103" s="26"/>
      <c r="BZ4103" s="26"/>
      <c r="CA4103" s="26"/>
      <c r="CB4103" s="26"/>
      <c r="CC4103" s="26"/>
      <c r="CD4103" s="26"/>
      <c r="CE4103" s="26"/>
      <c r="CF4103" s="26"/>
      <c r="CG4103" s="26"/>
      <c r="CH4103" s="26"/>
      <c r="CI4103" s="26"/>
      <c r="CJ4103" s="26"/>
      <c r="CK4103" s="26"/>
      <c r="CL4103" s="26"/>
      <c r="CM4103" s="26"/>
      <c r="CN4103" s="26"/>
      <c r="CO4103" s="26"/>
      <c r="CP4103" s="26"/>
      <c r="CQ4103" s="26"/>
      <c r="CR4103" s="26"/>
      <c r="CS4103" s="26"/>
      <c r="CT4103" s="74"/>
      <c r="CU4103" s="74"/>
    </row>
    <row r="4104" spans="56:99" x14ac:dyDescent="0.3">
      <c r="BD4104" s="26"/>
      <c r="BE4104" s="26"/>
      <c r="BF4104" s="26"/>
      <c r="BG4104" s="26"/>
      <c r="BH4104" s="26"/>
      <c r="BI4104" s="26"/>
      <c r="BJ4104" s="26"/>
      <c r="BK4104" s="26"/>
      <c r="BL4104" s="26"/>
      <c r="BM4104" s="26"/>
      <c r="BN4104" s="26"/>
      <c r="BO4104" s="26"/>
      <c r="BP4104" s="26"/>
      <c r="BQ4104" s="26"/>
      <c r="BR4104" s="26"/>
      <c r="BS4104" s="26"/>
      <c r="BT4104" s="26"/>
      <c r="BU4104" s="26"/>
      <c r="BV4104" s="26"/>
      <c r="BW4104" s="26"/>
      <c r="BX4104" s="26"/>
      <c r="BY4104" s="26"/>
      <c r="BZ4104" s="26"/>
      <c r="CA4104" s="26"/>
      <c r="CB4104" s="26"/>
      <c r="CC4104" s="26"/>
      <c r="CD4104" s="26"/>
      <c r="CE4104" s="26"/>
      <c r="CF4104" s="26"/>
      <c r="CG4104" s="26"/>
      <c r="CH4104" s="26"/>
      <c r="CI4104" s="26"/>
      <c r="CJ4104" s="26"/>
      <c r="CK4104" s="26"/>
      <c r="CL4104" s="26"/>
      <c r="CM4104" s="26"/>
      <c r="CN4104" s="26"/>
      <c r="CO4104" s="26"/>
      <c r="CP4104" s="26"/>
      <c r="CQ4104" s="26"/>
      <c r="CR4104" s="26"/>
      <c r="CS4104" s="26"/>
      <c r="CT4104" s="74"/>
      <c r="CU4104" s="74"/>
    </row>
    <row r="4105" spans="56:99" x14ac:dyDescent="0.3">
      <c r="BD4105" s="26"/>
      <c r="BE4105" s="26"/>
      <c r="BF4105" s="26"/>
      <c r="BG4105" s="26"/>
      <c r="BH4105" s="26"/>
      <c r="BI4105" s="26"/>
      <c r="BJ4105" s="26"/>
      <c r="BK4105" s="26"/>
      <c r="BL4105" s="26"/>
      <c r="BM4105" s="26"/>
      <c r="BN4105" s="26"/>
      <c r="BO4105" s="26"/>
      <c r="BP4105" s="26"/>
      <c r="BQ4105" s="26"/>
      <c r="BR4105" s="26"/>
      <c r="BS4105" s="26"/>
      <c r="BT4105" s="26"/>
      <c r="BU4105" s="26"/>
      <c r="BV4105" s="26"/>
      <c r="BW4105" s="26"/>
      <c r="BX4105" s="26"/>
      <c r="BY4105" s="26"/>
      <c r="BZ4105" s="26"/>
      <c r="CA4105" s="26"/>
      <c r="CB4105" s="26"/>
      <c r="CC4105" s="26"/>
      <c r="CD4105" s="26"/>
      <c r="CE4105" s="26"/>
      <c r="CF4105" s="26"/>
      <c r="CG4105" s="26"/>
      <c r="CH4105" s="26"/>
      <c r="CI4105" s="26"/>
      <c r="CJ4105" s="26"/>
      <c r="CK4105" s="26"/>
      <c r="CL4105" s="26"/>
      <c r="CM4105" s="26"/>
      <c r="CN4105" s="26"/>
      <c r="CO4105" s="26"/>
      <c r="CP4105" s="26"/>
      <c r="CQ4105" s="26"/>
      <c r="CR4105" s="26"/>
      <c r="CS4105" s="26"/>
      <c r="CT4105" s="74"/>
      <c r="CU4105" s="74"/>
    </row>
    <row r="4106" spans="56:99" x14ac:dyDescent="0.3">
      <c r="BD4106" s="26"/>
      <c r="BE4106" s="26"/>
      <c r="BF4106" s="26"/>
      <c r="BG4106" s="26"/>
      <c r="BH4106" s="26"/>
      <c r="BI4106" s="26"/>
      <c r="BJ4106" s="26"/>
      <c r="BK4106" s="26"/>
      <c r="BL4106" s="26"/>
      <c r="BM4106" s="26"/>
      <c r="BN4106" s="26"/>
      <c r="BO4106" s="26"/>
      <c r="BP4106" s="26"/>
      <c r="BQ4106" s="26"/>
      <c r="BR4106" s="26"/>
      <c r="BS4106" s="26"/>
      <c r="BT4106" s="26"/>
      <c r="BU4106" s="26"/>
      <c r="BV4106" s="26"/>
      <c r="BW4106" s="26"/>
      <c r="BX4106" s="26"/>
      <c r="BY4106" s="26"/>
      <c r="BZ4106" s="26"/>
      <c r="CA4106" s="26"/>
      <c r="CB4106" s="26"/>
      <c r="CC4106" s="26"/>
      <c r="CD4106" s="26"/>
      <c r="CE4106" s="26"/>
      <c r="CF4106" s="26"/>
      <c r="CG4106" s="26"/>
      <c r="CH4106" s="26"/>
      <c r="CI4106" s="26"/>
      <c r="CJ4106" s="26"/>
      <c r="CK4106" s="26"/>
      <c r="CL4106" s="26"/>
      <c r="CM4106" s="26"/>
      <c r="CN4106" s="26"/>
      <c r="CO4106" s="26"/>
      <c r="CP4106" s="26"/>
      <c r="CQ4106" s="26"/>
      <c r="CR4106" s="26"/>
      <c r="CS4106" s="26"/>
      <c r="CT4106" s="74"/>
      <c r="CU4106" s="74"/>
    </row>
    <row r="4107" spans="56:99" x14ac:dyDescent="0.3">
      <c r="BD4107" s="26"/>
      <c r="BE4107" s="26"/>
      <c r="BF4107" s="26"/>
      <c r="BG4107" s="26"/>
      <c r="BH4107" s="26"/>
      <c r="BI4107" s="26"/>
      <c r="BJ4107" s="26"/>
      <c r="BK4107" s="26"/>
      <c r="BL4107" s="26"/>
      <c r="BM4107" s="26"/>
      <c r="BN4107" s="26"/>
      <c r="BO4107" s="26"/>
      <c r="BP4107" s="26"/>
      <c r="BQ4107" s="26"/>
      <c r="BR4107" s="26"/>
      <c r="BS4107" s="26"/>
      <c r="BT4107" s="26"/>
      <c r="BU4107" s="26"/>
      <c r="BV4107" s="26"/>
      <c r="BW4107" s="26"/>
      <c r="BX4107" s="26"/>
      <c r="BY4107" s="26"/>
      <c r="BZ4107" s="26"/>
      <c r="CA4107" s="26"/>
      <c r="CB4107" s="26"/>
      <c r="CC4107" s="26"/>
      <c r="CD4107" s="26"/>
      <c r="CE4107" s="26"/>
      <c r="CF4107" s="26"/>
      <c r="CG4107" s="26"/>
      <c r="CH4107" s="26"/>
      <c r="CI4107" s="26"/>
      <c r="CJ4107" s="26"/>
      <c r="CK4107" s="26"/>
      <c r="CL4107" s="26"/>
      <c r="CM4107" s="26"/>
      <c r="CN4107" s="26"/>
      <c r="CO4107" s="26"/>
      <c r="CP4107" s="26"/>
      <c r="CQ4107" s="26"/>
      <c r="CR4107" s="26"/>
      <c r="CS4107" s="26"/>
      <c r="CT4107" s="74"/>
      <c r="CU4107" s="74"/>
    </row>
    <row r="4108" spans="56:99" x14ac:dyDescent="0.3">
      <c r="BD4108" s="26"/>
      <c r="BE4108" s="26"/>
      <c r="BF4108" s="26"/>
      <c r="BG4108" s="26"/>
      <c r="BH4108" s="26"/>
      <c r="BI4108" s="26"/>
      <c r="BJ4108" s="26"/>
      <c r="BK4108" s="26"/>
      <c r="BL4108" s="26"/>
      <c r="BM4108" s="26"/>
      <c r="BN4108" s="26"/>
      <c r="BO4108" s="26"/>
      <c r="BP4108" s="26"/>
      <c r="BQ4108" s="26"/>
      <c r="BR4108" s="26"/>
      <c r="BS4108" s="26"/>
      <c r="BT4108" s="26"/>
      <c r="BU4108" s="26"/>
      <c r="BV4108" s="26"/>
      <c r="BW4108" s="26"/>
      <c r="BX4108" s="26"/>
      <c r="BY4108" s="26"/>
      <c r="BZ4108" s="26"/>
      <c r="CA4108" s="26"/>
      <c r="CB4108" s="26"/>
      <c r="CC4108" s="26"/>
      <c r="CD4108" s="26"/>
      <c r="CE4108" s="26"/>
      <c r="CF4108" s="26"/>
      <c r="CG4108" s="26"/>
      <c r="CH4108" s="26"/>
      <c r="CI4108" s="26"/>
      <c r="CJ4108" s="26"/>
      <c r="CK4108" s="26"/>
      <c r="CL4108" s="26"/>
      <c r="CM4108" s="26"/>
      <c r="CN4108" s="26"/>
      <c r="CO4108" s="26"/>
      <c r="CP4108" s="26"/>
      <c r="CQ4108" s="26"/>
      <c r="CR4108" s="26"/>
      <c r="CS4108" s="26"/>
      <c r="CT4108" s="74"/>
      <c r="CU4108" s="74"/>
    </row>
    <row r="4109" spans="56:99" x14ac:dyDescent="0.3">
      <c r="BD4109" s="26"/>
      <c r="BE4109" s="26"/>
      <c r="BF4109" s="26"/>
      <c r="BG4109" s="26"/>
      <c r="BH4109" s="26"/>
      <c r="BI4109" s="26"/>
      <c r="BJ4109" s="26"/>
      <c r="BK4109" s="26"/>
      <c r="BL4109" s="26"/>
      <c r="BM4109" s="26"/>
      <c r="BN4109" s="26"/>
      <c r="BO4109" s="26"/>
      <c r="BP4109" s="26"/>
      <c r="BQ4109" s="26"/>
      <c r="BR4109" s="26"/>
      <c r="BS4109" s="26"/>
      <c r="BT4109" s="26"/>
      <c r="BU4109" s="26"/>
      <c r="BV4109" s="26"/>
      <c r="BW4109" s="26"/>
      <c r="BX4109" s="26"/>
      <c r="BY4109" s="26"/>
      <c r="BZ4109" s="26"/>
      <c r="CA4109" s="26"/>
      <c r="CB4109" s="26"/>
      <c r="CC4109" s="26"/>
      <c r="CD4109" s="26"/>
      <c r="CE4109" s="26"/>
      <c r="CF4109" s="26"/>
      <c r="CG4109" s="26"/>
      <c r="CH4109" s="26"/>
      <c r="CI4109" s="26"/>
      <c r="CJ4109" s="26"/>
      <c r="CK4109" s="26"/>
      <c r="CL4109" s="26"/>
      <c r="CM4109" s="26"/>
      <c r="CN4109" s="26"/>
      <c r="CO4109" s="26"/>
      <c r="CP4109" s="26"/>
      <c r="CQ4109" s="26"/>
      <c r="CR4109" s="26"/>
      <c r="CS4109" s="26"/>
      <c r="CT4109" s="74"/>
      <c r="CU4109" s="74"/>
    </row>
    <row r="4110" spans="56:99" x14ac:dyDescent="0.3">
      <c r="BD4110" s="26"/>
      <c r="BE4110" s="26"/>
      <c r="BF4110" s="26"/>
      <c r="BG4110" s="26"/>
      <c r="BH4110" s="26"/>
      <c r="BI4110" s="26"/>
      <c r="BJ4110" s="26"/>
      <c r="BK4110" s="26"/>
      <c r="BL4110" s="26"/>
      <c r="BM4110" s="26"/>
      <c r="BN4110" s="26"/>
      <c r="BO4110" s="26"/>
      <c r="BP4110" s="26"/>
      <c r="BQ4110" s="26"/>
      <c r="BR4110" s="26"/>
      <c r="BS4110" s="26"/>
      <c r="BT4110" s="26"/>
      <c r="BU4110" s="26"/>
      <c r="BV4110" s="26"/>
      <c r="BW4110" s="26"/>
      <c r="BX4110" s="26"/>
      <c r="BY4110" s="26"/>
      <c r="BZ4110" s="26"/>
      <c r="CA4110" s="26"/>
      <c r="CB4110" s="26"/>
      <c r="CC4110" s="26"/>
      <c r="CD4110" s="26"/>
      <c r="CE4110" s="26"/>
      <c r="CF4110" s="26"/>
      <c r="CG4110" s="26"/>
      <c r="CH4110" s="26"/>
      <c r="CI4110" s="26"/>
      <c r="CJ4110" s="26"/>
      <c r="CK4110" s="26"/>
      <c r="CL4110" s="26"/>
      <c r="CM4110" s="26"/>
      <c r="CN4110" s="26"/>
      <c r="CO4110" s="26"/>
      <c r="CP4110" s="26"/>
      <c r="CQ4110" s="26"/>
      <c r="CR4110" s="26"/>
      <c r="CS4110" s="26"/>
      <c r="CT4110" s="74"/>
      <c r="CU4110" s="74"/>
    </row>
    <row r="4111" spans="56:99" x14ac:dyDescent="0.3">
      <c r="BD4111" s="26"/>
      <c r="BE4111" s="26"/>
      <c r="BF4111" s="26"/>
      <c r="BG4111" s="26"/>
      <c r="BH4111" s="26"/>
      <c r="BI4111" s="26"/>
      <c r="BJ4111" s="26"/>
      <c r="BK4111" s="26"/>
      <c r="BL4111" s="26"/>
      <c r="BM4111" s="26"/>
      <c r="BN4111" s="26"/>
      <c r="BO4111" s="26"/>
      <c r="BP4111" s="26"/>
      <c r="BQ4111" s="26"/>
      <c r="BR4111" s="26"/>
      <c r="BS4111" s="26"/>
      <c r="BT4111" s="26"/>
      <c r="BU4111" s="26"/>
      <c r="BV4111" s="26"/>
      <c r="BW4111" s="26"/>
      <c r="BX4111" s="26"/>
      <c r="BY4111" s="26"/>
      <c r="BZ4111" s="26"/>
      <c r="CA4111" s="26"/>
      <c r="CB4111" s="26"/>
      <c r="CC4111" s="26"/>
      <c r="CD4111" s="26"/>
      <c r="CE4111" s="26"/>
      <c r="CF4111" s="26"/>
      <c r="CG4111" s="26"/>
      <c r="CH4111" s="26"/>
      <c r="CI4111" s="26"/>
      <c r="CJ4111" s="26"/>
      <c r="CK4111" s="26"/>
      <c r="CL4111" s="26"/>
      <c r="CM4111" s="26"/>
      <c r="CN4111" s="26"/>
      <c r="CO4111" s="26"/>
      <c r="CP4111" s="26"/>
      <c r="CQ4111" s="26"/>
      <c r="CR4111" s="26"/>
      <c r="CS4111" s="26"/>
      <c r="CT4111" s="74"/>
      <c r="CU4111" s="74"/>
    </row>
    <row r="4112" spans="56:99" x14ac:dyDescent="0.3">
      <c r="BD4112" s="26"/>
      <c r="BE4112" s="26"/>
      <c r="BF4112" s="26"/>
      <c r="BG4112" s="26"/>
      <c r="BH4112" s="26"/>
      <c r="BI4112" s="26"/>
      <c r="BJ4112" s="26"/>
      <c r="BK4112" s="26"/>
      <c r="BL4112" s="26"/>
      <c r="BM4112" s="26"/>
      <c r="BN4112" s="26"/>
      <c r="BO4112" s="26"/>
      <c r="BP4112" s="26"/>
      <c r="BQ4112" s="26"/>
      <c r="BR4112" s="26"/>
      <c r="BS4112" s="26"/>
      <c r="BT4112" s="26"/>
      <c r="BU4112" s="26"/>
      <c r="BV4112" s="26"/>
      <c r="BW4112" s="26"/>
      <c r="BX4112" s="26"/>
      <c r="BY4112" s="26"/>
      <c r="BZ4112" s="26"/>
      <c r="CA4112" s="26"/>
      <c r="CB4112" s="26"/>
      <c r="CC4112" s="26"/>
      <c r="CD4112" s="26"/>
      <c r="CE4112" s="26"/>
      <c r="CF4112" s="26"/>
      <c r="CG4112" s="26"/>
      <c r="CH4112" s="26"/>
      <c r="CI4112" s="26"/>
      <c r="CJ4112" s="26"/>
      <c r="CK4112" s="26"/>
      <c r="CL4112" s="26"/>
      <c r="CM4112" s="26"/>
      <c r="CN4112" s="26"/>
      <c r="CO4112" s="26"/>
      <c r="CP4112" s="26"/>
      <c r="CQ4112" s="26"/>
      <c r="CR4112" s="26"/>
      <c r="CS4112" s="26"/>
      <c r="CT4112" s="74"/>
      <c r="CU4112" s="74"/>
    </row>
    <row r="4113" spans="94:99" x14ac:dyDescent="0.3">
      <c r="CP4113" s="74"/>
      <c r="CQ4113" s="74"/>
      <c r="CR4113" s="74"/>
      <c r="CS4113" s="74"/>
      <c r="CT4113" s="74"/>
      <c r="CU4113" s="74"/>
    </row>
    <row r="4114" spans="94:99" x14ac:dyDescent="0.3">
      <c r="CP4114" s="74"/>
      <c r="CQ4114" s="74"/>
      <c r="CR4114" s="74"/>
      <c r="CS4114" s="74"/>
      <c r="CT4114" s="74"/>
      <c r="CU4114" s="74"/>
    </row>
    <row r="4115" spans="94:99" x14ac:dyDescent="0.3">
      <c r="CP4115" s="74"/>
      <c r="CQ4115" s="74"/>
      <c r="CR4115" s="74"/>
      <c r="CS4115" s="74"/>
      <c r="CT4115" s="74"/>
      <c r="CU4115" s="74"/>
    </row>
    <row r="4116" spans="94:99" x14ac:dyDescent="0.3">
      <c r="CP4116" s="74"/>
      <c r="CQ4116" s="74"/>
      <c r="CR4116" s="74"/>
      <c r="CS4116" s="74"/>
      <c r="CT4116" s="74"/>
      <c r="CU4116" s="74"/>
    </row>
    <row r="4117" spans="94:99" x14ac:dyDescent="0.3">
      <c r="CP4117" s="74"/>
      <c r="CQ4117" s="74"/>
      <c r="CR4117" s="74"/>
      <c r="CS4117" s="74"/>
      <c r="CT4117" s="74"/>
      <c r="CU4117" s="74"/>
    </row>
    <row r="4118" spans="94:99" x14ac:dyDescent="0.3">
      <c r="CP4118" s="74"/>
      <c r="CQ4118" s="74"/>
      <c r="CR4118" s="74"/>
      <c r="CS4118" s="74"/>
      <c r="CT4118" s="74"/>
      <c r="CU4118" s="74"/>
    </row>
    <row r="4119" spans="94:99" x14ac:dyDescent="0.3">
      <c r="CP4119" s="74"/>
      <c r="CQ4119" s="74"/>
      <c r="CR4119" s="74"/>
      <c r="CS4119" s="74"/>
      <c r="CT4119" s="74"/>
      <c r="CU4119" s="74"/>
    </row>
    <row r="4120" spans="94:99" x14ac:dyDescent="0.3">
      <c r="CP4120" s="74"/>
      <c r="CQ4120" s="74"/>
      <c r="CR4120" s="74"/>
      <c r="CS4120" s="74"/>
      <c r="CT4120" s="74"/>
      <c r="CU4120" s="74"/>
    </row>
    <row r="4121" spans="94:99" x14ac:dyDescent="0.3">
      <c r="CP4121" s="74"/>
      <c r="CQ4121" s="74"/>
      <c r="CR4121" s="74"/>
      <c r="CS4121" s="74"/>
      <c r="CT4121" s="74"/>
      <c r="CU4121" s="74"/>
    </row>
    <row r="4122" spans="94:99" x14ac:dyDescent="0.3">
      <c r="CP4122" s="74"/>
      <c r="CQ4122" s="74"/>
      <c r="CR4122" s="74"/>
      <c r="CS4122" s="74"/>
      <c r="CT4122" s="74"/>
      <c r="CU4122" s="74"/>
    </row>
    <row r="4123" spans="94:99" x14ac:dyDescent="0.3">
      <c r="CP4123" s="74"/>
      <c r="CQ4123" s="74"/>
      <c r="CR4123" s="74"/>
      <c r="CS4123" s="74"/>
      <c r="CT4123" s="74"/>
      <c r="CU4123" s="74"/>
    </row>
    <row r="4124" spans="94:99" x14ac:dyDescent="0.3">
      <c r="CP4124" s="74"/>
      <c r="CQ4124" s="74"/>
      <c r="CR4124" s="74"/>
      <c r="CS4124" s="74"/>
      <c r="CT4124" s="74"/>
      <c r="CU4124" s="74"/>
    </row>
    <row r="4125" spans="94:99" x14ac:dyDescent="0.3">
      <c r="CP4125" s="74"/>
      <c r="CQ4125" s="74"/>
      <c r="CR4125" s="74"/>
      <c r="CS4125" s="74"/>
      <c r="CT4125" s="74"/>
      <c r="CU4125" s="74"/>
    </row>
    <row r="4126" spans="94:99" x14ac:dyDescent="0.3">
      <c r="CP4126" s="74"/>
      <c r="CQ4126" s="74"/>
      <c r="CR4126" s="74"/>
      <c r="CS4126" s="74"/>
      <c r="CT4126" s="74"/>
      <c r="CU4126" s="74"/>
    </row>
    <row r="4127" spans="94:99" x14ac:dyDescent="0.3">
      <c r="CP4127" s="74"/>
      <c r="CQ4127" s="74"/>
      <c r="CR4127" s="74"/>
      <c r="CS4127" s="74"/>
      <c r="CT4127" s="74"/>
      <c r="CU4127" s="74"/>
    </row>
    <row r="4128" spans="94:99" x14ac:dyDescent="0.3">
      <c r="CP4128" s="74"/>
      <c r="CQ4128" s="74"/>
      <c r="CR4128" s="74"/>
      <c r="CS4128" s="74"/>
      <c r="CT4128" s="74"/>
      <c r="CU4128" s="74"/>
    </row>
  </sheetData>
  <mergeCells count="18">
    <mergeCell ref="A4:R4"/>
    <mergeCell ref="A5:R5"/>
    <mergeCell ref="A6:R6"/>
    <mergeCell ref="A7:R7"/>
    <mergeCell ref="A8:A9"/>
    <mergeCell ref="B8:B9"/>
    <mergeCell ref="C8:C9"/>
    <mergeCell ref="D8:D9"/>
    <mergeCell ref="E8:E9"/>
    <mergeCell ref="F8:F9"/>
    <mergeCell ref="A38:G38"/>
    <mergeCell ref="A40:R40"/>
    <mergeCell ref="G8:I8"/>
    <mergeCell ref="J8:L8"/>
    <mergeCell ref="M8:O8"/>
    <mergeCell ref="P8:P9"/>
    <mergeCell ref="Q8:Q9"/>
    <mergeCell ref="R8:R9"/>
  </mergeCells>
  <dataValidations count="2">
    <dataValidation type="list" allowBlank="1" showInputMessage="1" showErrorMessage="1" sqref="C17587:C65217" xr:uid="{FB9C807E-996C-4658-B244-939216E046A9}">
      <formula1>INDIRECT(A17587)</formula1>
    </dataValidation>
    <dataValidation type="list" allowBlank="1" showInputMessage="1" showErrorMessage="1" sqref="A200:B65217" xr:uid="{57CC2D2A-E2F3-4525-994B-BDFA7B18B08B}">
      <formula1>REGIONALES</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D0386-8454-47CB-830F-2F011E1F22FA}">
  <dimension ref="A4:CV4102"/>
  <sheetViews>
    <sheetView topLeftCell="A4" workbookViewId="0">
      <selection activeCell="D9" sqref="D9"/>
    </sheetView>
  </sheetViews>
  <sheetFormatPr baseColWidth="10" defaultColWidth="2.33203125" defaultRowHeight="14.4" x14ac:dyDescent="0.3"/>
  <cols>
    <col min="1" max="1" width="8.33203125" customWidth="1"/>
    <col min="2" max="2" width="14.88671875" customWidth="1"/>
    <col min="3" max="3" width="36.5546875" customWidth="1"/>
    <col min="4" max="4" width="87.109375" style="63" customWidth="1"/>
    <col min="5" max="5" width="14.88671875" customWidth="1"/>
    <col min="6" max="6" width="14.6640625" customWidth="1"/>
    <col min="7" max="17" width="20.88671875" style="64" customWidth="1"/>
    <col min="18" max="18" width="22" style="64" bestFit="1" customWidth="1"/>
    <col min="19" max="19" width="22" style="64" customWidth="1"/>
    <col min="20" max="24" width="8.6640625" customWidth="1"/>
    <col min="60" max="60" width="23.109375" customWidth="1"/>
  </cols>
  <sheetData>
    <row r="4" spans="1:22" ht="27.9" customHeight="1" x14ac:dyDescent="0.3">
      <c r="A4" s="202" t="s">
        <v>0</v>
      </c>
      <c r="B4" s="202"/>
      <c r="C4" s="202"/>
      <c r="D4" s="202"/>
      <c r="E4" s="202"/>
      <c r="F4" s="202"/>
      <c r="G4" s="202"/>
      <c r="H4" s="202"/>
      <c r="I4" s="202"/>
      <c r="J4" s="202"/>
      <c r="K4" s="202"/>
      <c r="L4" s="202"/>
      <c r="M4" s="202"/>
      <c r="N4" s="202"/>
      <c r="O4" s="202"/>
      <c r="P4" s="202"/>
      <c r="Q4" s="202"/>
      <c r="R4" s="202"/>
      <c r="S4" s="202"/>
    </row>
    <row r="5" spans="1:22" ht="97.5" customHeight="1" x14ac:dyDescent="0.3">
      <c r="A5" s="216" t="s">
        <v>362</v>
      </c>
      <c r="B5" s="216"/>
      <c r="C5" s="216"/>
      <c r="D5" s="216"/>
      <c r="E5" s="216"/>
      <c r="F5" s="216"/>
      <c r="G5" s="216"/>
      <c r="H5" s="216"/>
      <c r="I5" s="216"/>
      <c r="J5" s="216"/>
      <c r="K5" s="216"/>
      <c r="L5" s="216"/>
      <c r="M5" s="216"/>
      <c r="N5" s="216"/>
      <c r="O5" s="216"/>
      <c r="P5" s="216"/>
      <c r="Q5" s="216"/>
      <c r="R5" s="216"/>
      <c r="S5" s="216"/>
    </row>
    <row r="6" spans="1:22" ht="27.9" customHeight="1" x14ac:dyDescent="0.3">
      <c r="A6" s="204" t="s">
        <v>363</v>
      </c>
      <c r="B6" s="204"/>
      <c r="C6" s="204"/>
      <c r="D6" s="204"/>
      <c r="E6" s="204"/>
      <c r="F6" s="204"/>
      <c r="G6" s="204"/>
      <c r="H6" s="204"/>
      <c r="I6" s="204"/>
      <c r="J6" s="204"/>
      <c r="K6" s="204"/>
      <c r="L6" s="204"/>
      <c r="M6" s="204"/>
      <c r="N6" s="204"/>
      <c r="O6" s="204"/>
      <c r="P6" s="204"/>
      <c r="Q6" s="204"/>
      <c r="R6" s="204"/>
      <c r="S6" s="204"/>
    </row>
    <row r="7" spans="1:22" ht="27" customHeight="1" x14ac:dyDescent="0.3">
      <c r="A7" s="224" t="s">
        <v>3</v>
      </c>
      <c r="B7" s="224" t="s">
        <v>364</v>
      </c>
      <c r="C7" s="224" t="s">
        <v>5</v>
      </c>
      <c r="D7" s="224" t="s">
        <v>6</v>
      </c>
      <c r="E7" s="224" t="s">
        <v>7</v>
      </c>
      <c r="F7" s="224" t="s">
        <v>8</v>
      </c>
      <c r="G7" s="156" t="s">
        <v>277</v>
      </c>
      <c r="H7" s="254" t="s">
        <v>365</v>
      </c>
      <c r="I7" s="255"/>
      <c r="J7" s="254" t="s">
        <v>366</v>
      </c>
      <c r="K7" s="255"/>
      <c r="L7" s="254" t="s">
        <v>367</v>
      </c>
      <c r="M7" s="255"/>
      <c r="N7" s="254" t="s">
        <v>368</v>
      </c>
      <c r="O7" s="255"/>
      <c r="P7" s="157" t="s">
        <v>369</v>
      </c>
      <c r="Q7" s="224" t="s">
        <v>370</v>
      </c>
      <c r="R7" s="224" t="s">
        <v>17</v>
      </c>
      <c r="S7" s="224" t="s">
        <v>15</v>
      </c>
    </row>
    <row r="8" spans="1:22" ht="44.25" customHeight="1" x14ac:dyDescent="0.3">
      <c r="A8" s="225"/>
      <c r="B8" s="225"/>
      <c r="C8" s="225"/>
      <c r="D8" s="225"/>
      <c r="E8" s="225"/>
      <c r="F8" s="225"/>
      <c r="G8" s="2" t="s">
        <v>16</v>
      </c>
      <c r="H8" s="2" t="s">
        <v>371</v>
      </c>
      <c r="I8" s="2" t="s">
        <v>372</v>
      </c>
      <c r="J8" s="2" t="s">
        <v>371</v>
      </c>
      <c r="K8" s="2" t="s">
        <v>372</v>
      </c>
      <c r="L8" s="2" t="s">
        <v>371</v>
      </c>
      <c r="M8" s="2" t="s">
        <v>372</v>
      </c>
      <c r="N8" s="2" t="s">
        <v>371</v>
      </c>
      <c r="O8" s="2" t="s">
        <v>372</v>
      </c>
      <c r="P8" s="2" t="s">
        <v>16</v>
      </c>
      <c r="Q8" s="225"/>
      <c r="R8" s="225"/>
      <c r="S8" s="225"/>
    </row>
    <row r="9" spans="1:22" s="26" customFormat="1" ht="275.25" customHeight="1" x14ac:dyDescent="0.3">
      <c r="A9" s="27">
        <v>1</v>
      </c>
      <c r="B9" s="27">
        <v>52161500</v>
      </c>
      <c r="C9" s="27" t="e" vm="107">
        <v>#VALUE!</v>
      </c>
      <c r="D9" s="158" t="s">
        <v>373</v>
      </c>
      <c r="E9" s="27" t="s">
        <v>24</v>
      </c>
      <c r="F9" s="159">
        <v>10</v>
      </c>
      <c r="G9" s="160">
        <v>700549</v>
      </c>
      <c r="H9" s="160">
        <v>499900</v>
      </c>
      <c r="I9" s="160">
        <f>(H9*20%)+H9</f>
        <v>599880</v>
      </c>
      <c r="J9" s="160">
        <v>459900</v>
      </c>
      <c r="K9" s="160">
        <f>(J9*20%)+J9</f>
        <v>551880</v>
      </c>
      <c r="L9" s="160">
        <v>437900</v>
      </c>
      <c r="M9" s="160">
        <f>(L9*20%)+L9</f>
        <v>525480</v>
      </c>
      <c r="N9" s="160">
        <v>0</v>
      </c>
      <c r="O9" s="160">
        <f>(N9*20%)+N9</f>
        <v>0</v>
      </c>
      <c r="P9" s="160">
        <v>0</v>
      </c>
      <c r="Q9" s="160">
        <v>594450</v>
      </c>
      <c r="R9" s="160">
        <f>Q9*F9</f>
        <v>5944500</v>
      </c>
      <c r="S9" s="160"/>
    </row>
    <row r="10" spans="1:22" s="26" customFormat="1" ht="193.5" customHeight="1" x14ac:dyDescent="0.3">
      <c r="A10" s="27">
        <v>2</v>
      </c>
      <c r="B10" s="27">
        <v>43191600</v>
      </c>
      <c r="C10" s="27" t="e" vm="108">
        <v>#VALUE!</v>
      </c>
      <c r="D10" s="161" t="s">
        <v>374</v>
      </c>
      <c r="E10" s="27" t="s">
        <v>24</v>
      </c>
      <c r="F10" s="159">
        <v>15</v>
      </c>
      <c r="G10" s="160">
        <v>0</v>
      </c>
      <c r="H10" s="160">
        <v>262161</v>
      </c>
      <c r="I10" s="160">
        <f>(H10*20%)+H10</f>
        <v>314593.2</v>
      </c>
      <c r="J10" s="160">
        <v>375137.6</v>
      </c>
      <c r="K10" s="160">
        <f>(J10*20%)+J10</f>
        <v>450165.12</v>
      </c>
      <c r="L10" s="160">
        <v>0</v>
      </c>
      <c r="M10" s="160">
        <f>(L10*20%)+L10</f>
        <v>0</v>
      </c>
      <c r="N10" s="160">
        <v>0</v>
      </c>
      <c r="O10" s="160">
        <f>(N10*20%)+N10</f>
        <v>0</v>
      </c>
      <c r="P10" s="160">
        <v>386750</v>
      </c>
      <c r="Q10" s="160">
        <v>383840</v>
      </c>
      <c r="R10" s="160">
        <f>Q10*F10</f>
        <v>5757600</v>
      </c>
      <c r="S10" s="160"/>
    </row>
    <row r="11" spans="1:22" s="26" customFormat="1" ht="235.2" thickBot="1" x14ac:dyDescent="0.35">
      <c r="A11" s="27">
        <v>3</v>
      </c>
      <c r="B11" s="27">
        <v>43191600</v>
      </c>
      <c r="C11" s="27" t="e" vm="109">
        <v>#VALUE!</v>
      </c>
      <c r="D11" s="161" t="s">
        <v>375</v>
      </c>
      <c r="E11" s="27" t="s">
        <v>24</v>
      </c>
      <c r="F11" s="159">
        <v>1</v>
      </c>
      <c r="G11" s="160">
        <v>0</v>
      </c>
      <c r="H11" s="160">
        <v>638226</v>
      </c>
      <c r="I11" s="160">
        <f>(H11*20%)+H11</f>
        <v>765871.2</v>
      </c>
      <c r="J11" s="160">
        <v>724459</v>
      </c>
      <c r="K11" s="160">
        <f>(J11*20%)+J11</f>
        <v>869350.8</v>
      </c>
      <c r="L11" s="160">
        <v>499000</v>
      </c>
      <c r="M11" s="160">
        <f>(L11*20%)+L11</f>
        <v>598800</v>
      </c>
      <c r="N11" s="160">
        <v>426148</v>
      </c>
      <c r="O11" s="160">
        <f>(N11*20%)+N11</f>
        <v>511377.6</v>
      </c>
      <c r="P11" s="160">
        <v>0</v>
      </c>
      <c r="Q11" s="160">
        <v>686350</v>
      </c>
      <c r="R11" s="160">
        <f>Q11*F11</f>
        <v>686350</v>
      </c>
      <c r="S11" s="160"/>
    </row>
    <row r="12" spans="1:22" s="26" customFormat="1" ht="24.75" customHeight="1" thickBot="1" x14ac:dyDescent="0.35">
      <c r="A12" s="190" t="s">
        <v>60</v>
      </c>
      <c r="B12" s="191"/>
      <c r="C12" s="191"/>
      <c r="D12" s="191"/>
      <c r="E12" s="191"/>
      <c r="F12" s="191"/>
      <c r="G12" s="192"/>
      <c r="H12" s="54"/>
      <c r="I12" s="54"/>
      <c r="J12" s="54"/>
      <c r="K12" s="54"/>
      <c r="L12" s="54"/>
      <c r="M12" s="54"/>
      <c r="N12" s="54"/>
      <c r="O12" s="54"/>
      <c r="P12" s="54"/>
      <c r="Q12" s="54"/>
      <c r="R12" s="162">
        <f>SUM(R9:R11)</f>
        <v>12388450</v>
      </c>
      <c r="S12" s="163"/>
      <c r="U12" s="57"/>
      <c r="V12" s="57"/>
    </row>
    <row r="13" spans="1:22" s="26" customFormat="1" ht="24.75" customHeight="1" thickBot="1" x14ac:dyDescent="0.35">
      <c r="A13" s="58"/>
      <c r="B13" s="58"/>
      <c r="C13" s="58"/>
      <c r="D13" s="59"/>
      <c r="E13" s="58"/>
      <c r="F13" s="58"/>
      <c r="G13" s="60"/>
      <c r="H13" s="60"/>
      <c r="I13" s="60"/>
      <c r="J13" s="60"/>
      <c r="K13" s="60"/>
      <c r="L13" s="60"/>
      <c r="M13" s="60"/>
      <c r="N13" s="60"/>
      <c r="O13" s="60"/>
      <c r="P13" s="60"/>
      <c r="Q13" s="60"/>
      <c r="R13" s="60"/>
      <c r="S13" s="60"/>
      <c r="U13" s="57"/>
      <c r="V13" s="57"/>
    </row>
    <row r="14" spans="1:22" s="26" customFormat="1" ht="63.75" customHeight="1" thickBot="1" x14ac:dyDescent="0.35">
      <c r="A14" s="243" t="s">
        <v>61</v>
      </c>
      <c r="B14" s="244"/>
      <c r="C14" s="244"/>
      <c r="D14" s="244"/>
      <c r="E14" s="244"/>
      <c r="F14" s="244"/>
      <c r="G14" s="244"/>
      <c r="H14" s="244"/>
      <c r="I14" s="244"/>
      <c r="J14" s="244"/>
      <c r="K14" s="244"/>
      <c r="L14" s="244"/>
      <c r="M14" s="244"/>
      <c r="N14" s="244"/>
      <c r="O14" s="244"/>
      <c r="P14" s="244"/>
      <c r="Q14" s="244"/>
      <c r="R14" s="244"/>
      <c r="S14" s="244"/>
      <c r="U14" s="57"/>
      <c r="V14" s="57"/>
    </row>
    <row r="15" spans="1:22" s="26" customFormat="1" ht="24.75" customHeight="1" x14ac:dyDescent="0.35">
      <c r="C15" s="61"/>
      <c r="D15" s="62"/>
      <c r="G15" s="57"/>
      <c r="H15" s="57"/>
      <c r="I15" s="57"/>
      <c r="J15" s="57"/>
      <c r="K15" s="57"/>
      <c r="L15" s="57"/>
      <c r="M15" s="57"/>
      <c r="N15" s="57"/>
      <c r="O15" s="57"/>
      <c r="P15" s="57"/>
      <c r="Q15" s="57"/>
      <c r="R15" s="57"/>
      <c r="S15" s="57"/>
      <c r="U15" s="57"/>
      <c r="V15" s="57"/>
    </row>
    <row r="16" spans="1:22" s="26" customFormat="1" ht="24.75" customHeight="1" x14ac:dyDescent="0.3">
      <c r="D16" s="62"/>
      <c r="G16" s="57"/>
      <c r="H16" s="57"/>
      <c r="I16" s="57"/>
      <c r="J16" s="57"/>
      <c r="K16" s="57"/>
      <c r="L16" s="57"/>
      <c r="M16" s="57"/>
      <c r="N16" s="57"/>
      <c r="O16" s="57"/>
      <c r="P16" s="57"/>
      <c r="Q16" s="57"/>
      <c r="R16" s="57"/>
      <c r="S16" s="57"/>
      <c r="U16" s="57"/>
      <c r="V16" s="57"/>
    </row>
    <row r="17" spans="21:22" ht="24.75" customHeight="1" x14ac:dyDescent="0.3">
      <c r="U17" s="64"/>
      <c r="V17" s="64"/>
    </row>
    <row r="18" spans="21:22" ht="24.75" customHeight="1" x14ac:dyDescent="0.3">
      <c r="U18" s="64"/>
      <c r="V18" s="64"/>
    </row>
    <row r="19" spans="21:22" ht="24.75" customHeight="1" x14ac:dyDescent="0.3">
      <c r="U19" s="64"/>
      <c r="V19" s="64"/>
    </row>
    <row r="20" spans="21:22" ht="24.75" customHeight="1" x14ac:dyDescent="0.3">
      <c r="U20" s="64"/>
      <c r="V20" s="64"/>
    </row>
    <row r="21" spans="21:22" ht="24.75" customHeight="1" x14ac:dyDescent="0.3">
      <c r="U21" s="64"/>
      <c r="V21" s="64"/>
    </row>
    <row r="22" spans="21:22" ht="24.75" customHeight="1" x14ac:dyDescent="0.3"/>
    <row r="23" spans="21:22" ht="24.75" customHeight="1" x14ac:dyDescent="0.3"/>
    <row r="24" spans="21:22" ht="24.75" customHeight="1" x14ac:dyDescent="0.3"/>
    <row r="25" spans="21:22" ht="24.75" customHeight="1" x14ac:dyDescent="0.3"/>
    <row r="26" spans="21:22" ht="24.75" customHeight="1" x14ac:dyDescent="0.3"/>
    <row r="27" spans="21:22" ht="24.75" customHeight="1" x14ac:dyDescent="0.3"/>
    <row r="28" spans="21:22" ht="24.75" customHeight="1" x14ac:dyDescent="0.3"/>
    <row r="29" spans="21:22" ht="24.75" customHeight="1" x14ac:dyDescent="0.3"/>
    <row r="30" spans="21:22" ht="24.75" customHeight="1" x14ac:dyDescent="0.3"/>
    <row r="31" spans="21:22" ht="24.75" customHeight="1" x14ac:dyDescent="0.3"/>
    <row r="32" spans="21:22" ht="24.75" customHeight="1" x14ac:dyDescent="0.3"/>
    <row r="33" ht="24.75" customHeight="1" x14ac:dyDescent="0.3"/>
    <row r="34" ht="24.75" customHeight="1" x14ac:dyDescent="0.3"/>
    <row r="35" ht="24.75" customHeight="1" x14ac:dyDescent="0.3"/>
    <row r="36" ht="24.75" customHeight="1" x14ac:dyDescent="0.3"/>
    <row r="37" ht="24.75" customHeight="1" x14ac:dyDescent="0.3"/>
    <row r="38" ht="24.75" customHeight="1" x14ac:dyDescent="0.3"/>
    <row r="39" ht="24.75" customHeight="1" x14ac:dyDescent="0.3"/>
    <row r="40" ht="24.75" customHeight="1" x14ac:dyDescent="0.3"/>
    <row r="41" ht="24.75" customHeight="1" x14ac:dyDescent="0.3"/>
    <row r="42" ht="24.75" customHeight="1" x14ac:dyDescent="0.3"/>
    <row r="4003" spans="4:95" s="66" customFormat="1" x14ac:dyDescent="0.3">
      <c r="D4003" s="65"/>
    </row>
    <row r="4004" spans="4:95" s="66" customFormat="1" x14ac:dyDescent="0.3">
      <c r="D4004" s="65"/>
    </row>
    <row r="4005" spans="4:95" s="66" customFormat="1" x14ac:dyDescent="0.3">
      <c r="D4005" s="65"/>
    </row>
    <row r="4006" spans="4:95" s="66" customFormat="1" x14ac:dyDescent="0.3">
      <c r="D4006" s="65"/>
    </row>
    <row r="4007" spans="4:95" s="66" customFormat="1" x14ac:dyDescent="0.3">
      <c r="D4007" s="65"/>
    </row>
    <row r="4008" spans="4:95" s="66" customFormat="1" x14ac:dyDescent="0.3">
      <c r="D4008" s="65"/>
    </row>
    <row r="4009" spans="4:95" s="66" customFormat="1" x14ac:dyDescent="0.3">
      <c r="D4009" s="65"/>
    </row>
    <row r="4010" spans="4:95" s="66" customFormat="1" x14ac:dyDescent="0.3">
      <c r="D4010" s="65"/>
    </row>
    <row r="4011" spans="4:95" s="66" customFormat="1" x14ac:dyDescent="0.3">
      <c r="D4011" s="65"/>
    </row>
    <row r="4012" spans="4:95" s="66" customFormat="1" ht="144" x14ac:dyDescent="0.3">
      <c r="D4012" s="65"/>
      <c r="BF4012" s="67"/>
      <c r="BG4012" s="68" t="s">
        <v>62</v>
      </c>
      <c r="BI4012" s="69" t="s">
        <v>63</v>
      </c>
      <c r="BJ4012" s="70" t="s">
        <v>62</v>
      </c>
      <c r="BK4012" s="70" t="s">
        <v>64</v>
      </c>
      <c r="BL4012" s="70" t="s">
        <v>65</v>
      </c>
      <c r="BM4012" s="70" t="s">
        <v>66</v>
      </c>
      <c r="BN4012" s="70" t="s">
        <v>67</v>
      </c>
      <c r="BO4012" s="68" t="s">
        <v>68</v>
      </c>
      <c r="BP4012" s="68" t="s">
        <v>69</v>
      </c>
      <c r="BQ4012" s="68" t="s">
        <v>70</v>
      </c>
      <c r="BR4012" s="68" t="s">
        <v>71</v>
      </c>
      <c r="BS4012" s="68" t="s">
        <v>72</v>
      </c>
      <c r="BT4012" s="68" t="s">
        <v>73</v>
      </c>
      <c r="BU4012" s="68" t="s">
        <v>74</v>
      </c>
      <c r="BV4012" s="68" t="s">
        <v>75</v>
      </c>
      <c r="BW4012" s="68" t="s">
        <v>76</v>
      </c>
      <c r="BX4012" s="68" t="s">
        <v>77</v>
      </c>
      <c r="BY4012" s="68" t="s">
        <v>78</v>
      </c>
      <c r="BZ4012" s="68" t="s">
        <v>79</v>
      </c>
      <c r="CA4012" s="68" t="s">
        <v>80</v>
      </c>
      <c r="CB4012" s="68" t="s">
        <v>81</v>
      </c>
      <c r="CC4012" s="68" t="s">
        <v>82</v>
      </c>
      <c r="CD4012" s="68" t="s">
        <v>83</v>
      </c>
      <c r="CE4012" s="68" t="s">
        <v>84</v>
      </c>
      <c r="CF4012" s="68" t="s">
        <v>85</v>
      </c>
      <c r="CG4012" s="68" t="s">
        <v>86</v>
      </c>
      <c r="CH4012" s="68" t="s">
        <v>87</v>
      </c>
      <c r="CI4012" s="68" t="s">
        <v>88</v>
      </c>
      <c r="CJ4012" s="68" t="s">
        <v>89</v>
      </c>
      <c r="CK4012" s="68" t="s">
        <v>90</v>
      </c>
      <c r="CL4012" s="68" t="s">
        <v>91</v>
      </c>
      <c r="CM4012" s="68" t="s">
        <v>92</v>
      </c>
      <c r="CN4012" s="68" t="s">
        <v>93</v>
      </c>
      <c r="CO4012" s="68" t="s">
        <v>94</v>
      </c>
      <c r="CP4012" s="68" t="s">
        <v>95</v>
      </c>
      <c r="CQ4012" s="68" t="s">
        <v>96</v>
      </c>
    </row>
    <row r="4013" spans="4:95" s="66" customFormat="1" ht="288" x14ac:dyDescent="0.3">
      <c r="D4013" s="65"/>
      <c r="BF4013" s="67"/>
      <c r="BG4013" s="68" t="s">
        <v>64</v>
      </c>
      <c r="BI4013" s="69" t="s">
        <v>97</v>
      </c>
      <c r="BJ4013" s="70" t="s">
        <v>98</v>
      </c>
      <c r="BK4013" s="70" t="s">
        <v>99</v>
      </c>
      <c r="BL4013" s="70" t="s">
        <v>100</v>
      </c>
      <c r="BM4013" s="70" t="s">
        <v>101</v>
      </c>
      <c r="BN4013" s="70" t="s">
        <v>102</v>
      </c>
      <c r="BO4013" s="68" t="s">
        <v>103</v>
      </c>
      <c r="BP4013" s="68" t="s">
        <v>104</v>
      </c>
      <c r="BQ4013" s="68" t="s">
        <v>105</v>
      </c>
      <c r="BR4013" s="68" t="s">
        <v>106</v>
      </c>
      <c r="BS4013" s="68" t="s">
        <v>107</v>
      </c>
      <c r="BT4013" s="68" t="s">
        <v>108</v>
      </c>
      <c r="BU4013" s="68" t="s">
        <v>109</v>
      </c>
      <c r="BV4013" s="68" t="s">
        <v>110</v>
      </c>
      <c r="BW4013" s="68" t="s">
        <v>111</v>
      </c>
      <c r="BX4013" s="68" t="s">
        <v>112</v>
      </c>
      <c r="BY4013" s="68" t="s">
        <v>113</v>
      </c>
      <c r="BZ4013" s="68" t="s">
        <v>114</v>
      </c>
      <c r="CA4013" s="68" t="s">
        <v>115</v>
      </c>
      <c r="CB4013" s="68" t="s">
        <v>116</v>
      </c>
      <c r="CC4013" s="68" t="s">
        <v>117</v>
      </c>
      <c r="CD4013" s="68" t="s">
        <v>118</v>
      </c>
      <c r="CE4013" s="68" t="s">
        <v>119</v>
      </c>
      <c r="CF4013" s="68" t="s">
        <v>120</v>
      </c>
      <c r="CG4013" s="68" t="s">
        <v>121</v>
      </c>
      <c r="CH4013" s="68" t="s">
        <v>122</v>
      </c>
      <c r="CI4013" s="68" t="s">
        <v>123</v>
      </c>
      <c r="CJ4013" s="68" t="s">
        <v>124</v>
      </c>
      <c r="CK4013" s="68" t="s">
        <v>125</v>
      </c>
      <c r="CL4013" s="68" t="s">
        <v>126</v>
      </c>
      <c r="CM4013" s="68" t="s">
        <v>127</v>
      </c>
      <c r="CN4013" s="68" t="s">
        <v>128</v>
      </c>
      <c r="CO4013" s="68" t="s">
        <v>129</v>
      </c>
      <c r="CP4013" s="68" t="s">
        <v>130</v>
      </c>
      <c r="CQ4013" s="68" t="s">
        <v>131</v>
      </c>
    </row>
    <row r="4014" spans="4:95" s="66" customFormat="1" ht="409.6" x14ac:dyDescent="0.3">
      <c r="D4014" s="65"/>
      <c r="BF4014" s="67"/>
      <c r="BG4014" s="68" t="s">
        <v>65</v>
      </c>
      <c r="BI4014" s="69" t="s">
        <v>132</v>
      </c>
      <c r="BJ4014" s="71" t="s">
        <v>133</v>
      </c>
      <c r="BK4014" s="71" t="s">
        <v>134</v>
      </c>
      <c r="BL4014" s="71" t="s">
        <v>135</v>
      </c>
      <c r="BM4014" s="71" t="s">
        <v>136</v>
      </c>
      <c r="BN4014" s="71" t="s">
        <v>137</v>
      </c>
      <c r="BO4014" s="72" t="s">
        <v>138</v>
      </c>
      <c r="BP4014" s="72" t="s">
        <v>139</v>
      </c>
      <c r="BQ4014" s="72" t="s">
        <v>140</v>
      </c>
      <c r="BR4014" s="72" t="s">
        <v>141</v>
      </c>
      <c r="BS4014" s="72" t="s">
        <v>142</v>
      </c>
      <c r="BT4014" s="72" t="s">
        <v>143</v>
      </c>
      <c r="BU4014" s="72" t="s">
        <v>144</v>
      </c>
      <c r="BV4014" s="72" t="s">
        <v>145</v>
      </c>
      <c r="BW4014" s="72" t="s">
        <v>146</v>
      </c>
      <c r="BX4014" s="72" t="s">
        <v>147</v>
      </c>
      <c r="BY4014" s="72" t="s">
        <v>148</v>
      </c>
      <c r="BZ4014" s="72" t="s">
        <v>149</v>
      </c>
      <c r="CA4014" s="72" t="s">
        <v>150</v>
      </c>
      <c r="CB4014" s="72" t="s">
        <v>151</v>
      </c>
      <c r="CC4014" s="72" t="s">
        <v>152</v>
      </c>
      <c r="CD4014" s="72" t="s">
        <v>153</v>
      </c>
      <c r="CE4014" s="72" t="s">
        <v>154</v>
      </c>
      <c r="CF4014" s="72" t="s">
        <v>155</v>
      </c>
      <c r="CG4014" s="72" t="s">
        <v>156</v>
      </c>
      <c r="CH4014" s="72" t="s">
        <v>157</v>
      </c>
      <c r="CI4014" s="72" t="s">
        <v>158</v>
      </c>
      <c r="CJ4014" s="72" t="s">
        <v>156</v>
      </c>
      <c r="CK4014" s="72" t="s">
        <v>159</v>
      </c>
      <c r="CL4014" s="72" t="s">
        <v>156</v>
      </c>
      <c r="CM4014" s="72" t="s">
        <v>160</v>
      </c>
      <c r="CN4014" s="72" t="s">
        <v>161</v>
      </c>
      <c r="CO4014" s="72" t="s">
        <v>162</v>
      </c>
      <c r="CP4014" s="72" t="s">
        <v>163</v>
      </c>
      <c r="CQ4014" s="72" t="s">
        <v>164</v>
      </c>
    </row>
    <row r="4015" spans="4:95" s="66" customFormat="1" ht="409.6" x14ac:dyDescent="0.3">
      <c r="D4015" s="65"/>
      <c r="BF4015" s="67"/>
      <c r="BG4015" s="68" t="s">
        <v>66</v>
      </c>
      <c r="BI4015" s="69" t="s">
        <v>165</v>
      </c>
      <c r="BJ4015" s="57"/>
      <c r="BK4015" s="71" t="s">
        <v>166</v>
      </c>
      <c r="BL4015" s="57"/>
      <c r="BM4015" s="71" t="s">
        <v>167</v>
      </c>
      <c r="BN4015" s="71" t="s">
        <v>168</v>
      </c>
      <c r="BO4015" s="72" t="s">
        <v>169</v>
      </c>
      <c r="BP4015" s="72" t="s">
        <v>170</v>
      </c>
      <c r="BS4015" s="72" t="s">
        <v>171</v>
      </c>
      <c r="BT4015" s="72" t="s">
        <v>172</v>
      </c>
      <c r="BV4015" s="72" t="s">
        <v>173</v>
      </c>
      <c r="BW4015" s="72" t="s">
        <v>174</v>
      </c>
      <c r="BX4015" s="68"/>
      <c r="BY4015" s="72" t="s">
        <v>175</v>
      </c>
      <c r="CA4015" s="72" t="s">
        <v>176</v>
      </c>
      <c r="CC4015" s="72" t="s">
        <v>177</v>
      </c>
      <c r="CD4015" s="72" t="s">
        <v>178</v>
      </c>
      <c r="CE4015" s="72" t="s">
        <v>179</v>
      </c>
      <c r="CF4015" s="72" t="s">
        <v>180</v>
      </c>
      <c r="CG4015" s="72" t="s">
        <v>181</v>
      </c>
      <c r="CI4015" s="72" t="s">
        <v>182</v>
      </c>
      <c r="CJ4015" s="72" t="s">
        <v>183</v>
      </c>
      <c r="CL4015" s="72" t="s">
        <v>184</v>
      </c>
      <c r="CN4015" s="72" t="s">
        <v>185</v>
      </c>
      <c r="CO4015" s="72" t="s">
        <v>186</v>
      </c>
    </row>
    <row r="4016" spans="4:95" s="66" customFormat="1" ht="409.6" x14ac:dyDescent="0.3">
      <c r="D4016" s="65"/>
      <c r="BF4016" s="69"/>
      <c r="BG4016" s="70" t="s">
        <v>67</v>
      </c>
      <c r="BI4016" s="69" t="s">
        <v>187</v>
      </c>
      <c r="BJ4016" s="57"/>
      <c r="BK4016" s="71" t="s">
        <v>188</v>
      </c>
      <c r="BL4016" s="57"/>
      <c r="BM4016" s="71" t="s">
        <v>189</v>
      </c>
      <c r="BN4016" s="71" t="s">
        <v>190</v>
      </c>
      <c r="BO4016" s="72" t="s">
        <v>191</v>
      </c>
      <c r="BP4016" s="72" t="s">
        <v>192</v>
      </c>
      <c r="BS4016" s="72" t="s">
        <v>193</v>
      </c>
      <c r="BT4016" s="72" t="s">
        <v>194</v>
      </c>
      <c r="BW4016" s="72" t="s">
        <v>195</v>
      </c>
      <c r="BX4016" s="68"/>
      <c r="BY4016" s="72" t="s">
        <v>196</v>
      </c>
      <c r="CC4016" s="72" t="s">
        <v>197</v>
      </c>
      <c r="CF4016" s="72" t="s">
        <v>198</v>
      </c>
      <c r="CI4016" s="72" t="s">
        <v>199</v>
      </c>
      <c r="CJ4016" s="72" t="s">
        <v>193</v>
      </c>
      <c r="CL4016" s="72" t="s">
        <v>200</v>
      </c>
      <c r="CN4016" s="72" t="s">
        <v>193</v>
      </c>
      <c r="CO4016" s="72" t="s">
        <v>201</v>
      </c>
    </row>
    <row r="4017" spans="4:93" s="66" customFormat="1" ht="409.6" x14ac:dyDescent="0.3">
      <c r="D4017" s="65"/>
      <c r="BF4017" s="69"/>
      <c r="BG4017" s="70" t="s">
        <v>68</v>
      </c>
      <c r="BI4017" s="69" t="s">
        <v>202</v>
      </c>
      <c r="BJ4017" s="57"/>
      <c r="BK4017" s="71" t="s">
        <v>203</v>
      </c>
      <c r="BL4017" s="57"/>
      <c r="BM4017" s="71" t="s">
        <v>193</v>
      </c>
      <c r="BN4017" s="71" t="s">
        <v>193</v>
      </c>
      <c r="BO4017" s="72" t="s">
        <v>204</v>
      </c>
      <c r="BP4017" s="72" t="s">
        <v>193</v>
      </c>
      <c r="BW4017" s="72" t="s">
        <v>205</v>
      </c>
      <c r="BX4017" s="68"/>
      <c r="BY4017" s="72" t="s">
        <v>206</v>
      </c>
      <c r="CC4017" s="72" t="s">
        <v>181</v>
      </c>
      <c r="CL4017" s="72" t="s">
        <v>207</v>
      </c>
      <c r="CO4017" s="72" t="s">
        <v>208</v>
      </c>
    </row>
    <row r="4018" spans="4:93" s="66" customFormat="1" ht="409.6" x14ac:dyDescent="0.3">
      <c r="D4018" s="65"/>
      <c r="BF4018" s="69"/>
      <c r="BG4018" s="70" t="s">
        <v>69</v>
      </c>
      <c r="BI4018" s="69" t="s">
        <v>209</v>
      </c>
      <c r="BJ4018" s="57"/>
      <c r="BK4018" s="71" t="s">
        <v>210</v>
      </c>
      <c r="BL4018" s="57"/>
      <c r="BM4018" s="57"/>
      <c r="BP4018" s="72" t="s">
        <v>211</v>
      </c>
      <c r="BW4018" s="72" t="s">
        <v>212</v>
      </c>
      <c r="BX4018" s="68"/>
      <c r="BY4018" s="72" t="s">
        <v>213</v>
      </c>
      <c r="CC4018" s="72" t="s">
        <v>214</v>
      </c>
      <c r="CL4018" s="72" t="s">
        <v>215</v>
      </c>
      <c r="CO4018" s="72" t="s">
        <v>216</v>
      </c>
    </row>
    <row r="4019" spans="4:93" s="57" customFormat="1" ht="288" x14ac:dyDescent="0.3">
      <c r="D4019" s="73"/>
      <c r="BF4019" s="69"/>
      <c r="BG4019" s="70" t="s">
        <v>70</v>
      </c>
      <c r="BI4019" s="69" t="s">
        <v>217</v>
      </c>
      <c r="BK4019" s="71" t="s">
        <v>218</v>
      </c>
      <c r="BW4019" s="71" t="s">
        <v>219</v>
      </c>
      <c r="BX4019" s="70"/>
      <c r="BY4019" s="71" t="s">
        <v>220</v>
      </c>
      <c r="CL4019" s="71" t="s">
        <v>221</v>
      </c>
      <c r="CO4019" s="71" t="s">
        <v>222</v>
      </c>
    </row>
    <row r="4020" spans="4:93" s="57" customFormat="1" ht="409.6" x14ac:dyDescent="0.3">
      <c r="D4020" s="73"/>
      <c r="BF4020" s="69"/>
      <c r="BG4020" s="70" t="s">
        <v>71</v>
      </c>
      <c r="BI4020" s="69" t="s">
        <v>223</v>
      </c>
      <c r="BK4020" s="71" t="s">
        <v>224</v>
      </c>
      <c r="BX4020" s="70"/>
      <c r="BY4020" s="71" t="s">
        <v>225</v>
      </c>
      <c r="CL4020" s="71" t="s">
        <v>226</v>
      </c>
      <c r="CO4020" s="71" t="s">
        <v>227</v>
      </c>
    </row>
    <row r="4021" spans="4:93" s="57" customFormat="1" ht="336" x14ac:dyDescent="0.3">
      <c r="D4021" s="73"/>
      <c r="BF4021" s="69"/>
      <c r="BG4021" s="70" t="s">
        <v>72</v>
      </c>
      <c r="BI4021" s="69" t="s">
        <v>228</v>
      </c>
      <c r="BK4021" s="71" t="s">
        <v>229</v>
      </c>
      <c r="BX4021" s="70"/>
      <c r="BY4021" s="71" t="s">
        <v>230</v>
      </c>
      <c r="CL4021" s="71" t="s">
        <v>231</v>
      </c>
      <c r="CO4021" s="71" t="s">
        <v>232</v>
      </c>
    </row>
    <row r="4022" spans="4:93" s="57" customFormat="1" ht="372" x14ac:dyDescent="0.3">
      <c r="D4022" s="73"/>
      <c r="BF4022" s="69"/>
      <c r="BG4022" s="70" t="s">
        <v>73</v>
      </c>
      <c r="BI4022" s="69" t="s">
        <v>233</v>
      </c>
      <c r="BK4022" s="71" t="s">
        <v>234</v>
      </c>
      <c r="BX4022" s="70"/>
      <c r="BY4022" s="71" t="s">
        <v>235</v>
      </c>
      <c r="CO4022" s="71" t="s">
        <v>236</v>
      </c>
    </row>
    <row r="4023" spans="4:93" s="57" customFormat="1" ht="409.6" x14ac:dyDescent="0.3">
      <c r="D4023" s="73"/>
      <c r="BF4023" s="69"/>
      <c r="BG4023" s="70" t="s">
        <v>74</v>
      </c>
      <c r="BI4023" s="69" t="s">
        <v>237</v>
      </c>
      <c r="BK4023" s="71" t="s">
        <v>238</v>
      </c>
      <c r="BX4023" s="70"/>
      <c r="BY4023" s="71" t="s">
        <v>239</v>
      </c>
      <c r="CO4023" s="71" t="s">
        <v>240</v>
      </c>
    </row>
    <row r="4024" spans="4:93" s="57" customFormat="1" ht="396" x14ac:dyDescent="0.3">
      <c r="D4024" s="73"/>
      <c r="BF4024" s="69"/>
      <c r="BG4024" s="70" t="s">
        <v>75</v>
      </c>
      <c r="BI4024" s="69" t="s">
        <v>241</v>
      </c>
      <c r="BK4024" s="71" t="s">
        <v>242</v>
      </c>
      <c r="BX4024" s="70"/>
      <c r="BY4024" s="71" t="s">
        <v>243</v>
      </c>
    </row>
    <row r="4025" spans="4:93" s="57" customFormat="1" ht="336" x14ac:dyDescent="0.3">
      <c r="D4025" s="73"/>
      <c r="BF4025" s="69"/>
      <c r="BG4025" s="70" t="s">
        <v>76</v>
      </c>
      <c r="BI4025" s="69" t="s">
        <v>244</v>
      </c>
      <c r="BK4025" s="71" t="s">
        <v>245</v>
      </c>
      <c r="BX4025" s="70"/>
      <c r="BY4025" s="71" t="s">
        <v>246</v>
      </c>
    </row>
    <row r="4026" spans="4:93" s="57" customFormat="1" ht="372" x14ac:dyDescent="0.3">
      <c r="D4026" s="73"/>
      <c r="BF4026" s="69"/>
      <c r="BG4026" s="70" t="s">
        <v>78</v>
      </c>
      <c r="BI4026" s="69" t="s">
        <v>247</v>
      </c>
      <c r="BK4026" s="71" t="s">
        <v>248</v>
      </c>
      <c r="BY4026" s="71" t="s">
        <v>249</v>
      </c>
    </row>
    <row r="4027" spans="4:93" s="57" customFormat="1" ht="409.6" x14ac:dyDescent="0.3">
      <c r="D4027" s="73"/>
      <c r="BF4027" s="69"/>
      <c r="BG4027" s="70" t="s">
        <v>77</v>
      </c>
      <c r="BI4027" s="69" t="s">
        <v>250</v>
      </c>
      <c r="BK4027" s="71" t="s">
        <v>251</v>
      </c>
      <c r="BY4027" s="71" t="s">
        <v>252</v>
      </c>
    </row>
    <row r="4028" spans="4:93" s="57" customFormat="1" ht="409.6" x14ac:dyDescent="0.3">
      <c r="D4028" s="73"/>
      <c r="BF4028" s="69"/>
      <c r="BG4028" s="70" t="s">
        <v>79</v>
      </c>
      <c r="BI4028" s="69" t="s">
        <v>253</v>
      </c>
      <c r="BK4028" s="71" t="s">
        <v>254</v>
      </c>
      <c r="BY4028" s="71" t="s">
        <v>255</v>
      </c>
    </row>
    <row r="4029" spans="4:93" s="66" customFormat="1" ht="60" x14ac:dyDescent="0.3">
      <c r="D4029" s="65"/>
      <c r="BF4029" s="69"/>
      <c r="BG4029" s="70" t="s">
        <v>80</v>
      </c>
      <c r="BH4029" s="57"/>
      <c r="BI4029" s="69" t="s">
        <v>256</v>
      </c>
      <c r="BJ4029" s="57"/>
      <c r="BK4029" s="57"/>
      <c r="BL4029" s="57"/>
      <c r="BM4029" s="57"/>
    </row>
    <row r="4030" spans="4:93" s="66" customFormat="1" ht="60" x14ac:dyDescent="0.3">
      <c r="D4030" s="65"/>
      <c r="BF4030" s="57"/>
      <c r="BG4030" s="70" t="s">
        <v>81</v>
      </c>
      <c r="BH4030" s="57"/>
      <c r="BI4030" s="57"/>
      <c r="BJ4030" s="57"/>
      <c r="BK4030" s="57"/>
      <c r="BL4030" s="57"/>
      <c r="BM4030" s="57"/>
    </row>
    <row r="4031" spans="4:93" s="66" customFormat="1" ht="36" x14ac:dyDescent="0.3">
      <c r="D4031" s="65"/>
      <c r="BF4031" s="57"/>
      <c r="BG4031" s="70" t="s">
        <v>82</v>
      </c>
      <c r="BH4031" s="57"/>
      <c r="BI4031" s="57"/>
      <c r="BJ4031" s="57"/>
      <c r="BK4031" s="57"/>
      <c r="BL4031" s="57"/>
      <c r="BM4031" s="57"/>
    </row>
    <row r="4032" spans="4:93" s="66" customFormat="1" ht="84" x14ac:dyDescent="0.3">
      <c r="D4032" s="65"/>
      <c r="BF4032" s="57"/>
      <c r="BG4032" s="70" t="s">
        <v>83</v>
      </c>
      <c r="BH4032" s="57"/>
      <c r="BI4032" s="57"/>
      <c r="BJ4032" s="57"/>
      <c r="BK4032" s="57"/>
      <c r="BL4032" s="57"/>
      <c r="BM4032" s="57"/>
    </row>
    <row r="4033" spans="4:65" s="66" customFormat="1" ht="36" x14ac:dyDescent="0.3">
      <c r="D4033" s="65"/>
      <c r="BF4033" s="57"/>
      <c r="BG4033" s="70" t="s">
        <v>84</v>
      </c>
      <c r="BH4033" s="57"/>
      <c r="BI4033" s="57"/>
      <c r="BJ4033" s="57"/>
      <c r="BK4033" s="57"/>
      <c r="BL4033" s="57"/>
      <c r="BM4033" s="57"/>
    </row>
    <row r="4034" spans="4:65" s="66" customFormat="1" ht="48" x14ac:dyDescent="0.3">
      <c r="D4034" s="65"/>
      <c r="BF4034" s="57"/>
      <c r="BG4034" s="70" t="s">
        <v>85</v>
      </c>
      <c r="BH4034" s="57"/>
      <c r="BI4034" s="57"/>
      <c r="BJ4034" s="57"/>
      <c r="BK4034" s="57"/>
      <c r="BL4034" s="57"/>
      <c r="BM4034" s="57"/>
    </row>
    <row r="4035" spans="4:65" s="66" customFormat="1" ht="144" x14ac:dyDescent="0.3">
      <c r="D4035" s="65"/>
      <c r="BF4035" s="57"/>
      <c r="BG4035" s="70" t="s">
        <v>86</v>
      </c>
      <c r="BH4035" s="57"/>
      <c r="BI4035" s="57"/>
      <c r="BJ4035" s="57"/>
      <c r="BK4035" s="57"/>
      <c r="BL4035" s="57"/>
      <c r="BM4035" s="57"/>
    </row>
    <row r="4036" spans="4:65" s="66" customFormat="1" ht="72" x14ac:dyDescent="0.3">
      <c r="D4036" s="65"/>
      <c r="BF4036" s="57"/>
      <c r="BG4036" s="70" t="s">
        <v>87</v>
      </c>
      <c r="BH4036" s="57"/>
      <c r="BI4036" s="57"/>
      <c r="BJ4036" s="57"/>
      <c r="BK4036" s="57"/>
      <c r="BL4036" s="57"/>
      <c r="BM4036" s="57"/>
    </row>
    <row r="4037" spans="4:65" s="66" customFormat="1" ht="60" x14ac:dyDescent="0.3">
      <c r="D4037" s="65"/>
      <c r="BF4037" s="57"/>
      <c r="BG4037" s="70" t="s">
        <v>88</v>
      </c>
      <c r="BH4037" s="57"/>
      <c r="BI4037" s="57"/>
      <c r="BJ4037" s="57"/>
      <c r="BK4037" s="57"/>
      <c r="BL4037" s="57"/>
      <c r="BM4037" s="57"/>
    </row>
    <row r="4038" spans="4:65" s="66" customFormat="1" ht="60" x14ac:dyDescent="0.3">
      <c r="D4038" s="65"/>
      <c r="BF4038" s="57"/>
      <c r="BG4038" s="70" t="s">
        <v>89</v>
      </c>
      <c r="BH4038" s="57"/>
      <c r="BI4038" s="57"/>
      <c r="BJ4038" s="57"/>
      <c r="BK4038" s="57"/>
      <c r="BL4038" s="57"/>
      <c r="BM4038" s="57"/>
    </row>
    <row r="4039" spans="4:65" s="66" customFormat="1" ht="96" x14ac:dyDescent="0.3">
      <c r="D4039" s="65"/>
      <c r="BF4039" s="57"/>
      <c r="BG4039" s="70" t="s">
        <v>90</v>
      </c>
      <c r="BH4039" s="57"/>
      <c r="BI4039" s="57"/>
      <c r="BJ4039" s="57"/>
      <c r="BK4039" s="57"/>
      <c r="BL4039" s="57"/>
      <c r="BM4039" s="57"/>
    </row>
    <row r="4040" spans="4:65" s="66" customFormat="1" ht="84" x14ac:dyDescent="0.3">
      <c r="D4040" s="65"/>
      <c r="BF4040" s="57"/>
      <c r="BG4040" s="70" t="s">
        <v>91</v>
      </c>
      <c r="BH4040" s="57"/>
      <c r="BI4040" s="57"/>
      <c r="BJ4040" s="57"/>
      <c r="BK4040" s="57"/>
      <c r="BL4040" s="57"/>
      <c r="BM4040" s="57"/>
    </row>
    <row r="4041" spans="4:65" s="66" customFormat="1" ht="48" x14ac:dyDescent="0.3">
      <c r="D4041" s="65"/>
      <c r="BF4041" s="57"/>
      <c r="BG4041" s="70" t="s">
        <v>92</v>
      </c>
      <c r="BH4041" s="57"/>
      <c r="BI4041" s="57"/>
      <c r="BJ4041" s="57"/>
      <c r="BK4041" s="57"/>
      <c r="BL4041" s="57"/>
      <c r="BM4041" s="57"/>
    </row>
    <row r="4042" spans="4:65" s="66" customFormat="1" ht="60" x14ac:dyDescent="0.3">
      <c r="D4042" s="65"/>
      <c r="BF4042" s="57"/>
      <c r="BG4042" s="70" t="s">
        <v>93</v>
      </c>
      <c r="BH4042" s="57"/>
      <c r="BI4042" s="57"/>
      <c r="BJ4042" s="57"/>
      <c r="BK4042" s="57"/>
      <c r="BL4042" s="57"/>
      <c r="BM4042" s="57"/>
    </row>
    <row r="4043" spans="4:65" s="66" customFormat="1" ht="36" x14ac:dyDescent="0.3">
      <c r="D4043" s="65"/>
      <c r="BF4043" s="57"/>
      <c r="BG4043" s="70" t="s">
        <v>94</v>
      </c>
      <c r="BH4043" s="57"/>
      <c r="BI4043" s="57"/>
      <c r="BJ4043" s="57"/>
      <c r="BK4043" s="57"/>
      <c r="BL4043" s="57"/>
      <c r="BM4043" s="57"/>
    </row>
    <row r="4044" spans="4:65" s="66" customFormat="1" ht="72" x14ac:dyDescent="0.3">
      <c r="D4044" s="65"/>
      <c r="BF4044" s="57"/>
      <c r="BG4044" s="70" t="s">
        <v>95</v>
      </c>
      <c r="BH4044" s="57"/>
      <c r="BI4044" s="57"/>
      <c r="BJ4044" s="57"/>
      <c r="BK4044" s="57"/>
      <c r="BL4044" s="57"/>
      <c r="BM4044" s="57"/>
    </row>
    <row r="4045" spans="4:65" s="66" customFormat="1" ht="72" x14ac:dyDescent="0.3">
      <c r="D4045" s="65"/>
      <c r="BF4045" s="57"/>
      <c r="BG4045" s="70" t="s">
        <v>96</v>
      </c>
      <c r="BH4045" s="57"/>
      <c r="BI4045" s="57"/>
      <c r="BJ4045" s="57"/>
      <c r="BK4045" s="57"/>
      <c r="BL4045" s="57"/>
      <c r="BM4045" s="57"/>
    </row>
    <row r="4046" spans="4:65" s="66" customFormat="1" x14ac:dyDescent="0.3">
      <c r="D4046" s="65"/>
    </row>
    <row r="4047" spans="4:65" s="66" customFormat="1" x14ac:dyDescent="0.3">
      <c r="D4047" s="65"/>
    </row>
    <row r="4048" spans="4:65" s="66" customFormat="1" x14ac:dyDescent="0.3">
      <c r="D4048" s="65"/>
    </row>
    <row r="4049" spans="57:100" x14ac:dyDescent="0.3">
      <c r="BE4049" s="26"/>
      <c r="BF4049" s="26"/>
      <c r="BG4049" s="26"/>
      <c r="BH4049" s="26"/>
      <c r="BI4049" s="26"/>
      <c r="BJ4049" s="26"/>
      <c r="BK4049" s="26"/>
      <c r="BL4049" s="26"/>
      <c r="BM4049" s="26"/>
      <c r="BN4049" s="26"/>
      <c r="BO4049" s="26"/>
      <c r="BP4049" s="26"/>
      <c r="BQ4049" s="26"/>
      <c r="BR4049" s="26"/>
      <c r="BS4049" s="26"/>
      <c r="BT4049" s="26"/>
      <c r="BU4049" s="26"/>
      <c r="BV4049" s="26"/>
      <c r="BW4049" s="26"/>
      <c r="BX4049" s="26"/>
      <c r="BY4049" s="26"/>
      <c r="BZ4049" s="26"/>
      <c r="CA4049" s="26"/>
      <c r="CB4049" s="26"/>
      <c r="CC4049" s="26"/>
      <c r="CD4049" s="26"/>
      <c r="CE4049" s="26"/>
      <c r="CF4049" s="26"/>
      <c r="CG4049" s="26"/>
      <c r="CH4049" s="26"/>
      <c r="CI4049" s="26"/>
      <c r="CJ4049" s="26"/>
      <c r="CK4049" s="26"/>
      <c r="CL4049" s="26"/>
      <c r="CM4049" s="26"/>
      <c r="CN4049" s="26"/>
      <c r="CO4049" s="26"/>
      <c r="CP4049" s="26"/>
      <c r="CQ4049" s="26"/>
      <c r="CR4049" s="26"/>
      <c r="CS4049" s="26"/>
      <c r="CT4049" s="26"/>
    </row>
    <row r="4050" spans="57:100" x14ac:dyDescent="0.3">
      <c r="BE4050" s="26"/>
      <c r="BF4050" s="26"/>
      <c r="BG4050" s="26"/>
      <c r="BH4050" s="26"/>
      <c r="BI4050" s="26"/>
      <c r="BJ4050" s="26"/>
      <c r="BK4050" s="26"/>
      <c r="BL4050" s="26"/>
      <c r="BM4050" s="26"/>
      <c r="BN4050" s="26"/>
      <c r="BO4050" s="26"/>
      <c r="BP4050" s="26"/>
      <c r="BQ4050" s="26"/>
      <c r="BR4050" s="26"/>
      <c r="BS4050" s="26"/>
      <c r="BT4050" s="26"/>
      <c r="BU4050" s="26"/>
      <c r="BV4050" s="26"/>
      <c r="BW4050" s="26"/>
      <c r="BX4050" s="26"/>
      <c r="BY4050" s="26"/>
      <c r="BZ4050" s="26"/>
      <c r="CA4050" s="26"/>
      <c r="CB4050" s="26"/>
      <c r="CC4050" s="26"/>
      <c r="CD4050" s="26"/>
      <c r="CE4050" s="26"/>
      <c r="CF4050" s="26"/>
      <c r="CG4050" s="26"/>
      <c r="CH4050" s="26"/>
      <c r="CI4050" s="26"/>
      <c r="CJ4050" s="26"/>
      <c r="CK4050" s="26"/>
      <c r="CL4050" s="26"/>
      <c r="CM4050" s="26"/>
      <c r="CN4050" s="26"/>
      <c r="CO4050" s="26"/>
      <c r="CP4050" s="26"/>
      <c r="CQ4050" s="26"/>
      <c r="CR4050" s="26"/>
      <c r="CS4050" s="26"/>
      <c r="CT4050" s="26"/>
    </row>
    <row r="4051" spans="57:100" x14ac:dyDescent="0.3">
      <c r="BE4051" s="26"/>
      <c r="BF4051" s="26"/>
      <c r="BG4051" s="26"/>
      <c r="BH4051" s="26"/>
      <c r="BI4051" s="26"/>
      <c r="BJ4051" s="26"/>
      <c r="BK4051" s="26"/>
      <c r="BL4051" s="26"/>
      <c r="BM4051" s="26"/>
      <c r="BN4051" s="26"/>
      <c r="BO4051" s="26"/>
      <c r="BP4051" s="26"/>
      <c r="BQ4051" s="26"/>
      <c r="BR4051" s="26"/>
      <c r="BS4051" s="26"/>
      <c r="BT4051" s="26"/>
      <c r="BU4051" s="26"/>
      <c r="BV4051" s="26"/>
      <c r="BW4051" s="26"/>
      <c r="BX4051" s="26"/>
      <c r="BY4051" s="26"/>
      <c r="BZ4051" s="26"/>
      <c r="CA4051" s="26"/>
      <c r="CB4051" s="26"/>
      <c r="CC4051" s="26"/>
      <c r="CD4051" s="26"/>
      <c r="CE4051" s="26"/>
      <c r="CF4051" s="26"/>
      <c r="CG4051" s="26"/>
      <c r="CH4051" s="26"/>
      <c r="CI4051" s="26"/>
      <c r="CJ4051" s="26"/>
      <c r="CK4051" s="26"/>
      <c r="CL4051" s="26"/>
      <c r="CM4051" s="26"/>
      <c r="CN4051" s="26"/>
      <c r="CO4051" s="26"/>
      <c r="CP4051" s="26"/>
      <c r="CQ4051" s="26"/>
      <c r="CR4051" s="26"/>
      <c r="CS4051" s="26"/>
      <c r="CT4051" s="26"/>
    </row>
    <row r="4052" spans="57:100" x14ac:dyDescent="0.3">
      <c r="BE4052" s="26"/>
      <c r="BF4052" s="26"/>
      <c r="BG4052" s="26"/>
      <c r="BH4052" s="26"/>
      <c r="BI4052" s="26"/>
      <c r="BJ4052" s="26"/>
      <c r="BK4052" s="26"/>
      <c r="BL4052" s="26"/>
      <c r="BM4052" s="26"/>
      <c r="BN4052" s="26"/>
      <c r="BO4052" s="26"/>
      <c r="BP4052" s="26"/>
      <c r="BQ4052" s="26"/>
      <c r="BR4052" s="26"/>
      <c r="BS4052" s="26"/>
      <c r="BT4052" s="26"/>
      <c r="BU4052" s="26"/>
      <c r="BV4052" s="26"/>
      <c r="BW4052" s="26"/>
      <c r="BX4052" s="26"/>
      <c r="BY4052" s="26"/>
      <c r="BZ4052" s="26"/>
      <c r="CA4052" s="26"/>
      <c r="CB4052" s="26"/>
      <c r="CC4052" s="26"/>
      <c r="CD4052" s="26"/>
      <c r="CE4052" s="26"/>
      <c r="CF4052" s="26"/>
      <c r="CG4052" s="26"/>
      <c r="CH4052" s="26"/>
      <c r="CI4052" s="26"/>
      <c r="CJ4052" s="26"/>
      <c r="CK4052" s="26"/>
      <c r="CL4052" s="26"/>
      <c r="CM4052" s="26"/>
      <c r="CN4052" s="26"/>
      <c r="CO4052" s="26"/>
      <c r="CP4052" s="26"/>
      <c r="CQ4052" s="26"/>
      <c r="CR4052" s="26"/>
      <c r="CS4052" s="26"/>
      <c r="CT4052" s="26"/>
      <c r="CU4052" s="74"/>
      <c r="CV4052" s="74"/>
    </row>
    <row r="4053" spans="57:100" x14ac:dyDescent="0.3">
      <c r="BE4053" s="26"/>
      <c r="BF4053" s="26"/>
      <c r="BG4053" s="26"/>
      <c r="BH4053" s="26"/>
      <c r="BI4053" s="26"/>
      <c r="BJ4053" s="26"/>
      <c r="BK4053" s="26"/>
      <c r="BL4053" s="26"/>
      <c r="BM4053" s="26"/>
      <c r="BN4053" s="26"/>
      <c r="BO4053" s="26"/>
      <c r="BP4053" s="26"/>
      <c r="BQ4053" s="26"/>
      <c r="BR4053" s="26"/>
      <c r="BS4053" s="26"/>
      <c r="BT4053" s="26"/>
      <c r="BU4053" s="26"/>
      <c r="BV4053" s="26"/>
      <c r="BW4053" s="26"/>
      <c r="BX4053" s="26"/>
      <c r="BY4053" s="26"/>
      <c r="BZ4053" s="26"/>
      <c r="CA4053" s="26"/>
      <c r="CB4053" s="26"/>
      <c r="CC4053" s="26"/>
      <c r="CD4053" s="26"/>
      <c r="CE4053" s="26"/>
      <c r="CF4053" s="26"/>
      <c r="CG4053" s="26"/>
      <c r="CH4053" s="26"/>
      <c r="CI4053" s="26"/>
      <c r="CJ4053" s="26"/>
      <c r="CK4053" s="26"/>
      <c r="CL4053" s="26"/>
      <c r="CM4053" s="26"/>
      <c r="CN4053" s="26"/>
      <c r="CO4053" s="26"/>
      <c r="CP4053" s="26"/>
      <c r="CQ4053" s="26"/>
      <c r="CR4053" s="26"/>
      <c r="CS4053" s="26"/>
      <c r="CT4053" s="26"/>
      <c r="CU4053" s="74"/>
      <c r="CV4053" s="74"/>
    </row>
    <row r="4054" spans="57:100" x14ac:dyDescent="0.3">
      <c r="BE4054" s="26"/>
      <c r="BF4054" s="26"/>
      <c r="BG4054" s="26"/>
      <c r="BH4054" s="26"/>
      <c r="BI4054" s="26"/>
      <c r="BJ4054" s="26"/>
      <c r="BK4054" s="26"/>
      <c r="BL4054" s="26"/>
      <c r="BM4054" s="26"/>
      <c r="BN4054" s="26"/>
      <c r="BO4054" s="26"/>
      <c r="BP4054" s="26"/>
      <c r="BQ4054" s="26"/>
      <c r="BR4054" s="26"/>
      <c r="BS4054" s="26"/>
      <c r="BT4054" s="26"/>
      <c r="BU4054" s="26"/>
      <c r="BV4054" s="26"/>
      <c r="BW4054" s="26"/>
      <c r="BX4054" s="26"/>
      <c r="BY4054" s="26"/>
      <c r="BZ4054" s="26"/>
      <c r="CA4054" s="26"/>
      <c r="CB4054" s="26"/>
      <c r="CC4054" s="26"/>
      <c r="CD4054" s="26"/>
      <c r="CE4054" s="26"/>
      <c r="CF4054" s="26"/>
      <c r="CG4054" s="26"/>
      <c r="CH4054" s="26"/>
      <c r="CI4054" s="26"/>
      <c r="CJ4054" s="26"/>
      <c r="CK4054" s="26"/>
      <c r="CL4054" s="26"/>
      <c r="CM4054" s="26"/>
      <c r="CN4054" s="26"/>
      <c r="CO4054" s="26"/>
      <c r="CP4054" s="26"/>
      <c r="CQ4054" s="26"/>
      <c r="CR4054" s="26"/>
      <c r="CS4054" s="26"/>
      <c r="CT4054" s="26"/>
      <c r="CU4054" s="74"/>
      <c r="CV4054" s="74"/>
    </row>
    <row r="4055" spans="57:100" x14ac:dyDescent="0.3">
      <c r="BE4055" s="26"/>
      <c r="BF4055" s="26"/>
      <c r="BG4055" s="26"/>
      <c r="BH4055" s="26"/>
      <c r="BI4055" s="26"/>
      <c r="BJ4055" s="26"/>
      <c r="BK4055" s="26"/>
      <c r="BL4055" s="26"/>
      <c r="BM4055" s="26"/>
      <c r="BN4055" s="26"/>
      <c r="BO4055" s="26"/>
      <c r="BP4055" s="26"/>
      <c r="BQ4055" s="26"/>
      <c r="BR4055" s="26"/>
      <c r="BS4055" s="26"/>
      <c r="BT4055" s="26"/>
      <c r="BU4055" s="26"/>
      <c r="BV4055" s="26"/>
      <c r="BW4055" s="26"/>
      <c r="BX4055" s="26"/>
      <c r="BY4055" s="26"/>
      <c r="BZ4055" s="26"/>
      <c r="CA4055" s="26"/>
      <c r="CB4055" s="26"/>
      <c r="CC4055" s="26"/>
      <c r="CD4055" s="26"/>
      <c r="CE4055" s="26"/>
      <c r="CF4055" s="26"/>
      <c r="CG4055" s="26"/>
      <c r="CH4055" s="26"/>
      <c r="CI4055" s="26"/>
      <c r="CJ4055" s="26"/>
      <c r="CK4055" s="26"/>
      <c r="CL4055" s="26"/>
      <c r="CM4055" s="26"/>
      <c r="CN4055" s="26"/>
      <c r="CO4055" s="26"/>
      <c r="CP4055" s="26"/>
      <c r="CQ4055" s="26"/>
      <c r="CR4055" s="26"/>
      <c r="CS4055" s="26"/>
      <c r="CT4055" s="26"/>
      <c r="CU4055" s="74"/>
      <c r="CV4055" s="74"/>
    </row>
    <row r="4056" spans="57:100" x14ac:dyDescent="0.3">
      <c r="BE4056" s="26"/>
      <c r="BF4056" s="26"/>
      <c r="BG4056" s="26"/>
      <c r="BH4056" s="26"/>
      <c r="BI4056" s="26"/>
      <c r="BJ4056" s="26"/>
      <c r="BK4056" s="26"/>
      <c r="BL4056" s="26"/>
      <c r="BM4056" s="26"/>
      <c r="BN4056" s="26"/>
      <c r="BO4056" s="26"/>
      <c r="BP4056" s="26"/>
      <c r="BQ4056" s="26"/>
      <c r="BR4056" s="26"/>
      <c r="BS4056" s="26"/>
      <c r="BT4056" s="26"/>
      <c r="BU4056" s="26"/>
      <c r="BV4056" s="26"/>
      <c r="BW4056" s="26"/>
      <c r="BX4056" s="26"/>
      <c r="BY4056" s="26"/>
      <c r="BZ4056" s="26"/>
      <c r="CA4056" s="26"/>
      <c r="CB4056" s="26"/>
      <c r="CC4056" s="26"/>
      <c r="CD4056" s="26"/>
      <c r="CE4056" s="26"/>
      <c r="CF4056" s="26"/>
      <c r="CG4056" s="26"/>
      <c r="CH4056" s="26"/>
      <c r="CI4056" s="26"/>
      <c r="CJ4056" s="26"/>
      <c r="CK4056" s="26"/>
      <c r="CL4056" s="26"/>
      <c r="CM4056" s="26"/>
      <c r="CN4056" s="26"/>
      <c r="CO4056" s="26"/>
      <c r="CP4056" s="26"/>
      <c r="CQ4056" s="26"/>
      <c r="CR4056" s="26"/>
      <c r="CS4056" s="26"/>
      <c r="CT4056" s="26"/>
      <c r="CU4056" s="74"/>
      <c r="CV4056" s="74"/>
    </row>
    <row r="4057" spans="57:100" x14ac:dyDescent="0.3">
      <c r="BE4057" s="26"/>
      <c r="BF4057" s="26"/>
      <c r="BG4057" s="26"/>
      <c r="BH4057" s="26"/>
      <c r="BI4057" s="26"/>
      <c r="BJ4057" s="26"/>
      <c r="BK4057" s="26"/>
      <c r="BL4057" s="26"/>
      <c r="BM4057" s="26"/>
      <c r="BN4057" s="26"/>
      <c r="BO4057" s="26"/>
      <c r="BP4057" s="26"/>
      <c r="BQ4057" s="26"/>
      <c r="BR4057" s="26"/>
      <c r="BS4057" s="26"/>
      <c r="BT4057" s="26"/>
      <c r="BU4057" s="26"/>
      <c r="BV4057" s="26"/>
      <c r="BW4057" s="26"/>
      <c r="BX4057" s="26"/>
      <c r="BY4057" s="26"/>
      <c r="BZ4057" s="26"/>
      <c r="CA4057" s="26"/>
      <c r="CB4057" s="26"/>
      <c r="CC4057" s="26"/>
      <c r="CD4057" s="26"/>
      <c r="CE4057" s="26"/>
      <c r="CF4057" s="26"/>
      <c r="CG4057" s="26"/>
      <c r="CH4057" s="26"/>
      <c r="CI4057" s="26"/>
      <c r="CJ4057" s="26"/>
      <c r="CK4057" s="26"/>
      <c r="CL4057" s="26"/>
      <c r="CM4057" s="26"/>
      <c r="CN4057" s="26"/>
      <c r="CO4057" s="26"/>
      <c r="CP4057" s="26"/>
      <c r="CQ4057" s="26"/>
      <c r="CR4057" s="26"/>
      <c r="CS4057" s="26"/>
      <c r="CT4057" s="26"/>
      <c r="CU4057" s="74"/>
      <c r="CV4057" s="74"/>
    </row>
    <row r="4058" spans="57:100" x14ac:dyDescent="0.3">
      <c r="BE4058" s="26"/>
      <c r="BF4058" s="26"/>
      <c r="BG4058" s="26"/>
      <c r="BH4058" s="26"/>
      <c r="BI4058" s="26"/>
      <c r="BJ4058" s="26"/>
      <c r="BK4058" s="26"/>
      <c r="BL4058" s="26"/>
      <c r="BM4058" s="26"/>
      <c r="BN4058" s="26"/>
      <c r="BO4058" s="26"/>
      <c r="BP4058" s="26"/>
      <c r="BQ4058" s="26"/>
      <c r="BR4058" s="26"/>
      <c r="BS4058" s="26"/>
      <c r="BT4058" s="26"/>
      <c r="BU4058" s="26"/>
      <c r="BV4058" s="26"/>
      <c r="BW4058" s="26"/>
      <c r="BX4058" s="26"/>
      <c r="BY4058" s="26"/>
      <c r="BZ4058" s="26"/>
      <c r="CA4058" s="26"/>
      <c r="CB4058" s="26"/>
      <c r="CC4058" s="26"/>
      <c r="CD4058" s="26"/>
      <c r="CE4058" s="26"/>
      <c r="CF4058" s="26"/>
      <c r="CG4058" s="26"/>
      <c r="CH4058" s="26"/>
      <c r="CI4058" s="26"/>
      <c r="CJ4058" s="26"/>
      <c r="CK4058" s="26"/>
      <c r="CL4058" s="26"/>
      <c r="CM4058" s="26"/>
      <c r="CN4058" s="26"/>
      <c r="CO4058" s="26"/>
      <c r="CP4058" s="26"/>
      <c r="CQ4058" s="26"/>
      <c r="CR4058" s="26"/>
      <c r="CS4058" s="26"/>
      <c r="CT4058" s="26"/>
      <c r="CU4058" s="74"/>
      <c r="CV4058" s="74"/>
    </row>
    <row r="4059" spans="57:100" x14ac:dyDescent="0.3">
      <c r="BE4059" s="26"/>
      <c r="BF4059" s="26"/>
      <c r="BG4059" s="26"/>
      <c r="BH4059" s="26"/>
      <c r="BI4059" s="26"/>
      <c r="BJ4059" s="26"/>
      <c r="BK4059" s="26"/>
      <c r="BL4059" s="26"/>
      <c r="BM4059" s="26"/>
      <c r="BN4059" s="26"/>
      <c r="BO4059" s="26"/>
      <c r="BP4059" s="26"/>
      <c r="BQ4059" s="26"/>
      <c r="BR4059" s="26"/>
      <c r="BS4059" s="26"/>
      <c r="BT4059" s="26"/>
      <c r="BU4059" s="26"/>
      <c r="BV4059" s="26"/>
      <c r="BW4059" s="26"/>
      <c r="BX4059" s="26"/>
      <c r="BY4059" s="26"/>
      <c r="BZ4059" s="26"/>
      <c r="CA4059" s="26"/>
      <c r="CB4059" s="26"/>
      <c r="CC4059" s="26"/>
      <c r="CD4059" s="26"/>
      <c r="CE4059" s="26"/>
      <c r="CF4059" s="26"/>
      <c r="CG4059" s="26"/>
      <c r="CH4059" s="26"/>
      <c r="CI4059" s="26"/>
      <c r="CJ4059" s="26"/>
      <c r="CK4059" s="26"/>
      <c r="CL4059" s="26"/>
      <c r="CM4059" s="26"/>
      <c r="CN4059" s="26"/>
      <c r="CO4059" s="26"/>
      <c r="CP4059" s="26"/>
      <c r="CQ4059" s="26"/>
      <c r="CR4059" s="26"/>
      <c r="CS4059" s="26"/>
      <c r="CT4059" s="26"/>
      <c r="CU4059" s="74"/>
      <c r="CV4059" s="74"/>
    </row>
    <row r="4060" spans="57:100" x14ac:dyDescent="0.3">
      <c r="BE4060" s="26"/>
      <c r="BF4060" s="26"/>
      <c r="BG4060" s="26"/>
      <c r="BH4060" s="26"/>
      <c r="BI4060" s="26"/>
      <c r="BJ4060" s="26"/>
      <c r="BK4060" s="26"/>
      <c r="BL4060" s="26"/>
      <c r="BM4060" s="26"/>
      <c r="BN4060" s="26"/>
      <c r="BO4060" s="26"/>
      <c r="BP4060" s="26"/>
      <c r="BQ4060" s="26"/>
      <c r="BR4060" s="26"/>
      <c r="BS4060" s="26"/>
      <c r="BT4060" s="26"/>
      <c r="BU4060" s="26"/>
      <c r="BV4060" s="26"/>
      <c r="BW4060" s="26"/>
      <c r="BX4060" s="26"/>
      <c r="BY4060" s="26"/>
      <c r="BZ4060" s="26"/>
      <c r="CA4060" s="26"/>
      <c r="CB4060" s="26"/>
      <c r="CC4060" s="26"/>
      <c r="CD4060" s="26"/>
      <c r="CE4060" s="26"/>
      <c r="CF4060" s="26"/>
      <c r="CG4060" s="26"/>
      <c r="CH4060" s="26"/>
      <c r="CI4060" s="26"/>
      <c r="CJ4060" s="26"/>
      <c r="CK4060" s="26"/>
      <c r="CL4060" s="26"/>
      <c r="CM4060" s="26"/>
      <c r="CN4060" s="26"/>
      <c r="CO4060" s="26"/>
      <c r="CP4060" s="26"/>
      <c r="CQ4060" s="26"/>
      <c r="CR4060" s="26"/>
      <c r="CS4060" s="26"/>
      <c r="CT4060" s="26"/>
      <c r="CU4060" s="74"/>
      <c r="CV4060" s="74"/>
    </row>
    <row r="4061" spans="57:100" x14ac:dyDescent="0.3">
      <c r="BE4061" s="26"/>
      <c r="BF4061" s="26"/>
      <c r="BG4061" s="26"/>
      <c r="BH4061" s="26"/>
      <c r="BI4061" s="26"/>
      <c r="BJ4061" s="26"/>
      <c r="BK4061" s="26"/>
      <c r="BL4061" s="26"/>
      <c r="BM4061" s="26"/>
      <c r="BN4061" s="26"/>
      <c r="BO4061" s="26"/>
      <c r="BP4061" s="26"/>
      <c r="BQ4061" s="26"/>
      <c r="BR4061" s="26"/>
      <c r="BS4061" s="26"/>
      <c r="BT4061" s="26"/>
      <c r="BU4061" s="26"/>
      <c r="BV4061" s="26"/>
      <c r="BW4061" s="26"/>
      <c r="BX4061" s="26"/>
      <c r="BY4061" s="26"/>
      <c r="BZ4061" s="26"/>
      <c r="CA4061" s="26"/>
      <c r="CB4061" s="26"/>
      <c r="CC4061" s="26"/>
      <c r="CD4061" s="26"/>
      <c r="CE4061" s="26"/>
      <c r="CF4061" s="26"/>
      <c r="CG4061" s="26"/>
      <c r="CH4061" s="26"/>
      <c r="CI4061" s="26"/>
      <c r="CJ4061" s="26"/>
      <c r="CK4061" s="26"/>
      <c r="CL4061" s="26"/>
      <c r="CM4061" s="26"/>
      <c r="CN4061" s="26"/>
      <c r="CO4061" s="26"/>
      <c r="CP4061" s="26"/>
      <c r="CQ4061" s="26"/>
      <c r="CR4061" s="26"/>
      <c r="CS4061" s="26"/>
      <c r="CT4061" s="26"/>
      <c r="CU4061" s="74"/>
      <c r="CV4061" s="74"/>
    </row>
    <row r="4062" spans="57:100" x14ac:dyDescent="0.3">
      <c r="BE4062" s="26"/>
      <c r="BF4062" s="26"/>
      <c r="BG4062" s="26"/>
      <c r="BH4062" s="26"/>
      <c r="BI4062" s="26"/>
      <c r="BJ4062" s="26"/>
      <c r="BK4062" s="26"/>
      <c r="BL4062" s="26"/>
      <c r="BM4062" s="26"/>
      <c r="BN4062" s="26"/>
      <c r="BO4062" s="26"/>
      <c r="BP4062" s="26"/>
      <c r="BQ4062" s="26"/>
      <c r="BR4062" s="26"/>
      <c r="BS4062" s="26"/>
      <c r="BT4062" s="26"/>
      <c r="BU4062" s="26"/>
      <c r="BV4062" s="26"/>
      <c r="BW4062" s="26"/>
      <c r="BX4062" s="26"/>
      <c r="BY4062" s="26"/>
      <c r="BZ4062" s="26"/>
      <c r="CA4062" s="26"/>
      <c r="CB4062" s="26"/>
      <c r="CC4062" s="26"/>
      <c r="CD4062" s="26"/>
      <c r="CE4062" s="26"/>
      <c r="CF4062" s="26"/>
      <c r="CG4062" s="26"/>
      <c r="CH4062" s="26"/>
      <c r="CI4062" s="26"/>
      <c r="CJ4062" s="26"/>
      <c r="CK4062" s="26"/>
      <c r="CL4062" s="26"/>
      <c r="CM4062" s="26"/>
      <c r="CN4062" s="26"/>
      <c r="CO4062" s="26"/>
      <c r="CP4062" s="26"/>
      <c r="CQ4062" s="26"/>
      <c r="CR4062" s="26"/>
      <c r="CS4062" s="26"/>
      <c r="CT4062" s="26"/>
      <c r="CU4062" s="74"/>
      <c r="CV4062" s="74"/>
    </row>
    <row r="4063" spans="57:100" x14ac:dyDescent="0.3">
      <c r="BE4063" s="26"/>
      <c r="BF4063" s="26"/>
      <c r="BG4063" s="26"/>
      <c r="BH4063" s="26"/>
      <c r="BI4063" s="26"/>
      <c r="BJ4063" s="26"/>
      <c r="BK4063" s="26"/>
      <c r="BL4063" s="26"/>
      <c r="BM4063" s="26"/>
      <c r="BN4063" s="26"/>
      <c r="BO4063" s="26"/>
      <c r="BP4063" s="26"/>
      <c r="BQ4063" s="26"/>
      <c r="BR4063" s="26"/>
      <c r="BS4063" s="26"/>
      <c r="BT4063" s="26"/>
      <c r="BU4063" s="26"/>
      <c r="BV4063" s="26"/>
      <c r="BW4063" s="26"/>
      <c r="BX4063" s="26"/>
      <c r="BY4063" s="26"/>
      <c r="BZ4063" s="26"/>
      <c r="CA4063" s="26"/>
      <c r="CB4063" s="26"/>
      <c r="CC4063" s="26"/>
      <c r="CD4063" s="26"/>
      <c r="CE4063" s="26"/>
      <c r="CF4063" s="26"/>
      <c r="CG4063" s="26"/>
      <c r="CH4063" s="26"/>
      <c r="CI4063" s="26"/>
      <c r="CJ4063" s="26"/>
      <c r="CK4063" s="26"/>
      <c r="CL4063" s="26"/>
      <c r="CM4063" s="26"/>
      <c r="CN4063" s="26"/>
      <c r="CO4063" s="26"/>
      <c r="CP4063" s="26"/>
      <c r="CQ4063" s="26"/>
      <c r="CR4063" s="26"/>
      <c r="CS4063" s="26"/>
      <c r="CT4063" s="26"/>
      <c r="CU4063" s="74"/>
      <c r="CV4063" s="74"/>
    </row>
    <row r="4064" spans="57:100" x14ac:dyDescent="0.3">
      <c r="BE4064" s="26"/>
      <c r="BF4064" s="26"/>
      <c r="BG4064" s="26"/>
      <c r="BH4064" s="26"/>
      <c r="BI4064" s="26"/>
      <c r="BJ4064" s="26"/>
      <c r="BK4064" s="26"/>
      <c r="BL4064" s="26"/>
      <c r="BM4064" s="26"/>
      <c r="BN4064" s="26"/>
      <c r="BO4064" s="26"/>
      <c r="BP4064" s="26"/>
      <c r="BQ4064" s="26"/>
      <c r="BR4064" s="26"/>
      <c r="BS4064" s="26"/>
      <c r="BT4064" s="26"/>
      <c r="BU4064" s="26"/>
      <c r="BV4064" s="26"/>
      <c r="BW4064" s="26"/>
      <c r="BX4064" s="26"/>
      <c r="BY4064" s="26"/>
      <c r="BZ4064" s="26"/>
      <c r="CA4064" s="26"/>
      <c r="CB4064" s="26"/>
      <c r="CC4064" s="26"/>
      <c r="CD4064" s="26"/>
      <c r="CE4064" s="26"/>
      <c r="CF4064" s="26"/>
      <c r="CG4064" s="26"/>
      <c r="CH4064" s="26"/>
      <c r="CI4064" s="26"/>
      <c r="CJ4064" s="26"/>
      <c r="CK4064" s="26"/>
      <c r="CL4064" s="26"/>
      <c r="CM4064" s="26"/>
      <c r="CN4064" s="26"/>
      <c r="CO4064" s="26"/>
      <c r="CP4064" s="26"/>
      <c r="CQ4064" s="26"/>
      <c r="CR4064" s="26"/>
      <c r="CS4064" s="26"/>
      <c r="CT4064" s="26"/>
      <c r="CU4064" s="74"/>
      <c r="CV4064" s="74"/>
    </row>
    <row r="4065" spans="57:100" x14ac:dyDescent="0.3">
      <c r="BE4065" s="26"/>
      <c r="BF4065" s="26"/>
      <c r="BG4065" s="26"/>
      <c r="BH4065" s="26"/>
      <c r="BI4065" s="26"/>
      <c r="BJ4065" s="26"/>
      <c r="BK4065" s="26"/>
      <c r="BL4065" s="26"/>
      <c r="BM4065" s="26"/>
      <c r="BN4065" s="26"/>
      <c r="BO4065" s="26"/>
      <c r="BP4065" s="26"/>
      <c r="BQ4065" s="26"/>
      <c r="BR4065" s="26"/>
      <c r="BS4065" s="26"/>
      <c r="BT4065" s="26"/>
      <c r="BU4065" s="26"/>
      <c r="BV4065" s="26"/>
      <c r="BW4065" s="26"/>
      <c r="BX4065" s="26"/>
      <c r="BY4065" s="26"/>
      <c r="BZ4065" s="26"/>
      <c r="CA4065" s="26"/>
      <c r="CB4065" s="26"/>
      <c r="CC4065" s="26"/>
      <c r="CD4065" s="26"/>
      <c r="CE4065" s="26"/>
      <c r="CF4065" s="26"/>
      <c r="CG4065" s="26"/>
      <c r="CH4065" s="26"/>
      <c r="CI4065" s="26"/>
      <c r="CJ4065" s="26"/>
      <c r="CK4065" s="26"/>
      <c r="CL4065" s="26"/>
      <c r="CM4065" s="26"/>
      <c r="CN4065" s="26"/>
      <c r="CO4065" s="26"/>
      <c r="CP4065" s="26"/>
      <c r="CQ4065" s="26"/>
      <c r="CR4065" s="26"/>
      <c r="CS4065" s="26"/>
      <c r="CT4065" s="26"/>
      <c r="CU4065" s="74"/>
      <c r="CV4065" s="74"/>
    </row>
    <row r="4066" spans="57:100" x14ac:dyDescent="0.3">
      <c r="BE4066" s="26"/>
      <c r="BF4066" s="26"/>
      <c r="BG4066" s="26"/>
      <c r="BH4066" s="26"/>
      <c r="BI4066" s="26"/>
      <c r="BJ4066" s="26"/>
      <c r="BK4066" s="26"/>
      <c r="BL4066" s="26"/>
      <c r="BM4066" s="26"/>
      <c r="BN4066" s="26"/>
      <c r="BO4066" s="26"/>
      <c r="BP4066" s="26"/>
      <c r="BQ4066" s="26"/>
      <c r="BR4066" s="26"/>
      <c r="BS4066" s="26"/>
      <c r="BT4066" s="26"/>
      <c r="BU4066" s="26"/>
      <c r="BV4066" s="26"/>
      <c r="BW4066" s="26"/>
      <c r="BX4066" s="26"/>
      <c r="BY4066" s="26"/>
      <c r="BZ4066" s="26"/>
      <c r="CA4066" s="26"/>
      <c r="CB4066" s="26"/>
      <c r="CC4066" s="26"/>
      <c r="CD4066" s="26"/>
      <c r="CE4066" s="26"/>
      <c r="CF4066" s="26"/>
      <c r="CG4066" s="26"/>
      <c r="CH4066" s="26"/>
      <c r="CI4066" s="26"/>
      <c r="CJ4066" s="26"/>
      <c r="CK4066" s="26"/>
      <c r="CL4066" s="26"/>
      <c r="CM4066" s="26"/>
      <c r="CN4066" s="26"/>
      <c r="CO4066" s="26"/>
      <c r="CP4066" s="26"/>
      <c r="CQ4066" s="26"/>
      <c r="CR4066" s="26"/>
      <c r="CS4066" s="26"/>
      <c r="CT4066" s="26"/>
      <c r="CU4066" s="74"/>
      <c r="CV4066" s="74"/>
    </row>
    <row r="4067" spans="57:100" x14ac:dyDescent="0.3">
      <c r="BE4067" s="26"/>
      <c r="BF4067" s="26"/>
      <c r="BG4067" s="26"/>
      <c r="BH4067" s="26"/>
      <c r="BI4067" s="26"/>
      <c r="BJ4067" s="26"/>
      <c r="BK4067" s="26"/>
      <c r="BL4067" s="26"/>
      <c r="BM4067" s="26"/>
      <c r="BN4067" s="26"/>
      <c r="BO4067" s="26"/>
      <c r="BP4067" s="26"/>
      <c r="BQ4067" s="26"/>
      <c r="BR4067" s="26"/>
      <c r="BS4067" s="26"/>
      <c r="BT4067" s="26"/>
      <c r="BU4067" s="26"/>
      <c r="BV4067" s="26"/>
      <c r="BW4067" s="26"/>
      <c r="BX4067" s="26"/>
      <c r="BY4067" s="26"/>
      <c r="BZ4067" s="26"/>
      <c r="CA4067" s="26"/>
      <c r="CB4067" s="26"/>
      <c r="CC4067" s="26"/>
      <c r="CD4067" s="26"/>
      <c r="CE4067" s="26"/>
      <c r="CF4067" s="26"/>
      <c r="CG4067" s="26"/>
      <c r="CH4067" s="26"/>
      <c r="CI4067" s="26"/>
      <c r="CJ4067" s="26"/>
      <c r="CK4067" s="26"/>
      <c r="CL4067" s="26"/>
      <c r="CM4067" s="26"/>
      <c r="CN4067" s="26"/>
      <c r="CO4067" s="26"/>
      <c r="CP4067" s="26"/>
      <c r="CQ4067" s="26"/>
      <c r="CR4067" s="26"/>
      <c r="CS4067" s="26"/>
      <c r="CT4067" s="26"/>
      <c r="CU4067" s="74"/>
      <c r="CV4067" s="74"/>
    </row>
    <row r="4068" spans="57:100" x14ac:dyDescent="0.3">
      <c r="BE4068" s="26"/>
      <c r="BF4068" s="26"/>
      <c r="BG4068" s="26"/>
      <c r="BH4068" s="26"/>
      <c r="BI4068" s="26"/>
      <c r="BJ4068" s="26"/>
      <c r="BK4068" s="26"/>
      <c r="BL4068" s="26"/>
      <c r="BM4068" s="26"/>
      <c r="BN4068" s="26"/>
      <c r="BO4068" s="26"/>
      <c r="BP4068" s="26"/>
      <c r="BQ4068" s="26"/>
      <c r="BR4068" s="26"/>
      <c r="BS4068" s="26"/>
      <c r="BT4068" s="26"/>
      <c r="BU4068" s="26"/>
      <c r="BV4068" s="26"/>
      <c r="BW4068" s="26"/>
      <c r="BX4068" s="26"/>
      <c r="BY4068" s="26"/>
      <c r="BZ4068" s="26"/>
      <c r="CA4068" s="26"/>
      <c r="CB4068" s="26"/>
      <c r="CC4068" s="26"/>
      <c r="CD4068" s="26"/>
      <c r="CE4068" s="26"/>
      <c r="CF4068" s="26"/>
      <c r="CG4068" s="26"/>
      <c r="CH4068" s="26"/>
      <c r="CI4068" s="26"/>
      <c r="CJ4068" s="26"/>
      <c r="CK4068" s="26"/>
      <c r="CL4068" s="26"/>
      <c r="CM4068" s="26"/>
      <c r="CN4068" s="26"/>
      <c r="CO4068" s="26"/>
      <c r="CP4068" s="26"/>
      <c r="CQ4068" s="26"/>
      <c r="CR4068" s="26"/>
      <c r="CS4068" s="26"/>
      <c r="CT4068" s="26"/>
      <c r="CU4068" s="74"/>
      <c r="CV4068" s="74"/>
    </row>
    <row r="4069" spans="57:100" x14ac:dyDescent="0.3">
      <c r="BE4069" s="26"/>
      <c r="BF4069" s="26"/>
      <c r="BG4069" s="26"/>
      <c r="BH4069" s="26"/>
      <c r="BI4069" s="26"/>
      <c r="BJ4069" s="26"/>
      <c r="BK4069" s="26"/>
      <c r="BL4069" s="26"/>
      <c r="BM4069" s="26"/>
      <c r="BN4069" s="26"/>
      <c r="BO4069" s="26"/>
      <c r="BP4069" s="26"/>
      <c r="BQ4069" s="26"/>
      <c r="BR4069" s="26"/>
      <c r="BS4069" s="26"/>
      <c r="BT4069" s="26"/>
      <c r="BU4069" s="26"/>
      <c r="BV4069" s="26"/>
      <c r="BW4069" s="26"/>
      <c r="BX4069" s="26"/>
      <c r="BY4069" s="26"/>
      <c r="BZ4069" s="26"/>
      <c r="CA4069" s="26"/>
      <c r="CB4069" s="26"/>
      <c r="CC4069" s="26"/>
      <c r="CD4069" s="26"/>
      <c r="CE4069" s="26"/>
      <c r="CF4069" s="26"/>
      <c r="CG4069" s="26"/>
      <c r="CH4069" s="26"/>
      <c r="CI4069" s="26"/>
      <c r="CJ4069" s="26"/>
      <c r="CK4069" s="26"/>
      <c r="CL4069" s="26"/>
      <c r="CM4069" s="26"/>
      <c r="CN4069" s="26"/>
      <c r="CO4069" s="26"/>
      <c r="CP4069" s="26"/>
      <c r="CQ4069" s="26"/>
      <c r="CR4069" s="26"/>
      <c r="CS4069" s="26"/>
      <c r="CT4069" s="26"/>
      <c r="CU4069" s="74"/>
      <c r="CV4069" s="74"/>
    </row>
    <row r="4070" spans="57:100" x14ac:dyDescent="0.3">
      <c r="BE4070" s="26"/>
      <c r="BF4070" s="26"/>
      <c r="BG4070" s="26"/>
      <c r="BH4070" s="26"/>
      <c r="BI4070" s="26"/>
      <c r="BJ4070" s="26"/>
      <c r="BK4070" s="26"/>
      <c r="BL4070" s="26"/>
      <c r="BM4070" s="26"/>
      <c r="BN4070" s="26"/>
      <c r="BO4070" s="26"/>
      <c r="BP4070" s="26"/>
      <c r="BQ4070" s="26"/>
      <c r="BR4070" s="26"/>
      <c r="BS4070" s="26"/>
      <c r="BT4070" s="26"/>
      <c r="BU4070" s="26"/>
      <c r="BV4070" s="26"/>
      <c r="BW4070" s="26"/>
      <c r="BX4070" s="26"/>
      <c r="BY4070" s="26"/>
      <c r="BZ4070" s="26"/>
      <c r="CA4070" s="26"/>
      <c r="CB4070" s="26"/>
      <c r="CC4070" s="26"/>
      <c r="CD4070" s="26"/>
      <c r="CE4070" s="26"/>
      <c r="CF4070" s="26"/>
      <c r="CG4070" s="26"/>
      <c r="CH4070" s="26"/>
      <c r="CI4070" s="26"/>
      <c r="CJ4070" s="26"/>
      <c r="CK4070" s="26"/>
      <c r="CL4070" s="26"/>
      <c r="CM4070" s="26"/>
      <c r="CN4070" s="26"/>
      <c r="CO4070" s="26"/>
      <c r="CP4070" s="26"/>
      <c r="CQ4070" s="26"/>
      <c r="CR4070" s="26"/>
      <c r="CS4070" s="26"/>
      <c r="CT4070" s="26"/>
      <c r="CU4070" s="74"/>
      <c r="CV4070" s="74"/>
    </row>
    <row r="4071" spans="57:100" x14ac:dyDescent="0.3">
      <c r="BE4071" s="26"/>
      <c r="BF4071" s="26"/>
      <c r="BG4071" s="26"/>
      <c r="BH4071" s="26"/>
      <c r="BI4071" s="26"/>
      <c r="BJ4071" s="26"/>
      <c r="BK4071" s="26"/>
      <c r="BL4071" s="26"/>
      <c r="BM4071" s="26"/>
      <c r="BN4071" s="26"/>
      <c r="BO4071" s="26"/>
      <c r="BP4071" s="26"/>
      <c r="BQ4071" s="26"/>
      <c r="BR4071" s="26"/>
      <c r="BS4071" s="26"/>
      <c r="BT4071" s="26"/>
      <c r="BU4071" s="26"/>
      <c r="BV4071" s="26"/>
      <c r="BW4071" s="26"/>
      <c r="BX4071" s="26"/>
      <c r="BY4071" s="26"/>
      <c r="BZ4071" s="26"/>
      <c r="CA4071" s="26"/>
      <c r="CB4071" s="26"/>
      <c r="CC4071" s="26"/>
      <c r="CD4071" s="26"/>
      <c r="CE4071" s="26"/>
      <c r="CF4071" s="26"/>
      <c r="CG4071" s="26"/>
      <c r="CH4071" s="26"/>
      <c r="CI4071" s="26"/>
      <c r="CJ4071" s="26"/>
      <c r="CK4071" s="26"/>
      <c r="CL4071" s="26"/>
      <c r="CM4071" s="26"/>
      <c r="CN4071" s="26"/>
      <c r="CO4071" s="26"/>
      <c r="CP4071" s="26"/>
      <c r="CQ4071" s="26"/>
      <c r="CR4071" s="26"/>
      <c r="CS4071" s="26"/>
      <c r="CT4071" s="26"/>
      <c r="CU4071" s="74"/>
      <c r="CV4071" s="74"/>
    </row>
    <row r="4072" spans="57:100" x14ac:dyDescent="0.3">
      <c r="BE4072" s="26"/>
      <c r="BF4072" s="26"/>
      <c r="BG4072" s="26"/>
      <c r="BH4072" s="26"/>
      <c r="BI4072" s="26"/>
      <c r="BJ4072" s="26"/>
      <c r="BK4072" s="26"/>
      <c r="BL4072" s="26"/>
      <c r="BM4072" s="26"/>
      <c r="BN4072" s="26"/>
      <c r="BO4072" s="26"/>
      <c r="BP4072" s="26"/>
      <c r="BQ4072" s="26"/>
      <c r="BR4072" s="26"/>
      <c r="BS4072" s="26"/>
      <c r="BT4072" s="26"/>
      <c r="BU4072" s="26"/>
      <c r="BV4072" s="26"/>
      <c r="BW4072" s="26"/>
      <c r="BX4072" s="26"/>
      <c r="BY4072" s="26"/>
      <c r="BZ4072" s="26"/>
      <c r="CA4072" s="26"/>
      <c r="CB4072" s="26"/>
      <c r="CC4072" s="26"/>
      <c r="CD4072" s="26"/>
      <c r="CE4072" s="26"/>
      <c r="CF4072" s="26"/>
      <c r="CG4072" s="26"/>
      <c r="CH4072" s="26"/>
      <c r="CI4072" s="26"/>
      <c r="CJ4072" s="26"/>
      <c r="CK4072" s="26"/>
      <c r="CL4072" s="26"/>
      <c r="CM4072" s="26"/>
      <c r="CN4072" s="26"/>
      <c r="CO4072" s="26"/>
      <c r="CP4072" s="26"/>
      <c r="CQ4072" s="26"/>
      <c r="CR4072" s="26"/>
      <c r="CS4072" s="26"/>
      <c r="CT4072" s="26"/>
      <c r="CU4072" s="74"/>
      <c r="CV4072" s="74"/>
    </row>
    <row r="4073" spans="57:100" x14ac:dyDescent="0.3">
      <c r="BE4073" s="26"/>
      <c r="BF4073" s="26"/>
      <c r="BG4073" s="26"/>
      <c r="BH4073" s="26"/>
      <c r="BI4073" s="26"/>
      <c r="BJ4073" s="26"/>
      <c r="BK4073" s="26"/>
      <c r="BL4073" s="26"/>
      <c r="BM4073" s="26"/>
      <c r="BN4073" s="26"/>
      <c r="BO4073" s="26"/>
      <c r="BP4073" s="26"/>
      <c r="BQ4073" s="26"/>
      <c r="BR4073" s="26"/>
      <c r="BS4073" s="26"/>
      <c r="BT4073" s="26"/>
      <c r="BU4073" s="26"/>
      <c r="BV4073" s="26"/>
      <c r="BW4073" s="26"/>
      <c r="BX4073" s="26"/>
      <c r="BY4073" s="26"/>
      <c r="BZ4073" s="26"/>
      <c r="CA4073" s="26"/>
      <c r="CB4073" s="26"/>
      <c r="CC4073" s="26"/>
      <c r="CD4073" s="26"/>
      <c r="CE4073" s="26"/>
      <c r="CF4073" s="26"/>
      <c r="CG4073" s="26"/>
      <c r="CH4073" s="26"/>
      <c r="CI4073" s="26"/>
      <c r="CJ4073" s="26"/>
      <c r="CK4073" s="26"/>
      <c r="CL4073" s="26"/>
      <c r="CM4073" s="26"/>
      <c r="CN4073" s="26"/>
      <c r="CO4073" s="26"/>
      <c r="CP4073" s="26"/>
      <c r="CQ4073" s="26"/>
      <c r="CR4073" s="26"/>
      <c r="CS4073" s="26"/>
      <c r="CT4073" s="26"/>
      <c r="CU4073" s="74"/>
      <c r="CV4073" s="74"/>
    </row>
    <row r="4074" spans="57:100" x14ac:dyDescent="0.3">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26"/>
      <c r="CO4074" s="26"/>
      <c r="CP4074" s="26"/>
      <c r="CQ4074" s="26"/>
      <c r="CR4074" s="26"/>
      <c r="CS4074" s="26"/>
      <c r="CT4074" s="26"/>
      <c r="CU4074" s="74"/>
      <c r="CV4074" s="74"/>
    </row>
    <row r="4075" spans="57:100" x14ac:dyDescent="0.3">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26"/>
      <c r="CP4075" s="26"/>
      <c r="CQ4075" s="26"/>
      <c r="CR4075" s="26"/>
      <c r="CS4075" s="26"/>
      <c r="CT4075" s="26"/>
      <c r="CU4075" s="74"/>
      <c r="CV4075" s="74"/>
    </row>
    <row r="4076" spans="57:100" x14ac:dyDescent="0.3">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26"/>
      <c r="CP4076" s="26"/>
      <c r="CQ4076" s="26"/>
      <c r="CR4076" s="26"/>
      <c r="CS4076" s="26"/>
      <c r="CT4076" s="26"/>
      <c r="CU4076" s="74"/>
      <c r="CV4076" s="74"/>
    </row>
    <row r="4077" spans="57:100" x14ac:dyDescent="0.3">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26"/>
      <c r="CP4077" s="26"/>
      <c r="CQ4077" s="26"/>
      <c r="CR4077" s="26"/>
      <c r="CS4077" s="26"/>
      <c r="CT4077" s="26"/>
      <c r="CU4077" s="74"/>
      <c r="CV4077" s="74"/>
    </row>
    <row r="4078" spans="57:100" x14ac:dyDescent="0.3">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26"/>
      <c r="CP4078" s="26"/>
      <c r="CQ4078" s="26"/>
      <c r="CR4078" s="26"/>
      <c r="CS4078" s="26"/>
      <c r="CT4078" s="26"/>
      <c r="CU4078" s="74"/>
      <c r="CV4078" s="74"/>
    </row>
    <row r="4079" spans="57:100" x14ac:dyDescent="0.3">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26"/>
      <c r="CP4079" s="26"/>
      <c r="CQ4079" s="26"/>
      <c r="CR4079" s="26"/>
      <c r="CS4079" s="26"/>
      <c r="CT4079" s="26"/>
      <c r="CU4079" s="74"/>
      <c r="CV4079" s="74"/>
    </row>
    <row r="4080" spans="57:100" x14ac:dyDescent="0.3">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26"/>
      <c r="CP4080" s="26"/>
      <c r="CQ4080" s="26"/>
      <c r="CR4080" s="26"/>
      <c r="CS4080" s="26"/>
      <c r="CT4080" s="26"/>
      <c r="CU4080" s="74"/>
      <c r="CV4080" s="74"/>
    </row>
    <row r="4081" spans="57:100" x14ac:dyDescent="0.3">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26"/>
      <c r="CP4081" s="26"/>
      <c r="CQ4081" s="26"/>
      <c r="CR4081" s="26"/>
      <c r="CS4081" s="26"/>
      <c r="CT4081" s="26"/>
      <c r="CU4081" s="74"/>
      <c r="CV4081" s="74"/>
    </row>
    <row r="4082" spans="57:100" x14ac:dyDescent="0.3">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26"/>
      <c r="CP4082" s="26"/>
      <c r="CQ4082" s="26"/>
      <c r="CR4082" s="26"/>
      <c r="CS4082" s="26"/>
      <c r="CT4082" s="26"/>
      <c r="CU4082" s="74"/>
      <c r="CV4082" s="74"/>
    </row>
    <row r="4083" spans="57:100" x14ac:dyDescent="0.3">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26"/>
      <c r="CP4083" s="26"/>
      <c r="CQ4083" s="26"/>
      <c r="CR4083" s="26"/>
      <c r="CS4083" s="26"/>
      <c r="CT4083" s="26"/>
      <c r="CU4083" s="74"/>
      <c r="CV4083" s="74"/>
    </row>
    <row r="4084" spans="57:100" x14ac:dyDescent="0.3">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26"/>
      <c r="CP4084" s="26"/>
      <c r="CQ4084" s="26"/>
      <c r="CR4084" s="26"/>
      <c r="CS4084" s="26"/>
      <c r="CT4084" s="26"/>
      <c r="CU4084" s="74"/>
      <c r="CV4084" s="74"/>
    </row>
    <row r="4085" spans="57:100" x14ac:dyDescent="0.3">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26"/>
      <c r="CP4085" s="26"/>
      <c r="CQ4085" s="26"/>
      <c r="CR4085" s="26"/>
      <c r="CS4085" s="26"/>
      <c r="CT4085" s="26"/>
      <c r="CU4085" s="74"/>
      <c r="CV4085" s="74"/>
    </row>
    <row r="4086" spans="57:100" x14ac:dyDescent="0.3">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26"/>
      <c r="CP4086" s="26"/>
      <c r="CQ4086" s="26"/>
      <c r="CR4086" s="26"/>
      <c r="CS4086" s="26"/>
      <c r="CT4086" s="26"/>
      <c r="CU4086" s="74"/>
      <c r="CV4086" s="74"/>
    </row>
    <row r="4087" spans="57:100" x14ac:dyDescent="0.3">
      <c r="CQ4087" s="74"/>
      <c r="CR4087" s="74"/>
      <c r="CS4087" s="74"/>
      <c r="CT4087" s="74"/>
      <c r="CU4087" s="74"/>
      <c r="CV4087" s="74"/>
    </row>
    <row r="4088" spans="57:100" x14ac:dyDescent="0.3">
      <c r="CQ4088" s="74"/>
      <c r="CR4088" s="74"/>
      <c r="CS4088" s="74"/>
      <c r="CT4088" s="74"/>
      <c r="CU4088" s="74"/>
      <c r="CV4088" s="74"/>
    </row>
    <row r="4089" spans="57:100" x14ac:dyDescent="0.3">
      <c r="CQ4089" s="74"/>
      <c r="CR4089" s="74"/>
      <c r="CS4089" s="74"/>
      <c r="CT4089" s="74"/>
      <c r="CU4089" s="74"/>
      <c r="CV4089" s="74"/>
    </row>
    <row r="4090" spans="57:100" x14ac:dyDescent="0.3">
      <c r="CQ4090" s="74"/>
      <c r="CR4090" s="74"/>
      <c r="CS4090" s="74"/>
      <c r="CT4090" s="74"/>
      <c r="CU4090" s="74"/>
      <c r="CV4090" s="74"/>
    </row>
    <row r="4091" spans="57:100" x14ac:dyDescent="0.3">
      <c r="CQ4091" s="74"/>
      <c r="CR4091" s="74"/>
      <c r="CS4091" s="74"/>
      <c r="CT4091" s="74"/>
      <c r="CU4091" s="74"/>
      <c r="CV4091" s="74"/>
    </row>
    <row r="4092" spans="57:100" x14ac:dyDescent="0.3">
      <c r="CQ4092" s="74"/>
      <c r="CR4092" s="74"/>
      <c r="CS4092" s="74"/>
      <c r="CT4092" s="74"/>
      <c r="CU4092" s="74"/>
      <c r="CV4092" s="74"/>
    </row>
    <row r="4093" spans="57:100" x14ac:dyDescent="0.3">
      <c r="CQ4093" s="74"/>
      <c r="CR4093" s="74"/>
      <c r="CS4093" s="74"/>
      <c r="CT4093" s="74"/>
      <c r="CU4093" s="74"/>
      <c r="CV4093" s="74"/>
    </row>
    <row r="4094" spans="57:100" x14ac:dyDescent="0.3">
      <c r="CQ4094" s="74"/>
      <c r="CR4094" s="74"/>
      <c r="CS4094" s="74"/>
      <c r="CT4094" s="74"/>
      <c r="CU4094" s="74"/>
      <c r="CV4094" s="74"/>
    </row>
    <row r="4095" spans="57:100" x14ac:dyDescent="0.3">
      <c r="CQ4095" s="74"/>
      <c r="CR4095" s="74"/>
      <c r="CS4095" s="74"/>
      <c r="CT4095" s="74"/>
      <c r="CU4095" s="74"/>
      <c r="CV4095" s="74"/>
    </row>
    <row r="4096" spans="57:100" x14ac:dyDescent="0.3">
      <c r="CQ4096" s="74"/>
      <c r="CR4096" s="74"/>
      <c r="CS4096" s="74"/>
      <c r="CT4096" s="74"/>
      <c r="CU4096" s="74"/>
      <c r="CV4096" s="74"/>
    </row>
    <row r="4097" spans="95:100" x14ac:dyDescent="0.3">
      <c r="CQ4097" s="74"/>
      <c r="CR4097" s="74"/>
      <c r="CS4097" s="74"/>
      <c r="CT4097" s="74"/>
      <c r="CU4097" s="74"/>
      <c r="CV4097" s="74"/>
    </row>
    <row r="4098" spans="95:100" x14ac:dyDescent="0.3">
      <c r="CQ4098" s="74"/>
      <c r="CR4098" s="74"/>
      <c r="CS4098" s="74"/>
      <c r="CT4098" s="74"/>
      <c r="CU4098" s="74"/>
      <c r="CV4098" s="74"/>
    </row>
    <row r="4099" spans="95:100" x14ac:dyDescent="0.3">
      <c r="CQ4099" s="74"/>
      <c r="CR4099" s="74"/>
      <c r="CS4099" s="74"/>
      <c r="CT4099" s="74"/>
      <c r="CU4099" s="74"/>
      <c r="CV4099" s="74"/>
    </row>
    <row r="4100" spans="95:100" x14ac:dyDescent="0.3">
      <c r="CQ4100" s="74"/>
      <c r="CR4100" s="74"/>
      <c r="CS4100" s="74"/>
      <c r="CT4100" s="74"/>
      <c r="CU4100" s="74"/>
      <c r="CV4100" s="74"/>
    </row>
    <row r="4101" spans="95:100" x14ac:dyDescent="0.3">
      <c r="CQ4101" s="74"/>
      <c r="CR4101" s="74"/>
      <c r="CS4101" s="74"/>
      <c r="CT4101" s="74"/>
      <c r="CU4101" s="74"/>
      <c r="CV4101" s="74"/>
    </row>
    <row r="4102" spans="95:100" x14ac:dyDescent="0.3">
      <c r="CQ4102" s="74"/>
      <c r="CR4102" s="74"/>
      <c r="CS4102" s="74"/>
      <c r="CT4102" s="74"/>
      <c r="CU4102" s="74"/>
      <c r="CV4102" s="74"/>
    </row>
  </sheetData>
  <mergeCells count="18">
    <mergeCell ref="A4:S4"/>
    <mergeCell ref="A5:S5"/>
    <mergeCell ref="A6:S6"/>
    <mergeCell ref="A7:A8"/>
    <mergeCell ref="B7:B8"/>
    <mergeCell ref="C7:C8"/>
    <mergeCell ref="D7:D8"/>
    <mergeCell ref="E7:E8"/>
    <mergeCell ref="F7:F8"/>
    <mergeCell ref="H7:I7"/>
    <mergeCell ref="A12:G12"/>
    <mergeCell ref="A14:S14"/>
    <mergeCell ref="J7:K7"/>
    <mergeCell ref="L7:M7"/>
    <mergeCell ref="N7:O7"/>
    <mergeCell ref="Q7:Q8"/>
    <mergeCell ref="R7:R8"/>
    <mergeCell ref="S7:S8"/>
  </mergeCells>
  <dataValidations count="2">
    <dataValidation type="list" allowBlank="1" showInputMessage="1" showErrorMessage="1" sqref="A174:B65191" xr:uid="{55F7A19E-8047-401D-8709-8655CB958FFF}">
      <formula1>REGIONALES</formula1>
    </dataValidation>
    <dataValidation type="list" allowBlank="1" showInputMessage="1" showErrorMessage="1" sqref="C17561:C65191" xr:uid="{0F01E001-F1A4-4C10-B640-4350E71A999B}">
      <formula1>INDIRECT(A17561)</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FCDF2-382A-4193-978D-D250A738128C}">
  <dimension ref="A4:CV4127"/>
  <sheetViews>
    <sheetView tabSelected="1" workbookViewId="0">
      <selection activeCell="D10" sqref="D10"/>
    </sheetView>
  </sheetViews>
  <sheetFormatPr baseColWidth="10" defaultColWidth="2.33203125" defaultRowHeight="14.4" x14ac:dyDescent="0.3"/>
  <cols>
    <col min="1" max="1" width="8.33203125" customWidth="1"/>
    <col min="2" max="2" width="10.6640625" customWidth="1"/>
    <col min="3" max="3" width="40.88671875" customWidth="1"/>
    <col min="4" max="4" width="80.5546875" style="63" customWidth="1"/>
    <col min="5" max="5" width="14.88671875" customWidth="1"/>
    <col min="6" max="6" width="14.6640625" customWidth="1"/>
    <col min="7" max="16" width="20.88671875" style="64" customWidth="1"/>
    <col min="17" max="17" width="19.44140625" style="64" customWidth="1"/>
    <col min="18" max="18" width="22.109375" style="64" customWidth="1"/>
    <col min="19" max="19" width="28.88671875" customWidth="1"/>
    <col min="20" max="24" width="8.6640625" customWidth="1"/>
    <col min="60" max="60" width="23.109375" customWidth="1"/>
  </cols>
  <sheetData>
    <row r="4" spans="1:19" ht="27.9" customHeight="1" x14ac:dyDescent="0.3">
      <c r="A4" s="258" t="s">
        <v>0</v>
      </c>
      <c r="B4" s="258"/>
      <c r="C4" s="202"/>
      <c r="D4" s="202"/>
      <c r="E4" s="202"/>
      <c r="F4" s="202"/>
      <c r="G4" s="202"/>
      <c r="H4" s="202"/>
      <c r="I4" s="202"/>
      <c r="J4" s="202"/>
      <c r="K4" s="202"/>
      <c r="L4" s="202"/>
      <c r="M4" s="202"/>
      <c r="N4" s="202"/>
      <c r="O4" s="202"/>
      <c r="P4" s="202"/>
      <c r="Q4" s="202"/>
      <c r="R4" s="202"/>
      <c r="S4" s="202"/>
    </row>
    <row r="5" spans="1:19" ht="95.25" customHeight="1" x14ac:dyDescent="0.3">
      <c r="A5" s="259" t="e" vm="110">
        <v>#VALUE!</v>
      </c>
      <c r="B5" s="259"/>
      <c r="C5" s="260" t="s">
        <v>362</v>
      </c>
      <c r="D5" s="260"/>
      <c r="E5" s="260"/>
      <c r="F5" s="260"/>
      <c r="G5" s="260"/>
      <c r="H5" s="260"/>
      <c r="I5" s="260"/>
      <c r="J5" s="260"/>
      <c r="K5" s="260"/>
      <c r="L5" s="260"/>
      <c r="M5" s="260"/>
      <c r="N5" s="260"/>
      <c r="O5" s="260"/>
      <c r="P5" s="260"/>
      <c r="Q5" s="260"/>
      <c r="R5" s="260"/>
      <c r="S5" s="261"/>
    </row>
    <row r="6" spans="1:19" ht="27.9" customHeight="1" x14ac:dyDescent="0.3">
      <c r="A6" s="262" t="s">
        <v>363</v>
      </c>
      <c r="B6" s="262"/>
      <c r="C6" s="204"/>
      <c r="D6" s="204"/>
      <c r="E6" s="204"/>
      <c r="F6" s="204"/>
      <c r="G6" s="204"/>
      <c r="H6" s="204"/>
      <c r="I6" s="204"/>
      <c r="J6" s="204"/>
      <c r="K6" s="204"/>
      <c r="L6" s="204"/>
      <c r="M6" s="204"/>
      <c r="N6" s="204"/>
      <c r="O6" s="204"/>
      <c r="P6" s="204"/>
      <c r="Q6" s="204"/>
      <c r="R6" s="204"/>
      <c r="S6" s="204"/>
    </row>
    <row r="7" spans="1:19" ht="32.25" customHeight="1" x14ac:dyDescent="0.3">
      <c r="A7" s="224" t="s">
        <v>3</v>
      </c>
      <c r="B7" s="224" t="s">
        <v>376</v>
      </c>
      <c r="C7" s="224" t="s">
        <v>5</v>
      </c>
      <c r="D7" s="224" t="s">
        <v>6</v>
      </c>
      <c r="E7" s="224" t="s">
        <v>7</v>
      </c>
      <c r="F7" s="224" t="s">
        <v>8</v>
      </c>
      <c r="G7" s="165" t="s">
        <v>377</v>
      </c>
      <c r="H7" s="165" t="s">
        <v>378</v>
      </c>
      <c r="I7" s="157" t="s">
        <v>261</v>
      </c>
      <c r="J7" s="157" t="s">
        <v>379</v>
      </c>
      <c r="K7" s="254" t="s">
        <v>365</v>
      </c>
      <c r="L7" s="255"/>
      <c r="M7" s="254" t="s">
        <v>366</v>
      </c>
      <c r="N7" s="255"/>
      <c r="O7" s="256" t="s">
        <v>367</v>
      </c>
      <c r="P7" s="257"/>
      <c r="Q7" s="224" t="s">
        <v>380</v>
      </c>
      <c r="R7" s="224" t="s">
        <v>17</v>
      </c>
      <c r="S7" s="224" t="s">
        <v>381</v>
      </c>
    </row>
    <row r="8" spans="1:19" ht="39.75" customHeight="1" x14ac:dyDescent="0.3">
      <c r="A8" s="225"/>
      <c r="B8" s="225"/>
      <c r="C8" s="225"/>
      <c r="D8" s="225"/>
      <c r="E8" s="263"/>
      <c r="F8" s="263"/>
      <c r="G8" s="93" t="s">
        <v>16</v>
      </c>
      <c r="H8" s="93" t="s">
        <v>16</v>
      </c>
      <c r="I8" s="2" t="s">
        <v>16</v>
      </c>
      <c r="J8" s="2" t="s">
        <v>16</v>
      </c>
      <c r="K8" s="2" t="s">
        <v>371</v>
      </c>
      <c r="L8" s="2" t="s">
        <v>382</v>
      </c>
      <c r="M8" s="2" t="s">
        <v>371</v>
      </c>
      <c r="N8" s="2" t="s">
        <v>382</v>
      </c>
      <c r="O8" s="2" t="s">
        <v>371</v>
      </c>
      <c r="P8" s="2" t="s">
        <v>382</v>
      </c>
      <c r="Q8" s="225"/>
      <c r="R8" s="225"/>
      <c r="S8" s="225"/>
    </row>
    <row r="9" spans="1:19" s="26" customFormat="1" ht="172.5" customHeight="1" x14ac:dyDescent="0.3">
      <c r="A9" s="27">
        <v>1</v>
      </c>
      <c r="B9" s="27">
        <v>48101500</v>
      </c>
      <c r="C9" s="78" t="e" vm="111">
        <v>#VALUE!</v>
      </c>
      <c r="D9" s="79" t="s">
        <v>383</v>
      </c>
      <c r="E9" s="27" t="s">
        <v>24</v>
      </c>
      <c r="F9" s="80">
        <v>3</v>
      </c>
      <c r="G9" s="98">
        <v>5632812.654000001</v>
      </c>
      <c r="H9" s="98">
        <v>12312000</v>
      </c>
      <c r="I9" s="98">
        <v>10666666</v>
      </c>
      <c r="J9" s="98">
        <v>11385000</v>
      </c>
      <c r="K9" s="98">
        <v>0</v>
      </c>
      <c r="L9" s="98">
        <v>0</v>
      </c>
      <c r="M9" s="98">
        <v>0</v>
      </c>
      <c r="N9" s="98">
        <v>0</v>
      </c>
      <c r="O9" s="98">
        <v>0</v>
      </c>
      <c r="P9" s="98">
        <v>0</v>
      </c>
      <c r="Q9" s="98">
        <v>9999120</v>
      </c>
      <c r="R9" s="98">
        <f>Q9*F9</f>
        <v>29997360</v>
      </c>
      <c r="S9" s="166"/>
    </row>
    <row r="10" spans="1:19" s="26" customFormat="1" ht="215.25" customHeight="1" x14ac:dyDescent="0.3">
      <c r="A10" s="27">
        <v>2</v>
      </c>
      <c r="B10" s="27">
        <v>48101500</v>
      </c>
      <c r="C10" s="27" t="e" vm="112">
        <v>#VALUE!</v>
      </c>
      <c r="D10" s="79" t="s">
        <v>384</v>
      </c>
      <c r="E10" s="27" t="s">
        <v>24</v>
      </c>
      <c r="F10" s="80">
        <v>1</v>
      </c>
      <c r="G10" s="99">
        <v>15752965.053000001</v>
      </c>
      <c r="H10" s="99">
        <v>6156000</v>
      </c>
      <c r="I10" s="99">
        <v>8747999</v>
      </c>
      <c r="J10" s="99">
        <v>13777000</v>
      </c>
      <c r="K10" s="98">
        <v>0</v>
      </c>
      <c r="L10" s="98">
        <v>0</v>
      </c>
      <c r="M10" s="98">
        <v>0</v>
      </c>
      <c r="N10" s="98">
        <v>0</v>
      </c>
      <c r="O10" s="98">
        <v>0</v>
      </c>
      <c r="P10" s="98">
        <v>0</v>
      </c>
      <c r="Q10" s="98">
        <v>11108500</v>
      </c>
      <c r="R10" s="98">
        <f t="shared" ref="R10:R36" si="0">Q10*F10</f>
        <v>11108500</v>
      </c>
      <c r="S10" s="166"/>
    </row>
    <row r="11" spans="1:19" s="26" customFormat="1" ht="177.75" customHeight="1" x14ac:dyDescent="0.3">
      <c r="A11" s="27">
        <v>3</v>
      </c>
      <c r="B11" s="27">
        <v>48101500</v>
      </c>
      <c r="C11" s="27" t="e" vm="113">
        <v>#VALUE!</v>
      </c>
      <c r="D11" s="167" t="s">
        <v>385</v>
      </c>
      <c r="E11" s="27" t="s">
        <v>24</v>
      </c>
      <c r="F11" s="80">
        <v>1</v>
      </c>
      <c r="G11" s="98">
        <v>2757505.1490000002</v>
      </c>
      <c r="H11" s="98">
        <v>1836000.0000000002</v>
      </c>
      <c r="I11" s="98">
        <v>3680417</v>
      </c>
      <c r="J11" s="98">
        <v>3047385</v>
      </c>
      <c r="K11" s="98">
        <v>0</v>
      </c>
      <c r="L11" s="98">
        <v>0</v>
      </c>
      <c r="M11" s="98">
        <v>0</v>
      </c>
      <c r="N11" s="98">
        <v>0</v>
      </c>
      <c r="O11" s="98">
        <v>0</v>
      </c>
      <c r="P11" s="98">
        <v>0</v>
      </c>
      <c r="Q11" s="98">
        <v>2830330</v>
      </c>
      <c r="R11" s="98">
        <f t="shared" si="0"/>
        <v>2830330</v>
      </c>
      <c r="S11" s="166"/>
    </row>
    <row r="12" spans="1:19" s="26" customFormat="1" ht="165.6" x14ac:dyDescent="0.3">
      <c r="A12" s="27">
        <v>4</v>
      </c>
      <c r="B12" s="27">
        <v>48101500</v>
      </c>
      <c r="C12" s="27" t="e" vm="114">
        <v>#VALUE!</v>
      </c>
      <c r="D12" s="168" t="s">
        <v>386</v>
      </c>
      <c r="E12" s="27" t="s">
        <v>24</v>
      </c>
      <c r="F12" s="80">
        <v>1</v>
      </c>
      <c r="G12" s="98">
        <v>4744739.4428910008</v>
      </c>
      <c r="H12" s="98">
        <v>1836000.0000000002</v>
      </c>
      <c r="I12" s="98">
        <v>5624861</v>
      </c>
      <c r="J12" s="98">
        <v>4657385</v>
      </c>
      <c r="K12" s="98">
        <v>0</v>
      </c>
      <c r="L12" s="98">
        <v>0</v>
      </c>
      <c r="M12" s="98">
        <v>0</v>
      </c>
      <c r="N12" s="98">
        <v>0</v>
      </c>
      <c r="O12" s="98">
        <v>0</v>
      </c>
      <c r="P12" s="98">
        <v>0</v>
      </c>
      <c r="Q12" s="98">
        <v>4215750</v>
      </c>
      <c r="R12" s="98">
        <f t="shared" si="0"/>
        <v>4215750</v>
      </c>
      <c r="S12" s="166"/>
    </row>
    <row r="13" spans="1:19" s="26" customFormat="1" ht="171" customHeight="1" x14ac:dyDescent="0.3">
      <c r="A13" s="27">
        <v>5</v>
      </c>
      <c r="B13" s="27">
        <v>48101500</v>
      </c>
      <c r="C13" s="27" t="e" vm="115">
        <v>#VALUE!</v>
      </c>
      <c r="D13" s="167" t="s">
        <v>387</v>
      </c>
      <c r="E13" s="27" t="s">
        <v>24</v>
      </c>
      <c r="F13" s="80">
        <v>1</v>
      </c>
      <c r="G13" s="98">
        <v>2159193.1830000002</v>
      </c>
      <c r="H13" s="98">
        <v>1836000.0000000002</v>
      </c>
      <c r="I13" s="98">
        <v>2222282</v>
      </c>
      <c r="J13" s="98">
        <v>1840000</v>
      </c>
      <c r="K13" s="98">
        <v>0</v>
      </c>
      <c r="L13" s="98">
        <v>0</v>
      </c>
      <c r="M13" s="98">
        <v>0</v>
      </c>
      <c r="N13" s="98">
        <v>0</v>
      </c>
      <c r="O13" s="98">
        <v>0</v>
      </c>
      <c r="P13" s="98">
        <v>0</v>
      </c>
      <c r="Q13" s="98">
        <v>2014370</v>
      </c>
      <c r="R13" s="98">
        <f t="shared" si="0"/>
        <v>2014370</v>
      </c>
      <c r="S13" s="166"/>
    </row>
    <row r="14" spans="1:19" s="26" customFormat="1" ht="149.25" customHeight="1" x14ac:dyDescent="0.3">
      <c r="A14" s="27">
        <v>6</v>
      </c>
      <c r="B14" s="27">
        <v>48101500</v>
      </c>
      <c r="C14" s="27" t="e" vm="116">
        <v>#VALUE!</v>
      </c>
      <c r="D14" s="167" t="s">
        <v>388</v>
      </c>
      <c r="E14" s="27" t="s">
        <v>24</v>
      </c>
      <c r="F14" s="80">
        <v>1</v>
      </c>
      <c r="G14" s="98">
        <v>1950000</v>
      </c>
      <c r="H14" s="98">
        <v>1944000.0000000002</v>
      </c>
      <c r="I14" s="98">
        <v>989766</v>
      </c>
      <c r="J14" s="98">
        <v>1265000</v>
      </c>
      <c r="K14" s="98">
        <v>0</v>
      </c>
      <c r="L14" s="98">
        <v>0</v>
      </c>
      <c r="M14" s="98">
        <v>0</v>
      </c>
      <c r="N14" s="98">
        <v>0</v>
      </c>
      <c r="O14" s="98">
        <v>0</v>
      </c>
      <c r="P14" s="98">
        <v>0</v>
      </c>
      <c r="Q14" s="98">
        <v>1537190</v>
      </c>
      <c r="R14" s="98">
        <f t="shared" si="0"/>
        <v>1537190</v>
      </c>
      <c r="S14" s="166"/>
    </row>
    <row r="15" spans="1:19" s="26" customFormat="1" ht="171.75" customHeight="1" x14ac:dyDescent="0.3">
      <c r="A15" s="27">
        <v>7</v>
      </c>
      <c r="B15" s="27">
        <v>24131500</v>
      </c>
      <c r="C15" s="27" t="e" vm="117">
        <v>#VALUE!</v>
      </c>
      <c r="D15" s="167" t="s">
        <v>389</v>
      </c>
      <c r="E15" s="27" t="s">
        <v>24</v>
      </c>
      <c r="F15" s="80">
        <v>2</v>
      </c>
      <c r="G15" s="98">
        <v>28209014.169000003</v>
      </c>
      <c r="H15" s="98">
        <v>15228000.000000002</v>
      </c>
      <c r="I15" s="98">
        <v>29694466</v>
      </c>
      <c r="J15" s="98">
        <v>20246327.879999999</v>
      </c>
      <c r="K15" s="98">
        <v>0</v>
      </c>
      <c r="L15" s="98">
        <v>0</v>
      </c>
      <c r="M15" s="98">
        <v>0</v>
      </c>
      <c r="N15" s="98">
        <v>0</v>
      </c>
      <c r="O15" s="98">
        <v>0</v>
      </c>
      <c r="P15" s="98">
        <v>0</v>
      </c>
      <c r="Q15" s="98">
        <v>23344450</v>
      </c>
      <c r="R15" s="98">
        <f t="shared" si="0"/>
        <v>46688900</v>
      </c>
      <c r="S15" s="166"/>
    </row>
    <row r="16" spans="1:19" s="26" customFormat="1" ht="191.25" customHeight="1" x14ac:dyDescent="0.3">
      <c r="A16" s="27">
        <v>8</v>
      </c>
      <c r="B16" s="27">
        <v>24131600</v>
      </c>
      <c r="C16" s="27" t="e" vm="118">
        <v>#VALUE!</v>
      </c>
      <c r="D16" s="167" t="s">
        <v>390</v>
      </c>
      <c r="E16" s="27" t="s">
        <v>24</v>
      </c>
      <c r="F16" s="80">
        <v>1</v>
      </c>
      <c r="G16" s="98">
        <v>16049596.035501001</v>
      </c>
      <c r="H16" s="98">
        <v>21000000</v>
      </c>
      <c r="I16" s="98">
        <v>26052777</v>
      </c>
      <c r="J16" s="98">
        <v>18704658</v>
      </c>
      <c r="K16" s="98">
        <v>0</v>
      </c>
      <c r="L16" s="98">
        <v>0</v>
      </c>
      <c r="M16" s="98">
        <v>0</v>
      </c>
      <c r="N16" s="98">
        <v>0</v>
      </c>
      <c r="O16" s="98">
        <v>0</v>
      </c>
      <c r="P16" s="98">
        <v>0</v>
      </c>
      <c r="Q16" s="98">
        <v>20451760</v>
      </c>
      <c r="R16" s="98">
        <f t="shared" si="0"/>
        <v>20451760</v>
      </c>
      <c r="S16" s="166"/>
    </row>
    <row r="17" spans="1:19" s="26" customFormat="1" ht="221.25" customHeight="1" x14ac:dyDescent="0.3">
      <c r="A17" s="27">
        <v>9</v>
      </c>
      <c r="B17" s="27">
        <v>52152200</v>
      </c>
      <c r="C17" s="27" t="e" vm="119">
        <v>#VALUE!</v>
      </c>
      <c r="D17" s="167" t="s">
        <v>391</v>
      </c>
      <c r="E17" s="27" t="s">
        <v>24</v>
      </c>
      <c r="F17" s="80">
        <v>2</v>
      </c>
      <c r="G17" s="98">
        <v>8811926.2350000013</v>
      </c>
      <c r="H17" s="98">
        <v>5346000</v>
      </c>
      <c r="I17" s="98">
        <v>8098610</v>
      </c>
      <c r="J17" s="98">
        <v>7059850</v>
      </c>
      <c r="K17" s="98">
        <v>0</v>
      </c>
      <c r="L17" s="98">
        <v>0</v>
      </c>
      <c r="M17" s="98">
        <v>0</v>
      </c>
      <c r="N17" s="98">
        <v>0</v>
      </c>
      <c r="O17" s="98">
        <v>0</v>
      </c>
      <c r="P17" s="98">
        <v>0</v>
      </c>
      <c r="Q17" s="98">
        <v>7329100</v>
      </c>
      <c r="R17" s="98">
        <f t="shared" si="0"/>
        <v>14658200</v>
      </c>
      <c r="S17" s="166"/>
    </row>
    <row r="18" spans="1:19" s="26" customFormat="1" ht="115.5" customHeight="1" x14ac:dyDescent="0.3">
      <c r="A18" s="27">
        <v>10</v>
      </c>
      <c r="B18" s="27">
        <v>48102000</v>
      </c>
      <c r="C18" s="27" t="e" vm="120">
        <v>#VALUE!</v>
      </c>
      <c r="D18" s="167" t="s">
        <v>392</v>
      </c>
      <c r="E18" s="27" t="s">
        <v>24</v>
      </c>
      <c r="F18" s="80">
        <v>2</v>
      </c>
      <c r="G18" s="98">
        <v>7784255.682000001</v>
      </c>
      <c r="H18" s="98">
        <v>3024000</v>
      </c>
      <c r="I18" s="98">
        <v>3520833</v>
      </c>
      <c r="J18" s="98">
        <v>5828085</v>
      </c>
      <c r="K18" s="98">
        <v>0</v>
      </c>
      <c r="L18" s="98">
        <v>0</v>
      </c>
      <c r="M18" s="98">
        <v>0</v>
      </c>
      <c r="N18" s="98">
        <v>0</v>
      </c>
      <c r="O18" s="98">
        <v>0</v>
      </c>
      <c r="P18" s="98">
        <v>0</v>
      </c>
      <c r="Q18" s="98">
        <v>5039300</v>
      </c>
      <c r="R18" s="98">
        <f t="shared" si="0"/>
        <v>10078600</v>
      </c>
      <c r="S18" s="166"/>
    </row>
    <row r="19" spans="1:19" s="26" customFormat="1" ht="146.25" customHeight="1" x14ac:dyDescent="0.3">
      <c r="A19" s="27">
        <v>11</v>
      </c>
      <c r="B19" s="27">
        <v>48102000</v>
      </c>
      <c r="C19" s="27" t="e" vm="121">
        <v>#VALUE!</v>
      </c>
      <c r="D19" s="167" t="s">
        <v>393</v>
      </c>
      <c r="E19" s="27" t="s">
        <v>24</v>
      </c>
      <c r="F19" s="80">
        <v>2</v>
      </c>
      <c r="G19" s="98">
        <v>6755810.1135000009</v>
      </c>
      <c r="H19" s="98">
        <v>3024000</v>
      </c>
      <c r="I19" s="98">
        <v>3033333</v>
      </c>
      <c r="J19" s="98">
        <v>2118300</v>
      </c>
      <c r="K19" s="98">
        <v>0</v>
      </c>
      <c r="L19" s="98">
        <v>0</v>
      </c>
      <c r="M19" s="98">
        <v>0</v>
      </c>
      <c r="N19" s="98">
        <v>0</v>
      </c>
      <c r="O19" s="98">
        <v>0</v>
      </c>
      <c r="P19" s="98">
        <v>0</v>
      </c>
      <c r="Q19" s="98">
        <v>3732900</v>
      </c>
      <c r="R19" s="98">
        <f t="shared" si="0"/>
        <v>7465800</v>
      </c>
      <c r="S19" s="166"/>
    </row>
    <row r="20" spans="1:19" s="26" customFormat="1" ht="194.25" customHeight="1" x14ac:dyDescent="0.3">
      <c r="A20" s="27">
        <v>12</v>
      </c>
      <c r="B20" s="27">
        <v>52141500</v>
      </c>
      <c r="C20" s="27" t="e" vm="122">
        <v>#VALUE!</v>
      </c>
      <c r="D20" s="167" t="s">
        <v>394</v>
      </c>
      <c r="E20" s="27" t="s">
        <v>24</v>
      </c>
      <c r="F20" s="80">
        <v>1</v>
      </c>
      <c r="G20" s="98">
        <v>11222224.440000001</v>
      </c>
      <c r="H20" s="98">
        <v>21000000</v>
      </c>
      <c r="I20" s="98">
        <v>9236110</v>
      </c>
      <c r="J20" s="98">
        <v>7239250</v>
      </c>
      <c r="K20" s="98">
        <v>0</v>
      </c>
      <c r="L20" s="98">
        <v>0</v>
      </c>
      <c r="M20" s="98">
        <v>0</v>
      </c>
      <c r="N20" s="98">
        <v>0</v>
      </c>
      <c r="O20" s="98">
        <v>0</v>
      </c>
      <c r="P20" s="98">
        <v>0</v>
      </c>
      <c r="Q20" s="98">
        <v>12174400</v>
      </c>
      <c r="R20" s="98">
        <f t="shared" si="0"/>
        <v>12174400</v>
      </c>
      <c r="S20" s="166"/>
    </row>
    <row r="21" spans="1:19" s="26" customFormat="1" ht="303.60000000000002" x14ac:dyDescent="0.3">
      <c r="A21" s="27">
        <v>13</v>
      </c>
      <c r="B21" s="27">
        <v>52141500</v>
      </c>
      <c r="C21" s="27" t="e" vm="123">
        <v>#VALUE!</v>
      </c>
      <c r="D21" s="167" t="s">
        <v>395</v>
      </c>
      <c r="E21" s="27" t="s">
        <v>24</v>
      </c>
      <c r="F21" s="80">
        <v>1</v>
      </c>
      <c r="G21" s="98">
        <v>18702674.046</v>
      </c>
      <c r="H21" s="98">
        <v>18200000</v>
      </c>
      <c r="I21" s="98">
        <v>17743055</v>
      </c>
      <c r="J21" s="98">
        <v>13893667.5</v>
      </c>
      <c r="K21" s="98">
        <v>0</v>
      </c>
      <c r="L21" s="98">
        <v>0</v>
      </c>
      <c r="M21" s="98">
        <v>0</v>
      </c>
      <c r="N21" s="98">
        <v>0</v>
      </c>
      <c r="O21" s="98">
        <v>0</v>
      </c>
      <c r="P21" s="98">
        <v>0</v>
      </c>
      <c r="Q21" s="98">
        <v>17134850</v>
      </c>
      <c r="R21" s="98">
        <f t="shared" si="0"/>
        <v>17134850</v>
      </c>
      <c r="S21" s="166"/>
    </row>
    <row r="22" spans="1:19" s="26" customFormat="1" ht="181.5" customHeight="1" x14ac:dyDescent="0.3">
      <c r="A22" s="27">
        <v>14</v>
      </c>
      <c r="B22" s="27">
        <v>40101800</v>
      </c>
      <c r="C22" s="27" t="e" vm="124">
        <v>#VALUE!</v>
      </c>
      <c r="D22" s="167" t="s">
        <v>396</v>
      </c>
      <c r="E22" s="27" t="s">
        <v>24</v>
      </c>
      <c r="F22" s="80">
        <v>1</v>
      </c>
      <c r="G22" s="98">
        <v>1604282.0850000002</v>
      </c>
      <c r="H22" s="98">
        <v>1800000</v>
      </c>
      <c r="I22" s="98">
        <v>1835410</v>
      </c>
      <c r="J22" s="98">
        <v>2526274</v>
      </c>
      <c r="K22" s="98">
        <v>0</v>
      </c>
      <c r="L22" s="98">
        <v>0</v>
      </c>
      <c r="M22" s="98">
        <v>0</v>
      </c>
      <c r="N22" s="98">
        <v>0</v>
      </c>
      <c r="O22" s="98">
        <v>0</v>
      </c>
      <c r="P22" s="98">
        <v>0</v>
      </c>
      <c r="Q22" s="98">
        <v>1941500</v>
      </c>
      <c r="R22" s="98">
        <f t="shared" si="0"/>
        <v>1941500</v>
      </c>
      <c r="S22" s="166"/>
    </row>
    <row r="23" spans="1:19" s="26" customFormat="1" ht="217.5" customHeight="1" x14ac:dyDescent="0.3">
      <c r="A23" s="27">
        <v>15</v>
      </c>
      <c r="B23" s="27">
        <v>52152200</v>
      </c>
      <c r="C23" s="27" t="e" vm="125">
        <v>#VALUE!</v>
      </c>
      <c r="D23" s="167" t="s">
        <v>397</v>
      </c>
      <c r="E23" s="27" t="s">
        <v>24</v>
      </c>
      <c r="F23" s="80">
        <v>3</v>
      </c>
      <c r="G23" s="98">
        <v>2800000</v>
      </c>
      <c r="H23" s="98">
        <v>2700000</v>
      </c>
      <c r="I23" s="98">
        <v>1652777</v>
      </c>
      <c r="J23" s="98">
        <v>1653287.92</v>
      </c>
      <c r="K23" s="98">
        <v>0</v>
      </c>
      <c r="L23" s="98">
        <v>0</v>
      </c>
      <c r="M23" s="98">
        <v>0</v>
      </c>
      <c r="N23" s="98">
        <v>0</v>
      </c>
      <c r="O23" s="98">
        <v>0</v>
      </c>
      <c r="P23" s="98">
        <v>0</v>
      </c>
      <c r="Q23" s="98">
        <v>2201500</v>
      </c>
      <c r="R23" s="98">
        <f t="shared" si="0"/>
        <v>6604500</v>
      </c>
      <c r="S23" s="166"/>
    </row>
    <row r="24" spans="1:19" s="26" customFormat="1" ht="181.5" customHeight="1" x14ac:dyDescent="0.3">
      <c r="A24" s="27">
        <v>16</v>
      </c>
      <c r="B24" s="27">
        <v>48101500</v>
      </c>
      <c r="C24" s="27" t="e" vm="126">
        <v>#VALUE!</v>
      </c>
      <c r="D24" s="167" t="s">
        <v>398</v>
      </c>
      <c r="E24" s="27" t="s">
        <v>24</v>
      </c>
      <c r="F24" s="80">
        <v>1</v>
      </c>
      <c r="G24" s="98">
        <v>2459899.1970000002</v>
      </c>
      <c r="H24" s="98">
        <v>3000000</v>
      </c>
      <c r="I24" s="98">
        <v>2203400</v>
      </c>
      <c r="J24" s="98">
        <v>2705001.25</v>
      </c>
      <c r="K24" s="98">
        <v>0</v>
      </c>
      <c r="L24" s="98">
        <v>0</v>
      </c>
      <c r="M24" s="98">
        <v>0</v>
      </c>
      <c r="N24" s="98">
        <v>0</v>
      </c>
      <c r="O24" s="98">
        <v>0</v>
      </c>
      <c r="P24" s="98">
        <v>0</v>
      </c>
      <c r="Q24" s="98">
        <v>2592080</v>
      </c>
      <c r="R24" s="98">
        <f t="shared" si="0"/>
        <v>2592080</v>
      </c>
      <c r="S24" s="166"/>
    </row>
    <row r="25" spans="1:19" s="26" customFormat="1" ht="181.5" customHeight="1" x14ac:dyDescent="0.3">
      <c r="A25" s="27">
        <v>17</v>
      </c>
      <c r="B25" s="27">
        <v>48101500</v>
      </c>
      <c r="C25" s="27" t="e" vm="127">
        <v>#VALUE!</v>
      </c>
      <c r="D25" s="167" t="s">
        <v>399</v>
      </c>
      <c r="E25" s="27" t="s">
        <v>24</v>
      </c>
      <c r="F25" s="80">
        <v>1</v>
      </c>
      <c r="G25" s="98">
        <v>6980318.1535710003</v>
      </c>
      <c r="H25" s="98">
        <v>5940000</v>
      </c>
      <c r="I25" s="98">
        <v>6254166</v>
      </c>
      <c r="J25" s="98">
        <v>9970014.6999999993</v>
      </c>
      <c r="K25" s="98">
        <v>0</v>
      </c>
      <c r="L25" s="98">
        <v>0</v>
      </c>
      <c r="M25" s="98">
        <v>0</v>
      </c>
      <c r="N25" s="98">
        <v>0</v>
      </c>
      <c r="O25" s="98">
        <v>0</v>
      </c>
      <c r="P25" s="98">
        <v>0</v>
      </c>
      <c r="Q25" s="98">
        <v>7286130</v>
      </c>
      <c r="R25" s="98">
        <f t="shared" si="0"/>
        <v>7286130</v>
      </c>
      <c r="S25" s="166"/>
    </row>
    <row r="26" spans="1:19" s="26" customFormat="1" ht="181.5" customHeight="1" x14ac:dyDescent="0.3">
      <c r="A26" s="27">
        <v>18</v>
      </c>
      <c r="B26" s="27">
        <v>40101800</v>
      </c>
      <c r="C26" s="27" t="e" vm="128">
        <v>#VALUE!</v>
      </c>
      <c r="D26" s="167" t="s">
        <v>400</v>
      </c>
      <c r="E26" s="27" t="s">
        <v>24</v>
      </c>
      <c r="F26" s="80">
        <v>1</v>
      </c>
      <c r="G26" s="98">
        <v>42802478.532450005</v>
      </c>
      <c r="H26" s="98">
        <v>0</v>
      </c>
      <c r="I26" s="98">
        <v>39790694</v>
      </c>
      <c r="J26" s="98">
        <v>37834310</v>
      </c>
      <c r="K26" s="98">
        <v>0</v>
      </c>
      <c r="L26" s="98">
        <v>0</v>
      </c>
      <c r="M26" s="98">
        <v>0</v>
      </c>
      <c r="N26" s="98">
        <v>0</v>
      </c>
      <c r="O26" s="98">
        <v>0</v>
      </c>
      <c r="P26" s="98">
        <v>0</v>
      </c>
      <c r="Q26" s="98">
        <v>40142500</v>
      </c>
      <c r="R26" s="98">
        <f t="shared" si="0"/>
        <v>40142500</v>
      </c>
      <c r="S26" s="166"/>
    </row>
    <row r="27" spans="1:19" s="26" customFormat="1" ht="181.5" customHeight="1" x14ac:dyDescent="0.3">
      <c r="A27" s="27">
        <v>19</v>
      </c>
      <c r="B27" s="27">
        <v>40101500</v>
      </c>
      <c r="C27" s="27" t="e" vm="129">
        <v>#VALUE!</v>
      </c>
      <c r="D27" s="167" t="s">
        <v>401</v>
      </c>
      <c r="E27" s="27" t="s">
        <v>24</v>
      </c>
      <c r="F27" s="80">
        <v>1</v>
      </c>
      <c r="G27" s="98">
        <v>9300186.0000000019</v>
      </c>
      <c r="H27" s="98">
        <v>0</v>
      </c>
      <c r="I27" s="98">
        <v>12066600</v>
      </c>
      <c r="J27" s="98">
        <v>14911666.59</v>
      </c>
      <c r="K27" s="98">
        <v>0</v>
      </c>
      <c r="L27" s="98">
        <v>0</v>
      </c>
      <c r="M27" s="98">
        <v>0</v>
      </c>
      <c r="N27" s="98">
        <v>0</v>
      </c>
      <c r="O27" s="98">
        <v>0</v>
      </c>
      <c r="P27" s="98">
        <v>0</v>
      </c>
      <c r="Q27" s="98">
        <v>12092900</v>
      </c>
      <c r="R27" s="98">
        <f t="shared" si="0"/>
        <v>12092900</v>
      </c>
      <c r="S27" s="166"/>
    </row>
    <row r="28" spans="1:19" s="26" customFormat="1" ht="181.5" customHeight="1" x14ac:dyDescent="0.3">
      <c r="A28" s="27">
        <v>20</v>
      </c>
      <c r="B28" s="27">
        <v>24131500</v>
      </c>
      <c r="C28" s="27" t="e" vm="130">
        <v>#VALUE!</v>
      </c>
      <c r="D28" s="167" t="s">
        <v>402</v>
      </c>
      <c r="E28" s="27" t="s">
        <v>24</v>
      </c>
      <c r="F28" s="80">
        <v>1</v>
      </c>
      <c r="G28" s="98">
        <v>9647392.9440000001</v>
      </c>
      <c r="H28" s="98">
        <v>11340000</v>
      </c>
      <c r="I28" s="98">
        <v>8333333</v>
      </c>
      <c r="J28" s="98">
        <v>0</v>
      </c>
      <c r="K28" s="98">
        <v>0</v>
      </c>
      <c r="L28" s="98">
        <v>0</v>
      </c>
      <c r="M28" s="98">
        <v>0</v>
      </c>
      <c r="N28" s="98">
        <v>0</v>
      </c>
      <c r="O28" s="98">
        <v>0</v>
      </c>
      <c r="P28" s="98">
        <v>0</v>
      </c>
      <c r="Q28" s="98">
        <v>9773580</v>
      </c>
      <c r="R28" s="98">
        <f t="shared" si="0"/>
        <v>9773580</v>
      </c>
      <c r="S28" s="166"/>
    </row>
    <row r="29" spans="1:19" s="26" customFormat="1" ht="181.5" customHeight="1" x14ac:dyDescent="0.3">
      <c r="A29" s="27">
        <v>21</v>
      </c>
      <c r="B29" s="27">
        <v>40101800</v>
      </c>
      <c r="C29" s="27" t="e" vm="131">
        <v>#VALUE!</v>
      </c>
      <c r="D29" s="167" t="s">
        <v>403</v>
      </c>
      <c r="E29" s="27" t="s">
        <v>24</v>
      </c>
      <c r="F29" s="80">
        <v>1</v>
      </c>
      <c r="G29" s="99">
        <v>1550031.0000000002</v>
      </c>
      <c r="H29" s="99">
        <v>0</v>
      </c>
      <c r="I29" s="99">
        <v>1652777</v>
      </c>
      <c r="J29" s="99">
        <v>1239489.55</v>
      </c>
      <c r="K29" s="98">
        <v>0</v>
      </c>
      <c r="L29" s="98">
        <v>0</v>
      </c>
      <c r="M29" s="98">
        <v>0</v>
      </c>
      <c r="N29" s="98">
        <v>0</v>
      </c>
      <c r="O29" s="98">
        <v>0</v>
      </c>
      <c r="P29" s="98">
        <v>0</v>
      </c>
      <c r="Q29" s="98">
        <v>1480770</v>
      </c>
      <c r="R29" s="98">
        <f t="shared" si="0"/>
        <v>1480770</v>
      </c>
      <c r="S29" s="166"/>
    </row>
    <row r="30" spans="1:19" s="26" customFormat="1" ht="162.75" customHeight="1" x14ac:dyDescent="0.3">
      <c r="A30" s="27">
        <v>22</v>
      </c>
      <c r="B30" s="27">
        <v>48102000</v>
      </c>
      <c r="C30" s="27" t="e" vm="132">
        <v>#VALUE!</v>
      </c>
      <c r="D30" s="167" t="s">
        <v>404</v>
      </c>
      <c r="E30" s="27" t="s">
        <v>24</v>
      </c>
      <c r="F30" s="80">
        <v>3</v>
      </c>
      <c r="G30" s="98">
        <v>5425108.5000000009</v>
      </c>
      <c r="H30" s="98">
        <v>3132000</v>
      </c>
      <c r="I30" s="98">
        <v>1875000</v>
      </c>
      <c r="J30" s="98">
        <v>0</v>
      </c>
      <c r="K30" s="98">
        <v>0</v>
      </c>
      <c r="L30" s="98">
        <v>0</v>
      </c>
      <c r="M30" s="98">
        <v>0</v>
      </c>
      <c r="N30" s="98">
        <v>0</v>
      </c>
      <c r="O30" s="98">
        <v>0</v>
      </c>
      <c r="P30" s="98">
        <v>0</v>
      </c>
      <c r="Q30" s="98">
        <v>3477370</v>
      </c>
      <c r="R30" s="98">
        <f t="shared" si="0"/>
        <v>10432110</v>
      </c>
      <c r="S30" s="166"/>
    </row>
    <row r="31" spans="1:19" s="26" customFormat="1" ht="203.25" customHeight="1" x14ac:dyDescent="0.3">
      <c r="A31" s="27">
        <v>23</v>
      </c>
      <c r="B31" s="27">
        <v>48102000</v>
      </c>
      <c r="C31" s="27" t="e" vm="133">
        <v>#VALUE!</v>
      </c>
      <c r="D31" s="167" t="s">
        <v>405</v>
      </c>
      <c r="E31" s="27" t="s">
        <v>24</v>
      </c>
      <c r="F31" s="80">
        <v>2</v>
      </c>
      <c r="G31" s="98">
        <v>5000000</v>
      </c>
      <c r="H31" s="98">
        <v>4946400</v>
      </c>
      <c r="I31" s="98">
        <v>0</v>
      </c>
      <c r="J31" s="98">
        <v>0</v>
      </c>
      <c r="K31" s="98">
        <v>2142860</v>
      </c>
      <c r="L31" s="98">
        <f>(K31*20%)+K31</f>
        <v>2571432</v>
      </c>
      <c r="M31" s="98">
        <v>3296641.44</v>
      </c>
      <c r="N31" s="98">
        <f>(M31*20%)+M31</f>
        <v>3955969.7280000001</v>
      </c>
      <c r="O31" s="98">
        <v>0</v>
      </c>
      <c r="P31" s="98">
        <v>0</v>
      </c>
      <c r="Q31" s="98">
        <v>4118450</v>
      </c>
      <c r="R31" s="98">
        <f t="shared" si="0"/>
        <v>8236900</v>
      </c>
      <c r="S31" s="166"/>
    </row>
    <row r="32" spans="1:19" s="26" customFormat="1" ht="181.5" customHeight="1" x14ac:dyDescent="0.3">
      <c r="A32" s="27">
        <v>24</v>
      </c>
      <c r="B32" s="27">
        <v>48102000</v>
      </c>
      <c r="C32" s="27" t="e" vm="134">
        <v>#VALUE!</v>
      </c>
      <c r="D32" s="167" t="s">
        <v>406</v>
      </c>
      <c r="E32" s="27" t="s">
        <v>24</v>
      </c>
      <c r="F32" s="80">
        <v>3</v>
      </c>
      <c r="G32" s="98">
        <v>6200124.0000000009</v>
      </c>
      <c r="H32" s="98">
        <v>4147200.0000000005</v>
      </c>
      <c r="I32" s="98">
        <v>4131944</v>
      </c>
      <c r="J32" s="98">
        <v>0</v>
      </c>
      <c r="K32" s="98">
        <v>0</v>
      </c>
      <c r="L32" s="98">
        <v>0</v>
      </c>
      <c r="M32" s="98">
        <v>0</v>
      </c>
      <c r="N32" s="98">
        <v>0</v>
      </c>
      <c r="O32" s="98">
        <v>0</v>
      </c>
      <c r="P32" s="98">
        <v>0</v>
      </c>
      <c r="Q32" s="98">
        <v>4826430</v>
      </c>
      <c r="R32" s="98">
        <f t="shared" si="0"/>
        <v>14479290</v>
      </c>
      <c r="S32" s="166"/>
    </row>
    <row r="33" spans="1:22" s="26" customFormat="1" ht="181.5" customHeight="1" x14ac:dyDescent="0.3">
      <c r="A33" s="27">
        <v>25</v>
      </c>
      <c r="B33" s="27">
        <v>48102000</v>
      </c>
      <c r="C33" s="27" t="e" vm="135">
        <v>#VALUE!</v>
      </c>
      <c r="D33" s="167" t="s">
        <v>407</v>
      </c>
      <c r="E33" s="27" t="s">
        <v>24</v>
      </c>
      <c r="F33" s="80">
        <v>1</v>
      </c>
      <c r="G33" s="99">
        <v>0</v>
      </c>
      <c r="H33" s="98">
        <v>5400000</v>
      </c>
      <c r="I33" s="98">
        <v>0</v>
      </c>
      <c r="J33" s="98">
        <v>0</v>
      </c>
      <c r="K33" s="98">
        <v>3514307.62</v>
      </c>
      <c r="L33" s="98">
        <f>(K33*20%)+K33</f>
        <v>4217169.1440000003</v>
      </c>
      <c r="M33" s="98">
        <v>4944962.17</v>
      </c>
      <c r="N33" s="98">
        <f>(M33*20%)+M33</f>
        <v>5933954.6040000003</v>
      </c>
      <c r="O33" s="98">
        <v>0</v>
      </c>
      <c r="P33" s="98">
        <v>0</v>
      </c>
      <c r="Q33" s="98">
        <v>5183710</v>
      </c>
      <c r="R33" s="98">
        <f t="shared" si="0"/>
        <v>5183710</v>
      </c>
      <c r="S33" s="166"/>
    </row>
    <row r="34" spans="1:22" s="26" customFormat="1" ht="294" customHeight="1" x14ac:dyDescent="0.3">
      <c r="A34" s="27">
        <v>26</v>
      </c>
      <c r="B34" s="27">
        <v>40101800</v>
      </c>
      <c r="C34" s="27" t="e" vm="136">
        <v>#VALUE!</v>
      </c>
      <c r="D34" s="167" t="s">
        <v>408</v>
      </c>
      <c r="E34" s="27" t="s">
        <v>24</v>
      </c>
      <c r="F34" s="80">
        <v>1</v>
      </c>
      <c r="G34" s="98">
        <v>4000000</v>
      </c>
      <c r="H34" s="98">
        <v>4752000</v>
      </c>
      <c r="I34" s="98">
        <v>0</v>
      </c>
      <c r="J34" s="98">
        <v>0</v>
      </c>
      <c r="K34" s="98">
        <v>2779900</v>
      </c>
      <c r="L34" s="98">
        <f>(K34*20%)+K34</f>
        <v>3335880</v>
      </c>
      <c r="M34" s="98">
        <v>2319900</v>
      </c>
      <c r="N34" s="98">
        <f>(M34*20%)+M34</f>
        <v>2783880</v>
      </c>
      <c r="O34" s="98">
        <v>2380000</v>
      </c>
      <c r="P34" s="98">
        <f>(O34*20%)+O34</f>
        <v>2856000</v>
      </c>
      <c r="Q34" s="98">
        <v>3545600</v>
      </c>
      <c r="R34" s="98">
        <f t="shared" si="0"/>
        <v>3545600</v>
      </c>
      <c r="S34" s="166"/>
    </row>
    <row r="35" spans="1:22" s="26" customFormat="1" ht="181.5" customHeight="1" x14ac:dyDescent="0.3">
      <c r="A35" s="27">
        <v>27</v>
      </c>
      <c r="B35" s="27">
        <v>48102000</v>
      </c>
      <c r="C35" s="27" t="e" vm="137">
        <v>#VALUE!</v>
      </c>
      <c r="D35" s="167" t="s">
        <v>409</v>
      </c>
      <c r="E35" s="27" t="s">
        <v>24</v>
      </c>
      <c r="F35" s="80">
        <v>1</v>
      </c>
      <c r="G35" s="98">
        <v>5300000</v>
      </c>
      <c r="H35" s="98">
        <v>5292000</v>
      </c>
      <c r="I35" s="98">
        <v>8263888</v>
      </c>
      <c r="J35" s="98">
        <v>0</v>
      </c>
      <c r="K35" s="98">
        <v>0</v>
      </c>
      <c r="L35" s="98">
        <v>0</v>
      </c>
      <c r="M35" s="98">
        <v>0</v>
      </c>
      <c r="N35" s="98">
        <v>0</v>
      </c>
      <c r="O35" s="98">
        <v>0</v>
      </c>
      <c r="P35" s="98">
        <v>0</v>
      </c>
      <c r="Q35" s="98">
        <v>6285296</v>
      </c>
      <c r="R35" s="98">
        <f t="shared" si="0"/>
        <v>6285296</v>
      </c>
      <c r="S35" s="166"/>
    </row>
    <row r="36" spans="1:22" s="26" customFormat="1" ht="399.75" customHeight="1" thickBot="1" x14ac:dyDescent="0.35">
      <c r="A36" s="27">
        <v>28</v>
      </c>
      <c r="B36" s="27">
        <v>40101500</v>
      </c>
      <c r="C36" s="27" t="e" vm="138">
        <v>#VALUE!</v>
      </c>
      <c r="D36" s="169" t="s">
        <v>410</v>
      </c>
      <c r="E36" s="27" t="s">
        <v>24</v>
      </c>
      <c r="F36" s="80">
        <v>3</v>
      </c>
      <c r="G36" s="170">
        <v>0</v>
      </c>
      <c r="H36" s="170">
        <v>14688000.000000002</v>
      </c>
      <c r="I36" s="170">
        <v>0</v>
      </c>
      <c r="J36" s="170">
        <v>0</v>
      </c>
      <c r="K36" s="170">
        <v>0</v>
      </c>
      <c r="L36" s="170">
        <v>0</v>
      </c>
      <c r="M36" s="170">
        <v>0</v>
      </c>
      <c r="N36" s="170">
        <v>0</v>
      </c>
      <c r="O36" s="170">
        <v>0</v>
      </c>
      <c r="P36" s="170">
        <v>0</v>
      </c>
      <c r="Q36" s="170">
        <f>H36</f>
        <v>14688000.000000002</v>
      </c>
      <c r="R36" s="98">
        <f t="shared" si="0"/>
        <v>44064000.000000007</v>
      </c>
      <c r="S36" s="166"/>
    </row>
    <row r="37" spans="1:22" s="26" customFormat="1" ht="24.75" customHeight="1" thickBot="1" x14ac:dyDescent="0.55000000000000004">
      <c r="A37" s="190" t="s">
        <v>60</v>
      </c>
      <c r="B37" s="191"/>
      <c r="C37" s="191"/>
      <c r="D37" s="191"/>
      <c r="E37" s="234"/>
      <c r="F37" s="234"/>
      <c r="G37" s="235"/>
      <c r="H37" s="137"/>
      <c r="I37" s="54"/>
      <c r="J37" s="54"/>
      <c r="K37" s="54"/>
      <c r="L37" s="54"/>
      <c r="M37" s="54"/>
      <c r="N37" s="54"/>
      <c r="O37" s="54"/>
      <c r="P37" s="54"/>
      <c r="Q37" s="171"/>
      <c r="R37" s="55">
        <f>SUM(R9:R36)</f>
        <v>354496876</v>
      </c>
      <c r="S37" s="172"/>
      <c r="U37" s="57"/>
      <c r="V37" s="57"/>
    </row>
    <row r="38" spans="1:22" s="26" customFormat="1" ht="24.75" customHeight="1" thickBot="1" x14ac:dyDescent="0.35">
      <c r="A38" s="58"/>
      <c r="B38" s="58"/>
      <c r="C38" s="58"/>
      <c r="D38" s="59"/>
      <c r="E38" s="58"/>
      <c r="F38" s="58"/>
      <c r="G38" s="60"/>
      <c r="H38" s="60"/>
      <c r="I38" s="60"/>
      <c r="J38" s="60"/>
      <c r="K38" s="60"/>
      <c r="L38" s="60"/>
      <c r="M38" s="60"/>
      <c r="N38" s="60"/>
      <c r="O38" s="60"/>
      <c r="P38" s="60"/>
      <c r="Q38" s="60"/>
      <c r="R38" s="60"/>
      <c r="S38" s="58"/>
      <c r="U38" s="57"/>
      <c r="V38" s="57"/>
    </row>
    <row r="39" spans="1:22" s="26" customFormat="1" ht="63.75" customHeight="1" thickBot="1" x14ac:dyDescent="0.35">
      <c r="A39" s="243" t="s">
        <v>61</v>
      </c>
      <c r="B39" s="244"/>
      <c r="C39" s="244"/>
      <c r="D39" s="244"/>
      <c r="E39" s="244"/>
      <c r="F39" s="244"/>
      <c r="G39" s="244"/>
      <c r="H39" s="244"/>
      <c r="I39" s="244"/>
      <c r="J39" s="244"/>
      <c r="K39" s="244"/>
      <c r="L39" s="244"/>
      <c r="M39" s="244"/>
      <c r="N39" s="244"/>
      <c r="O39" s="244"/>
      <c r="P39" s="244"/>
      <c r="Q39" s="244"/>
      <c r="R39" s="244"/>
      <c r="S39" s="245"/>
      <c r="U39" s="57"/>
      <c r="V39" s="57"/>
    </row>
    <row r="40" spans="1:22" s="26" customFormat="1" ht="24.75" customHeight="1" x14ac:dyDescent="0.35">
      <c r="C40" s="61"/>
      <c r="D40" s="62"/>
      <c r="G40" s="57"/>
      <c r="H40" s="57"/>
      <c r="I40" s="57"/>
      <c r="J40" s="57"/>
      <c r="K40" s="57"/>
      <c r="L40" s="57"/>
      <c r="M40" s="57"/>
      <c r="N40" s="57"/>
      <c r="O40" s="57"/>
      <c r="P40" s="57"/>
      <c r="Q40" s="57"/>
      <c r="R40" s="57"/>
      <c r="U40" s="57"/>
      <c r="V40" s="57"/>
    </row>
    <row r="41" spans="1:22" s="26" customFormat="1" ht="24.75" customHeight="1" x14ac:dyDescent="0.3">
      <c r="D41" s="62"/>
      <c r="G41" s="57"/>
      <c r="H41" s="57"/>
      <c r="I41" s="57"/>
      <c r="J41" s="57"/>
      <c r="K41" s="57"/>
      <c r="L41" s="57"/>
      <c r="M41" s="57"/>
      <c r="N41" s="57"/>
      <c r="O41" s="57"/>
      <c r="P41" s="57"/>
      <c r="Q41" s="57"/>
      <c r="R41" s="57"/>
      <c r="U41" s="57"/>
      <c r="V41" s="57"/>
    </row>
    <row r="42" spans="1:22" ht="24.75" customHeight="1" x14ac:dyDescent="0.3">
      <c r="U42" s="64"/>
      <c r="V42" s="64"/>
    </row>
    <row r="43" spans="1:22" ht="24.75" customHeight="1" x14ac:dyDescent="0.3">
      <c r="U43" s="64"/>
      <c r="V43" s="64"/>
    </row>
    <row r="44" spans="1:22" ht="24.75" customHeight="1" x14ac:dyDescent="0.3">
      <c r="U44" s="64"/>
      <c r="V44" s="64"/>
    </row>
    <row r="45" spans="1:22" ht="24.75" customHeight="1" x14ac:dyDescent="0.3">
      <c r="U45" s="64"/>
      <c r="V45" s="64"/>
    </row>
    <row r="46" spans="1:22" ht="24.75" customHeight="1" x14ac:dyDescent="0.3">
      <c r="U46" s="64"/>
      <c r="V46" s="64"/>
    </row>
    <row r="47" spans="1:22" ht="24.75" customHeight="1" x14ac:dyDescent="0.3"/>
    <row r="48" spans="1:22" ht="24.75" customHeight="1" x14ac:dyDescent="0.3"/>
    <row r="49" ht="24.7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4028" spans="1:4" s="66" customFormat="1" x14ac:dyDescent="0.3">
      <c r="A4028" s="154"/>
      <c r="B4028" s="154"/>
      <c r="D4028" s="65"/>
    </row>
    <row r="4029" spans="1:4" s="66" customFormat="1" x14ac:dyDescent="0.3">
      <c r="A4029" s="154"/>
      <c r="B4029" s="154"/>
      <c r="D4029" s="65"/>
    </row>
    <row r="4030" spans="1:4" s="66" customFormat="1" x14ac:dyDescent="0.3">
      <c r="A4030" s="154"/>
      <c r="B4030" s="154"/>
      <c r="D4030" s="65"/>
    </row>
    <row r="4031" spans="1:4" s="66" customFormat="1" x14ac:dyDescent="0.3">
      <c r="A4031" s="154"/>
      <c r="B4031" s="154"/>
      <c r="D4031" s="65"/>
    </row>
    <row r="4032" spans="1:4" s="66" customFormat="1" x14ac:dyDescent="0.3">
      <c r="A4032" s="154"/>
      <c r="B4032" s="154"/>
      <c r="D4032" s="65"/>
    </row>
    <row r="4033" spans="1:95" s="66" customFormat="1" x14ac:dyDescent="0.3">
      <c r="A4033" s="154"/>
      <c r="B4033" s="154"/>
      <c r="D4033" s="65"/>
    </row>
    <row r="4034" spans="1:95" s="66" customFormat="1" x14ac:dyDescent="0.3">
      <c r="A4034" s="154"/>
      <c r="B4034" s="154"/>
      <c r="D4034" s="65"/>
    </row>
    <row r="4035" spans="1:95" s="66" customFormat="1" x14ac:dyDescent="0.3">
      <c r="A4035" s="154"/>
      <c r="B4035" s="154"/>
      <c r="D4035" s="65"/>
    </row>
    <row r="4036" spans="1:95" s="66" customFormat="1" x14ac:dyDescent="0.3">
      <c r="A4036" s="154"/>
      <c r="B4036" s="154"/>
      <c r="D4036" s="65"/>
    </row>
    <row r="4037" spans="1:95" s="66" customFormat="1" ht="144" x14ac:dyDescent="0.3">
      <c r="A4037" s="154"/>
      <c r="B4037" s="154"/>
      <c r="D4037" s="65"/>
      <c r="BF4037" s="67"/>
      <c r="BG4037" s="68" t="s">
        <v>62</v>
      </c>
      <c r="BI4037" s="69" t="s">
        <v>63</v>
      </c>
      <c r="BJ4037" s="70" t="s">
        <v>62</v>
      </c>
      <c r="BK4037" s="70" t="s">
        <v>64</v>
      </c>
      <c r="BL4037" s="70" t="s">
        <v>65</v>
      </c>
      <c r="BM4037" s="70" t="s">
        <v>66</v>
      </c>
      <c r="BN4037" s="70" t="s">
        <v>67</v>
      </c>
      <c r="BO4037" s="68" t="s">
        <v>68</v>
      </c>
      <c r="BP4037" s="68" t="s">
        <v>69</v>
      </c>
      <c r="BQ4037" s="68" t="s">
        <v>70</v>
      </c>
      <c r="BR4037" s="68" t="s">
        <v>71</v>
      </c>
      <c r="BS4037" s="68" t="s">
        <v>72</v>
      </c>
      <c r="BT4037" s="68" t="s">
        <v>73</v>
      </c>
      <c r="BU4037" s="68" t="s">
        <v>74</v>
      </c>
      <c r="BV4037" s="68" t="s">
        <v>75</v>
      </c>
      <c r="BW4037" s="68" t="s">
        <v>76</v>
      </c>
      <c r="BX4037" s="68" t="s">
        <v>77</v>
      </c>
      <c r="BY4037" s="68" t="s">
        <v>78</v>
      </c>
      <c r="BZ4037" s="68" t="s">
        <v>79</v>
      </c>
      <c r="CA4037" s="68" t="s">
        <v>80</v>
      </c>
      <c r="CB4037" s="68" t="s">
        <v>81</v>
      </c>
      <c r="CC4037" s="68" t="s">
        <v>82</v>
      </c>
      <c r="CD4037" s="68" t="s">
        <v>83</v>
      </c>
      <c r="CE4037" s="68" t="s">
        <v>84</v>
      </c>
      <c r="CF4037" s="68" t="s">
        <v>85</v>
      </c>
      <c r="CG4037" s="68" t="s">
        <v>86</v>
      </c>
      <c r="CH4037" s="68" t="s">
        <v>87</v>
      </c>
      <c r="CI4037" s="68" t="s">
        <v>88</v>
      </c>
      <c r="CJ4037" s="68" t="s">
        <v>89</v>
      </c>
      <c r="CK4037" s="68" t="s">
        <v>90</v>
      </c>
      <c r="CL4037" s="68" t="s">
        <v>91</v>
      </c>
      <c r="CM4037" s="68" t="s">
        <v>92</v>
      </c>
      <c r="CN4037" s="68" t="s">
        <v>93</v>
      </c>
      <c r="CO4037" s="68" t="s">
        <v>94</v>
      </c>
      <c r="CP4037" s="68" t="s">
        <v>95</v>
      </c>
      <c r="CQ4037" s="68" t="s">
        <v>96</v>
      </c>
    </row>
    <row r="4038" spans="1:95" s="66" customFormat="1" ht="288" x14ac:dyDescent="0.3">
      <c r="A4038" s="154"/>
      <c r="B4038" s="154"/>
      <c r="D4038" s="65"/>
      <c r="BF4038" s="67"/>
      <c r="BG4038" s="68" t="s">
        <v>64</v>
      </c>
      <c r="BI4038" s="69" t="s">
        <v>97</v>
      </c>
      <c r="BJ4038" s="70" t="s">
        <v>98</v>
      </c>
      <c r="BK4038" s="70" t="s">
        <v>99</v>
      </c>
      <c r="BL4038" s="70" t="s">
        <v>100</v>
      </c>
      <c r="BM4038" s="70" t="s">
        <v>101</v>
      </c>
      <c r="BN4038" s="70" t="s">
        <v>102</v>
      </c>
      <c r="BO4038" s="68" t="s">
        <v>103</v>
      </c>
      <c r="BP4038" s="68" t="s">
        <v>104</v>
      </c>
      <c r="BQ4038" s="68" t="s">
        <v>105</v>
      </c>
      <c r="BR4038" s="68" t="s">
        <v>106</v>
      </c>
      <c r="BS4038" s="68" t="s">
        <v>107</v>
      </c>
      <c r="BT4038" s="68" t="s">
        <v>108</v>
      </c>
      <c r="BU4038" s="68" t="s">
        <v>109</v>
      </c>
      <c r="BV4038" s="68" t="s">
        <v>110</v>
      </c>
      <c r="BW4038" s="68" t="s">
        <v>111</v>
      </c>
      <c r="BX4038" s="68" t="s">
        <v>112</v>
      </c>
      <c r="BY4038" s="68" t="s">
        <v>113</v>
      </c>
      <c r="BZ4038" s="68" t="s">
        <v>114</v>
      </c>
      <c r="CA4038" s="68" t="s">
        <v>115</v>
      </c>
      <c r="CB4038" s="68" t="s">
        <v>116</v>
      </c>
      <c r="CC4038" s="68" t="s">
        <v>117</v>
      </c>
      <c r="CD4038" s="68" t="s">
        <v>118</v>
      </c>
      <c r="CE4038" s="68" t="s">
        <v>119</v>
      </c>
      <c r="CF4038" s="68" t="s">
        <v>120</v>
      </c>
      <c r="CG4038" s="68" t="s">
        <v>121</v>
      </c>
      <c r="CH4038" s="68" t="s">
        <v>122</v>
      </c>
      <c r="CI4038" s="68" t="s">
        <v>123</v>
      </c>
      <c r="CJ4038" s="68" t="s">
        <v>124</v>
      </c>
      <c r="CK4038" s="68" t="s">
        <v>125</v>
      </c>
      <c r="CL4038" s="68" t="s">
        <v>126</v>
      </c>
      <c r="CM4038" s="68" t="s">
        <v>127</v>
      </c>
      <c r="CN4038" s="68" t="s">
        <v>128</v>
      </c>
      <c r="CO4038" s="68" t="s">
        <v>129</v>
      </c>
      <c r="CP4038" s="68" t="s">
        <v>130</v>
      </c>
      <c r="CQ4038" s="68" t="s">
        <v>131</v>
      </c>
    </row>
    <row r="4039" spans="1:95" s="66" customFormat="1" ht="409.6" x14ac:dyDescent="0.3">
      <c r="A4039" s="154"/>
      <c r="B4039" s="154"/>
      <c r="D4039" s="65"/>
      <c r="BF4039" s="67"/>
      <c r="BG4039" s="68" t="s">
        <v>65</v>
      </c>
      <c r="BI4039" s="69" t="s">
        <v>132</v>
      </c>
      <c r="BJ4039" s="71" t="s">
        <v>133</v>
      </c>
      <c r="BK4039" s="71" t="s">
        <v>134</v>
      </c>
      <c r="BL4039" s="71" t="s">
        <v>135</v>
      </c>
      <c r="BM4039" s="71" t="s">
        <v>136</v>
      </c>
      <c r="BN4039" s="71" t="s">
        <v>137</v>
      </c>
      <c r="BO4039" s="72" t="s">
        <v>138</v>
      </c>
      <c r="BP4039" s="72" t="s">
        <v>139</v>
      </c>
      <c r="BQ4039" s="72" t="s">
        <v>140</v>
      </c>
      <c r="BR4039" s="72" t="s">
        <v>141</v>
      </c>
      <c r="BS4039" s="72" t="s">
        <v>142</v>
      </c>
      <c r="BT4039" s="72" t="s">
        <v>143</v>
      </c>
      <c r="BU4039" s="72" t="s">
        <v>144</v>
      </c>
      <c r="BV4039" s="72" t="s">
        <v>145</v>
      </c>
      <c r="BW4039" s="72" t="s">
        <v>146</v>
      </c>
      <c r="BX4039" s="72" t="s">
        <v>147</v>
      </c>
      <c r="BY4039" s="72" t="s">
        <v>148</v>
      </c>
      <c r="BZ4039" s="72" t="s">
        <v>149</v>
      </c>
      <c r="CA4039" s="72" t="s">
        <v>150</v>
      </c>
      <c r="CB4039" s="72" t="s">
        <v>151</v>
      </c>
      <c r="CC4039" s="72" t="s">
        <v>152</v>
      </c>
      <c r="CD4039" s="72" t="s">
        <v>153</v>
      </c>
      <c r="CE4039" s="72" t="s">
        <v>154</v>
      </c>
      <c r="CF4039" s="72" t="s">
        <v>155</v>
      </c>
      <c r="CG4039" s="72" t="s">
        <v>156</v>
      </c>
      <c r="CH4039" s="72" t="s">
        <v>157</v>
      </c>
      <c r="CI4039" s="72" t="s">
        <v>158</v>
      </c>
      <c r="CJ4039" s="72" t="s">
        <v>156</v>
      </c>
      <c r="CK4039" s="72" t="s">
        <v>159</v>
      </c>
      <c r="CL4039" s="72" t="s">
        <v>156</v>
      </c>
      <c r="CM4039" s="72" t="s">
        <v>160</v>
      </c>
      <c r="CN4039" s="72" t="s">
        <v>161</v>
      </c>
      <c r="CO4039" s="72" t="s">
        <v>162</v>
      </c>
      <c r="CP4039" s="72" t="s">
        <v>163</v>
      </c>
      <c r="CQ4039" s="72" t="s">
        <v>164</v>
      </c>
    </row>
    <row r="4040" spans="1:95" s="66" customFormat="1" ht="409.6" x14ac:dyDescent="0.3">
      <c r="A4040" s="154"/>
      <c r="B4040" s="154"/>
      <c r="D4040" s="65"/>
      <c r="BF4040" s="67"/>
      <c r="BG4040" s="68" t="s">
        <v>66</v>
      </c>
      <c r="BI4040" s="69" t="s">
        <v>165</v>
      </c>
      <c r="BJ4040" s="57"/>
      <c r="BK4040" s="71" t="s">
        <v>166</v>
      </c>
      <c r="BL4040" s="57"/>
      <c r="BM4040" s="71" t="s">
        <v>167</v>
      </c>
      <c r="BN4040" s="71" t="s">
        <v>168</v>
      </c>
      <c r="BO4040" s="72" t="s">
        <v>169</v>
      </c>
      <c r="BP4040" s="72" t="s">
        <v>170</v>
      </c>
      <c r="BS4040" s="72" t="s">
        <v>171</v>
      </c>
      <c r="BT4040" s="72" t="s">
        <v>172</v>
      </c>
      <c r="BV4040" s="72" t="s">
        <v>173</v>
      </c>
      <c r="BW4040" s="72" t="s">
        <v>174</v>
      </c>
      <c r="BX4040" s="68"/>
      <c r="BY4040" s="72" t="s">
        <v>175</v>
      </c>
      <c r="CA4040" s="72" t="s">
        <v>176</v>
      </c>
      <c r="CC4040" s="72" t="s">
        <v>177</v>
      </c>
      <c r="CD4040" s="72" t="s">
        <v>178</v>
      </c>
      <c r="CE4040" s="72" t="s">
        <v>179</v>
      </c>
      <c r="CF4040" s="72" t="s">
        <v>180</v>
      </c>
      <c r="CG4040" s="72" t="s">
        <v>181</v>
      </c>
      <c r="CI4040" s="72" t="s">
        <v>182</v>
      </c>
      <c r="CJ4040" s="72" t="s">
        <v>183</v>
      </c>
      <c r="CL4040" s="72" t="s">
        <v>184</v>
      </c>
      <c r="CN4040" s="72" t="s">
        <v>185</v>
      </c>
      <c r="CO4040" s="72" t="s">
        <v>186</v>
      </c>
    </row>
    <row r="4041" spans="1:95" s="66" customFormat="1" ht="409.6" x14ac:dyDescent="0.3">
      <c r="A4041" s="154"/>
      <c r="B4041" s="154"/>
      <c r="D4041" s="65"/>
      <c r="BF4041" s="69"/>
      <c r="BG4041" s="70" t="s">
        <v>67</v>
      </c>
      <c r="BI4041" s="69" t="s">
        <v>187</v>
      </c>
      <c r="BJ4041" s="57"/>
      <c r="BK4041" s="71" t="s">
        <v>188</v>
      </c>
      <c r="BL4041" s="57"/>
      <c r="BM4041" s="71" t="s">
        <v>189</v>
      </c>
      <c r="BN4041" s="71" t="s">
        <v>190</v>
      </c>
      <c r="BO4041" s="72" t="s">
        <v>191</v>
      </c>
      <c r="BP4041" s="72" t="s">
        <v>192</v>
      </c>
      <c r="BS4041" s="72" t="s">
        <v>193</v>
      </c>
      <c r="BT4041" s="72" t="s">
        <v>194</v>
      </c>
      <c r="BW4041" s="72" t="s">
        <v>195</v>
      </c>
      <c r="BX4041" s="68"/>
      <c r="BY4041" s="72" t="s">
        <v>196</v>
      </c>
      <c r="CC4041" s="72" t="s">
        <v>197</v>
      </c>
      <c r="CF4041" s="72" t="s">
        <v>198</v>
      </c>
      <c r="CI4041" s="72" t="s">
        <v>199</v>
      </c>
      <c r="CJ4041" s="72" t="s">
        <v>193</v>
      </c>
      <c r="CL4041" s="72" t="s">
        <v>200</v>
      </c>
      <c r="CN4041" s="72" t="s">
        <v>193</v>
      </c>
      <c r="CO4041" s="72" t="s">
        <v>201</v>
      </c>
    </row>
    <row r="4042" spans="1:95" s="66" customFormat="1" ht="409.6" x14ac:dyDescent="0.3">
      <c r="A4042" s="154"/>
      <c r="B4042" s="154"/>
      <c r="D4042" s="65"/>
      <c r="BF4042" s="69"/>
      <c r="BG4042" s="70" t="s">
        <v>68</v>
      </c>
      <c r="BI4042" s="69" t="s">
        <v>202</v>
      </c>
      <c r="BJ4042" s="57"/>
      <c r="BK4042" s="71" t="s">
        <v>203</v>
      </c>
      <c r="BL4042" s="57"/>
      <c r="BM4042" s="71" t="s">
        <v>193</v>
      </c>
      <c r="BN4042" s="71" t="s">
        <v>193</v>
      </c>
      <c r="BO4042" s="72" t="s">
        <v>204</v>
      </c>
      <c r="BP4042" s="72" t="s">
        <v>193</v>
      </c>
      <c r="BW4042" s="72" t="s">
        <v>205</v>
      </c>
      <c r="BX4042" s="68"/>
      <c r="BY4042" s="72" t="s">
        <v>206</v>
      </c>
      <c r="CC4042" s="72" t="s">
        <v>181</v>
      </c>
      <c r="CL4042" s="72" t="s">
        <v>207</v>
      </c>
      <c r="CO4042" s="72" t="s">
        <v>208</v>
      </c>
    </row>
    <row r="4043" spans="1:95" s="66" customFormat="1" ht="409.6" x14ac:dyDescent="0.3">
      <c r="A4043" s="154"/>
      <c r="B4043" s="154"/>
      <c r="D4043" s="65"/>
      <c r="BF4043" s="69"/>
      <c r="BG4043" s="70" t="s">
        <v>69</v>
      </c>
      <c r="BI4043" s="69" t="s">
        <v>209</v>
      </c>
      <c r="BJ4043" s="57"/>
      <c r="BK4043" s="71" t="s">
        <v>210</v>
      </c>
      <c r="BL4043" s="57"/>
      <c r="BM4043" s="57"/>
      <c r="BP4043" s="72" t="s">
        <v>211</v>
      </c>
      <c r="BW4043" s="72" t="s">
        <v>212</v>
      </c>
      <c r="BX4043" s="68"/>
      <c r="BY4043" s="72" t="s">
        <v>213</v>
      </c>
      <c r="CC4043" s="72" t="s">
        <v>214</v>
      </c>
      <c r="CL4043" s="72" t="s">
        <v>215</v>
      </c>
      <c r="CO4043" s="72" t="s">
        <v>216</v>
      </c>
    </row>
    <row r="4044" spans="1:95" s="57" customFormat="1" ht="288" x14ac:dyDescent="0.3">
      <c r="A4044" s="26"/>
      <c r="B4044" s="26"/>
      <c r="D4044" s="73"/>
      <c r="BF4044" s="69"/>
      <c r="BG4044" s="70" t="s">
        <v>70</v>
      </c>
      <c r="BI4044" s="69" t="s">
        <v>217</v>
      </c>
      <c r="BK4044" s="71" t="s">
        <v>218</v>
      </c>
      <c r="BW4044" s="71" t="s">
        <v>219</v>
      </c>
      <c r="BX4044" s="70"/>
      <c r="BY4044" s="71" t="s">
        <v>220</v>
      </c>
      <c r="CL4044" s="71" t="s">
        <v>221</v>
      </c>
      <c r="CO4044" s="71" t="s">
        <v>222</v>
      </c>
    </row>
    <row r="4045" spans="1:95" s="57" customFormat="1" ht="409.6" x14ac:dyDescent="0.3">
      <c r="A4045" s="26"/>
      <c r="B4045" s="26"/>
      <c r="D4045" s="73"/>
      <c r="BF4045" s="69"/>
      <c r="BG4045" s="70" t="s">
        <v>71</v>
      </c>
      <c r="BI4045" s="69" t="s">
        <v>223</v>
      </c>
      <c r="BK4045" s="71" t="s">
        <v>224</v>
      </c>
      <c r="BX4045" s="70"/>
      <c r="BY4045" s="71" t="s">
        <v>225</v>
      </c>
      <c r="CL4045" s="71" t="s">
        <v>226</v>
      </c>
      <c r="CO4045" s="71" t="s">
        <v>227</v>
      </c>
    </row>
    <row r="4046" spans="1:95" s="57" customFormat="1" ht="336" x14ac:dyDescent="0.3">
      <c r="A4046" s="26"/>
      <c r="B4046" s="26"/>
      <c r="D4046" s="73"/>
      <c r="BF4046" s="69"/>
      <c r="BG4046" s="70" t="s">
        <v>72</v>
      </c>
      <c r="BI4046" s="69" t="s">
        <v>228</v>
      </c>
      <c r="BK4046" s="71" t="s">
        <v>229</v>
      </c>
      <c r="BX4046" s="70"/>
      <c r="BY4046" s="71" t="s">
        <v>230</v>
      </c>
      <c r="CL4046" s="71" t="s">
        <v>231</v>
      </c>
      <c r="CO4046" s="71" t="s">
        <v>232</v>
      </c>
    </row>
    <row r="4047" spans="1:95" s="57" customFormat="1" ht="372" x14ac:dyDescent="0.3">
      <c r="A4047" s="26"/>
      <c r="B4047" s="26"/>
      <c r="D4047" s="73"/>
      <c r="BF4047" s="69"/>
      <c r="BG4047" s="70" t="s">
        <v>73</v>
      </c>
      <c r="BI4047" s="69" t="s">
        <v>233</v>
      </c>
      <c r="BK4047" s="71" t="s">
        <v>234</v>
      </c>
      <c r="BX4047" s="70"/>
      <c r="BY4047" s="71" t="s">
        <v>235</v>
      </c>
      <c r="CO4047" s="71" t="s">
        <v>236</v>
      </c>
    </row>
    <row r="4048" spans="1:95" s="57" customFormat="1" ht="409.6" x14ac:dyDescent="0.3">
      <c r="A4048" s="26"/>
      <c r="B4048" s="26"/>
      <c r="D4048" s="73"/>
      <c r="BF4048" s="69"/>
      <c r="BG4048" s="70" t="s">
        <v>74</v>
      </c>
      <c r="BI4048" s="69" t="s">
        <v>237</v>
      </c>
      <c r="BK4048" s="71" t="s">
        <v>238</v>
      </c>
      <c r="BX4048" s="70"/>
      <c r="BY4048" s="71" t="s">
        <v>239</v>
      </c>
      <c r="CO4048" s="71" t="s">
        <v>240</v>
      </c>
    </row>
    <row r="4049" spans="1:77" s="57" customFormat="1" ht="396" x14ac:dyDescent="0.3">
      <c r="A4049" s="26"/>
      <c r="B4049" s="26"/>
      <c r="D4049" s="73"/>
      <c r="BF4049" s="69"/>
      <c r="BG4049" s="70" t="s">
        <v>75</v>
      </c>
      <c r="BI4049" s="69" t="s">
        <v>241</v>
      </c>
      <c r="BK4049" s="71" t="s">
        <v>242</v>
      </c>
      <c r="BX4049" s="70"/>
      <c r="BY4049" s="71" t="s">
        <v>243</v>
      </c>
    </row>
    <row r="4050" spans="1:77" s="57" customFormat="1" ht="336" x14ac:dyDescent="0.3">
      <c r="A4050" s="26"/>
      <c r="B4050" s="26"/>
      <c r="D4050" s="73"/>
      <c r="BF4050" s="69"/>
      <c r="BG4050" s="70" t="s">
        <v>76</v>
      </c>
      <c r="BI4050" s="69" t="s">
        <v>244</v>
      </c>
      <c r="BK4050" s="71" t="s">
        <v>245</v>
      </c>
      <c r="BX4050" s="70"/>
      <c r="BY4050" s="71" t="s">
        <v>246</v>
      </c>
    </row>
    <row r="4051" spans="1:77" s="57" customFormat="1" ht="372" x14ac:dyDescent="0.3">
      <c r="A4051" s="26"/>
      <c r="B4051" s="26"/>
      <c r="D4051" s="73"/>
      <c r="BF4051" s="69"/>
      <c r="BG4051" s="70" t="s">
        <v>78</v>
      </c>
      <c r="BI4051" s="69" t="s">
        <v>247</v>
      </c>
      <c r="BK4051" s="71" t="s">
        <v>248</v>
      </c>
      <c r="BY4051" s="71" t="s">
        <v>249</v>
      </c>
    </row>
    <row r="4052" spans="1:77" s="57" customFormat="1" ht="409.6" x14ac:dyDescent="0.3">
      <c r="A4052" s="26"/>
      <c r="B4052" s="26"/>
      <c r="D4052" s="73"/>
      <c r="BF4052" s="69"/>
      <c r="BG4052" s="70" t="s">
        <v>77</v>
      </c>
      <c r="BI4052" s="69" t="s">
        <v>250</v>
      </c>
      <c r="BK4052" s="71" t="s">
        <v>251</v>
      </c>
      <c r="BY4052" s="71" t="s">
        <v>252</v>
      </c>
    </row>
    <row r="4053" spans="1:77" s="57" customFormat="1" ht="409.6" x14ac:dyDescent="0.3">
      <c r="A4053" s="26"/>
      <c r="B4053" s="26"/>
      <c r="D4053" s="73"/>
      <c r="BF4053" s="69"/>
      <c r="BG4053" s="70" t="s">
        <v>79</v>
      </c>
      <c r="BI4053" s="69" t="s">
        <v>253</v>
      </c>
      <c r="BK4053" s="71" t="s">
        <v>254</v>
      </c>
      <c r="BY4053" s="71" t="s">
        <v>255</v>
      </c>
    </row>
    <row r="4054" spans="1:77" s="66" customFormat="1" ht="60" x14ac:dyDescent="0.3">
      <c r="A4054" s="154"/>
      <c r="B4054" s="154"/>
      <c r="D4054" s="65"/>
      <c r="BF4054" s="69"/>
      <c r="BG4054" s="70" t="s">
        <v>80</v>
      </c>
      <c r="BH4054" s="57"/>
      <c r="BI4054" s="69" t="s">
        <v>256</v>
      </c>
      <c r="BJ4054" s="57"/>
      <c r="BK4054" s="57"/>
      <c r="BL4054" s="57"/>
      <c r="BM4054" s="57"/>
    </row>
    <row r="4055" spans="1:77" s="66" customFormat="1" ht="60" x14ac:dyDescent="0.3">
      <c r="A4055" s="154"/>
      <c r="B4055" s="154"/>
      <c r="D4055" s="65"/>
      <c r="BF4055" s="57"/>
      <c r="BG4055" s="70" t="s">
        <v>81</v>
      </c>
      <c r="BH4055" s="57"/>
      <c r="BI4055" s="57"/>
      <c r="BJ4055" s="57"/>
      <c r="BK4055" s="57"/>
      <c r="BL4055" s="57"/>
      <c r="BM4055" s="57"/>
    </row>
    <row r="4056" spans="1:77" s="66" customFormat="1" ht="36" x14ac:dyDescent="0.3">
      <c r="A4056" s="154"/>
      <c r="B4056" s="154"/>
      <c r="D4056" s="65"/>
      <c r="BF4056" s="57"/>
      <c r="BG4056" s="70" t="s">
        <v>82</v>
      </c>
      <c r="BH4056" s="57"/>
      <c r="BI4056" s="57"/>
      <c r="BJ4056" s="57"/>
      <c r="BK4056" s="57"/>
      <c r="BL4056" s="57"/>
      <c r="BM4056" s="57"/>
    </row>
    <row r="4057" spans="1:77" s="66" customFormat="1" ht="84" x14ac:dyDescent="0.3">
      <c r="A4057" s="154"/>
      <c r="B4057" s="154"/>
      <c r="D4057" s="65"/>
      <c r="BF4057" s="57"/>
      <c r="BG4057" s="70" t="s">
        <v>83</v>
      </c>
      <c r="BH4057" s="57"/>
      <c r="BI4057" s="57"/>
      <c r="BJ4057" s="57"/>
      <c r="BK4057" s="57"/>
      <c r="BL4057" s="57"/>
      <c r="BM4057" s="57"/>
    </row>
    <row r="4058" spans="1:77" s="66" customFormat="1" ht="36" x14ac:dyDescent="0.3">
      <c r="A4058" s="154"/>
      <c r="B4058" s="154"/>
      <c r="D4058" s="65"/>
      <c r="BF4058" s="57"/>
      <c r="BG4058" s="70" t="s">
        <v>84</v>
      </c>
      <c r="BH4058" s="57"/>
      <c r="BI4058" s="57"/>
      <c r="BJ4058" s="57"/>
      <c r="BK4058" s="57"/>
      <c r="BL4058" s="57"/>
      <c r="BM4058" s="57"/>
    </row>
    <row r="4059" spans="1:77" s="66" customFormat="1" ht="48" x14ac:dyDescent="0.3">
      <c r="A4059" s="154"/>
      <c r="B4059" s="154"/>
      <c r="D4059" s="65"/>
      <c r="BF4059" s="57"/>
      <c r="BG4059" s="70" t="s">
        <v>85</v>
      </c>
      <c r="BH4059" s="57"/>
      <c r="BI4059" s="57"/>
      <c r="BJ4059" s="57"/>
      <c r="BK4059" s="57"/>
      <c r="BL4059" s="57"/>
      <c r="BM4059" s="57"/>
    </row>
    <row r="4060" spans="1:77" s="66" customFormat="1" ht="144" x14ac:dyDescent="0.3">
      <c r="A4060" s="154"/>
      <c r="B4060" s="154"/>
      <c r="D4060" s="65"/>
      <c r="BF4060" s="57"/>
      <c r="BG4060" s="70" t="s">
        <v>86</v>
      </c>
      <c r="BH4060" s="57"/>
      <c r="BI4060" s="57"/>
      <c r="BJ4060" s="57"/>
      <c r="BK4060" s="57"/>
      <c r="BL4060" s="57"/>
      <c r="BM4060" s="57"/>
    </row>
    <row r="4061" spans="1:77" s="66" customFormat="1" ht="72" x14ac:dyDescent="0.3">
      <c r="A4061" s="154"/>
      <c r="B4061" s="154"/>
      <c r="D4061" s="65"/>
      <c r="BF4061" s="57"/>
      <c r="BG4061" s="70" t="s">
        <v>87</v>
      </c>
      <c r="BH4061" s="57"/>
      <c r="BI4061" s="57"/>
      <c r="BJ4061" s="57"/>
      <c r="BK4061" s="57"/>
      <c r="BL4061" s="57"/>
      <c r="BM4061" s="57"/>
    </row>
    <row r="4062" spans="1:77" s="66" customFormat="1" ht="60" x14ac:dyDescent="0.3">
      <c r="A4062" s="154"/>
      <c r="B4062" s="154"/>
      <c r="D4062" s="65"/>
      <c r="BF4062" s="57"/>
      <c r="BG4062" s="70" t="s">
        <v>88</v>
      </c>
      <c r="BH4062" s="57"/>
      <c r="BI4062" s="57"/>
      <c r="BJ4062" s="57"/>
      <c r="BK4062" s="57"/>
      <c r="BL4062" s="57"/>
      <c r="BM4062" s="57"/>
    </row>
    <row r="4063" spans="1:77" s="66" customFormat="1" ht="60" x14ac:dyDescent="0.3">
      <c r="A4063" s="154"/>
      <c r="B4063" s="154"/>
      <c r="D4063" s="65"/>
      <c r="BF4063" s="57"/>
      <c r="BG4063" s="70" t="s">
        <v>89</v>
      </c>
      <c r="BH4063" s="57"/>
      <c r="BI4063" s="57"/>
      <c r="BJ4063" s="57"/>
      <c r="BK4063" s="57"/>
      <c r="BL4063" s="57"/>
      <c r="BM4063" s="57"/>
    </row>
    <row r="4064" spans="1:77" s="66" customFormat="1" ht="96" x14ac:dyDescent="0.3">
      <c r="A4064" s="154"/>
      <c r="B4064" s="154"/>
      <c r="D4064" s="65"/>
      <c r="BF4064" s="57"/>
      <c r="BG4064" s="70" t="s">
        <v>90</v>
      </c>
      <c r="BH4064" s="57"/>
      <c r="BI4064" s="57"/>
      <c r="BJ4064" s="57"/>
      <c r="BK4064" s="57"/>
      <c r="BL4064" s="57"/>
      <c r="BM4064" s="57"/>
    </row>
    <row r="4065" spans="1:100" s="66" customFormat="1" ht="84" x14ac:dyDescent="0.3">
      <c r="A4065" s="154"/>
      <c r="B4065" s="154"/>
      <c r="D4065" s="65"/>
      <c r="BF4065" s="57"/>
      <c r="BG4065" s="70" t="s">
        <v>91</v>
      </c>
      <c r="BH4065" s="57"/>
      <c r="BI4065" s="57"/>
      <c r="BJ4065" s="57"/>
      <c r="BK4065" s="57"/>
      <c r="BL4065" s="57"/>
      <c r="BM4065" s="57"/>
    </row>
    <row r="4066" spans="1:100" s="66" customFormat="1" ht="48" x14ac:dyDescent="0.3">
      <c r="A4066" s="154"/>
      <c r="B4066" s="154"/>
      <c r="D4066" s="65"/>
      <c r="BF4066" s="57"/>
      <c r="BG4066" s="70" t="s">
        <v>92</v>
      </c>
      <c r="BH4066" s="57"/>
      <c r="BI4066" s="57"/>
      <c r="BJ4066" s="57"/>
      <c r="BK4066" s="57"/>
      <c r="BL4066" s="57"/>
      <c r="BM4066" s="57"/>
    </row>
    <row r="4067" spans="1:100" s="66" customFormat="1" ht="60" x14ac:dyDescent="0.3">
      <c r="A4067" s="154"/>
      <c r="B4067" s="154"/>
      <c r="D4067" s="65"/>
      <c r="BF4067" s="57"/>
      <c r="BG4067" s="70" t="s">
        <v>93</v>
      </c>
      <c r="BH4067" s="57"/>
      <c r="BI4067" s="57"/>
      <c r="BJ4067" s="57"/>
      <c r="BK4067" s="57"/>
      <c r="BL4067" s="57"/>
      <c r="BM4067" s="57"/>
    </row>
    <row r="4068" spans="1:100" s="66" customFormat="1" ht="36" x14ac:dyDescent="0.3">
      <c r="A4068" s="154"/>
      <c r="B4068" s="154"/>
      <c r="D4068" s="65"/>
      <c r="BF4068" s="57"/>
      <c r="BG4068" s="70" t="s">
        <v>94</v>
      </c>
      <c r="BH4068" s="57"/>
      <c r="BI4068" s="57"/>
      <c r="BJ4068" s="57"/>
      <c r="BK4068" s="57"/>
      <c r="BL4068" s="57"/>
      <c r="BM4068" s="57"/>
    </row>
    <row r="4069" spans="1:100" s="66" customFormat="1" ht="72" x14ac:dyDescent="0.3">
      <c r="A4069" s="154"/>
      <c r="B4069" s="154"/>
      <c r="D4069" s="65"/>
      <c r="BF4069" s="57"/>
      <c r="BG4069" s="70" t="s">
        <v>95</v>
      </c>
      <c r="BH4069" s="57"/>
      <c r="BI4069" s="57"/>
      <c r="BJ4069" s="57"/>
      <c r="BK4069" s="57"/>
      <c r="BL4069" s="57"/>
      <c r="BM4069" s="57"/>
    </row>
    <row r="4070" spans="1:100" s="66" customFormat="1" ht="72" x14ac:dyDescent="0.3">
      <c r="A4070" s="154"/>
      <c r="B4070" s="154"/>
      <c r="D4070" s="65"/>
      <c r="BF4070" s="57"/>
      <c r="BG4070" s="70" t="s">
        <v>96</v>
      </c>
      <c r="BH4070" s="57"/>
      <c r="BI4070" s="57"/>
      <c r="BJ4070" s="57"/>
      <c r="BK4070" s="57"/>
      <c r="BL4070" s="57"/>
      <c r="BM4070" s="57"/>
    </row>
    <row r="4071" spans="1:100" s="66" customFormat="1" x14ac:dyDescent="0.3">
      <c r="A4071" s="154"/>
      <c r="B4071" s="154"/>
      <c r="D4071" s="65"/>
    </row>
    <row r="4072" spans="1:100" s="66" customFormat="1" x14ac:dyDescent="0.3">
      <c r="A4072" s="154"/>
      <c r="B4072" s="154"/>
      <c r="D4072" s="65"/>
    </row>
    <row r="4073" spans="1:100" s="66" customFormat="1" x14ac:dyDescent="0.3">
      <c r="A4073" s="154"/>
      <c r="B4073" s="154"/>
      <c r="D4073" s="65"/>
    </row>
    <row r="4074" spans="1:100" x14ac:dyDescent="0.3">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26"/>
      <c r="CO4074" s="26"/>
      <c r="CP4074" s="26"/>
      <c r="CQ4074" s="26"/>
      <c r="CR4074" s="26"/>
      <c r="CS4074" s="26"/>
      <c r="CT4074" s="26"/>
    </row>
    <row r="4075" spans="1:100" x14ac:dyDescent="0.3">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26"/>
      <c r="CP4075" s="26"/>
      <c r="CQ4075" s="26"/>
      <c r="CR4075" s="26"/>
      <c r="CS4075" s="26"/>
      <c r="CT4075" s="26"/>
    </row>
    <row r="4076" spans="1:100" x14ac:dyDescent="0.3">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26"/>
      <c r="CP4076" s="26"/>
      <c r="CQ4076" s="26"/>
      <c r="CR4076" s="26"/>
      <c r="CS4076" s="26"/>
      <c r="CT4076" s="26"/>
    </row>
    <row r="4077" spans="1:100" x14ac:dyDescent="0.3">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26"/>
      <c r="CP4077" s="26"/>
      <c r="CQ4077" s="26"/>
      <c r="CR4077" s="26"/>
      <c r="CS4077" s="26"/>
      <c r="CT4077" s="26"/>
      <c r="CU4077" s="74"/>
      <c r="CV4077" s="74"/>
    </row>
    <row r="4078" spans="1:100" x14ac:dyDescent="0.3">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26"/>
      <c r="CP4078" s="26"/>
      <c r="CQ4078" s="26"/>
      <c r="CR4078" s="26"/>
      <c r="CS4078" s="26"/>
      <c r="CT4078" s="26"/>
      <c r="CU4078" s="74"/>
      <c r="CV4078" s="74"/>
    </row>
    <row r="4079" spans="1:100" x14ac:dyDescent="0.3">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26"/>
      <c r="CP4079" s="26"/>
      <c r="CQ4079" s="26"/>
      <c r="CR4079" s="26"/>
      <c r="CS4079" s="26"/>
      <c r="CT4079" s="26"/>
      <c r="CU4079" s="74"/>
      <c r="CV4079" s="74"/>
    </row>
    <row r="4080" spans="1:100" x14ac:dyDescent="0.3">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26"/>
      <c r="CP4080" s="26"/>
      <c r="CQ4080" s="26"/>
      <c r="CR4080" s="26"/>
      <c r="CS4080" s="26"/>
      <c r="CT4080" s="26"/>
      <c r="CU4080" s="74"/>
      <c r="CV4080" s="74"/>
    </row>
    <row r="4081" spans="57:100" x14ac:dyDescent="0.3">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26"/>
      <c r="CP4081" s="26"/>
      <c r="CQ4081" s="26"/>
      <c r="CR4081" s="26"/>
      <c r="CS4081" s="26"/>
      <c r="CT4081" s="26"/>
      <c r="CU4081" s="74"/>
      <c r="CV4081" s="74"/>
    </row>
    <row r="4082" spans="57:100" x14ac:dyDescent="0.3">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26"/>
      <c r="CP4082" s="26"/>
      <c r="CQ4082" s="26"/>
      <c r="CR4082" s="26"/>
      <c r="CS4082" s="26"/>
      <c r="CT4082" s="26"/>
      <c r="CU4082" s="74"/>
      <c r="CV4082" s="74"/>
    </row>
    <row r="4083" spans="57:100" x14ac:dyDescent="0.3">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26"/>
      <c r="CP4083" s="26"/>
      <c r="CQ4083" s="26"/>
      <c r="CR4083" s="26"/>
      <c r="CS4083" s="26"/>
      <c r="CT4083" s="26"/>
      <c r="CU4083" s="74"/>
      <c r="CV4083" s="74"/>
    </row>
    <row r="4084" spans="57:100" x14ac:dyDescent="0.3">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26"/>
      <c r="CP4084" s="26"/>
      <c r="CQ4084" s="26"/>
      <c r="CR4084" s="26"/>
      <c r="CS4084" s="26"/>
      <c r="CT4084" s="26"/>
      <c r="CU4084" s="74"/>
      <c r="CV4084" s="74"/>
    </row>
    <row r="4085" spans="57:100" x14ac:dyDescent="0.3">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26"/>
      <c r="CP4085" s="26"/>
      <c r="CQ4085" s="26"/>
      <c r="CR4085" s="26"/>
      <c r="CS4085" s="26"/>
      <c r="CT4085" s="26"/>
      <c r="CU4085" s="74"/>
      <c r="CV4085" s="74"/>
    </row>
    <row r="4086" spans="57:100" x14ac:dyDescent="0.3">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26"/>
      <c r="CP4086" s="26"/>
      <c r="CQ4086" s="26"/>
      <c r="CR4086" s="26"/>
      <c r="CS4086" s="26"/>
      <c r="CT4086" s="26"/>
      <c r="CU4086" s="74"/>
      <c r="CV4086" s="74"/>
    </row>
    <row r="4087" spans="57:100" x14ac:dyDescent="0.3">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26"/>
      <c r="CP4087" s="26"/>
      <c r="CQ4087" s="26"/>
      <c r="CR4087" s="26"/>
      <c r="CS4087" s="26"/>
      <c r="CT4087" s="26"/>
      <c r="CU4087" s="74"/>
      <c r="CV4087" s="74"/>
    </row>
    <row r="4088" spans="57:100" x14ac:dyDescent="0.3">
      <c r="BE4088" s="26"/>
      <c r="BF4088" s="26"/>
      <c r="BG4088" s="26"/>
      <c r="BH4088" s="26"/>
      <c r="BI4088" s="26"/>
      <c r="BJ4088" s="26"/>
      <c r="BK4088" s="26"/>
      <c r="BL4088" s="26"/>
      <c r="BM4088" s="26"/>
      <c r="BN4088" s="26"/>
      <c r="BO4088" s="26"/>
      <c r="BP4088" s="26"/>
      <c r="BQ4088" s="26"/>
      <c r="BR4088" s="26"/>
      <c r="BS4088" s="26"/>
      <c r="BT4088" s="26"/>
      <c r="BU4088" s="26"/>
      <c r="BV4088" s="26"/>
      <c r="BW4088" s="26"/>
      <c r="BX4088" s="26"/>
      <c r="BY4088" s="26"/>
      <c r="BZ4088" s="26"/>
      <c r="CA4088" s="26"/>
      <c r="CB4088" s="26"/>
      <c r="CC4088" s="26"/>
      <c r="CD4088" s="26"/>
      <c r="CE4088" s="26"/>
      <c r="CF4088" s="26"/>
      <c r="CG4088" s="26"/>
      <c r="CH4088" s="26"/>
      <c r="CI4088" s="26"/>
      <c r="CJ4088" s="26"/>
      <c r="CK4088" s="26"/>
      <c r="CL4088" s="26"/>
      <c r="CM4088" s="26"/>
      <c r="CN4088" s="26"/>
      <c r="CO4088" s="26"/>
      <c r="CP4088" s="26"/>
      <c r="CQ4088" s="26"/>
      <c r="CR4088" s="26"/>
      <c r="CS4088" s="26"/>
      <c r="CT4088" s="26"/>
      <c r="CU4088" s="74"/>
      <c r="CV4088" s="74"/>
    </row>
    <row r="4089" spans="57:100" x14ac:dyDescent="0.3">
      <c r="BE4089" s="26"/>
      <c r="BF4089" s="26"/>
      <c r="BG4089" s="26"/>
      <c r="BH4089" s="26"/>
      <c r="BI4089" s="26"/>
      <c r="BJ4089" s="26"/>
      <c r="BK4089" s="26"/>
      <c r="BL4089" s="26"/>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26"/>
      <c r="CO4089" s="26"/>
      <c r="CP4089" s="26"/>
      <c r="CQ4089" s="26"/>
      <c r="CR4089" s="26"/>
      <c r="CS4089" s="26"/>
      <c r="CT4089" s="26"/>
      <c r="CU4089" s="74"/>
      <c r="CV4089" s="74"/>
    </row>
    <row r="4090" spans="57:100" x14ac:dyDescent="0.3">
      <c r="BE4090" s="26"/>
      <c r="BF4090" s="26"/>
      <c r="BG4090" s="26"/>
      <c r="BH4090" s="26"/>
      <c r="BI4090" s="26"/>
      <c r="BJ4090" s="26"/>
      <c r="BK4090" s="26"/>
      <c r="BL4090" s="26"/>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26"/>
      <c r="CO4090" s="26"/>
      <c r="CP4090" s="26"/>
      <c r="CQ4090" s="26"/>
      <c r="CR4090" s="26"/>
      <c r="CS4090" s="26"/>
      <c r="CT4090" s="26"/>
      <c r="CU4090" s="74"/>
      <c r="CV4090" s="74"/>
    </row>
    <row r="4091" spans="57:100" x14ac:dyDescent="0.3">
      <c r="BE4091" s="26"/>
      <c r="BF4091" s="26"/>
      <c r="BG4091" s="26"/>
      <c r="BH4091" s="26"/>
      <c r="BI4091" s="26"/>
      <c r="BJ4091" s="26"/>
      <c r="BK4091" s="26"/>
      <c r="BL4091" s="26"/>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26"/>
      <c r="CO4091" s="26"/>
      <c r="CP4091" s="26"/>
      <c r="CQ4091" s="26"/>
      <c r="CR4091" s="26"/>
      <c r="CS4091" s="26"/>
      <c r="CT4091" s="26"/>
      <c r="CU4091" s="74"/>
      <c r="CV4091" s="74"/>
    </row>
    <row r="4092" spans="57:100" x14ac:dyDescent="0.3">
      <c r="BE4092" s="26"/>
      <c r="BF4092" s="26"/>
      <c r="BG4092" s="26"/>
      <c r="BH4092" s="26"/>
      <c r="BI4092" s="26"/>
      <c r="BJ4092" s="26"/>
      <c r="BK4092" s="26"/>
      <c r="BL4092" s="26"/>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26"/>
      <c r="CO4092" s="26"/>
      <c r="CP4092" s="26"/>
      <c r="CQ4092" s="26"/>
      <c r="CR4092" s="26"/>
      <c r="CS4092" s="26"/>
      <c r="CT4092" s="26"/>
      <c r="CU4092" s="74"/>
      <c r="CV4092" s="74"/>
    </row>
    <row r="4093" spans="57:100" x14ac:dyDescent="0.3">
      <c r="BE4093" s="26"/>
      <c r="BF4093" s="26"/>
      <c r="BG4093" s="26"/>
      <c r="BH4093" s="26"/>
      <c r="BI4093" s="26"/>
      <c r="BJ4093" s="26"/>
      <c r="BK4093" s="26"/>
      <c r="BL4093" s="26"/>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26"/>
      <c r="CO4093" s="26"/>
      <c r="CP4093" s="26"/>
      <c r="CQ4093" s="26"/>
      <c r="CR4093" s="26"/>
      <c r="CS4093" s="26"/>
      <c r="CT4093" s="26"/>
      <c r="CU4093" s="74"/>
      <c r="CV4093" s="74"/>
    </row>
    <row r="4094" spans="57:100" x14ac:dyDescent="0.3">
      <c r="BE4094" s="26"/>
      <c r="BF4094" s="26"/>
      <c r="BG4094" s="26"/>
      <c r="BH4094" s="26"/>
      <c r="BI4094" s="26"/>
      <c r="BJ4094" s="26"/>
      <c r="BK4094" s="26"/>
      <c r="BL4094" s="26"/>
      <c r="BM4094" s="26"/>
      <c r="BN4094" s="26"/>
      <c r="BO4094" s="26"/>
      <c r="BP4094" s="26"/>
      <c r="BQ4094" s="26"/>
      <c r="BR4094" s="26"/>
      <c r="BS4094" s="26"/>
      <c r="BT4094" s="26"/>
      <c r="BU4094" s="26"/>
      <c r="BV4094" s="26"/>
      <c r="BW4094" s="26"/>
      <c r="BX4094" s="26"/>
      <c r="BY4094" s="26"/>
      <c r="BZ4094" s="26"/>
      <c r="CA4094" s="26"/>
      <c r="CB4094" s="26"/>
      <c r="CC4094" s="26"/>
      <c r="CD4094" s="26"/>
      <c r="CE4094" s="26"/>
      <c r="CF4094" s="26"/>
      <c r="CG4094" s="26"/>
      <c r="CH4094" s="26"/>
      <c r="CI4094" s="26"/>
      <c r="CJ4094" s="26"/>
      <c r="CK4094" s="26"/>
      <c r="CL4094" s="26"/>
      <c r="CM4094" s="26"/>
      <c r="CN4094" s="26"/>
      <c r="CO4094" s="26"/>
      <c r="CP4094" s="26"/>
      <c r="CQ4094" s="26"/>
      <c r="CR4094" s="26"/>
      <c r="CS4094" s="26"/>
      <c r="CT4094" s="26"/>
      <c r="CU4094" s="74"/>
      <c r="CV4094" s="74"/>
    </row>
    <row r="4095" spans="57:100" x14ac:dyDescent="0.3">
      <c r="BE4095" s="26"/>
      <c r="BF4095" s="26"/>
      <c r="BG4095" s="26"/>
      <c r="BH4095" s="26"/>
      <c r="BI4095" s="26"/>
      <c r="BJ4095" s="26"/>
      <c r="BK4095" s="26"/>
      <c r="BL4095" s="26"/>
      <c r="BM4095" s="26"/>
      <c r="BN4095" s="26"/>
      <c r="BO4095" s="26"/>
      <c r="BP4095" s="26"/>
      <c r="BQ4095" s="26"/>
      <c r="BR4095" s="26"/>
      <c r="BS4095" s="26"/>
      <c r="BT4095" s="26"/>
      <c r="BU4095" s="26"/>
      <c r="BV4095" s="26"/>
      <c r="BW4095" s="26"/>
      <c r="BX4095" s="26"/>
      <c r="BY4095" s="26"/>
      <c r="BZ4095" s="26"/>
      <c r="CA4095" s="26"/>
      <c r="CB4095" s="26"/>
      <c r="CC4095" s="26"/>
      <c r="CD4095" s="26"/>
      <c r="CE4095" s="26"/>
      <c r="CF4095" s="26"/>
      <c r="CG4095" s="26"/>
      <c r="CH4095" s="26"/>
      <c r="CI4095" s="26"/>
      <c r="CJ4095" s="26"/>
      <c r="CK4095" s="26"/>
      <c r="CL4095" s="26"/>
      <c r="CM4095" s="26"/>
      <c r="CN4095" s="26"/>
      <c r="CO4095" s="26"/>
      <c r="CP4095" s="26"/>
      <c r="CQ4095" s="26"/>
      <c r="CR4095" s="26"/>
      <c r="CS4095" s="26"/>
      <c r="CT4095" s="26"/>
      <c r="CU4095" s="74"/>
      <c r="CV4095" s="74"/>
    </row>
    <row r="4096" spans="57:100" x14ac:dyDescent="0.3">
      <c r="BE4096" s="26"/>
      <c r="BF4096" s="26"/>
      <c r="BG4096" s="26"/>
      <c r="BH4096" s="26"/>
      <c r="BI4096" s="26"/>
      <c r="BJ4096" s="26"/>
      <c r="BK4096" s="26"/>
      <c r="BL4096" s="26"/>
      <c r="BM4096" s="26"/>
      <c r="BN4096" s="26"/>
      <c r="BO4096" s="26"/>
      <c r="BP4096" s="26"/>
      <c r="BQ4096" s="26"/>
      <c r="BR4096" s="26"/>
      <c r="BS4096" s="26"/>
      <c r="BT4096" s="26"/>
      <c r="BU4096" s="26"/>
      <c r="BV4096" s="26"/>
      <c r="BW4096" s="26"/>
      <c r="BX4096" s="26"/>
      <c r="BY4096" s="26"/>
      <c r="BZ4096" s="26"/>
      <c r="CA4096" s="26"/>
      <c r="CB4096" s="26"/>
      <c r="CC4096" s="26"/>
      <c r="CD4096" s="26"/>
      <c r="CE4096" s="26"/>
      <c r="CF4096" s="26"/>
      <c r="CG4096" s="26"/>
      <c r="CH4096" s="26"/>
      <c r="CI4096" s="26"/>
      <c r="CJ4096" s="26"/>
      <c r="CK4096" s="26"/>
      <c r="CL4096" s="26"/>
      <c r="CM4096" s="26"/>
      <c r="CN4096" s="26"/>
      <c r="CO4096" s="26"/>
      <c r="CP4096" s="26"/>
      <c r="CQ4096" s="26"/>
      <c r="CR4096" s="26"/>
      <c r="CS4096" s="26"/>
      <c r="CT4096" s="26"/>
      <c r="CU4096" s="74"/>
      <c r="CV4096" s="74"/>
    </row>
    <row r="4097" spans="57:100" x14ac:dyDescent="0.3">
      <c r="BE4097" s="26"/>
      <c r="BF4097" s="26"/>
      <c r="BG4097" s="26"/>
      <c r="BH4097" s="26"/>
      <c r="BI4097" s="26"/>
      <c r="BJ4097" s="26"/>
      <c r="BK4097" s="26"/>
      <c r="BL4097" s="26"/>
      <c r="BM4097" s="26"/>
      <c r="BN4097" s="26"/>
      <c r="BO4097" s="26"/>
      <c r="BP4097" s="26"/>
      <c r="BQ4097" s="26"/>
      <c r="BR4097" s="26"/>
      <c r="BS4097" s="26"/>
      <c r="BT4097" s="26"/>
      <c r="BU4097" s="26"/>
      <c r="BV4097" s="26"/>
      <c r="BW4097" s="26"/>
      <c r="BX4097" s="26"/>
      <c r="BY4097" s="26"/>
      <c r="BZ4097" s="26"/>
      <c r="CA4097" s="26"/>
      <c r="CB4097" s="26"/>
      <c r="CC4097" s="26"/>
      <c r="CD4097" s="26"/>
      <c r="CE4097" s="26"/>
      <c r="CF4097" s="26"/>
      <c r="CG4097" s="26"/>
      <c r="CH4097" s="26"/>
      <c r="CI4097" s="26"/>
      <c r="CJ4097" s="26"/>
      <c r="CK4097" s="26"/>
      <c r="CL4097" s="26"/>
      <c r="CM4097" s="26"/>
      <c r="CN4097" s="26"/>
      <c r="CO4097" s="26"/>
      <c r="CP4097" s="26"/>
      <c r="CQ4097" s="26"/>
      <c r="CR4097" s="26"/>
      <c r="CS4097" s="26"/>
      <c r="CT4097" s="26"/>
      <c r="CU4097" s="74"/>
      <c r="CV4097" s="74"/>
    </row>
    <row r="4098" spans="57:100" x14ac:dyDescent="0.3">
      <c r="BE4098" s="26"/>
      <c r="BF4098" s="26"/>
      <c r="BG4098" s="26"/>
      <c r="BH4098" s="26"/>
      <c r="BI4098" s="26"/>
      <c r="BJ4098" s="26"/>
      <c r="BK4098" s="26"/>
      <c r="BL4098" s="26"/>
      <c r="BM4098" s="26"/>
      <c r="BN4098" s="26"/>
      <c r="BO4098" s="26"/>
      <c r="BP4098" s="26"/>
      <c r="BQ4098" s="26"/>
      <c r="BR4098" s="26"/>
      <c r="BS4098" s="26"/>
      <c r="BT4098" s="26"/>
      <c r="BU4098" s="26"/>
      <c r="BV4098" s="26"/>
      <c r="BW4098" s="26"/>
      <c r="BX4098" s="26"/>
      <c r="BY4098" s="26"/>
      <c r="BZ4098" s="26"/>
      <c r="CA4098" s="26"/>
      <c r="CB4098" s="26"/>
      <c r="CC4098" s="26"/>
      <c r="CD4098" s="26"/>
      <c r="CE4098" s="26"/>
      <c r="CF4098" s="26"/>
      <c r="CG4098" s="26"/>
      <c r="CH4098" s="26"/>
      <c r="CI4098" s="26"/>
      <c r="CJ4098" s="26"/>
      <c r="CK4098" s="26"/>
      <c r="CL4098" s="26"/>
      <c r="CM4098" s="26"/>
      <c r="CN4098" s="26"/>
      <c r="CO4098" s="26"/>
      <c r="CP4098" s="26"/>
      <c r="CQ4098" s="26"/>
      <c r="CR4098" s="26"/>
      <c r="CS4098" s="26"/>
      <c r="CT4098" s="26"/>
      <c r="CU4098" s="74"/>
      <c r="CV4098" s="74"/>
    </row>
    <row r="4099" spans="57:100" x14ac:dyDescent="0.3">
      <c r="BE4099" s="26"/>
      <c r="BF4099" s="26"/>
      <c r="BG4099" s="26"/>
      <c r="BH4099" s="26"/>
      <c r="BI4099" s="26"/>
      <c r="BJ4099" s="26"/>
      <c r="BK4099" s="26"/>
      <c r="BL4099" s="26"/>
      <c r="BM4099" s="26"/>
      <c r="BN4099" s="26"/>
      <c r="BO4099" s="26"/>
      <c r="BP4099" s="26"/>
      <c r="BQ4099" s="26"/>
      <c r="BR4099" s="26"/>
      <c r="BS4099" s="26"/>
      <c r="BT4099" s="26"/>
      <c r="BU4099" s="26"/>
      <c r="BV4099" s="26"/>
      <c r="BW4099" s="26"/>
      <c r="BX4099" s="26"/>
      <c r="BY4099" s="26"/>
      <c r="BZ4099" s="26"/>
      <c r="CA4099" s="26"/>
      <c r="CB4099" s="26"/>
      <c r="CC4099" s="26"/>
      <c r="CD4099" s="26"/>
      <c r="CE4099" s="26"/>
      <c r="CF4099" s="26"/>
      <c r="CG4099" s="26"/>
      <c r="CH4099" s="26"/>
      <c r="CI4099" s="26"/>
      <c r="CJ4099" s="26"/>
      <c r="CK4099" s="26"/>
      <c r="CL4099" s="26"/>
      <c r="CM4099" s="26"/>
      <c r="CN4099" s="26"/>
      <c r="CO4099" s="26"/>
      <c r="CP4099" s="26"/>
      <c r="CQ4099" s="26"/>
      <c r="CR4099" s="26"/>
      <c r="CS4099" s="26"/>
      <c r="CT4099" s="26"/>
      <c r="CU4099" s="74"/>
      <c r="CV4099" s="74"/>
    </row>
    <row r="4100" spans="57:100" x14ac:dyDescent="0.3">
      <c r="BE4100" s="26"/>
      <c r="BF4100" s="26"/>
      <c r="BG4100" s="26"/>
      <c r="BH4100" s="26"/>
      <c r="BI4100" s="26"/>
      <c r="BJ4100" s="26"/>
      <c r="BK4100" s="26"/>
      <c r="BL4100" s="26"/>
      <c r="BM4100" s="26"/>
      <c r="BN4100" s="26"/>
      <c r="BO4100" s="26"/>
      <c r="BP4100" s="26"/>
      <c r="BQ4100" s="26"/>
      <c r="BR4100" s="26"/>
      <c r="BS4100" s="26"/>
      <c r="BT4100" s="26"/>
      <c r="BU4100" s="26"/>
      <c r="BV4100" s="26"/>
      <c r="BW4100" s="26"/>
      <c r="BX4100" s="26"/>
      <c r="BY4100" s="26"/>
      <c r="BZ4100" s="26"/>
      <c r="CA4100" s="26"/>
      <c r="CB4100" s="26"/>
      <c r="CC4100" s="26"/>
      <c r="CD4100" s="26"/>
      <c r="CE4100" s="26"/>
      <c r="CF4100" s="26"/>
      <c r="CG4100" s="26"/>
      <c r="CH4100" s="26"/>
      <c r="CI4100" s="26"/>
      <c r="CJ4100" s="26"/>
      <c r="CK4100" s="26"/>
      <c r="CL4100" s="26"/>
      <c r="CM4100" s="26"/>
      <c r="CN4100" s="26"/>
      <c r="CO4100" s="26"/>
      <c r="CP4100" s="26"/>
      <c r="CQ4100" s="26"/>
      <c r="CR4100" s="26"/>
      <c r="CS4100" s="26"/>
      <c r="CT4100" s="26"/>
      <c r="CU4100" s="74"/>
      <c r="CV4100" s="74"/>
    </row>
    <row r="4101" spans="57:100" x14ac:dyDescent="0.3">
      <c r="BE4101" s="26"/>
      <c r="BF4101" s="26"/>
      <c r="BG4101" s="26"/>
      <c r="BH4101" s="26"/>
      <c r="BI4101" s="26"/>
      <c r="BJ4101" s="26"/>
      <c r="BK4101" s="26"/>
      <c r="BL4101" s="26"/>
      <c r="BM4101" s="26"/>
      <c r="BN4101" s="26"/>
      <c r="BO4101" s="26"/>
      <c r="BP4101" s="26"/>
      <c r="BQ4101" s="26"/>
      <c r="BR4101" s="26"/>
      <c r="BS4101" s="26"/>
      <c r="BT4101" s="26"/>
      <c r="BU4101" s="26"/>
      <c r="BV4101" s="26"/>
      <c r="BW4101" s="26"/>
      <c r="BX4101" s="26"/>
      <c r="BY4101" s="26"/>
      <c r="BZ4101" s="26"/>
      <c r="CA4101" s="26"/>
      <c r="CB4101" s="26"/>
      <c r="CC4101" s="26"/>
      <c r="CD4101" s="26"/>
      <c r="CE4101" s="26"/>
      <c r="CF4101" s="26"/>
      <c r="CG4101" s="26"/>
      <c r="CH4101" s="26"/>
      <c r="CI4101" s="26"/>
      <c r="CJ4101" s="26"/>
      <c r="CK4101" s="26"/>
      <c r="CL4101" s="26"/>
      <c r="CM4101" s="26"/>
      <c r="CN4101" s="26"/>
      <c r="CO4101" s="26"/>
      <c r="CP4101" s="26"/>
      <c r="CQ4101" s="26"/>
      <c r="CR4101" s="26"/>
      <c r="CS4101" s="26"/>
      <c r="CT4101" s="26"/>
      <c r="CU4101" s="74"/>
      <c r="CV4101" s="74"/>
    </row>
    <row r="4102" spans="57:100" x14ac:dyDescent="0.3">
      <c r="BE4102" s="26"/>
      <c r="BF4102" s="26"/>
      <c r="BG4102" s="26"/>
      <c r="BH4102" s="26"/>
      <c r="BI4102" s="26"/>
      <c r="BJ4102" s="26"/>
      <c r="BK4102" s="26"/>
      <c r="BL4102" s="26"/>
      <c r="BM4102" s="26"/>
      <c r="BN4102" s="26"/>
      <c r="BO4102" s="26"/>
      <c r="BP4102" s="26"/>
      <c r="BQ4102" s="26"/>
      <c r="BR4102" s="26"/>
      <c r="BS4102" s="26"/>
      <c r="BT4102" s="26"/>
      <c r="BU4102" s="26"/>
      <c r="BV4102" s="26"/>
      <c r="BW4102" s="26"/>
      <c r="BX4102" s="26"/>
      <c r="BY4102" s="26"/>
      <c r="BZ4102" s="26"/>
      <c r="CA4102" s="26"/>
      <c r="CB4102" s="26"/>
      <c r="CC4102" s="26"/>
      <c r="CD4102" s="26"/>
      <c r="CE4102" s="26"/>
      <c r="CF4102" s="26"/>
      <c r="CG4102" s="26"/>
      <c r="CH4102" s="26"/>
      <c r="CI4102" s="26"/>
      <c r="CJ4102" s="26"/>
      <c r="CK4102" s="26"/>
      <c r="CL4102" s="26"/>
      <c r="CM4102" s="26"/>
      <c r="CN4102" s="26"/>
      <c r="CO4102" s="26"/>
      <c r="CP4102" s="26"/>
      <c r="CQ4102" s="26"/>
      <c r="CR4102" s="26"/>
      <c r="CS4102" s="26"/>
      <c r="CT4102" s="26"/>
      <c r="CU4102" s="74"/>
      <c r="CV4102" s="74"/>
    </row>
    <row r="4103" spans="57:100" x14ac:dyDescent="0.3">
      <c r="BE4103" s="26"/>
      <c r="BF4103" s="26"/>
      <c r="BG4103" s="26"/>
      <c r="BH4103" s="26"/>
      <c r="BI4103" s="26"/>
      <c r="BJ4103" s="26"/>
      <c r="BK4103" s="26"/>
      <c r="BL4103" s="26"/>
      <c r="BM4103" s="26"/>
      <c r="BN4103" s="26"/>
      <c r="BO4103" s="26"/>
      <c r="BP4103" s="26"/>
      <c r="BQ4103" s="26"/>
      <c r="BR4103" s="26"/>
      <c r="BS4103" s="26"/>
      <c r="BT4103" s="26"/>
      <c r="BU4103" s="26"/>
      <c r="BV4103" s="26"/>
      <c r="BW4103" s="26"/>
      <c r="BX4103" s="26"/>
      <c r="BY4103" s="26"/>
      <c r="BZ4103" s="26"/>
      <c r="CA4103" s="26"/>
      <c r="CB4103" s="26"/>
      <c r="CC4103" s="26"/>
      <c r="CD4103" s="26"/>
      <c r="CE4103" s="26"/>
      <c r="CF4103" s="26"/>
      <c r="CG4103" s="26"/>
      <c r="CH4103" s="26"/>
      <c r="CI4103" s="26"/>
      <c r="CJ4103" s="26"/>
      <c r="CK4103" s="26"/>
      <c r="CL4103" s="26"/>
      <c r="CM4103" s="26"/>
      <c r="CN4103" s="26"/>
      <c r="CO4103" s="26"/>
      <c r="CP4103" s="26"/>
      <c r="CQ4103" s="26"/>
      <c r="CR4103" s="26"/>
      <c r="CS4103" s="26"/>
      <c r="CT4103" s="26"/>
      <c r="CU4103" s="74"/>
      <c r="CV4103" s="74"/>
    </row>
    <row r="4104" spans="57:100" x14ac:dyDescent="0.3">
      <c r="BE4104" s="26"/>
      <c r="BF4104" s="26"/>
      <c r="BG4104" s="26"/>
      <c r="BH4104" s="26"/>
      <c r="BI4104" s="26"/>
      <c r="BJ4104" s="26"/>
      <c r="BK4104" s="26"/>
      <c r="BL4104" s="26"/>
      <c r="BM4104" s="26"/>
      <c r="BN4104" s="26"/>
      <c r="BO4104" s="26"/>
      <c r="BP4104" s="26"/>
      <c r="BQ4104" s="26"/>
      <c r="BR4104" s="26"/>
      <c r="BS4104" s="26"/>
      <c r="BT4104" s="26"/>
      <c r="BU4104" s="26"/>
      <c r="BV4104" s="26"/>
      <c r="BW4104" s="26"/>
      <c r="BX4104" s="26"/>
      <c r="BY4104" s="26"/>
      <c r="BZ4104" s="26"/>
      <c r="CA4104" s="26"/>
      <c r="CB4104" s="26"/>
      <c r="CC4104" s="26"/>
      <c r="CD4104" s="26"/>
      <c r="CE4104" s="26"/>
      <c r="CF4104" s="26"/>
      <c r="CG4104" s="26"/>
      <c r="CH4104" s="26"/>
      <c r="CI4104" s="26"/>
      <c r="CJ4104" s="26"/>
      <c r="CK4104" s="26"/>
      <c r="CL4104" s="26"/>
      <c r="CM4104" s="26"/>
      <c r="CN4104" s="26"/>
      <c r="CO4104" s="26"/>
      <c r="CP4104" s="26"/>
      <c r="CQ4104" s="26"/>
      <c r="CR4104" s="26"/>
      <c r="CS4104" s="26"/>
      <c r="CT4104" s="26"/>
      <c r="CU4104" s="74"/>
      <c r="CV4104" s="74"/>
    </row>
    <row r="4105" spans="57:100" x14ac:dyDescent="0.3">
      <c r="BE4105" s="26"/>
      <c r="BF4105" s="26"/>
      <c r="BG4105" s="26"/>
      <c r="BH4105" s="26"/>
      <c r="BI4105" s="26"/>
      <c r="BJ4105" s="26"/>
      <c r="BK4105" s="26"/>
      <c r="BL4105" s="26"/>
      <c r="BM4105" s="26"/>
      <c r="BN4105" s="26"/>
      <c r="BO4105" s="26"/>
      <c r="BP4105" s="26"/>
      <c r="BQ4105" s="26"/>
      <c r="BR4105" s="26"/>
      <c r="BS4105" s="26"/>
      <c r="BT4105" s="26"/>
      <c r="BU4105" s="26"/>
      <c r="BV4105" s="26"/>
      <c r="BW4105" s="26"/>
      <c r="BX4105" s="26"/>
      <c r="BY4105" s="26"/>
      <c r="BZ4105" s="26"/>
      <c r="CA4105" s="26"/>
      <c r="CB4105" s="26"/>
      <c r="CC4105" s="26"/>
      <c r="CD4105" s="26"/>
      <c r="CE4105" s="26"/>
      <c r="CF4105" s="26"/>
      <c r="CG4105" s="26"/>
      <c r="CH4105" s="26"/>
      <c r="CI4105" s="26"/>
      <c r="CJ4105" s="26"/>
      <c r="CK4105" s="26"/>
      <c r="CL4105" s="26"/>
      <c r="CM4105" s="26"/>
      <c r="CN4105" s="26"/>
      <c r="CO4105" s="26"/>
      <c r="CP4105" s="26"/>
      <c r="CQ4105" s="26"/>
      <c r="CR4105" s="26"/>
      <c r="CS4105" s="26"/>
      <c r="CT4105" s="26"/>
      <c r="CU4105" s="74"/>
      <c r="CV4105" s="74"/>
    </row>
    <row r="4106" spans="57:100" x14ac:dyDescent="0.3">
      <c r="BE4106" s="26"/>
      <c r="BF4106" s="26"/>
      <c r="BG4106" s="26"/>
      <c r="BH4106" s="26"/>
      <c r="BI4106" s="26"/>
      <c r="BJ4106" s="26"/>
      <c r="BK4106" s="26"/>
      <c r="BL4106" s="26"/>
      <c r="BM4106" s="26"/>
      <c r="BN4106" s="26"/>
      <c r="BO4106" s="26"/>
      <c r="BP4106" s="26"/>
      <c r="BQ4106" s="26"/>
      <c r="BR4106" s="26"/>
      <c r="BS4106" s="26"/>
      <c r="BT4106" s="26"/>
      <c r="BU4106" s="26"/>
      <c r="BV4106" s="26"/>
      <c r="BW4106" s="26"/>
      <c r="BX4106" s="26"/>
      <c r="BY4106" s="26"/>
      <c r="BZ4106" s="26"/>
      <c r="CA4106" s="26"/>
      <c r="CB4106" s="26"/>
      <c r="CC4106" s="26"/>
      <c r="CD4106" s="26"/>
      <c r="CE4106" s="26"/>
      <c r="CF4106" s="26"/>
      <c r="CG4106" s="26"/>
      <c r="CH4106" s="26"/>
      <c r="CI4106" s="26"/>
      <c r="CJ4106" s="26"/>
      <c r="CK4106" s="26"/>
      <c r="CL4106" s="26"/>
      <c r="CM4106" s="26"/>
      <c r="CN4106" s="26"/>
      <c r="CO4106" s="26"/>
      <c r="CP4106" s="26"/>
      <c r="CQ4106" s="26"/>
      <c r="CR4106" s="26"/>
      <c r="CS4106" s="26"/>
      <c r="CT4106" s="26"/>
      <c r="CU4106" s="74"/>
      <c r="CV4106" s="74"/>
    </row>
    <row r="4107" spans="57:100" x14ac:dyDescent="0.3">
      <c r="BE4107" s="26"/>
      <c r="BF4107" s="26"/>
      <c r="BG4107" s="26"/>
      <c r="BH4107" s="26"/>
      <c r="BI4107" s="26"/>
      <c r="BJ4107" s="26"/>
      <c r="BK4107" s="26"/>
      <c r="BL4107" s="26"/>
      <c r="BM4107" s="26"/>
      <c r="BN4107" s="26"/>
      <c r="BO4107" s="26"/>
      <c r="BP4107" s="26"/>
      <c r="BQ4107" s="26"/>
      <c r="BR4107" s="26"/>
      <c r="BS4107" s="26"/>
      <c r="BT4107" s="26"/>
      <c r="BU4107" s="26"/>
      <c r="BV4107" s="26"/>
      <c r="BW4107" s="26"/>
      <c r="BX4107" s="26"/>
      <c r="BY4107" s="26"/>
      <c r="BZ4107" s="26"/>
      <c r="CA4107" s="26"/>
      <c r="CB4107" s="26"/>
      <c r="CC4107" s="26"/>
      <c r="CD4107" s="26"/>
      <c r="CE4107" s="26"/>
      <c r="CF4107" s="26"/>
      <c r="CG4107" s="26"/>
      <c r="CH4107" s="26"/>
      <c r="CI4107" s="26"/>
      <c r="CJ4107" s="26"/>
      <c r="CK4107" s="26"/>
      <c r="CL4107" s="26"/>
      <c r="CM4107" s="26"/>
      <c r="CN4107" s="26"/>
      <c r="CO4107" s="26"/>
      <c r="CP4107" s="26"/>
      <c r="CQ4107" s="26"/>
      <c r="CR4107" s="26"/>
      <c r="CS4107" s="26"/>
      <c r="CT4107" s="26"/>
      <c r="CU4107" s="74"/>
      <c r="CV4107" s="74"/>
    </row>
    <row r="4108" spans="57:100" x14ac:dyDescent="0.3">
      <c r="BE4108" s="26"/>
      <c r="BF4108" s="26"/>
      <c r="BG4108" s="26"/>
      <c r="BH4108" s="26"/>
      <c r="BI4108" s="26"/>
      <c r="BJ4108" s="26"/>
      <c r="BK4108" s="26"/>
      <c r="BL4108" s="26"/>
      <c r="BM4108" s="26"/>
      <c r="BN4108" s="26"/>
      <c r="BO4108" s="26"/>
      <c r="BP4108" s="26"/>
      <c r="BQ4108" s="26"/>
      <c r="BR4108" s="26"/>
      <c r="BS4108" s="26"/>
      <c r="BT4108" s="26"/>
      <c r="BU4108" s="26"/>
      <c r="BV4108" s="26"/>
      <c r="BW4108" s="26"/>
      <c r="BX4108" s="26"/>
      <c r="BY4108" s="26"/>
      <c r="BZ4108" s="26"/>
      <c r="CA4108" s="26"/>
      <c r="CB4108" s="26"/>
      <c r="CC4108" s="26"/>
      <c r="CD4108" s="26"/>
      <c r="CE4108" s="26"/>
      <c r="CF4108" s="26"/>
      <c r="CG4108" s="26"/>
      <c r="CH4108" s="26"/>
      <c r="CI4108" s="26"/>
      <c r="CJ4108" s="26"/>
      <c r="CK4108" s="26"/>
      <c r="CL4108" s="26"/>
      <c r="CM4108" s="26"/>
      <c r="CN4108" s="26"/>
      <c r="CO4108" s="26"/>
      <c r="CP4108" s="26"/>
      <c r="CQ4108" s="26"/>
      <c r="CR4108" s="26"/>
      <c r="CS4108" s="26"/>
      <c r="CT4108" s="26"/>
      <c r="CU4108" s="74"/>
      <c r="CV4108" s="74"/>
    </row>
    <row r="4109" spans="57:100" x14ac:dyDescent="0.3">
      <c r="BE4109" s="26"/>
      <c r="BF4109" s="26"/>
      <c r="BG4109" s="26"/>
      <c r="BH4109" s="26"/>
      <c r="BI4109" s="26"/>
      <c r="BJ4109" s="26"/>
      <c r="BK4109" s="26"/>
      <c r="BL4109" s="26"/>
      <c r="BM4109" s="26"/>
      <c r="BN4109" s="26"/>
      <c r="BO4109" s="26"/>
      <c r="BP4109" s="26"/>
      <c r="BQ4109" s="26"/>
      <c r="BR4109" s="26"/>
      <c r="BS4109" s="26"/>
      <c r="BT4109" s="26"/>
      <c r="BU4109" s="26"/>
      <c r="BV4109" s="26"/>
      <c r="BW4109" s="26"/>
      <c r="BX4109" s="26"/>
      <c r="BY4109" s="26"/>
      <c r="BZ4109" s="26"/>
      <c r="CA4109" s="26"/>
      <c r="CB4109" s="26"/>
      <c r="CC4109" s="26"/>
      <c r="CD4109" s="26"/>
      <c r="CE4109" s="26"/>
      <c r="CF4109" s="26"/>
      <c r="CG4109" s="26"/>
      <c r="CH4109" s="26"/>
      <c r="CI4109" s="26"/>
      <c r="CJ4109" s="26"/>
      <c r="CK4109" s="26"/>
      <c r="CL4109" s="26"/>
      <c r="CM4109" s="26"/>
      <c r="CN4109" s="26"/>
      <c r="CO4109" s="26"/>
      <c r="CP4109" s="26"/>
      <c r="CQ4109" s="26"/>
      <c r="CR4109" s="26"/>
      <c r="CS4109" s="26"/>
      <c r="CT4109" s="26"/>
      <c r="CU4109" s="74"/>
      <c r="CV4109" s="74"/>
    </row>
    <row r="4110" spans="57:100" x14ac:dyDescent="0.3">
      <c r="BE4110" s="26"/>
      <c r="BF4110" s="26"/>
      <c r="BG4110" s="26"/>
      <c r="BH4110" s="26"/>
      <c r="BI4110" s="26"/>
      <c r="BJ4110" s="26"/>
      <c r="BK4110" s="26"/>
      <c r="BL4110" s="26"/>
      <c r="BM4110" s="26"/>
      <c r="BN4110" s="26"/>
      <c r="BO4110" s="26"/>
      <c r="BP4110" s="26"/>
      <c r="BQ4110" s="26"/>
      <c r="BR4110" s="26"/>
      <c r="BS4110" s="26"/>
      <c r="BT4110" s="26"/>
      <c r="BU4110" s="26"/>
      <c r="BV4110" s="26"/>
      <c r="BW4110" s="26"/>
      <c r="BX4110" s="26"/>
      <c r="BY4110" s="26"/>
      <c r="BZ4110" s="26"/>
      <c r="CA4110" s="26"/>
      <c r="CB4110" s="26"/>
      <c r="CC4110" s="26"/>
      <c r="CD4110" s="26"/>
      <c r="CE4110" s="26"/>
      <c r="CF4110" s="26"/>
      <c r="CG4110" s="26"/>
      <c r="CH4110" s="26"/>
      <c r="CI4110" s="26"/>
      <c r="CJ4110" s="26"/>
      <c r="CK4110" s="26"/>
      <c r="CL4110" s="26"/>
      <c r="CM4110" s="26"/>
      <c r="CN4110" s="26"/>
      <c r="CO4110" s="26"/>
      <c r="CP4110" s="26"/>
      <c r="CQ4110" s="26"/>
      <c r="CR4110" s="26"/>
      <c r="CS4110" s="26"/>
      <c r="CT4110" s="26"/>
      <c r="CU4110" s="74"/>
      <c r="CV4110" s="74"/>
    </row>
    <row r="4111" spans="57:100" x14ac:dyDescent="0.3">
      <c r="BE4111" s="26"/>
      <c r="BF4111" s="26"/>
      <c r="BG4111" s="26"/>
      <c r="BH4111" s="26"/>
      <c r="BI4111" s="26"/>
      <c r="BJ4111" s="26"/>
      <c r="BK4111" s="26"/>
      <c r="BL4111" s="26"/>
      <c r="BM4111" s="26"/>
      <c r="BN4111" s="26"/>
      <c r="BO4111" s="26"/>
      <c r="BP4111" s="26"/>
      <c r="BQ4111" s="26"/>
      <c r="BR4111" s="26"/>
      <c r="BS4111" s="26"/>
      <c r="BT4111" s="26"/>
      <c r="BU4111" s="26"/>
      <c r="BV4111" s="26"/>
      <c r="BW4111" s="26"/>
      <c r="BX4111" s="26"/>
      <c r="BY4111" s="26"/>
      <c r="BZ4111" s="26"/>
      <c r="CA4111" s="26"/>
      <c r="CB4111" s="26"/>
      <c r="CC4111" s="26"/>
      <c r="CD4111" s="26"/>
      <c r="CE4111" s="26"/>
      <c r="CF4111" s="26"/>
      <c r="CG4111" s="26"/>
      <c r="CH4111" s="26"/>
      <c r="CI4111" s="26"/>
      <c r="CJ4111" s="26"/>
      <c r="CK4111" s="26"/>
      <c r="CL4111" s="26"/>
      <c r="CM4111" s="26"/>
      <c r="CN4111" s="26"/>
      <c r="CO4111" s="26"/>
      <c r="CP4111" s="26"/>
      <c r="CQ4111" s="26"/>
      <c r="CR4111" s="26"/>
      <c r="CS4111" s="26"/>
      <c r="CT4111" s="26"/>
      <c r="CU4111" s="74"/>
      <c r="CV4111" s="74"/>
    </row>
    <row r="4112" spans="57:100" x14ac:dyDescent="0.3">
      <c r="CQ4112" s="74"/>
      <c r="CR4112" s="74"/>
      <c r="CS4112" s="74"/>
      <c r="CT4112" s="74"/>
      <c r="CU4112" s="74"/>
      <c r="CV4112" s="74"/>
    </row>
    <row r="4113" spans="95:100" x14ac:dyDescent="0.3">
      <c r="CQ4113" s="74"/>
      <c r="CR4113" s="74"/>
      <c r="CS4113" s="74"/>
      <c r="CT4113" s="74"/>
      <c r="CU4113" s="74"/>
      <c r="CV4113" s="74"/>
    </row>
    <row r="4114" spans="95:100" x14ac:dyDescent="0.3">
      <c r="CQ4114" s="74"/>
      <c r="CR4114" s="74"/>
      <c r="CS4114" s="74"/>
      <c r="CT4114" s="74"/>
      <c r="CU4114" s="74"/>
      <c r="CV4114" s="74"/>
    </row>
    <row r="4115" spans="95:100" x14ac:dyDescent="0.3">
      <c r="CQ4115" s="74"/>
      <c r="CR4115" s="74"/>
      <c r="CS4115" s="74"/>
      <c r="CT4115" s="74"/>
      <c r="CU4115" s="74"/>
      <c r="CV4115" s="74"/>
    </row>
    <row r="4116" spans="95:100" x14ac:dyDescent="0.3">
      <c r="CQ4116" s="74"/>
      <c r="CR4116" s="74"/>
      <c r="CS4116" s="74"/>
      <c r="CT4116" s="74"/>
      <c r="CU4116" s="74"/>
      <c r="CV4116" s="74"/>
    </row>
    <row r="4117" spans="95:100" x14ac:dyDescent="0.3">
      <c r="CQ4117" s="74"/>
      <c r="CR4117" s="74"/>
      <c r="CS4117" s="74"/>
      <c r="CT4117" s="74"/>
      <c r="CU4117" s="74"/>
      <c r="CV4117" s="74"/>
    </row>
    <row r="4118" spans="95:100" x14ac:dyDescent="0.3">
      <c r="CQ4118" s="74"/>
      <c r="CR4118" s="74"/>
      <c r="CS4118" s="74"/>
      <c r="CT4118" s="74"/>
      <c r="CU4118" s="74"/>
      <c r="CV4118" s="74"/>
    </row>
    <row r="4119" spans="95:100" x14ac:dyDescent="0.3">
      <c r="CQ4119" s="74"/>
      <c r="CR4119" s="74"/>
      <c r="CS4119" s="74"/>
      <c r="CT4119" s="74"/>
      <c r="CU4119" s="74"/>
      <c r="CV4119" s="74"/>
    </row>
    <row r="4120" spans="95:100" x14ac:dyDescent="0.3">
      <c r="CQ4120" s="74"/>
      <c r="CR4120" s="74"/>
      <c r="CS4120" s="74"/>
      <c r="CT4120" s="74"/>
      <c r="CU4120" s="74"/>
      <c r="CV4120" s="74"/>
    </row>
    <row r="4121" spans="95:100" x14ac:dyDescent="0.3">
      <c r="CQ4121" s="74"/>
      <c r="CR4121" s="74"/>
      <c r="CS4121" s="74"/>
      <c r="CT4121" s="74"/>
      <c r="CU4121" s="74"/>
      <c r="CV4121" s="74"/>
    </row>
    <row r="4122" spans="95:100" x14ac:dyDescent="0.3">
      <c r="CQ4122" s="74"/>
      <c r="CR4122" s="74"/>
      <c r="CS4122" s="74"/>
      <c r="CT4122" s="74"/>
      <c r="CU4122" s="74"/>
      <c r="CV4122" s="74"/>
    </row>
    <row r="4123" spans="95:100" x14ac:dyDescent="0.3">
      <c r="CQ4123" s="74"/>
      <c r="CR4123" s="74"/>
      <c r="CS4123" s="74"/>
      <c r="CT4123" s="74"/>
      <c r="CU4123" s="74"/>
      <c r="CV4123" s="74"/>
    </row>
    <row r="4124" spans="95:100" x14ac:dyDescent="0.3">
      <c r="CQ4124" s="74"/>
      <c r="CR4124" s="74"/>
      <c r="CS4124" s="74"/>
      <c r="CT4124" s="74"/>
      <c r="CU4124" s="74"/>
      <c r="CV4124" s="74"/>
    </row>
    <row r="4125" spans="95:100" x14ac:dyDescent="0.3">
      <c r="CQ4125" s="74"/>
      <c r="CR4125" s="74"/>
      <c r="CS4125" s="74"/>
      <c r="CT4125" s="74"/>
      <c r="CU4125" s="74"/>
      <c r="CV4125" s="74"/>
    </row>
    <row r="4126" spans="95:100" x14ac:dyDescent="0.3">
      <c r="CQ4126" s="74"/>
      <c r="CR4126" s="74"/>
      <c r="CS4126" s="74"/>
      <c r="CT4126" s="74"/>
      <c r="CU4126" s="74"/>
      <c r="CV4126" s="74"/>
    </row>
    <row r="4127" spans="95:100" x14ac:dyDescent="0.3">
      <c r="CQ4127" s="74"/>
      <c r="CR4127" s="74"/>
      <c r="CS4127" s="74"/>
      <c r="CT4127" s="74"/>
      <c r="CU4127" s="74"/>
      <c r="CV4127" s="74"/>
    </row>
  </sheetData>
  <mergeCells count="18">
    <mergeCell ref="A4:S4"/>
    <mergeCell ref="A5:B5"/>
    <mergeCell ref="C5:S5"/>
    <mergeCell ref="A6:S6"/>
    <mergeCell ref="A7:A8"/>
    <mergeCell ref="B7:B8"/>
    <mergeCell ref="C7:C8"/>
    <mergeCell ref="D7:D8"/>
    <mergeCell ref="E7:E8"/>
    <mergeCell ref="F7:F8"/>
    <mergeCell ref="A37:G37"/>
    <mergeCell ref="A39:S39"/>
    <mergeCell ref="K7:L7"/>
    <mergeCell ref="M7:N7"/>
    <mergeCell ref="O7:P7"/>
    <mergeCell ref="Q7:Q8"/>
    <mergeCell ref="R7:R8"/>
    <mergeCell ref="S7:S8"/>
  </mergeCells>
  <dataValidations count="2">
    <dataValidation type="list" allowBlank="1" showInputMessage="1" showErrorMessage="1" sqref="C17586:C65216" xr:uid="{54CF008A-CDEB-4C5A-9E52-9C171A20317E}">
      <formula1>INDIRECT(A17586)</formula1>
    </dataValidation>
    <dataValidation type="list" allowBlank="1" showInputMessage="1" showErrorMessage="1" sqref="A199:B65216" xr:uid="{58DE09D0-9849-4DCA-862F-6EB0EC5221ED}">
      <formula1>REGIONALES</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C6518-DCA5-44EE-81C8-D6F70ACD8F8B}">
  <dimension ref="A4:CT4140"/>
  <sheetViews>
    <sheetView topLeftCell="A5" workbookViewId="0">
      <selection activeCell="D11" sqref="D11"/>
    </sheetView>
  </sheetViews>
  <sheetFormatPr baseColWidth="10" defaultColWidth="2.33203125" defaultRowHeight="14.4" x14ac:dyDescent="0.3"/>
  <cols>
    <col min="1" max="1" width="8.33203125" customWidth="1"/>
    <col min="2" max="2" width="12.5546875" customWidth="1"/>
    <col min="3" max="3" width="27.5546875" customWidth="1"/>
    <col min="4" max="4" width="80.5546875" style="63" customWidth="1"/>
    <col min="5" max="5" width="14.88671875" customWidth="1"/>
    <col min="6" max="6" width="14.6640625" customWidth="1"/>
    <col min="7" max="14" width="20.88671875" style="64" customWidth="1"/>
    <col min="15" max="15" width="28.5546875" style="64" bestFit="1" customWidth="1"/>
    <col min="16" max="16" width="19.44140625" style="64" customWidth="1"/>
    <col min="17" max="17" width="28.88671875" customWidth="1"/>
    <col min="18" max="22" width="8.6640625" customWidth="1"/>
    <col min="58" max="58" width="23.109375" customWidth="1"/>
  </cols>
  <sheetData>
    <row r="4" spans="1:17" ht="27.9" customHeight="1" x14ac:dyDescent="0.3">
      <c r="A4" s="202" t="s">
        <v>0</v>
      </c>
      <c r="B4" s="202"/>
      <c r="C4" s="202"/>
      <c r="D4" s="202"/>
      <c r="E4" s="202"/>
      <c r="F4" s="202"/>
      <c r="G4" s="202"/>
      <c r="H4" s="202"/>
      <c r="I4" s="202"/>
      <c r="J4" s="202"/>
      <c r="K4" s="202"/>
      <c r="L4" s="202"/>
      <c r="M4" s="202"/>
      <c r="N4" s="202"/>
      <c r="O4" s="202"/>
      <c r="P4" s="202"/>
      <c r="Q4" s="202"/>
    </row>
    <row r="5" spans="1:17" ht="72" customHeight="1" x14ac:dyDescent="0.3">
      <c r="A5" s="259" t="e" vm="139">
        <v>#VALUE!</v>
      </c>
      <c r="B5" s="266"/>
      <c r="C5" s="267" t="s">
        <v>362</v>
      </c>
      <c r="D5" s="260"/>
      <c r="E5" s="260"/>
      <c r="F5" s="260"/>
      <c r="G5" s="260"/>
      <c r="H5" s="260"/>
      <c r="I5" s="260"/>
      <c r="J5" s="260"/>
      <c r="K5" s="260"/>
      <c r="L5" s="260"/>
      <c r="M5" s="260"/>
      <c r="N5" s="260"/>
      <c r="O5" s="260"/>
      <c r="P5" s="260"/>
      <c r="Q5" s="261"/>
    </row>
    <row r="6" spans="1:17" ht="27.9" customHeight="1" x14ac:dyDescent="0.3">
      <c r="A6" s="204" t="s">
        <v>363</v>
      </c>
      <c r="B6" s="204"/>
      <c r="C6" s="204"/>
      <c r="D6" s="204"/>
      <c r="E6" s="204"/>
      <c r="F6" s="204"/>
      <c r="G6" s="204"/>
      <c r="H6" s="204"/>
      <c r="I6" s="204"/>
      <c r="J6" s="204"/>
      <c r="K6" s="204"/>
      <c r="L6" s="204"/>
      <c r="M6" s="204"/>
      <c r="N6" s="204"/>
      <c r="O6" s="204"/>
      <c r="P6" s="204"/>
      <c r="Q6" s="204"/>
    </row>
    <row r="7" spans="1:17" ht="31.5" customHeight="1" x14ac:dyDescent="0.3">
      <c r="A7" s="224" t="s">
        <v>3</v>
      </c>
      <c r="B7" s="224" t="s">
        <v>364</v>
      </c>
      <c r="C7" s="224" t="s">
        <v>5</v>
      </c>
      <c r="D7" s="224" t="s">
        <v>6</v>
      </c>
      <c r="E7" s="224" t="s">
        <v>7</v>
      </c>
      <c r="F7" s="224" t="s">
        <v>8</v>
      </c>
      <c r="G7" s="264" t="s">
        <v>411</v>
      </c>
      <c r="H7" s="265"/>
      <c r="I7" s="165" t="s">
        <v>412</v>
      </c>
      <c r="J7" s="254" t="s">
        <v>365</v>
      </c>
      <c r="K7" s="255"/>
      <c r="L7" s="256" t="s">
        <v>366</v>
      </c>
      <c r="M7" s="257"/>
      <c r="N7" s="224" t="s">
        <v>413</v>
      </c>
      <c r="O7" s="224" t="s">
        <v>17</v>
      </c>
      <c r="P7" s="224" t="s">
        <v>15</v>
      </c>
      <c r="Q7" s="224" t="s">
        <v>381</v>
      </c>
    </row>
    <row r="8" spans="1:17" ht="45" customHeight="1" x14ac:dyDescent="0.3">
      <c r="A8" s="225"/>
      <c r="B8" s="225"/>
      <c r="C8" s="225"/>
      <c r="D8" s="225"/>
      <c r="E8" s="225"/>
      <c r="F8" s="225"/>
      <c r="G8" s="93" t="s">
        <v>371</v>
      </c>
      <c r="H8" s="93" t="s">
        <v>16</v>
      </c>
      <c r="I8" s="93" t="s">
        <v>16</v>
      </c>
      <c r="J8" s="93" t="s">
        <v>371</v>
      </c>
      <c r="K8" s="93" t="s">
        <v>382</v>
      </c>
      <c r="L8" s="93" t="s">
        <v>371</v>
      </c>
      <c r="M8" s="93" t="s">
        <v>382</v>
      </c>
      <c r="N8" s="225"/>
      <c r="O8" s="225"/>
      <c r="P8" s="225"/>
      <c r="Q8" s="225"/>
    </row>
    <row r="9" spans="1:17" s="26" customFormat="1" ht="111.75" customHeight="1" x14ac:dyDescent="0.3">
      <c r="A9" s="27">
        <v>1</v>
      </c>
      <c r="B9" s="27">
        <v>23231400</v>
      </c>
      <c r="C9" s="78" t="e" vm="140">
        <v>#VALUE!</v>
      </c>
      <c r="D9" s="79" t="s">
        <v>414</v>
      </c>
      <c r="E9" s="27" t="s">
        <v>24</v>
      </c>
      <c r="F9" s="80">
        <v>2</v>
      </c>
      <c r="G9" s="98">
        <v>0</v>
      </c>
      <c r="H9" s="98">
        <f>(G9*19%)+G9</f>
        <v>0</v>
      </c>
      <c r="I9" s="98">
        <v>0</v>
      </c>
      <c r="J9" s="98">
        <v>8925000</v>
      </c>
      <c r="K9" s="98">
        <f>(J9*20%)+J9</f>
        <v>10710000</v>
      </c>
      <c r="L9" s="98">
        <v>9174741.3100000005</v>
      </c>
      <c r="M9" s="98">
        <f>(L9*20%)+L9</f>
        <v>11009689.572000001</v>
      </c>
      <c r="N9" s="98">
        <v>10859850</v>
      </c>
      <c r="O9" s="98">
        <f t="shared" ref="O9:O49" si="0">N9*F9</f>
        <v>21719700</v>
      </c>
      <c r="P9" s="98"/>
      <c r="Q9" s="166"/>
    </row>
    <row r="10" spans="1:17" s="26" customFormat="1" ht="119.25" customHeight="1" x14ac:dyDescent="0.3">
      <c r="A10" s="27">
        <v>2</v>
      </c>
      <c r="B10" s="27">
        <v>23231400</v>
      </c>
      <c r="C10" s="27" t="e" vm="141">
        <v>#VALUE!</v>
      </c>
      <c r="D10" s="79" t="s">
        <v>415</v>
      </c>
      <c r="E10" s="27" t="s">
        <v>24</v>
      </c>
      <c r="F10" s="80">
        <v>1</v>
      </c>
      <c r="G10" s="98">
        <v>0</v>
      </c>
      <c r="H10" s="98">
        <f t="shared" ref="H10:H49" si="1">(G10*19%)+G10</f>
        <v>0</v>
      </c>
      <c r="I10" s="98">
        <v>0</v>
      </c>
      <c r="J10" s="98">
        <v>14823175.5</v>
      </c>
      <c r="K10" s="98">
        <f t="shared" ref="K10:M16" si="2">(J10*20%)+J10</f>
        <v>17787810.600000001</v>
      </c>
      <c r="L10" s="98">
        <v>18386420.469999999</v>
      </c>
      <c r="M10" s="98">
        <f t="shared" si="2"/>
        <v>22063704.563999999</v>
      </c>
      <c r="N10" s="98">
        <v>19925760</v>
      </c>
      <c r="O10" s="98">
        <f t="shared" si="0"/>
        <v>19925760</v>
      </c>
      <c r="P10" s="98"/>
      <c r="Q10" s="166"/>
    </row>
    <row r="11" spans="1:17" s="26" customFormat="1" ht="169.5" customHeight="1" x14ac:dyDescent="0.3">
      <c r="A11" s="27">
        <v>3</v>
      </c>
      <c r="B11" s="27">
        <v>23231400</v>
      </c>
      <c r="C11" s="27" t="e" vm="142">
        <v>#VALUE!</v>
      </c>
      <c r="D11" s="167" t="s">
        <v>416</v>
      </c>
      <c r="E11" s="27" t="s">
        <v>24</v>
      </c>
      <c r="F11" s="80">
        <v>2</v>
      </c>
      <c r="G11" s="98">
        <v>0</v>
      </c>
      <c r="H11" s="98">
        <f t="shared" si="1"/>
        <v>0</v>
      </c>
      <c r="I11" s="98">
        <v>0</v>
      </c>
      <c r="J11" s="99">
        <v>3799900</v>
      </c>
      <c r="K11" s="98">
        <f t="shared" si="2"/>
        <v>4559880</v>
      </c>
      <c r="L11" s="98">
        <v>11199900</v>
      </c>
      <c r="M11" s="98">
        <f t="shared" si="2"/>
        <v>13439880</v>
      </c>
      <c r="N11" s="98">
        <v>8999880</v>
      </c>
      <c r="O11" s="98">
        <f t="shared" si="0"/>
        <v>17999760</v>
      </c>
      <c r="P11" s="98"/>
      <c r="Q11" s="166"/>
    </row>
    <row r="12" spans="1:17" s="26" customFormat="1" ht="160.5" customHeight="1" x14ac:dyDescent="0.3">
      <c r="A12" s="27">
        <v>4</v>
      </c>
      <c r="B12" s="27">
        <v>23231400</v>
      </c>
      <c r="C12" s="27" t="e" vm="143">
        <v>#VALUE!</v>
      </c>
      <c r="D12" s="168" t="s">
        <v>417</v>
      </c>
      <c r="E12" s="27" t="s">
        <v>24</v>
      </c>
      <c r="F12" s="80">
        <v>1</v>
      </c>
      <c r="G12" s="98">
        <v>0</v>
      </c>
      <c r="H12" s="98">
        <f t="shared" si="1"/>
        <v>0</v>
      </c>
      <c r="I12" s="98">
        <v>0</v>
      </c>
      <c r="J12" s="98">
        <v>4962900</v>
      </c>
      <c r="K12" s="98">
        <f t="shared" si="2"/>
        <v>5955480</v>
      </c>
      <c r="L12" s="98">
        <v>4693600</v>
      </c>
      <c r="M12" s="98">
        <f t="shared" si="2"/>
        <v>5632320</v>
      </c>
      <c r="N12" s="98">
        <v>5793900</v>
      </c>
      <c r="O12" s="98">
        <f t="shared" si="0"/>
        <v>5793900</v>
      </c>
      <c r="P12" s="98"/>
      <c r="Q12" s="166"/>
    </row>
    <row r="13" spans="1:17" s="26" customFormat="1" ht="124.5" customHeight="1" x14ac:dyDescent="0.3">
      <c r="A13" s="27">
        <v>5</v>
      </c>
      <c r="B13" s="27">
        <v>23231300</v>
      </c>
      <c r="C13" s="27" t="e" vm="144">
        <v>#VALUE!</v>
      </c>
      <c r="D13" s="167" t="s">
        <v>418</v>
      </c>
      <c r="E13" s="27" t="s">
        <v>24</v>
      </c>
      <c r="F13" s="80">
        <v>2</v>
      </c>
      <c r="G13" s="98">
        <v>0</v>
      </c>
      <c r="H13" s="98">
        <f t="shared" si="1"/>
        <v>0</v>
      </c>
      <c r="I13" s="98">
        <v>0</v>
      </c>
      <c r="J13" s="99">
        <v>11728427</v>
      </c>
      <c r="K13" s="98">
        <f t="shared" si="2"/>
        <v>14074112.4</v>
      </c>
      <c r="L13" s="98">
        <v>23980900</v>
      </c>
      <c r="M13" s="98">
        <f t="shared" si="2"/>
        <v>28777080</v>
      </c>
      <c r="N13" s="98">
        <v>21425600</v>
      </c>
      <c r="O13" s="98">
        <f t="shared" si="0"/>
        <v>42851200</v>
      </c>
      <c r="P13" s="98"/>
      <c r="Q13" s="166"/>
    </row>
    <row r="14" spans="1:17" s="26" customFormat="1" ht="183" customHeight="1" x14ac:dyDescent="0.3">
      <c r="A14" s="27">
        <v>6</v>
      </c>
      <c r="B14" s="27">
        <v>23101500</v>
      </c>
      <c r="C14" s="27" t="e" vm="145">
        <v>#VALUE!</v>
      </c>
      <c r="D14" s="167" t="s">
        <v>419</v>
      </c>
      <c r="E14" s="27" t="s">
        <v>24</v>
      </c>
      <c r="F14" s="80">
        <v>2</v>
      </c>
      <c r="G14" s="98">
        <v>0</v>
      </c>
      <c r="H14" s="98">
        <f t="shared" si="1"/>
        <v>0</v>
      </c>
      <c r="I14" s="98">
        <v>0</v>
      </c>
      <c r="J14" s="98">
        <v>10950000</v>
      </c>
      <c r="K14" s="98">
        <f t="shared" si="2"/>
        <v>13140000</v>
      </c>
      <c r="L14" s="98">
        <v>8310917.1600000001</v>
      </c>
      <c r="M14" s="98">
        <f t="shared" si="2"/>
        <v>9973100.5920000002</v>
      </c>
      <c r="N14" s="98">
        <v>11556550</v>
      </c>
      <c r="O14" s="98">
        <f t="shared" si="0"/>
        <v>23113100</v>
      </c>
      <c r="P14" s="98"/>
      <c r="Q14" s="166"/>
    </row>
    <row r="15" spans="1:17" s="26" customFormat="1" ht="138" x14ac:dyDescent="0.3">
      <c r="A15" s="27">
        <v>7</v>
      </c>
      <c r="B15" s="27">
        <v>23101500</v>
      </c>
      <c r="C15" s="27" t="e" vm="146">
        <v>#VALUE!</v>
      </c>
      <c r="D15" s="167" t="s">
        <v>420</v>
      </c>
      <c r="E15" s="27" t="s">
        <v>24</v>
      </c>
      <c r="F15" s="80">
        <v>2</v>
      </c>
      <c r="G15" s="98">
        <v>3881429</v>
      </c>
      <c r="H15" s="98">
        <f t="shared" si="1"/>
        <v>4618900.51</v>
      </c>
      <c r="I15" s="98">
        <v>0</v>
      </c>
      <c r="J15" s="99">
        <v>5054900</v>
      </c>
      <c r="K15" s="98">
        <f t="shared" si="2"/>
        <v>6065880</v>
      </c>
      <c r="L15" s="98">
        <v>4789900</v>
      </c>
      <c r="M15" s="98">
        <f t="shared" si="2"/>
        <v>5747880</v>
      </c>
      <c r="N15" s="99">
        <v>5477550</v>
      </c>
      <c r="O15" s="98">
        <f t="shared" si="0"/>
        <v>10955100</v>
      </c>
      <c r="P15" s="98"/>
      <c r="Q15" s="166"/>
    </row>
    <row r="16" spans="1:17" s="26" customFormat="1" ht="124.5" customHeight="1" x14ac:dyDescent="0.3">
      <c r="A16" s="27">
        <v>8</v>
      </c>
      <c r="B16" s="27">
        <v>23101500</v>
      </c>
      <c r="C16" s="27" t="e" vm="147">
        <v>#VALUE!</v>
      </c>
      <c r="D16" s="167" t="s">
        <v>421</v>
      </c>
      <c r="E16" s="27" t="s">
        <v>24</v>
      </c>
      <c r="F16" s="80">
        <v>1</v>
      </c>
      <c r="G16" s="98">
        <v>0</v>
      </c>
      <c r="H16" s="98">
        <f t="shared" si="1"/>
        <v>0</v>
      </c>
      <c r="I16" s="98">
        <v>0</v>
      </c>
      <c r="J16" s="98">
        <v>49980000</v>
      </c>
      <c r="K16" s="98">
        <f t="shared" si="2"/>
        <v>59976000</v>
      </c>
      <c r="L16" s="98">
        <v>73874819.200000003</v>
      </c>
      <c r="M16" s="98">
        <f t="shared" si="2"/>
        <v>88649783.040000007</v>
      </c>
      <c r="N16" s="98">
        <v>74312890</v>
      </c>
      <c r="O16" s="98">
        <f t="shared" si="0"/>
        <v>74312890</v>
      </c>
      <c r="P16" s="98"/>
      <c r="Q16" s="166"/>
    </row>
    <row r="17" spans="1:17" s="26" customFormat="1" ht="204" customHeight="1" x14ac:dyDescent="0.3">
      <c r="A17" s="27">
        <v>9</v>
      </c>
      <c r="B17" s="27">
        <v>23231400</v>
      </c>
      <c r="C17" s="27" t="e" vm="148">
        <v>#VALUE!</v>
      </c>
      <c r="D17" s="167" t="s">
        <v>422</v>
      </c>
      <c r="E17" s="27" t="s">
        <v>24</v>
      </c>
      <c r="F17" s="80">
        <v>2</v>
      </c>
      <c r="G17" s="99">
        <v>0</v>
      </c>
      <c r="H17" s="99">
        <f t="shared" si="1"/>
        <v>0</v>
      </c>
      <c r="I17" s="99">
        <v>0</v>
      </c>
      <c r="J17" s="99">
        <v>3494700</v>
      </c>
      <c r="K17" s="99">
        <f>(J17*20%)+J17</f>
        <v>4193640</v>
      </c>
      <c r="L17" s="99">
        <v>4271300</v>
      </c>
      <c r="M17" s="99">
        <f>(L17*20%)+L17</f>
        <v>5125560</v>
      </c>
      <c r="N17" s="99">
        <v>4659600</v>
      </c>
      <c r="O17" s="99">
        <f t="shared" si="0"/>
        <v>9319200</v>
      </c>
      <c r="P17" s="98"/>
      <c r="Q17" s="166"/>
    </row>
    <row r="18" spans="1:17" s="26" customFormat="1" ht="164.25" customHeight="1" x14ac:dyDescent="0.3">
      <c r="A18" s="27">
        <v>10</v>
      </c>
      <c r="B18" s="27">
        <v>23101500</v>
      </c>
      <c r="C18" s="27" t="e" vm="149">
        <v>#VALUE!</v>
      </c>
      <c r="D18" s="167" t="s">
        <v>423</v>
      </c>
      <c r="E18" s="27" t="s">
        <v>24</v>
      </c>
      <c r="F18" s="80">
        <v>1</v>
      </c>
      <c r="G18" s="98">
        <v>0</v>
      </c>
      <c r="H18" s="98">
        <f t="shared" si="1"/>
        <v>0</v>
      </c>
      <c r="I18" s="98">
        <v>0</v>
      </c>
      <c r="J18" s="98">
        <v>13590000</v>
      </c>
      <c r="K18" s="98">
        <f>(J18*20%)+J18</f>
        <v>16308000</v>
      </c>
      <c r="L18" s="98">
        <v>21644910</v>
      </c>
      <c r="M18" s="98">
        <f>(L18*20%)+L18</f>
        <v>25973892</v>
      </c>
      <c r="N18" s="98">
        <v>21140946</v>
      </c>
      <c r="O18" s="98">
        <f t="shared" si="0"/>
        <v>21140946</v>
      </c>
      <c r="P18" s="98"/>
      <c r="Q18" s="166"/>
    </row>
    <row r="19" spans="1:17" s="26" customFormat="1" ht="165.75" customHeight="1" x14ac:dyDescent="0.3">
      <c r="A19" s="27">
        <v>11</v>
      </c>
      <c r="B19" s="27">
        <v>23241500</v>
      </c>
      <c r="C19" s="27" t="e" vm="150">
        <v>#VALUE!</v>
      </c>
      <c r="D19" s="167" t="s">
        <v>424</v>
      </c>
      <c r="E19" s="27" t="s">
        <v>24</v>
      </c>
      <c r="F19" s="80">
        <v>2</v>
      </c>
      <c r="G19" s="98">
        <v>2798235</v>
      </c>
      <c r="H19" s="98">
        <f t="shared" si="1"/>
        <v>3329899.65</v>
      </c>
      <c r="I19" s="98">
        <v>3654910</v>
      </c>
      <c r="J19" s="98">
        <v>3998900</v>
      </c>
      <c r="K19" s="98">
        <f t="shared" ref="K19:M42" si="3">(J19*20%)+J19</f>
        <v>4798680</v>
      </c>
      <c r="L19" s="98">
        <v>4598900</v>
      </c>
      <c r="M19" s="98">
        <f t="shared" si="3"/>
        <v>5518680</v>
      </c>
      <c r="N19" s="98">
        <v>4325550</v>
      </c>
      <c r="O19" s="98">
        <f t="shared" si="0"/>
        <v>8651100</v>
      </c>
      <c r="P19" s="98"/>
      <c r="Q19" s="166"/>
    </row>
    <row r="20" spans="1:17" s="26" customFormat="1" ht="144.75" customHeight="1" x14ac:dyDescent="0.3">
      <c r="A20" s="27">
        <v>12</v>
      </c>
      <c r="B20" s="27">
        <v>23231400</v>
      </c>
      <c r="C20" s="27" t="e" vm="151">
        <v>#VALUE!</v>
      </c>
      <c r="D20" s="167" t="s">
        <v>425</v>
      </c>
      <c r="E20" s="27" t="s">
        <v>24</v>
      </c>
      <c r="F20" s="80">
        <v>2</v>
      </c>
      <c r="G20" s="98">
        <v>2226765</v>
      </c>
      <c r="H20" s="98">
        <f t="shared" si="1"/>
        <v>2649850.35</v>
      </c>
      <c r="I20" s="98">
        <v>2428285</v>
      </c>
      <c r="J20" s="98">
        <v>2999900</v>
      </c>
      <c r="K20" s="98">
        <f t="shared" si="3"/>
        <v>3599880</v>
      </c>
      <c r="L20" s="98">
        <v>2399900</v>
      </c>
      <c r="M20" s="98">
        <f t="shared" si="3"/>
        <v>2879880</v>
      </c>
      <c r="N20" s="98">
        <v>2889480</v>
      </c>
      <c r="O20" s="98">
        <f t="shared" si="0"/>
        <v>5778960</v>
      </c>
      <c r="P20" s="98"/>
      <c r="Q20" s="166"/>
    </row>
    <row r="21" spans="1:17" s="26" customFormat="1" ht="108" customHeight="1" x14ac:dyDescent="0.3">
      <c r="A21" s="27">
        <v>13</v>
      </c>
      <c r="B21" s="27">
        <v>23231400</v>
      </c>
      <c r="C21" s="27" t="e" vm="152">
        <v>#VALUE!</v>
      </c>
      <c r="D21" s="167" t="s">
        <v>426</v>
      </c>
      <c r="E21" s="27" t="s">
        <v>24</v>
      </c>
      <c r="F21" s="80">
        <v>6</v>
      </c>
      <c r="G21" s="98">
        <v>871345</v>
      </c>
      <c r="H21" s="98">
        <f t="shared" si="1"/>
        <v>1036900.55</v>
      </c>
      <c r="I21" s="173">
        <v>2600286</v>
      </c>
      <c r="J21" s="98">
        <v>1453900</v>
      </c>
      <c r="K21" s="98">
        <f t="shared" si="3"/>
        <v>1744680</v>
      </c>
      <c r="L21" s="174">
        <v>1514900</v>
      </c>
      <c r="M21" s="98">
        <f t="shared" si="3"/>
        <v>1817880</v>
      </c>
      <c r="N21" s="98">
        <v>1799940</v>
      </c>
      <c r="O21" s="98">
        <f t="shared" si="0"/>
        <v>10799640</v>
      </c>
      <c r="P21" s="98"/>
      <c r="Q21" s="166"/>
    </row>
    <row r="22" spans="1:17" s="26" customFormat="1" ht="113.25" customHeight="1" x14ac:dyDescent="0.3">
      <c r="A22" s="27">
        <v>14</v>
      </c>
      <c r="B22" s="27">
        <v>23231400</v>
      </c>
      <c r="C22" s="27" t="e" vm="153">
        <v>#VALUE!</v>
      </c>
      <c r="D22" s="167" t="s">
        <v>427</v>
      </c>
      <c r="E22" s="27" t="s">
        <v>24</v>
      </c>
      <c r="F22" s="80">
        <v>6</v>
      </c>
      <c r="G22" s="98">
        <v>871345</v>
      </c>
      <c r="H22" s="98">
        <f t="shared" si="1"/>
        <v>1036900.55</v>
      </c>
      <c r="I22" s="173">
        <v>902344</v>
      </c>
      <c r="J22" s="98">
        <v>586388</v>
      </c>
      <c r="K22" s="98">
        <f t="shared" si="3"/>
        <v>703665.6</v>
      </c>
      <c r="L22" s="98">
        <v>803900</v>
      </c>
      <c r="M22" s="98">
        <f t="shared" si="3"/>
        <v>964680</v>
      </c>
      <c r="N22" s="98">
        <v>901900</v>
      </c>
      <c r="O22" s="98">
        <f t="shared" si="0"/>
        <v>5411400</v>
      </c>
      <c r="P22" s="98"/>
      <c r="Q22" s="166"/>
    </row>
    <row r="23" spans="1:17" s="26" customFormat="1" ht="130.5" customHeight="1" x14ac:dyDescent="0.3">
      <c r="A23" s="27">
        <v>15</v>
      </c>
      <c r="B23" s="27">
        <v>23241800</v>
      </c>
      <c r="C23" s="27" t="e" vm="154">
        <v>#VALUE!</v>
      </c>
      <c r="D23" s="167" t="s">
        <v>428</v>
      </c>
      <c r="E23" s="27" t="s">
        <v>24</v>
      </c>
      <c r="F23" s="80">
        <v>4</v>
      </c>
      <c r="G23" s="98">
        <v>554496</v>
      </c>
      <c r="H23" s="98">
        <f t="shared" si="1"/>
        <v>659850.23999999999</v>
      </c>
      <c r="I23" s="173">
        <v>788025</v>
      </c>
      <c r="J23" s="98">
        <v>1099000</v>
      </c>
      <c r="K23" s="98">
        <f t="shared" si="3"/>
        <v>1318800</v>
      </c>
      <c r="L23" s="98">
        <v>1445000</v>
      </c>
      <c r="M23" s="98">
        <f t="shared" si="3"/>
        <v>1734000</v>
      </c>
      <c r="N23" s="98">
        <v>1125200</v>
      </c>
      <c r="O23" s="98">
        <f t="shared" si="0"/>
        <v>4500800</v>
      </c>
      <c r="P23" s="98"/>
      <c r="Q23" s="166"/>
    </row>
    <row r="24" spans="1:17" s="26" customFormat="1" ht="122.25" customHeight="1" x14ac:dyDescent="0.3">
      <c r="A24" s="27">
        <v>16</v>
      </c>
      <c r="B24" s="27">
        <v>27112700</v>
      </c>
      <c r="C24" s="27" t="e" vm="155">
        <v>#VALUE!</v>
      </c>
      <c r="D24" s="167" t="s">
        <v>429</v>
      </c>
      <c r="E24" s="27" t="s">
        <v>24</v>
      </c>
      <c r="F24" s="80">
        <v>6</v>
      </c>
      <c r="G24" s="98">
        <v>333109</v>
      </c>
      <c r="H24" s="98">
        <f t="shared" si="1"/>
        <v>396399.71</v>
      </c>
      <c r="I24" s="173">
        <v>308477</v>
      </c>
      <c r="J24" s="98">
        <v>460900</v>
      </c>
      <c r="K24" s="98">
        <f t="shared" si="3"/>
        <v>553080</v>
      </c>
      <c r="L24" s="98">
        <v>669900</v>
      </c>
      <c r="M24" s="98">
        <f t="shared" si="3"/>
        <v>803880</v>
      </c>
      <c r="N24" s="98">
        <v>515460</v>
      </c>
      <c r="O24" s="98">
        <f t="shared" si="0"/>
        <v>3092760</v>
      </c>
      <c r="P24" s="98"/>
      <c r="Q24" s="166"/>
    </row>
    <row r="25" spans="1:17" s="26" customFormat="1" ht="110.25" customHeight="1" x14ac:dyDescent="0.3">
      <c r="A25" s="27">
        <v>17</v>
      </c>
      <c r="B25" s="27">
        <v>27111900</v>
      </c>
      <c r="C25" s="27" t="e" vm="156">
        <v>#VALUE!</v>
      </c>
      <c r="D25" s="167" t="s">
        <v>430</v>
      </c>
      <c r="E25" s="27" t="s">
        <v>24</v>
      </c>
      <c r="F25" s="80">
        <v>3</v>
      </c>
      <c r="G25" s="98">
        <v>357647</v>
      </c>
      <c r="H25" s="98">
        <f t="shared" si="1"/>
        <v>425599.93</v>
      </c>
      <c r="I25" s="173">
        <v>359585</v>
      </c>
      <c r="J25" s="98">
        <v>477500</v>
      </c>
      <c r="K25" s="98">
        <f t="shared" si="3"/>
        <v>573000</v>
      </c>
      <c r="L25" s="98">
        <v>550900</v>
      </c>
      <c r="M25" s="98">
        <f t="shared" si="3"/>
        <v>661080</v>
      </c>
      <c r="N25" s="98">
        <v>504820</v>
      </c>
      <c r="O25" s="98">
        <f t="shared" si="0"/>
        <v>1514460</v>
      </c>
      <c r="P25" s="98"/>
      <c r="Q25" s="166"/>
    </row>
    <row r="26" spans="1:17" s="26" customFormat="1" ht="143.25" customHeight="1" x14ac:dyDescent="0.3">
      <c r="A26" s="27">
        <v>18</v>
      </c>
      <c r="B26" s="27">
        <v>23241800</v>
      </c>
      <c r="C26" s="27" t="e" vm="157">
        <v>#VALUE!</v>
      </c>
      <c r="D26" s="167" t="s">
        <v>431</v>
      </c>
      <c r="E26" s="27" t="s">
        <v>24</v>
      </c>
      <c r="F26" s="80">
        <v>4</v>
      </c>
      <c r="G26" s="98">
        <v>554496</v>
      </c>
      <c r="H26" s="98">
        <f t="shared" si="1"/>
        <v>659850.23999999999</v>
      </c>
      <c r="I26" s="173">
        <v>630819</v>
      </c>
      <c r="J26" s="98">
        <v>610000</v>
      </c>
      <c r="K26" s="98">
        <f t="shared" si="3"/>
        <v>732000</v>
      </c>
      <c r="L26" s="98">
        <v>714000</v>
      </c>
      <c r="M26" s="98">
        <f t="shared" si="3"/>
        <v>856800</v>
      </c>
      <c r="N26" s="98">
        <v>719870</v>
      </c>
      <c r="O26" s="98">
        <f t="shared" si="0"/>
        <v>2879480</v>
      </c>
      <c r="P26" s="98"/>
      <c r="Q26" s="166"/>
    </row>
    <row r="27" spans="1:17" s="26" customFormat="1" ht="111" customHeight="1" x14ac:dyDescent="0.3">
      <c r="A27" s="27">
        <v>19</v>
      </c>
      <c r="B27" s="27">
        <v>27111900</v>
      </c>
      <c r="C27" s="27" t="e" vm="158">
        <v>#VALUE!</v>
      </c>
      <c r="D27" s="167" t="s">
        <v>432</v>
      </c>
      <c r="E27" s="27" t="s">
        <v>24</v>
      </c>
      <c r="F27" s="80">
        <v>6</v>
      </c>
      <c r="G27" s="98">
        <v>482269</v>
      </c>
      <c r="H27" s="98">
        <f t="shared" si="1"/>
        <v>573900.11</v>
      </c>
      <c r="I27" s="173">
        <v>913444</v>
      </c>
      <c r="J27" s="98">
        <v>410900</v>
      </c>
      <c r="K27" s="98">
        <f t="shared" si="3"/>
        <v>493080</v>
      </c>
      <c r="L27" s="98">
        <v>658900</v>
      </c>
      <c r="M27" s="98">
        <f t="shared" si="3"/>
        <v>790680</v>
      </c>
      <c r="N27" s="98">
        <v>692780</v>
      </c>
      <c r="O27" s="98">
        <f t="shared" si="0"/>
        <v>4156680</v>
      </c>
      <c r="P27" s="98"/>
      <c r="Q27" s="166"/>
    </row>
    <row r="28" spans="1:17" s="26" customFormat="1" ht="133.5" customHeight="1" x14ac:dyDescent="0.3">
      <c r="A28" s="27">
        <v>20</v>
      </c>
      <c r="B28" s="27">
        <v>23241800</v>
      </c>
      <c r="C28" s="27" t="e" vm="159">
        <v>#VALUE!</v>
      </c>
      <c r="D28" s="167" t="s">
        <v>433</v>
      </c>
      <c r="E28" s="27" t="s">
        <v>24</v>
      </c>
      <c r="F28" s="80">
        <v>3</v>
      </c>
      <c r="G28" s="98">
        <v>913655</v>
      </c>
      <c r="H28" s="98">
        <f t="shared" si="1"/>
        <v>1087249.45</v>
      </c>
      <c r="I28" s="173">
        <v>1119195</v>
      </c>
      <c r="J28" s="174">
        <v>998900</v>
      </c>
      <c r="K28" s="98">
        <f t="shared" si="3"/>
        <v>1198680</v>
      </c>
      <c r="L28" s="98">
        <v>746900</v>
      </c>
      <c r="M28" s="98">
        <f t="shared" si="3"/>
        <v>896280</v>
      </c>
      <c r="N28" s="98">
        <v>1075360</v>
      </c>
      <c r="O28" s="98">
        <f t="shared" si="0"/>
        <v>3226080</v>
      </c>
      <c r="P28" s="98"/>
      <c r="Q28" s="166"/>
    </row>
    <row r="29" spans="1:17" s="26" customFormat="1" ht="128.25" customHeight="1" x14ac:dyDescent="0.3">
      <c r="A29" s="27">
        <v>21</v>
      </c>
      <c r="B29" s="27">
        <v>23241800</v>
      </c>
      <c r="C29" s="27" t="e" vm="160">
        <v>#VALUE!</v>
      </c>
      <c r="D29" s="167" t="s">
        <v>434</v>
      </c>
      <c r="E29" s="27" t="s">
        <v>24</v>
      </c>
      <c r="F29" s="80">
        <v>4</v>
      </c>
      <c r="G29" s="98">
        <v>0</v>
      </c>
      <c r="H29" s="98">
        <f t="shared" si="1"/>
        <v>0</v>
      </c>
      <c r="I29" s="173">
        <v>631000</v>
      </c>
      <c r="J29" s="98">
        <v>255969</v>
      </c>
      <c r="K29" s="98">
        <f t="shared" si="3"/>
        <v>307162.8</v>
      </c>
      <c r="L29" s="98">
        <v>429100</v>
      </c>
      <c r="M29" s="98">
        <f t="shared" si="3"/>
        <v>514920</v>
      </c>
      <c r="N29" s="98">
        <v>484370</v>
      </c>
      <c r="O29" s="98">
        <f t="shared" si="0"/>
        <v>1937480</v>
      </c>
      <c r="P29" s="98"/>
      <c r="Q29" s="166"/>
    </row>
    <row r="30" spans="1:17" s="26" customFormat="1" ht="151.80000000000001" x14ac:dyDescent="0.3">
      <c r="A30" s="27">
        <v>22</v>
      </c>
      <c r="B30" s="27">
        <v>27111900</v>
      </c>
      <c r="C30" s="27" t="e" vm="161">
        <v>#VALUE!</v>
      </c>
      <c r="D30" s="167" t="s">
        <v>435</v>
      </c>
      <c r="E30" s="27" t="s">
        <v>24</v>
      </c>
      <c r="F30" s="80">
        <v>6</v>
      </c>
      <c r="G30" s="98">
        <v>1438487</v>
      </c>
      <c r="H30" s="98">
        <f t="shared" si="1"/>
        <v>1711799.53</v>
      </c>
      <c r="I30" s="173">
        <v>1907750</v>
      </c>
      <c r="J30" s="98">
        <v>612900</v>
      </c>
      <c r="K30" s="98">
        <f t="shared" si="3"/>
        <v>735480</v>
      </c>
      <c r="L30" s="98">
        <v>557000</v>
      </c>
      <c r="M30" s="98">
        <f t="shared" si="3"/>
        <v>668400</v>
      </c>
      <c r="N30" s="98">
        <v>1255860</v>
      </c>
      <c r="O30" s="98">
        <f t="shared" si="0"/>
        <v>7535160</v>
      </c>
      <c r="P30" s="98"/>
      <c r="Q30" s="166"/>
    </row>
    <row r="31" spans="1:17" s="26" customFormat="1" ht="106.5" customHeight="1" x14ac:dyDescent="0.3">
      <c r="A31" s="27">
        <v>23</v>
      </c>
      <c r="B31" s="27">
        <v>23231200</v>
      </c>
      <c r="C31" s="27" t="e" vm="162">
        <v>#VALUE!</v>
      </c>
      <c r="D31" s="167" t="s">
        <v>436</v>
      </c>
      <c r="E31" s="27" t="s">
        <v>24</v>
      </c>
      <c r="F31" s="80">
        <v>3</v>
      </c>
      <c r="G31" s="98">
        <v>1165042</v>
      </c>
      <c r="H31" s="98">
        <f t="shared" si="1"/>
        <v>1386399.98</v>
      </c>
      <c r="I31" s="173">
        <v>700417</v>
      </c>
      <c r="J31" s="98">
        <v>933900</v>
      </c>
      <c r="K31" s="98">
        <f t="shared" si="3"/>
        <v>1120680</v>
      </c>
      <c r="L31" s="98">
        <v>1059900</v>
      </c>
      <c r="M31" s="98">
        <f t="shared" si="3"/>
        <v>1271880</v>
      </c>
      <c r="N31" s="98">
        <v>1119850</v>
      </c>
      <c r="O31" s="98">
        <f t="shared" si="0"/>
        <v>3359550</v>
      </c>
      <c r="P31" s="98"/>
      <c r="Q31" s="166"/>
    </row>
    <row r="32" spans="1:17" s="26" customFormat="1" ht="127.5" customHeight="1" x14ac:dyDescent="0.3">
      <c r="A32" s="27">
        <v>24</v>
      </c>
      <c r="B32" s="27">
        <v>23241800</v>
      </c>
      <c r="C32" s="27" t="e" vm="163">
        <v>#VALUE!</v>
      </c>
      <c r="D32" s="167" t="s">
        <v>437</v>
      </c>
      <c r="E32" s="27" t="s">
        <v>24</v>
      </c>
      <c r="F32" s="80">
        <v>4</v>
      </c>
      <c r="G32" s="98">
        <v>554496</v>
      </c>
      <c r="H32" s="98">
        <f t="shared" si="1"/>
        <v>659850.23999999999</v>
      </c>
      <c r="I32" s="173">
        <v>843885</v>
      </c>
      <c r="J32" s="98">
        <v>833000</v>
      </c>
      <c r="K32" s="98">
        <f t="shared" si="3"/>
        <v>999600</v>
      </c>
      <c r="L32" s="98">
        <v>769000</v>
      </c>
      <c r="M32" s="98">
        <f t="shared" si="3"/>
        <v>922800</v>
      </c>
      <c r="N32" s="98">
        <v>856540</v>
      </c>
      <c r="O32" s="98">
        <f t="shared" si="0"/>
        <v>3426160</v>
      </c>
      <c r="P32" s="98"/>
      <c r="Q32" s="166"/>
    </row>
    <row r="33" spans="1:17" s="26" customFormat="1" ht="107.25" customHeight="1" x14ac:dyDescent="0.3">
      <c r="A33" s="27">
        <v>25</v>
      </c>
      <c r="B33" s="27">
        <v>40151600</v>
      </c>
      <c r="C33" s="27" t="e" vm="164">
        <v>#VALUE!</v>
      </c>
      <c r="D33" s="167" t="s">
        <v>438</v>
      </c>
      <c r="E33" s="27" t="s">
        <v>24</v>
      </c>
      <c r="F33" s="80">
        <v>2</v>
      </c>
      <c r="G33" s="98">
        <v>0</v>
      </c>
      <c r="H33" s="98">
        <f t="shared" si="1"/>
        <v>0</v>
      </c>
      <c r="I33" s="173">
        <v>0</v>
      </c>
      <c r="J33" s="98">
        <v>1909000</v>
      </c>
      <c r="K33" s="98">
        <f t="shared" si="3"/>
        <v>2290800</v>
      </c>
      <c r="L33" s="98">
        <v>1847204</v>
      </c>
      <c r="M33" s="98">
        <f t="shared" si="3"/>
        <v>2216644.7999999998</v>
      </c>
      <c r="N33" s="98">
        <v>2253730</v>
      </c>
      <c r="O33" s="98">
        <f t="shared" si="0"/>
        <v>4507460</v>
      </c>
      <c r="P33" s="98"/>
      <c r="Q33" s="166"/>
    </row>
    <row r="34" spans="1:17" s="26" customFormat="1" ht="110.25" customHeight="1" x14ac:dyDescent="0.3">
      <c r="A34" s="27">
        <v>26</v>
      </c>
      <c r="B34" s="27">
        <v>27112700</v>
      </c>
      <c r="C34" s="27" t="e" vm="165">
        <v>#VALUE!</v>
      </c>
      <c r="D34" s="167" t="s">
        <v>439</v>
      </c>
      <c r="E34" s="27" t="s">
        <v>24</v>
      </c>
      <c r="F34" s="80">
        <v>4</v>
      </c>
      <c r="G34" s="98">
        <v>505798</v>
      </c>
      <c r="H34" s="98">
        <f t="shared" si="1"/>
        <v>601899.62</v>
      </c>
      <c r="I34" s="173">
        <v>342100</v>
      </c>
      <c r="J34" s="98">
        <v>601900</v>
      </c>
      <c r="K34" s="98">
        <f t="shared" si="3"/>
        <v>722280</v>
      </c>
      <c r="L34" s="98">
        <v>718900</v>
      </c>
      <c r="M34" s="98">
        <f t="shared" si="3"/>
        <v>862680</v>
      </c>
      <c r="N34" s="98">
        <v>632240</v>
      </c>
      <c r="O34" s="98">
        <f t="shared" si="0"/>
        <v>2528960</v>
      </c>
      <c r="P34" s="98"/>
      <c r="Q34" s="166"/>
    </row>
    <row r="35" spans="1:17" s="26" customFormat="1" ht="111" customHeight="1" x14ac:dyDescent="0.3">
      <c r="A35" s="27">
        <v>27</v>
      </c>
      <c r="B35" s="27">
        <v>27111900</v>
      </c>
      <c r="C35" s="27" t="e" vm="166">
        <v>#VALUE!</v>
      </c>
      <c r="D35" s="167" t="s">
        <v>440</v>
      </c>
      <c r="E35" s="27" t="s">
        <v>24</v>
      </c>
      <c r="F35" s="80">
        <v>4</v>
      </c>
      <c r="G35" s="98">
        <v>745798</v>
      </c>
      <c r="H35" s="98">
        <f t="shared" si="1"/>
        <v>887499.62</v>
      </c>
      <c r="I35" s="173">
        <v>970442</v>
      </c>
      <c r="J35" s="98">
        <v>943825</v>
      </c>
      <c r="K35" s="98">
        <f t="shared" si="3"/>
        <v>1132590</v>
      </c>
      <c r="L35" s="98">
        <v>1096900</v>
      </c>
      <c r="M35" s="98">
        <f t="shared" si="3"/>
        <v>1316280</v>
      </c>
      <c r="N35" s="98">
        <v>1076700</v>
      </c>
      <c r="O35" s="98">
        <f t="shared" si="0"/>
        <v>4306800</v>
      </c>
      <c r="P35" s="98"/>
      <c r="Q35" s="166"/>
    </row>
    <row r="36" spans="1:17" s="26" customFormat="1" ht="104.25" customHeight="1" x14ac:dyDescent="0.3">
      <c r="A36" s="27">
        <v>28</v>
      </c>
      <c r="B36" s="27">
        <v>31162800</v>
      </c>
      <c r="C36" s="27" t="e" vm="167">
        <v>#VALUE!</v>
      </c>
      <c r="D36" s="167" t="s">
        <v>441</v>
      </c>
      <c r="E36" s="27" t="s">
        <v>24</v>
      </c>
      <c r="F36" s="80">
        <v>6</v>
      </c>
      <c r="G36" s="98">
        <v>0</v>
      </c>
      <c r="H36" s="98">
        <f t="shared" si="1"/>
        <v>0</v>
      </c>
      <c r="I36" s="98">
        <v>0</v>
      </c>
      <c r="J36" s="98">
        <v>577900</v>
      </c>
      <c r="K36" s="98">
        <f t="shared" si="3"/>
        <v>693480</v>
      </c>
      <c r="L36" s="98">
        <v>202900</v>
      </c>
      <c r="M36" s="98">
        <f t="shared" si="3"/>
        <v>243480</v>
      </c>
      <c r="N36" s="98">
        <v>468480</v>
      </c>
      <c r="O36" s="98">
        <f t="shared" si="0"/>
        <v>2810880</v>
      </c>
      <c r="P36" s="98"/>
      <c r="Q36" s="166"/>
    </row>
    <row r="37" spans="1:17" s="26" customFormat="1" ht="107.25" customHeight="1" x14ac:dyDescent="0.3">
      <c r="A37" s="27">
        <v>29</v>
      </c>
      <c r="B37" s="27">
        <v>31162800</v>
      </c>
      <c r="C37" s="27" t="e" vm="168">
        <v>#VALUE!</v>
      </c>
      <c r="D37" s="167" t="s">
        <v>442</v>
      </c>
      <c r="E37" s="27" t="s">
        <v>24</v>
      </c>
      <c r="F37" s="80">
        <v>3</v>
      </c>
      <c r="G37" s="98">
        <v>622773</v>
      </c>
      <c r="H37" s="98">
        <f t="shared" si="1"/>
        <v>741099.87</v>
      </c>
      <c r="I37" s="173">
        <v>736820</v>
      </c>
      <c r="J37" s="98">
        <v>861900</v>
      </c>
      <c r="K37" s="98">
        <f t="shared" si="3"/>
        <v>1034280</v>
      </c>
      <c r="L37" s="98">
        <v>1103990</v>
      </c>
      <c r="M37" s="98">
        <f t="shared" si="3"/>
        <v>1324788</v>
      </c>
      <c r="N37" s="98">
        <v>959250</v>
      </c>
      <c r="O37" s="98">
        <f t="shared" si="0"/>
        <v>2877750</v>
      </c>
      <c r="P37" s="98"/>
      <c r="Q37" s="166"/>
    </row>
    <row r="38" spans="1:17" s="26" customFormat="1" ht="111.75" customHeight="1" x14ac:dyDescent="0.3">
      <c r="A38" s="27">
        <v>30</v>
      </c>
      <c r="B38" s="27">
        <v>23231400</v>
      </c>
      <c r="C38" s="27" t="e" vm="169">
        <v>#VALUE!</v>
      </c>
      <c r="D38" s="167" t="s">
        <v>443</v>
      </c>
      <c r="E38" s="27" t="s">
        <v>24</v>
      </c>
      <c r="F38" s="80">
        <v>3</v>
      </c>
      <c r="G38" s="98">
        <v>0</v>
      </c>
      <c r="H38" s="98">
        <f t="shared" si="1"/>
        <v>0</v>
      </c>
      <c r="I38" s="173">
        <v>2803325</v>
      </c>
      <c r="J38" s="98">
        <v>1082743</v>
      </c>
      <c r="K38" s="98">
        <f t="shared" si="3"/>
        <v>1299291.6000000001</v>
      </c>
      <c r="L38" s="98">
        <v>1025000</v>
      </c>
      <c r="M38" s="98">
        <f t="shared" si="3"/>
        <v>1230000</v>
      </c>
      <c r="N38" s="98">
        <v>1777540</v>
      </c>
      <c r="O38" s="98">
        <f t="shared" si="0"/>
        <v>5332620</v>
      </c>
      <c r="P38" s="98"/>
      <c r="Q38" s="166"/>
    </row>
    <row r="39" spans="1:17" s="26" customFormat="1" ht="128.25" customHeight="1" x14ac:dyDescent="0.3">
      <c r="A39" s="27">
        <v>31</v>
      </c>
      <c r="B39" s="27">
        <v>23241800</v>
      </c>
      <c r="C39" s="27" t="e" vm="170">
        <v>#VALUE!</v>
      </c>
      <c r="D39" s="167" t="s">
        <v>444</v>
      </c>
      <c r="E39" s="27" t="s">
        <v>24</v>
      </c>
      <c r="F39" s="80">
        <v>3</v>
      </c>
      <c r="G39" s="98">
        <v>604202</v>
      </c>
      <c r="H39" s="98">
        <f t="shared" si="1"/>
        <v>719000.38</v>
      </c>
      <c r="I39" s="173">
        <v>854044</v>
      </c>
      <c r="J39" s="98">
        <v>1029000</v>
      </c>
      <c r="K39" s="98">
        <f t="shared" si="3"/>
        <v>1234800</v>
      </c>
      <c r="L39" s="98">
        <v>1040900</v>
      </c>
      <c r="M39" s="98">
        <f t="shared" si="3"/>
        <v>1249080</v>
      </c>
      <c r="N39" s="98">
        <v>10142310</v>
      </c>
      <c r="O39" s="98">
        <f t="shared" si="0"/>
        <v>30426930</v>
      </c>
      <c r="P39" s="98"/>
      <c r="Q39" s="166"/>
    </row>
    <row r="40" spans="1:17" s="26" customFormat="1" ht="126.75" customHeight="1" x14ac:dyDescent="0.3">
      <c r="A40" s="27">
        <v>32</v>
      </c>
      <c r="B40" s="27">
        <v>23241800</v>
      </c>
      <c r="C40" s="27" t="e" vm="171">
        <v>#VALUE!</v>
      </c>
      <c r="D40" s="167" t="s">
        <v>445</v>
      </c>
      <c r="E40" s="27" t="s">
        <v>24</v>
      </c>
      <c r="F40" s="80">
        <v>5</v>
      </c>
      <c r="G40" s="98">
        <v>430084</v>
      </c>
      <c r="H40" s="98">
        <f t="shared" si="1"/>
        <v>511799.96</v>
      </c>
      <c r="I40" s="173">
        <v>480749</v>
      </c>
      <c r="J40" s="98">
        <v>573862</v>
      </c>
      <c r="K40" s="98">
        <f t="shared" si="3"/>
        <v>688634.4</v>
      </c>
      <c r="L40" s="98">
        <v>512910</v>
      </c>
      <c r="M40" s="98">
        <f t="shared" si="3"/>
        <v>615492</v>
      </c>
      <c r="N40" s="98">
        <v>574170</v>
      </c>
      <c r="O40" s="98">
        <f t="shared" si="0"/>
        <v>2870850</v>
      </c>
      <c r="P40" s="98"/>
      <c r="Q40" s="166"/>
    </row>
    <row r="41" spans="1:17" s="26" customFormat="1" ht="132" customHeight="1" x14ac:dyDescent="0.3">
      <c r="A41" s="27">
        <v>33</v>
      </c>
      <c r="B41" s="27">
        <v>23231400</v>
      </c>
      <c r="C41" s="27" t="e" vm="172">
        <v>#VALUE!</v>
      </c>
      <c r="D41" s="167" t="s">
        <v>446</v>
      </c>
      <c r="E41" s="27" t="s">
        <v>24</v>
      </c>
      <c r="F41" s="80">
        <v>3</v>
      </c>
      <c r="G41" s="98">
        <v>0</v>
      </c>
      <c r="H41" s="98">
        <f t="shared" si="1"/>
        <v>0</v>
      </c>
      <c r="I41" s="173">
        <v>4716684</v>
      </c>
      <c r="J41" s="98">
        <v>2798900</v>
      </c>
      <c r="K41" s="98">
        <f t="shared" si="3"/>
        <v>3358680</v>
      </c>
      <c r="L41" s="98">
        <v>3549900</v>
      </c>
      <c r="M41" s="98">
        <f t="shared" si="3"/>
        <v>4259880</v>
      </c>
      <c r="N41" s="98">
        <v>4111748</v>
      </c>
      <c r="O41" s="98">
        <f t="shared" si="0"/>
        <v>12335244</v>
      </c>
      <c r="P41" s="98"/>
      <c r="Q41" s="166"/>
    </row>
    <row r="42" spans="1:17" s="26" customFormat="1" ht="115.5" customHeight="1" x14ac:dyDescent="0.3">
      <c r="A42" s="27">
        <v>34</v>
      </c>
      <c r="B42" s="27">
        <v>27112700</v>
      </c>
      <c r="C42" s="27" t="e" vm="173">
        <v>#VALUE!</v>
      </c>
      <c r="D42" s="167" t="s">
        <v>447</v>
      </c>
      <c r="E42" s="27" t="s">
        <v>24</v>
      </c>
      <c r="F42" s="80">
        <v>3</v>
      </c>
      <c r="G42" s="98">
        <v>0</v>
      </c>
      <c r="H42" s="98">
        <f t="shared" si="1"/>
        <v>0</v>
      </c>
      <c r="I42" s="173">
        <v>417050</v>
      </c>
      <c r="J42" s="98">
        <v>929000</v>
      </c>
      <c r="K42" s="98">
        <f t="shared" si="3"/>
        <v>1114800</v>
      </c>
      <c r="L42" s="98">
        <v>936000</v>
      </c>
      <c r="M42" s="98">
        <f t="shared" si="3"/>
        <v>1123200</v>
      </c>
      <c r="N42" s="98">
        <v>885020</v>
      </c>
      <c r="O42" s="98">
        <f t="shared" si="0"/>
        <v>2655060</v>
      </c>
      <c r="P42" s="98"/>
      <c r="Q42" s="166"/>
    </row>
    <row r="43" spans="1:17" s="26" customFormat="1" ht="220.8" x14ac:dyDescent="0.3">
      <c r="A43" s="27">
        <v>35</v>
      </c>
      <c r="B43" s="27">
        <v>23231300</v>
      </c>
      <c r="C43" s="27" t="e" vm="174">
        <v>#VALUE!</v>
      </c>
      <c r="D43" s="167" t="s">
        <v>448</v>
      </c>
      <c r="E43" s="27" t="s">
        <v>24</v>
      </c>
      <c r="F43" s="80">
        <v>2</v>
      </c>
      <c r="G43" s="99">
        <v>0</v>
      </c>
      <c r="H43" s="99">
        <f t="shared" si="1"/>
        <v>0</v>
      </c>
      <c r="I43" s="175">
        <v>4398975</v>
      </c>
      <c r="J43" s="99">
        <v>12513381.93</v>
      </c>
      <c r="K43" s="99">
        <f>(J43*20%)+J43</f>
        <v>15016058.316</v>
      </c>
      <c r="L43" s="99">
        <v>12000000</v>
      </c>
      <c r="M43" s="99">
        <f>(L43*20%)+L43</f>
        <v>14400000</v>
      </c>
      <c r="N43" s="99">
        <v>11271680</v>
      </c>
      <c r="O43" s="99">
        <f t="shared" si="0"/>
        <v>22543360</v>
      </c>
      <c r="P43" s="98"/>
      <c r="Q43" s="166"/>
    </row>
    <row r="44" spans="1:17" s="26" customFormat="1" ht="168" customHeight="1" x14ac:dyDescent="0.3">
      <c r="A44" s="27">
        <v>36</v>
      </c>
      <c r="B44" s="27">
        <v>23231400</v>
      </c>
      <c r="C44" s="27" t="e" vm="175">
        <v>#VALUE!</v>
      </c>
      <c r="D44" s="167" t="s">
        <v>449</v>
      </c>
      <c r="E44" s="27" t="s">
        <v>24</v>
      </c>
      <c r="F44" s="80">
        <v>1</v>
      </c>
      <c r="G44" s="99">
        <v>0</v>
      </c>
      <c r="H44" s="99">
        <f t="shared" si="1"/>
        <v>0</v>
      </c>
      <c r="I44" s="99">
        <v>0</v>
      </c>
      <c r="J44" s="99">
        <v>15000000</v>
      </c>
      <c r="K44" s="99">
        <f>(J44*20%)+J44</f>
        <v>18000000</v>
      </c>
      <c r="L44" s="99">
        <v>17212641</v>
      </c>
      <c r="M44" s="99">
        <f>(L44*20%)+L44</f>
        <v>20655169.199999999</v>
      </c>
      <c r="N44" s="99">
        <v>19327590</v>
      </c>
      <c r="O44" s="99">
        <f t="shared" si="0"/>
        <v>19327590</v>
      </c>
      <c r="P44" s="98"/>
      <c r="Q44" s="166"/>
    </row>
    <row r="45" spans="1:17" s="26" customFormat="1" ht="289.8" x14ac:dyDescent="0.3">
      <c r="A45" s="27">
        <v>37</v>
      </c>
      <c r="B45" s="27">
        <v>31162800</v>
      </c>
      <c r="C45" s="27" t="e" vm="176">
        <v>#VALUE!</v>
      </c>
      <c r="D45" s="167" t="s">
        <v>450</v>
      </c>
      <c r="E45" s="27" t="s">
        <v>24</v>
      </c>
      <c r="F45" s="80">
        <v>2</v>
      </c>
      <c r="G45" s="98">
        <v>0</v>
      </c>
      <c r="H45" s="98">
        <f t="shared" si="1"/>
        <v>0</v>
      </c>
      <c r="I45" s="98">
        <v>0</v>
      </c>
      <c r="J45" s="98">
        <v>419900</v>
      </c>
      <c r="K45" s="98">
        <f t="shared" ref="K45:M49" si="4">(J45*20%)+J45</f>
        <v>503880</v>
      </c>
      <c r="L45" s="98">
        <v>402457</v>
      </c>
      <c r="M45" s="98">
        <f t="shared" si="4"/>
        <v>482948.4</v>
      </c>
      <c r="N45" s="98">
        <v>493420</v>
      </c>
      <c r="O45" s="98">
        <f t="shared" si="0"/>
        <v>986840</v>
      </c>
      <c r="P45" s="98"/>
      <c r="Q45" s="166"/>
    </row>
    <row r="46" spans="1:17" s="26" customFormat="1" ht="407.25" customHeight="1" x14ac:dyDescent="0.3">
      <c r="A46" s="27">
        <v>38</v>
      </c>
      <c r="B46" s="27">
        <v>31162800</v>
      </c>
      <c r="C46" s="27" t="e" vm="177">
        <v>#VALUE!</v>
      </c>
      <c r="D46" s="167" t="s">
        <v>451</v>
      </c>
      <c r="E46" s="27" t="s">
        <v>24</v>
      </c>
      <c r="F46" s="80">
        <v>3</v>
      </c>
      <c r="G46" s="98">
        <v>0</v>
      </c>
      <c r="H46" s="98">
        <f t="shared" si="1"/>
        <v>0</v>
      </c>
      <c r="I46" s="98">
        <v>0</v>
      </c>
      <c r="J46" s="98">
        <v>160200</v>
      </c>
      <c r="K46" s="98">
        <f t="shared" si="4"/>
        <v>192240</v>
      </c>
      <c r="L46" s="98">
        <v>179900</v>
      </c>
      <c r="M46" s="98">
        <f t="shared" si="4"/>
        <v>215880</v>
      </c>
      <c r="N46" s="98">
        <v>204060</v>
      </c>
      <c r="O46" s="98">
        <f t="shared" si="0"/>
        <v>612180</v>
      </c>
      <c r="P46" s="98"/>
      <c r="Q46" s="166"/>
    </row>
    <row r="47" spans="1:17" s="26" customFormat="1" ht="278.25" customHeight="1" x14ac:dyDescent="0.3">
      <c r="A47" s="27">
        <v>39</v>
      </c>
      <c r="B47" s="27">
        <v>40161500</v>
      </c>
      <c r="C47" s="27" t="e" vm="178">
        <v>#VALUE!</v>
      </c>
      <c r="D47" s="167" t="s">
        <v>452</v>
      </c>
      <c r="E47" s="27" t="s">
        <v>24</v>
      </c>
      <c r="F47" s="80">
        <v>4</v>
      </c>
      <c r="G47" s="98">
        <v>0</v>
      </c>
      <c r="H47" s="98">
        <f t="shared" si="1"/>
        <v>0</v>
      </c>
      <c r="I47" s="98">
        <v>0</v>
      </c>
      <c r="J47" s="98">
        <v>5785000</v>
      </c>
      <c r="K47" s="98">
        <f t="shared" si="4"/>
        <v>6942000</v>
      </c>
      <c r="L47" s="98">
        <v>6704040</v>
      </c>
      <c r="M47" s="98">
        <f t="shared" si="4"/>
        <v>8044848</v>
      </c>
      <c r="N47" s="98">
        <v>7493424</v>
      </c>
      <c r="O47" s="98">
        <f t="shared" si="0"/>
        <v>29973696</v>
      </c>
      <c r="P47" s="98"/>
      <c r="Q47" s="166"/>
    </row>
    <row r="48" spans="1:17" s="26" customFormat="1" ht="294.75" customHeight="1" x14ac:dyDescent="0.3">
      <c r="A48" s="27">
        <v>40</v>
      </c>
      <c r="B48" s="27">
        <v>27112700</v>
      </c>
      <c r="C48" s="27" t="e" vm="179">
        <v>#VALUE!</v>
      </c>
      <c r="D48" s="167" t="s">
        <v>453</v>
      </c>
      <c r="E48" s="27" t="s">
        <v>24</v>
      </c>
      <c r="F48" s="80">
        <v>2</v>
      </c>
      <c r="G48" s="98">
        <v>0</v>
      </c>
      <c r="H48" s="98">
        <f t="shared" si="1"/>
        <v>0</v>
      </c>
      <c r="I48" s="98">
        <v>0</v>
      </c>
      <c r="J48" s="98">
        <v>19800000</v>
      </c>
      <c r="K48" s="98">
        <f t="shared" si="4"/>
        <v>23760000</v>
      </c>
      <c r="L48" s="174">
        <v>19800000</v>
      </c>
      <c r="M48" s="98">
        <f t="shared" si="4"/>
        <v>23760000</v>
      </c>
      <c r="N48" s="98">
        <v>23760000</v>
      </c>
      <c r="O48" s="98">
        <f t="shared" si="0"/>
        <v>47520000</v>
      </c>
      <c r="P48" s="98"/>
      <c r="Q48" s="166"/>
    </row>
    <row r="49" spans="1:20" s="26" customFormat="1" ht="139.5" customHeight="1" thickBot="1" x14ac:dyDescent="0.35">
      <c r="A49" s="27">
        <v>41</v>
      </c>
      <c r="B49" s="27">
        <v>27111900</v>
      </c>
      <c r="C49" s="27" t="e" vm="180">
        <v>#VALUE!</v>
      </c>
      <c r="D49" s="167" t="s">
        <v>454</v>
      </c>
      <c r="E49" s="27" t="s">
        <v>24</v>
      </c>
      <c r="F49" s="80">
        <v>3</v>
      </c>
      <c r="G49" s="98">
        <v>0</v>
      </c>
      <c r="H49" s="98">
        <f t="shared" si="1"/>
        <v>0</v>
      </c>
      <c r="I49" s="173">
        <v>7970025</v>
      </c>
      <c r="J49" s="98">
        <v>6505000</v>
      </c>
      <c r="K49" s="98">
        <f t="shared" si="4"/>
        <v>7806000</v>
      </c>
      <c r="L49" s="98">
        <v>9739000</v>
      </c>
      <c r="M49" s="98">
        <f t="shared" si="4"/>
        <v>11686800</v>
      </c>
      <c r="N49" s="98">
        <v>9154275</v>
      </c>
      <c r="O49" s="98">
        <f t="shared" si="0"/>
        <v>27462825</v>
      </c>
      <c r="P49" s="98"/>
      <c r="Q49" s="166"/>
    </row>
    <row r="50" spans="1:20" s="26" customFormat="1" ht="24.75" customHeight="1" thickBot="1" x14ac:dyDescent="0.55000000000000004">
      <c r="A50" s="190" t="s">
        <v>60</v>
      </c>
      <c r="B50" s="191"/>
      <c r="C50" s="191"/>
      <c r="D50" s="234"/>
      <c r="E50" s="234"/>
      <c r="F50" s="234"/>
      <c r="G50" s="235"/>
      <c r="H50" s="137"/>
      <c r="I50" s="137"/>
      <c r="J50" s="137"/>
      <c r="K50" s="137"/>
      <c r="L50" s="137"/>
      <c r="M50" s="137"/>
      <c r="N50" s="137"/>
      <c r="O50" s="176">
        <f>SUM(O9:O49)</f>
        <v>532480311</v>
      </c>
      <c r="P50" s="177"/>
      <c r="Q50" s="150"/>
      <c r="S50" s="57"/>
      <c r="T50" s="57"/>
    </row>
    <row r="51" spans="1:20" s="26" customFormat="1" ht="24.75" customHeight="1" thickBot="1" x14ac:dyDescent="0.35">
      <c r="A51" s="58"/>
      <c r="B51" s="58"/>
      <c r="C51" s="58"/>
      <c r="D51" s="59"/>
      <c r="E51" s="58"/>
      <c r="F51" s="58"/>
      <c r="G51" s="60"/>
      <c r="H51" s="60"/>
      <c r="I51" s="60"/>
      <c r="J51" s="60"/>
      <c r="K51" s="60"/>
      <c r="L51" s="60"/>
      <c r="M51" s="60"/>
      <c r="N51" s="60"/>
      <c r="O51" s="60"/>
      <c r="P51" s="60"/>
      <c r="Q51" s="58"/>
      <c r="S51" s="57"/>
      <c r="T51" s="57"/>
    </row>
    <row r="52" spans="1:20" s="26" customFormat="1" ht="63.75" customHeight="1" thickBot="1" x14ac:dyDescent="0.35">
      <c r="A52" s="243" t="s">
        <v>61</v>
      </c>
      <c r="B52" s="244"/>
      <c r="C52" s="244"/>
      <c r="D52" s="244"/>
      <c r="E52" s="244"/>
      <c r="F52" s="244"/>
      <c r="G52" s="244"/>
      <c r="H52" s="244"/>
      <c r="I52" s="244"/>
      <c r="J52" s="244"/>
      <c r="K52" s="244"/>
      <c r="L52" s="244"/>
      <c r="M52" s="244"/>
      <c r="N52" s="244"/>
      <c r="O52" s="244"/>
      <c r="P52" s="244"/>
      <c r="Q52" s="245"/>
      <c r="S52" s="57"/>
      <c r="T52" s="57"/>
    </row>
    <row r="53" spans="1:20" s="26" customFormat="1" ht="24.75" customHeight="1" x14ac:dyDescent="0.35">
      <c r="C53" s="61"/>
      <c r="D53" s="62"/>
      <c r="G53" s="57"/>
      <c r="H53" s="57"/>
      <c r="I53" s="57"/>
      <c r="J53" s="57"/>
      <c r="K53" s="57"/>
      <c r="L53" s="57"/>
      <c r="M53" s="57"/>
      <c r="N53" s="57"/>
      <c r="O53" s="57"/>
      <c r="P53" s="57"/>
      <c r="S53" s="57"/>
      <c r="T53" s="57"/>
    </row>
    <row r="54" spans="1:20" s="26" customFormat="1" ht="24.75" customHeight="1" x14ac:dyDescent="0.3">
      <c r="D54" s="62"/>
      <c r="G54" s="57"/>
      <c r="H54" s="57"/>
      <c r="I54" s="57"/>
      <c r="J54" s="57"/>
      <c r="K54" s="57"/>
      <c r="L54" s="57"/>
      <c r="M54" s="57"/>
      <c r="N54" s="57"/>
      <c r="O54" s="57"/>
      <c r="P54" s="57"/>
      <c r="S54" s="57"/>
      <c r="T54" s="57"/>
    </row>
    <row r="55" spans="1:20" ht="24.75" customHeight="1" x14ac:dyDescent="0.3">
      <c r="S55" s="64"/>
      <c r="T55" s="64"/>
    </row>
    <row r="56" spans="1:20" ht="24.75" customHeight="1" x14ac:dyDescent="0.3">
      <c r="S56" s="64"/>
      <c r="T56" s="64"/>
    </row>
    <row r="57" spans="1:20" ht="24.75" customHeight="1" x14ac:dyDescent="0.3">
      <c r="S57" s="64"/>
      <c r="T57" s="64"/>
    </row>
    <row r="58" spans="1:20" ht="24.75" customHeight="1" x14ac:dyDescent="0.3">
      <c r="S58" s="64"/>
      <c r="T58" s="64"/>
    </row>
    <row r="59" spans="1:20" ht="24.75" customHeight="1" x14ac:dyDescent="0.3">
      <c r="S59" s="64"/>
      <c r="T59" s="64"/>
    </row>
    <row r="60" spans="1:20" ht="24.75" customHeight="1" x14ac:dyDescent="0.3"/>
    <row r="61" spans="1:20" ht="24.75" customHeight="1" x14ac:dyDescent="0.3"/>
    <row r="62" spans="1:20" ht="24.75" customHeight="1" x14ac:dyDescent="0.3"/>
    <row r="63" spans="1:20" ht="24.75" customHeight="1" x14ac:dyDescent="0.3"/>
    <row r="64" spans="1:20"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72" ht="24.75" customHeight="1" x14ac:dyDescent="0.3"/>
    <row r="73" ht="24.75" customHeight="1" x14ac:dyDescent="0.3"/>
    <row r="74" ht="24.75" customHeight="1" x14ac:dyDescent="0.3"/>
    <row r="75" ht="24.75" customHeight="1" x14ac:dyDescent="0.3"/>
    <row r="76" ht="24.75" customHeight="1" x14ac:dyDescent="0.3"/>
    <row r="77" ht="24.75" customHeight="1" x14ac:dyDescent="0.3"/>
    <row r="78" ht="24.75" customHeight="1" x14ac:dyDescent="0.3"/>
    <row r="79" ht="24.75" customHeight="1" x14ac:dyDescent="0.3"/>
    <row r="80" ht="24.75" customHeight="1" x14ac:dyDescent="0.3"/>
    <row r="4041" spans="4:4" s="66" customFormat="1" x14ac:dyDescent="0.3">
      <c r="D4041" s="65"/>
    </row>
    <row r="4042" spans="4:4" s="66" customFormat="1" x14ac:dyDescent="0.3">
      <c r="D4042" s="65"/>
    </row>
    <row r="4043" spans="4:4" s="66" customFormat="1" x14ac:dyDescent="0.3">
      <c r="D4043" s="65"/>
    </row>
    <row r="4044" spans="4:4" s="66" customFormat="1" x14ac:dyDescent="0.3">
      <c r="D4044" s="65"/>
    </row>
    <row r="4045" spans="4:4" s="66" customFormat="1" x14ac:dyDescent="0.3">
      <c r="D4045" s="65"/>
    </row>
    <row r="4046" spans="4:4" s="66" customFormat="1" x14ac:dyDescent="0.3">
      <c r="D4046" s="65"/>
    </row>
    <row r="4047" spans="4:4" s="66" customFormat="1" x14ac:dyDescent="0.3">
      <c r="D4047" s="65"/>
    </row>
    <row r="4048" spans="4:4" s="66" customFormat="1" x14ac:dyDescent="0.3">
      <c r="D4048" s="65"/>
    </row>
    <row r="4049" spans="4:93" s="66" customFormat="1" x14ac:dyDescent="0.3">
      <c r="D4049" s="65"/>
    </row>
    <row r="4050" spans="4:93" s="66" customFormat="1" ht="156" x14ac:dyDescent="0.3">
      <c r="D4050" s="65"/>
      <c r="BD4050" s="67"/>
      <c r="BE4050" s="68" t="s">
        <v>62</v>
      </c>
      <c r="BG4050" s="69" t="s">
        <v>63</v>
      </c>
      <c r="BH4050" s="70" t="s">
        <v>62</v>
      </c>
      <c r="BI4050" s="70" t="s">
        <v>64</v>
      </c>
      <c r="BJ4050" s="70" t="s">
        <v>65</v>
      </c>
      <c r="BK4050" s="70" t="s">
        <v>66</v>
      </c>
      <c r="BL4050" s="70" t="s">
        <v>67</v>
      </c>
      <c r="BM4050" s="68" t="s">
        <v>68</v>
      </c>
      <c r="BN4050" s="68" t="s">
        <v>69</v>
      </c>
      <c r="BO4050" s="68" t="s">
        <v>70</v>
      </c>
      <c r="BP4050" s="68" t="s">
        <v>71</v>
      </c>
      <c r="BQ4050" s="68" t="s">
        <v>72</v>
      </c>
      <c r="BR4050" s="68" t="s">
        <v>73</v>
      </c>
      <c r="BS4050" s="68" t="s">
        <v>74</v>
      </c>
      <c r="BT4050" s="68" t="s">
        <v>75</v>
      </c>
      <c r="BU4050" s="68" t="s">
        <v>76</v>
      </c>
      <c r="BV4050" s="68" t="s">
        <v>77</v>
      </c>
      <c r="BW4050" s="68" t="s">
        <v>78</v>
      </c>
      <c r="BX4050" s="68" t="s">
        <v>79</v>
      </c>
      <c r="BY4050" s="68" t="s">
        <v>80</v>
      </c>
      <c r="BZ4050" s="68" t="s">
        <v>81</v>
      </c>
      <c r="CA4050" s="68" t="s">
        <v>82</v>
      </c>
      <c r="CB4050" s="68" t="s">
        <v>83</v>
      </c>
      <c r="CC4050" s="68" t="s">
        <v>84</v>
      </c>
      <c r="CD4050" s="68" t="s">
        <v>85</v>
      </c>
      <c r="CE4050" s="68" t="s">
        <v>86</v>
      </c>
      <c r="CF4050" s="68" t="s">
        <v>87</v>
      </c>
      <c r="CG4050" s="68" t="s">
        <v>88</v>
      </c>
      <c r="CH4050" s="68" t="s">
        <v>89</v>
      </c>
      <c r="CI4050" s="68" t="s">
        <v>90</v>
      </c>
      <c r="CJ4050" s="68" t="s">
        <v>91</v>
      </c>
      <c r="CK4050" s="68" t="s">
        <v>92</v>
      </c>
      <c r="CL4050" s="68" t="s">
        <v>93</v>
      </c>
      <c r="CM4050" s="68" t="s">
        <v>94</v>
      </c>
      <c r="CN4050" s="68" t="s">
        <v>95</v>
      </c>
      <c r="CO4050" s="68" t="s">
        <v>96</v>
      </c>
    </row>
    <row r="4051" spans="4:93" s="66" customFormat="1" ht="300" x14ac:dyDescent="0.3">
      <c r="D4051" s="65"/>
      <c r="BD4051" s="67"/>
      <c r="BE4051" s="68" t="s">
        <v>64</v>
      </c>
      <c r="BG4051" s="69" t="s">
        <v>97</v>
      </c>
      <c r="BH4051" s="70" t="s">
        <v>98</v>
      </c>
      <c r="BI4051" s="70" t="s">
        <v>99</v>
      </c>
      <c r="BJ4051" s="70" t="s">
        <v>100</v>
      </c>
      <c r="BK4051" s="70" t="s">
        <v>101</v>
      </c>
      <c r="BL4051" s="70" t="s">
        <v>102</v>
      </c>
      <c r="BM4051" s="68" t="s">
        <v>103</v>
      </c>
      <c r="BN4051" s="68" t="s">
        <v>104</v>
      </c>
      <c r="BO4051" s="68" t="s">
        <v>105</v>
      </c>
      <c r="BP4051" s="68" t="s">
        <v>106</v>
      </c>
      <c r="BQ4051" s="68" t="s">
        <v>107</v>
      </c>
      <c r="BR4051" s="68" t="s">
        <v>108</v>
      </c>
      <c r="BS4051" s="68" t="s">
        <v>109</v>
      </c>
      <c r="BT4051" s="68" t="s">
        <v>110</v>
      </c>
      <c r="BU4051" s="68" t="s">
        <v>111</v>
      </c>
      <c r="BV4051" s="68" t="s">
        <v>112</v>
      </c>
      <c r="BW4051" s="68" t="s">
        <v>113</v>
      </c>
      <c r="BX4051" s="68" t="s">
        <v>114</v>
      </c>
      <c r="BY4051" s="68" t="s">
        <v>115</v>
      </c>
      <c r="BZ4051" s="68" t="s">
        <v>116</v>
      </c>
      <c r="CA4051" s="68" t="s">
        <v>117</v>
      </c>
      <c r="CB4051" s="68" t="s">
        <v>118</v>
      </c>
      <c r="CC4051" s="68" t="s">
        <v>119</v>
      </c>
      <c r="CD4051" s="68" t="s">
        <v>120</v>
      </c>
      <c r="CE4051" s="68" t="s">
        <v>121</v>
      </c>
      <c r="CF4051" s="68" t="s">
        <v>122</v>
      </c>
      <c r="CG4051" s="68" t="s">
        <v>123</v>
      </c>
      <c r="CH4051" s="68" t="s">
        <v>124</v>
      </c>
      <c r="CI4051" s="68" t="s">
        <v>125</v>
      </c>
      <c r="CJ4051" s="68" t="s">
        <v>126</v>
      </c>
      <c r="CK4051" s="68" t="s">
        <v>127</v>
      </c>
      <c r="CL4051" s="68" t="s">
        <v>128</v>
      </c>
      <c r="CM4051" s="68" t="s">
        <v>129</v>
      </c>
      <c r="CN4051" s="68" t="s">
        <v>130</v>
      </c>
      <c r="CO4051" s="68" t="s">
        <v>131</v>
      </c>
    </row>
    <row r="4052" spans="4:93" s="66" customFormat="1" ht="409.6" x14ac:dyDescent="0.3">
      <c r="D4052" s="65"/>
      <c r="BD4052" s="67"/>
      <c r="BE4052" s="68" t="s">
        <v>65</v>
      </c>
      <c r="BG4052" s="69" t="s">
        <v>132</v>
      </c>
      <c r="BH4052" s="71" t="s">
        <v>133</v>
      </c>
      <c r="BI4052" s="71" t="s">
        <v>134</v>
      </c>
      <c r="BJ4052" s="71" t="s">
        <v>135</v>
      </c>
      <c r="BK4052" s="71" t="s">
        <v>136</v>
      </c>
      <c r="BL4052" s="71" t="s">
        <v>137</v>
      </c>
      <c r="BM4052" s="72" t="s">
        <v>138</v>
      </c>
      <c r="BN4052" s="72" t="s">
        <v>139</v>
      </c>
      <c r="BO4052" s="72" t="s">
        <v>140</v>
      </c>
      <c r="BP4052" s="72" t="s">
        <v>141</v>
      </c>
      <c r="BQ4052" s="72" t="s">
        <v>142</v>
      </c>
      <c r="BR4052" s="72" t="s">
        <v>143</v>
      </c>
      <c r="BS4052" s="72" t="s">
        <v>144</v>
      </c>
      <c r="BT4052" s="72" t="s">
        <v>145</v>
      </c>
      <c r="BU4052" s="72" t="s">
        <v>146</v>
      </c>
      <c r="BV4052" s="72" t="s">
        <v>147</v>
      </c>
      <c r="BW4052" s="72" t="s">
        <v>148</v>
      </c>
      <c r="BX4052" s="72" t="s">
        <v>149</v>
      </c>
      <c r="BY4052" s="72" t="s">
        <v>150</v>
      </c>
      <c r="BZ4052" s="72" t="s">
        <v>151</v>
      </c>
      <c r="CA4052" s="72" t="s">
        <v>152</v>
      </c>
      <c r="CB4052" s="72" t="s">
        <v>153</v>
      </c>
      <c r="CC4052" s="72" t="s">
        <v>154</v>
      </c>
      <c r="CD4052" s="72" t="s">
        <v>155</v>
      </c>
      <c r="CE4052" s="72" t="s">
        <v>156</v>
      </c>
      <c r="CF4052" s="72" t="s">
        <v>157</v>
      </c>
      <c r="CG4052" s="72" t="s">
        <v>158</v>
      </c>
      <c r="CH4052" s="72" t="s">
        <v>156</v>
      </c>
      <c r="CI4052" s="72" t="s">
        <v>159</v>
      </c>
      <c r="CJ4052" s="72" t="s">
        <v>156</v>
      </c>
      <c r="CK4052" s="72" t="s">
        <v>160</v>
      </c>
      <c r="CL4052" s="72" t="s">
        <v>161</v>
      </c>
      <c r="CM4052" s="72" t="s">
        <v>162</v>
      </c>
      <c r="CN4052" s="72" t="s">
        <v>163</v>
      </c>
      <c r="CO4052" s="72" t="s">
        <v>164</v>
      </c>
    </row>
    <row r="4053" spans="4:93" s="66" customFormat="1" ht="409.6" x14ac:dyDescent="0.3">
      <c r="D4053" s="65"/>
      <c r="BD4053" s="67"/>
      <c r="BE4053" s="68" t="s">
        <v>66</v>
      </c>
      <c r="BG4053" s="69" t="s">
        <v>165</v>
      </c>
      <c r="BH4053" s="57"/>
      <c r="BI4053" s="71" t="s">
        <v>166</v>
      </c>
      <c r="BJ4053" s="57"/>
      <c r="BK4053" s="71" t="s">
        <v>167</v>
      </c>
      <c r="BL4053" s="71" t="s">
        <v>168</v>
      </c>
      <c r="BM4053" s="72" t="s">
        <v>169</v>
      </c>
      <c r="BN4053" s="72" t="s">
        <v>170</v>
      </c>
      <c r="BQ4053" s="72" t="s">
        <v>171</v>
      </c>
      <c r="BR4053" s="72" t="s">
        <v>172</v>
      </c>
      <c r="BT4053" s="72" t="s">
        <v>173</v>
      </c>
      <c r="BU4053" s="72" t="s">
        <v>174</v>
      </c>
      <c r="BV4053" s="68"/>
      <c r="BW4053" s="72" t="s">
        <v>175</v>
      </c>
      <c r="BY4053" s="72" t="s">
        <v>176</v>
      </c>
      <c r="CA4053" s="72" t="s">
        <v>177</v>
      </c>
      <c r="CB4053" s="72" t="s">
        <v>178</v>
      </c>
      <c r="CC4053" s="72" t="s">
        <v>179</v>
      </c>
      <c r="CD4053" s="72" t="s">
        <v>180</v>
      </c>
      <c r="CE4053" s="72" t="s">
        <v>181</v>
      </c>
      <c r="CG4053" s="72" t="s">
        <v>182</v>
      </c>
      <c r="CH4053" s="72" t="s">
        <v>183</v>
      </c>
      <c r="CJ4053" s="72" t="s">
        <v>184</v>
      </c>
      <c r="CL4053" s="72" t="s">
        <v>185</v>
      </c>
      <c r="CM4053" s="72" t="s">
        <v>186</v>
      </c>
    </row>
    <row r="4054" spans="4:93" s="66" customFormat="1" ht="409.6" x14ac:dyDescent="0.3">
      <c r="D4054" s="65"/>
      <c r="BD4054" s="69"/>
      <c r="BE4054" s="70" t="s">
        <v>67</v>
      </c>
      <c r="BG4054" s="69" t="s">
        <v>187</v>
      </c>
      <c r="BH4054" s="57"/>
      <c r="BI4054" s="71" t="s">
        <v>188</v>
      </c>
      <c r="BJ4054" s="57"/>
      <c r="BK4054" s="71" t="s">
        <v>189</v>
      </c>
      <c r="BL4054" s="71" t="s">
        <v>190</v>
      </c>
      <c r="BM4054" s="72" t="s">
        <v>191</v>
      </c>
      <c r="BN4054" s="72" t="s">
        <v>192</v>
      </c>
      <c r="BQ4054" s="72" t="s">
        <v>193</v>
      </c>
      <c r="BR4054" s="72" t="s">
        <v>194</v>
      </c>
      <c r="BU4054" s="72" t="s">
        <v>195</v>
      </c>
      <c r="BV4054" s="68"/>
      <c r="BW4054" s="72" t="s">
        <v>196</v>
      </c>
      <c r="CA4054" s="72" t="s">
        <v>197</v>
      </c>
      <c r="CD4054" s="72" t="s">
        <v>198</v>
      </c>
      <c r="CG4054" s="72" t="s">
        <v>199</v>
      </c>
      <c r="CH4054" s="72" t="s">
        <v>193</v>
      </c>
      <c r="CJ4054" s="72" t="s">
        <v>200</v>
      </c>
      <c r="CL4054" s="72" t="s">
        <v>193</v>
      </c>
      <c r="CM4054" s="72" t="s">
        <v>201</v>
      </c>
    </row>
    <row r="4055" spans="4:93" s="66" customFormat="1" ht="409.6" x14ac:dyDescent="0.3">
      <c r="D4055" s="65"/>
      <c r="BD4055" s="69"/>
      <c r="BE4055" s="70" t="s">
        <v>68</v>
      </c>
      <c r="BG4055" s="69" t="s">
        <v>202</v>
      </c>
      <c r="BH4055" s="57"/>
      <c r="BI4055" s="71" t="s">
        <v>203</v>
      </c>
      <c r="BJ4055" s="57"/>
      <c r="BK4055" s="71" t="s">
        <v>193</v>
      </c>
      <c r="BL4055" s="71" t="s">
        <v>193</v>
      </c>
      <c r="BM4055" s="72" t="s">
        <v>204</v>
      </c>
      <c r="BN4055" s="72" t="s">
        <v>193</v>
      </c>
      <c r="BU4055" s="72" t="s">
        <v>205</v>
      </c>
      <c r="BV4055" s="68"/>
      <c r="BW4055" s="72" t="s">
        <v>206</v>
      </c>
      <c r="CA4055" s="72" t="s">
        <v>181</v>
      </c>
      <c r="CJ4055" s="72" t="s">
        <v>207</v>
      </c>
      <c r="CM4055" s="72" t="s">
        <v>208</v>
      </c>
    </row>
    <row r="4056" spans="4:93" s="66" customFormat="1" ht="409.6" x14ac:dyDescent="0.3">
      <c r="D4056" s="65"/>
      <c r="BD4056" s="69"/>
      <c r="BE4056" s="70" t="s">
        <v>69</v>
      </c>
      <c r="BG4056" s="69" t="s">
        <v>209</v>
      </c>
      <c r="BH4056" s="57"/>
      <c r="BI4056" s="71" t="s">
        <v>210</v>
      </c>
      <c r="BJ4056" s="57"/>
      <c r="BK4056" s="57"/>
      <c r="BN4056" s="72" t="s">
        <v>211</v>
      </c>
      <c r="BU4056" s="72" t="s">
        <v>212</v>
      </c>
      <c r="BV4056" s="68"/>
      <c r="BW4056" s="72" t="s">
        <v>213</v>
      </c>
      <c r="CA4056" s="72" t="s">
        <v>214</v>
      </c>
      <c r="CJ4056" s="72" t="s">
        <v>215</v>
      </c>
      <c r="CM4056" s="72" t="s">
        <v>216</v>
      </c>
    </row>
    <row r="4057" spans="4:93" s="57" customFormat="1" ht="300" x14ac:dyDescent="0.3">
      <c r="D4057" s="73"/>
      <c r="BD4057" s="69"/>
      <c r="BE4057" s="70" t="s">
        <v>70</v>
      </c>
      <c r="BG4057" s="69" t="s">
        <v>217</v>
      </c>
      <c r="BI4057" s="71" t="s">
        <v>218</v>
      </c>
      <c r="BU4057" s="71" t="s">
        <v>219</v>
      </c>
      <c r="BV4057" s="70"/>
      <c r="BW4057" s="71" t="s">
        <v>220</v>
      </c>
      <c r="CJ4057" s="71" t="s">
        <v>221</v>
      </c>
      <c r="CM4057" s="71" t="s">
        <v>222</v>
      </c>
    </row>
    <row r="4058" spans="4:93" s="57" customFormat="1" ht="409.6" x14ac:dyDescent="0.3">
      <c r="D4058" s="73"/>
      <c r="BD4058" s="69"/>
      <c r="BE4058" s="70" t="s">
        <v>71</v>
      </c>
      <c r="BG4058" s="69" t="s">
        <v>223</v>
      </c>
      <c r="BI4058" s="71" t="s">
        <v>224</v>
      </c>
      <c r="BV4058" s="70"/>
      <c r="BW4058" s="71" t="s">
        <v>225</v>
      </c>
      <c r="CJ4058" s="71" t="s">
        <v>226</v>
      </c>
      <c r="CM4058" s="71" t="s">
        <v>227</v>
      </c>
    </row>
    <row r="4059" spans="4:93" s="57" customFormat="1" ht="348" x14ac:dyDescent="0.3">
      <c r="D4059" s="73"/>
      <c r="BD4059" s="69"/>
      <c r="BE4059" s="70" t="s">
        <v>72</v>
      </c>
      <c r="BG4059" s="69" t="s">
        <v>228</v>
      </c>
      <c r="BI4059" s="71" t="s">
        <v>229</v>
      </c>
      <c r="BV4059" s="70"/>
      <c r="BW4059" s="71" t="s">
        <v>230</v>
      </c>
      <c r="CJ4059" s="71" t="s">
        <v>231</v>
      </c>
      <c r="CM4059" s="71" t="s">
        <v>232</v>
      </c>
    </row>
    <row r="4060" spans="4:93" s="57" customFormat="1" ht="408" x14ac:dyDescent="0.3">
      <c r="D4060" s="73"/>
      <c r="BD4060" s="69"/>
      <c r="BE4060" s="70" t="s">
        <v>73</v>
      </c>
      <c r="BG4060" s="69" t="s">
        <v>233</v>
      </c>
      <c r="BI4060" s="71" t="s">
        <v>234</v>
      </c>
      <c r="BV4060" s="70"/>
      <c r="BW4060" s="71" t="s">
        <v>235</v>
      </c>
      <c r="CM4060" s="71" t="s">
        <v>236</v>
      </c>
    </row>
    <row r="4061" spans="4:93" s="57" customFormat="1" ht="409.6" x14ac:dyDescent="0.3">
      <c r="D4061" s="73"/>
      <c r="BD4061" s="69"/>
      <c r="BE4061" s="70" t="s">
        <v>74</v>
      </c>
      <c r="BG4061" s="69" t="s">
        <v>237</v>
      </c>
      <c r="BI4061" s="71" t="s">
        <v>238</v>
      </c>
      <c r="BV4061" s="70"/>
      <c r="BW4061" s="71" t="s">
        <v>239</v>
      </c>
      <c r="CM4061" s="71" t="s">
        <v>240</v>
      </c>
    </row>
    <row r="4062" spans="4:93" s="57" customFormat="1" ht="408" x14ac:dyDescent="0.3">
      <c r="D4062" s="73"/>
      <c r="BD4062" s="69"/>
      <c r="BE4062" s="70" t="s">
        <v>75</v>
      </c>
      <c r="BG4062" s="69" t="s">
        <v>241</v>
      </c>
      <c r="BI4062" s="71" t="s">
        <v>242</v>
      </c>
      <c r="BV4062" s="70"/>
      <c r="BW4062" s="71" t="s">
        <v>243</v>
      </c>
    </row>
    <row r="4063" spans="4:93" s="57" customFormat="1" ht="336" x14ac:dyDescent="0.3">
      <c r="D4063" s="73"/>
      <c r="BD4063" s="69"/>
      <c r="BE4063" s="70" t="s">
        <v>76</v>
      </c>
      <c r="BG4063" s="69" t="s">
        <v>244</v>
      </c>
      <c r="BI4063" s="71" t="s">
        <v>245</v>
      </c>
      <c r="BV4063" s="70"/>
      <c r="BW4063" s="71" t="s">
        <v>246</v>
      </c>
    </row>
    <row r="4064" spans="4:93" s="57" customFormat="1" ht="409.6" x14ac:dyDescent="0.3">
      <c r="D4064" s="73"/>
      <c r="BD4064" s="69"/>
      <c r="BE4064" s="70" t="s">
        <v>78</v>
      </c>
      <c r="BG4064" s="69" t="s">
        <v>247</v>
      </c>
      <c r="BI4064" s="71" t="s">
        <v>248</v>
      </c>
      <c r="BW4064" s="71" t="s">
        <v>249</v>
      </c>
    </row>
    <row r="4065" spans="4:75" s="57" customFormat="1" ht="409.6" x14ac:dyDescent="0.3">
      <c r="D4065" s="73"/>
      <c r="BD4065" s="69"/>
      <c r="BE4065" s="70" t="s">
        <v>77</v>
      </c>
      <c r="BG4065" s="69" t="s">
        <v>250</v>
      </c>
      <c r="BI4065" s="71" t="s">
        <v>251</v>
      </c>
      <c r="BW4065" s="71" t="s">
        <v>252</v>
      </c>
    </row>
    <row r="4066" spans="4:75" s="57" customFormat="1" ht="409.6" x14ac:dyDescent="0.3">
      <c r="D4066" s="73"/>
      <c r="BD4066" s="69"/>
      <c r="BE4066" s="70" t="s">
        <v>79</v>
      </c>
      <c r="BG4066" s="69" t="s">
        <v>253</v>
      </c>
      <c r="BI4066" s="71" t="s">
        <v>254</v>
      </c>
      <c r="BW4066" s="71" t="s">
        <v>255</v>
      </c>
    </row>
    <row r="4067" spans="4:75" s="66" customFormat="1" ht="60" x14ac:dyDescent="0.3">
      <c r="D4067" s="65"/>
      <c r="BD4067" s="69"/>
      <c r="BE4067" s="70" t="s">
        <v>80</v>
      </c>
      <c r="BF4067" s="57"/>
      <c r="BG4067" s="69" t="s">
        <v>256</v>
      </c>
      <c r="BH4067" s="57"/>
      <c r="BI4067" s="57"/>
      <c r="BJ4067" s="57"/>
      <c r="BK4067" s="57"/>
    </row>
    <row r="4068" spans="4:75" s="66" customFormat="1" ht="60" x14ac:dyDescent="0.3">
      <c r="D4068" s="65"/>
      <c r="BD4068" s="57"/>
      <c r="BE4068" s="70" t="s">
        <v>81</v>
      </c>
      <c r="BF4068" s="57"/>
      <c r="BG4068" s="57"/>
      <c r="BH4068" s="57"/>
      <c r="BI4068" s="57"/>
      <c r="BJ4068" s="57"/>
      <c r="BK4068" s="57"/>
    </row>
    <row r="4069" spans="4:75" s="66" customFormat="1" ht="36" x14ac:dyDescent="0.3">
      <c r="D4069" s="65"/>
      <c r="BD4069" s="57"/>
      <c r="BE4069" s="70" t="s">
        <v>82</v>
      </c>
      <c r="BF4069" s="57"/>
      <c r="BG4069" s="57"/>
      <c r="BH4069" s="57"/>
      <c r="BI4069" s="57"/>
      <c r="BJ4069" s="57"/>
      <c r="BK4069" s="57"/>
    </row>
    <row r="4070" spans="4:75" s="66" customFormat="1" ht="84" x14ac:dyDescent="0.3">
      <c r="D4070" s="65"/>
      <c r="BD4070" s="57"/>
      <c r="BE4070" s="70" t="s">
        <v>83</v>
      </c>
      <c r="BF4070" s="57"/>
      <c r="BG4070" s="57"/>
      <c r="BH4070" s="57"/>
      <c r="BI4070" s="57"/>
      <c r="BJ4070" s="57"/>
      <c r="BK4070" s="57"/>
    </row>
    <row r="4071" spans="4:75" s="66" customFormat="1" ht="36" x14ac:dyDescent="0.3">
      <c r="D4071" s="65"/>
      <c r="BD4071" s="57"/>
      <c r="BE4071" s="70" t="s">
        <v>84</v>
      </c>
      <c r="BF4071" s="57"/>
      <c r="BG4071" s="57"/>
      <c r="BH4071" s="57"/>
      <c r="BI4071" s="57"/>
      <c r="BJ4071" s="57"/>
      <c r="BK4071" s="57"/>
    </row>
    <row r="4072" spans="4:75" s="66" customFormat="1" ht="48" x14ac:dyDescent="0.3">
      <c r="D4072" s="65"/>
      <c r="BD4072" s="57"/>
      <c r="BE4072" s="70" t="s">
        <v>85</v>
      </c>
      <c r="BF4072" s="57"/>
      <c r="BG4072" s="57"/>
      <c r="BH4072" s="57"/>
      <c r="BI4072" s="57"/>
      <c r="BJ4072" s="57"/>
      <c r="BK4072" s="57"/>
    </row>
    <row r="4073" spans="4:75" s="66" customFormat="1" ht="156" x14ac:dyDescent="0.3">
      <c r="D4073" s="65"/>
      <c r="BD4073" s="57"/>
      <c r="BE4073" s="70" t="s">
        <v>86</v>
      </c>
      <c r="BF4073" s="57"/>
      <c r="BG4073" s="57"/>
      <c r="BH4073" s="57"/>
      <c r="BI4073" s="57"/>
      <c r="BJ4073" s="57"/>
      <c r="BK4073" s="57"/>
    </row>
    <row r="4074" spans="4:75" s="66" customFormat="1" ht="72" x14ac:dyDescent="0.3">
      <c r="D4074" s="65"/>
      <c r="BD4074" s="57"/>
      <c r="BE4074" s="70" t="s">
        <v>87</v>
      </c>
      <c r="BF4074" s="57"/>
      <c r="BG4074" s="57"/>
      <c r="BH4074" s="57"/>
      <c r="BI4074" s="57"/>
      <c r="BJ4074" s="57"/>
      <c r="BK4074" s="57"/>
    </row>
    <row r="4075" spans="4:75" s="66" customFormat="1" ht="60" x14ac:dyDescent="0.3">
      <c r="D4075" s="65"/>
      <c r="BD4075" s="57"/>
      <c r="BE4075" s="70" t="s">
        <v>88</v>
      </c>
      <c r="BF4075" s="57"/>
      <c r="BG4075" s="57"/>
      <c r="BH4075" s="57"/>
      <c r="BI4075" s="57"/>
      <c r="BJ4075" s="57"/>
      <c r="BK4075" s="57"/>
    </row>
    <row r="4076" spans="4:75" s="66" customFormat="1" ht="60" x14ac:dyDescent="0.3">
      <c r="D4076" s="65"/>
      <c r="BD4076" s="57"/>
      <c r="BE4076" s="70" t="s">
        <v>89</v>
      </c>
      <c r="BF4076" s="57"/>
      <c r="BG4076" s="57"/>
      <c r="BH4076" s="57"/>
      <c r="BI4076" s="57"/>
      <c r="BJ4076" s="57"/>
      <c r="BK4076" s="57"/>
    </row>
    <row r="4077" spans="4:75" s="66" customFormat="1" ht="96" x14ac:dyDescent="0.3">
      <c r="D4077" s="65"/>
      <c r="BD4077" s="57"/>
      <c r="BE4077" s="70" t="s">
        <v>90</v>
      </c>
      <c r="BF4077" s="57"/>
      <c r="BG4077" s="57"/>
      <c r="BH4077" s="57"/>
      <c r="BI4077" s="57"/>
      <c r="BJ4077" s="57"/>
      <c r="BK4077" s="57"/>
    </row>
    <row r="4078" spans="4:75" s="66" customFormat="1" ht="84" x14ac:dyDescent="0.3">
      <c r="D4078" s="65"/>
      <c r="BD4078" s="57"/>
      <c r="BE4078" s="70" t="s">
        <v>91</v>
      </c>
      <c r="BF4078" s="57"/>
      <c r="BG4078" s="57"/>
      <c r="BH4078" s="57"/>
      <c r="BI4078" s="57"/>
      <c r="BJ4078" s="57"/>
      <c r="BK4078" s="57"/>
    </row>
    <row r="4079" spans="4:75" s="66" customFormat="1" ht="48" x14ac:dyDescent="0.3">
      <c r="D4079" s="65"/>
      <c r="BD4079" s="57"/>
      <c r="BE4079" s="70" t="s">
        <v>92</v>
      </c>
      <c r="BF4079" s="57"/>
      <c r="BG4079" s="57"/>
      <c r="BH4079" s="57"/>
      <c r="BI4079" s="57"/>
      <c r="BJ4079" s="57"/>
      <c r="BK4079" s="57"/>
    </row>
    <row r="4080" spans="4:75" s="66" customFormat="1" ht="60" x14ac:dyDescent="0.3">
      <c r="D4080" s="65"/>
      <c r="BD4080" s="57"/>
      <c r="BE4080" s="70" t="s">
        <v>93</v>
      </c>
      <c r="BF4080" s="57"/>
      <c r="BG4080" s="57"/>
      <c r="BH4080" s="57"/>
      <c r="BI4080" s="57"/>
      <c r="BJ4080" s="57"/>
      <c r="BK4080" s="57"/>
    </row>
    <row r="4081" spans="4:98" s="66" customFormat="1" ht="36" x14ac:dyDescent="0.3">
      <c r="D4081" s="65"/>
      <c r="BD4081" s="57"/>
      <c r="BE4081" s="70" t="s">
        <v>94</v>
      </c>
      <c r="BF4081" s="57"/>
      <c r="BG4081" s="57"/>
      <c r="BH4081" s="57"/>
      <c r="BI4081" s="57"/>
      <c r="BJ4081" s="57"/>
      <c r="BK4081" s="57"/>
    </row>
    <row r="4082" spans="4:98" s="66" customFormat="1" ht="72" x14ac:dyDescent="0.3">
      <c r="D4082" s="65"/>
      <c r="BD4082" s="57"/>
      <c r="BE4082" s="70" t="s">
        <v>95</v>
      </c>
      <c r="BF4082" s="57"/>
      <c r="BG4082" s="57"/>
      <c r="BH4082" s="57"/>
      <c r="BI4082" s="57"/>
      <c r="BJ4082" s="57"/>
      <c r="BK4082" s="57"/>
    </row>
    <row r="4083" spans="4:98" s="66" customFormat="1" ht="72" x14ac:dyDescent="0.3">
      <c r="D4083" s="65"/>
      <c r="BD4083" s="57"/>
      <c r="BE4083" s="70" t="s">
        <v>96</v>
      </c>
      <c r="BF4083" s="57"/>
      <c r="BG4083" s="57"/>
      <c r="BH4083" s="57"/>
      <c r="BI4083" s="57"/>
      <c r="BJ4083" s="57"/>
      <c r="BK4083" s="57"/>
    </row>
    <row r="4084" spans="4:98" s="66" customFormat="1" x14ac:dyDescent="0.3">
      <c r="D4084" s="65"/>
    </row>
    <row r="4085" spans="4:98" s="66" customFormat="1" x14ac:dyDescent="0.3">
      <c r="D4085" s="65"/>
    </row>
    <row r="4086" spans="4:98" s="66" customFormat="1" x14ac:dyDescent="0.3">
      <c r="D4086" s="65"/>
    </row>
    <row r="4087" spans="4:98" x14ac:dyDescent="0.3">
      <c r="BC4087" s="26"/>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26"/>
      <c r="CP4087" s="26"/>
      <c r="CQ4087" s="26"/>
      <c r="CR4087" s="26"/>
    </row>
    <row r="4088" spans="4:98" x14ac:dyDescent="0.3">
      <c r="BC4088" s="26"/>
      <c r="BD4088" s="26"/>
      <c r="BE4088" s="26"/>
      <c r="BF4088" s="26"/>
      <c r="BG4088" s="26"/>
      <c r="BH4088" s="26"/>
      <c r="BI4088" s="26"/>
      <c r="BJ4088" s="26"/>
      <c r="BK4088" s="26"/>
      <c r="BL4088" s="26"/>
      <c r="BM4088" s="26"/>
      <c r="BN4088" s="26"/>
      <c r="BO4088" s="26"/>
      <c r="BP4088" s="26"/>
      <c r="BQ4088" s="26"/>
      <c r="BR4088" s="26"/>
      <c r="BS4088" s="26"/>
      <c r="BT4088" s="26"/>
      <c r="BU4088" s="26"/>
      <c r="BV4088" s="26"/>
      <c r="BW4088" s="26"/>
      <c r="BX4088" s="26"/>
      <c r="BY4088" s="26"/>
      <c r="BZ4088" s="26"/>
      <c r="CA4088" s="26"/>
      <c r="CB4088" s="26"/>
      <c r="CC4088" s="26"/>
      <c r="CD4088" s="26"/>
      <c r="CE4088" s="26"/>
      <c r="CF4088" s="26"/>
      <c r="CG4088" s="26"/>
      <c r="CH4088" s="26"/>
      <c r="CI4088" s="26"/>
      <c r="CJ4088" s="26"/>
      <c r="CK4088" s="26"/>
      <c r="CL4088" s="26"/>
      <c r="CM4088" s="26"/>
      <c r="CN4088" s="26"/>
      <c r="CO4088" s="26"/>
      <c r="CP4088" s="26"/>
      <c r="CQ4088" s="26"/>
      <c r="CR4088" s="26"/>
    </row>
    <row r="4089" spans="4:98" x14ac:dyDescent="0.3">
      <c r="BC4089" s="26"/>
      <c r="BD4089" s="26"/>
      <c r="BE4089" s="26"/>
      <c r="BF4089" s="26"/>
      <c r="BG4089" s="26"/>
      <c r="BH4089" s="26"/>
      <c r="BI4089" s="26"/>
      <c r="BJ4089" s="26"/>
      <c r="BK4089" s="26"/>
      <c r="BL4089" s="26"/>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26"/>
      <c r="CO4089" s="26"/>
      <c r="CP4089" s="26"/>
      <c r="CQ4089" s="26"/>
      <c r="CR4089" s="26"/>
    </row>
    <row r="4090" spans="4:98" x14ac:dyDescent="0.3">
      <c r="BC4090" s="26"/>
      <c r="BD4090" s="26"/>
      <c r="BE4090" s="26"/>
      <c r="BF4090" s="26"/>
      <c r="BG4090" s="26"/>
      <c r="BH4090" s="26"/>
      <c r="BI4090" s="26"/>
      <c r="BJ4090" s="26"/>
      <c r="BK4090" s="26"/>
      <c r="BL4090" s="26"/>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26"/>
      <c r="CO4090" s="26"/>
      <c r="CP4090" s="26"/>
      <c r="CQ4090" s="26"/>
      <c r="CR4090" s="26"/>
      <c r="CS4090" s="74"/>
      <c r="CT4090" s="74"/>
    </row>
    <row r="4091" spans="4:98" x14ac:dyDescent="0.3">
      <c r="BC4091" s="26"/>
      <c r="BD4091" s="26"/>
      <c r="BE4091" s="26"/>
      <c r="BF4091" s="26"/>
      <c r="BG4091" s="26"/>
      <c r="BH4091" s="26"/>
      <c r="BI4091" s="26"/>
      <c r="BJ4091" s="26"/>
      <c r="BK4091" s="26"/>
      <c r="BL4091" s="26"/>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26"/>
      <c r="CO4091" s="26"/>
      <c r="CP4091" s="26"/>
      <c r="CQ4091" s="26"/>
      <c r="CR4091" s="26"/>
      <c r="CS4091" s="74"/>
      <c r="CT4091" s="74"/>
    </row>
    <row r="4092" spans="4:98" x14ac:dyDescent="0.3">
      <c r="BC4092" s="26"/>
      <c r="BD4092" s="26"/>
      <c r="BE4092" s="26"/>
      <c r="BF4092" s="26"/>
      <c r="BG4092" s="26"/>
      <c r="BH4092" s="26"/>
      <c r="BI4092" s="26"/>
      <c r="BJ4092" s="26"/>
      <c r="BK4092" s="26"/>
      <c r="BL4092" s="26"/>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26"/>
      <c r="CO4092" s="26"/>
      <c r="CP4092" s="26"/>
      <c r="CQ4092" s="26"/>
      <c r="CR4092" s="26"/>
      <c r="CS4092" s="74"/>
      <c r="CT4092" s="74"/>
    </row>
    <row r="4093" spans="4:98" x14ac:dyDescent="0.3">
      <c r="BC4093" s="26"/>
      <c r="BD4093" s="26"/>
      <c r="BE4093" s="26"/>
      <c r="BF4093" s="26"/>
      <c r="BG4093" s="26"/>
      <c r="BH4093" s="26"/>
      <c r="BI4093" s="26"/>
      <c r="BJ4093" s="26"/>
      <c r="BK4093" s="26"/>
      <c r="BL4093" s="26"/>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26"/>
      <c r="CO4093" s="26"/>
      <c r="CP4093" s="26"/>
      <c r="CQ4093" s="26"/>
      <c r="CR4093" s="26"/>
      <c r="CS4093" s="74"/>
      <c r="CT4093" s="74"/>
    </row>
    <row r="4094" spans="4:98" x14ac:dyDescent="0.3">
      <c r="BC4094" s="26"/>
      <c r="BD4094" s="26"/>
      <c r="BE4094" s="26"/>
      <c r="BF4094" s="26"/>
      <c r="BG4094" s="26"/>
      <c r="BH4094" s="26"/>
      <c r="BI4094" s="26"/>
      <c r="BJ4094" s="26"/>
      <c r="BK4094" s="26"/>
      <c r="BL4094" s="26"/>
      <c r="BM4094" s="26"/>
      <c r="BN4094" s="26"/>
      <c r="BO4094" s="26"/>
      <c r="BP4094" s="26"/>
      <c r="BQ4094" s="26"/>
      <c r="BR4094" s="26"/>
      <c r="BS4094" s="26"/>
      <c r="BT4094" s="26"/>
      <c r="BU4094" s="26"/>
      <c r="BV4094" s="26"/>
      <c r="BW4094" s="26"/>
      <c r="BX4094" s="26"/>
      <c r="BY4094" s="26"/>
      <c r="BZ4094" s="26"/>
      <c r="CA4094" s="26"/>
      <c r="CB4094" s="26"/>
      <c r="CC4094" s="26"/>
      <c r="CD4094" s="26"/>
      <c r="CE4094" s="26"/>
      <c r="CF4094" s="26"/>
      <c r="CG4094" s="26"/>
      <c r="CH4094" s="26"/>
      <c r="CI4094" s="26"/>
      <c r="CJ4094" s="26"/>
      <c r="CK4094" s="26"/>
      <c r="CL4094" s="26"/>
      <c r="CM4094" s="26"/>
      <c r="CN4094" s="26"/>
      <c r="CO4094" s="26"/>
      <c r="CP4094" s="26"/>
      <c r="CQ4094" s="26"/>
      <c r="CR4094" s="26"/>
      <c r="CS4094" s="74"/>
      <c r="CT4094" s="74"/>
    </row>
    <row r="4095" spans="4:98" x14ac:dyDescent="0.3">
      <c r="BC4095" s="26"/>
      <c r="BD4095" s="26"/>
      <c r="BE4095" s="26"/>
      <c r="BF4095" s="26"/>
      <c r="BG4095" s="26"/>
      <c r="BH4095" s="26"/>
      <c r="BI4095" s="26"/>
      <c r="BJ4095" s="26"/>
      <c r="BK4095" s="26"/>
      <c r="BL4095" s="26"/>
      <c r="BM4095" s="26"/>
      <c r="BN4095" s="26"/>
      <c r="BO4095" s="26"/>
      <c r="BP4095" s="26"/>
      <c r="BQ4095" s="26"/>
      <c r="BR4095" s="26"/>
      <c r="BS4095" s="26"/>
      <c r="BT4095" s="26"/>
      <c r="BU4095" s="26"/>
      <c r="BV4095" s="26"/>
      <c r="BW4095" s="26"/>
      <c r="BX4095" s="26"/>
      <c r="BY4095" s="26"/>
      <c r="BZ4095" s="26"/>
      <c r="CA4095" s="26"/>
      <c r="CB4095" s="26"/>
      <c r="CC4095" s="26"/>
      <c r="CD4095" s="26"/>
      <c r="CE4095" s="26"/>
      <c r="CF4095" s="26"/>
      <c r="CG4095" s="26"/>
      <c r="CH4095" s="26"/>
      <c r="CI4095" s="26"/>
      <c r="CJ4095" s="26"/>
      <c r="CK4095" s="26"/>
      <c r="CL4095" s="26"/>
      <c r="CM4095" s="26"/>
      <c r="CN4095" s="26"/>
      <c r="CO4095" s="26"/>
      <c r="CP4095" s="26"/>
      <c r="CQ4095" s="26"/>
      <c r="CR4095" s="26"/>
      <c r="CS4095" s="74"/>
      <c r="CT4095" s="74"/>
    </row>
    <row r="4096" spans="4:98" x14ac:dyDescent="0.3">
      <c r="BC4096" s="26"/>
      <c r="BD4096" s="26"/>
      <c r="BE4096" s="26"/>
      <c r="BF4096" s="26"/>
      <c r="BG4096" s="26"/>
      <c r="BH4096" s="26"/>
      <c r="BI4096" s="26"/>
      <c r="BJ4096" s="26"/>
      <c r="BK4096" s="26"/>
      <c r="BL4096" s="26"/>
      <c r="BM4096" s="26"/>
      <c r="BN4096" s="26"/>
      <c r="BO4096" s="26"/>
      <c r="BP4096" s="26"/>
      <c r="BQ4096" s="26"/>
      <c r="BR4096" s="26"/>
      <c r="BS4096" s="26"/>
      <c r="BT4096" s="26"/>
      <c r="BU4096" s="26"/>
      <c r="BV4096" s="26"/>
      <c r="BW4096" s="26"/>
      <c r="BX4096" s="26"/>
      <c r="BY4096" s="26"/>
      <c r="BZ4096" s="26"/>
      <c r="CA4096" s="26"/>
      <c r="CB4096" s="26"/>
      <c r="CC4096" s="26"/>
      <c r="CD4096" s="26"/>
      <c r="CE4096" s="26"/>
      <c r="CF4096" s="26"/>
      <c r="CG4096" s="26"/>
      <c r="CH4096" s="26"/>
      <c r="CI4096" s="26"/>
      <c r="CJ4096" s="26"/>
      <c r="CK4096" s="26"/>
      <c r="CL4096" s="26"/>
      <c r="CM4096" s="26"/>
      <c r="CN4096" s="26"/>
      <c r="CO4096" s="26"/>
      <c r="CP4096" s="26"/>
      <c r="CQ4096" s="26"/>
      <c r="CR4096" s="26"/>
      <c r="CS4096" s="74"/>
      <c r="CT4096" s="74"/>
    </row>
    <row r="4097" spans="55:98" x14ac:dyDescent="0.3">
      <c r="BC4097" s="26"/>
      <c r="BD4097" s="26"/>
      <c r="BE4097" s="26"/>
      <c r="BF4097" s="26"/>
      <c r="BG4097" s="26"/>
      <c r="BH4097" s="26"/>
      <c r="BI4097" s="26"/>
      <c r="BJ4097" s="26"/>
      <c r="BK4097" s="26"/>
      <c r="BL4097" s="26"/>
      <c r="BM4097" s="26"/>
      <c r="BN4097" s="26"/>
      <c r="BO4097" s="26"/>
      <c r="BP4097" s="26"/>
      <c r="BQ4097" s="26"/>
      <c r="BR4097" s="26"/>
      <c r="BS4097" s="26"/>
      <c r="BT4097" s="26"/>
      <c r="BU4097" s="26"/>
      <c r="BV4097" s="26"/>
      <c r="BW4097" s="26"/>
      <c r="BX4097" s="26"/>
      <c r="BY4097" s="26"/>
      <c r="BZ4097" s="26"/>
      <c r="CA4097" s="26"/>
      <c r="CB4097" s="26"/>
      <c r="CC4097" s="26"/>
      <c r="CD4097" s="26"/>
      <c r="CE4097" s="26"/>
      <c r="CF4097" s="26"/>
      <c r="CG4097" s="26"/>
      <c r="CH4097" s="26"/>
      <c r="CI4097" s="26"/>
      <c r="CJ4097" s="26"/>
      <c r="CK4097" s="26"/>
      <c r="CL4097" s="26"/>
      <c r="CM4097" s="26"/>
      <c r="CN4097" s="26"/>
      <c r="CO4097" s="26"/>
      <c r="CP4097" s="26"/>
      <c r="CQ4097" s="26"/>
      <c r="CR4097" s="26"/>
      <c r="CS4097" s="74"/>
      <c r="CT4097" s="74"/>
    </row>
    <row r="4098" spans="55:98" x14ac:dyDescent="0.3">
      <c r="BC4098" s="26"/>
      <c r="BD4098" s="26"/>
      <c r="BE4098" s="26"/>
      <c r="BF4098" s="26"/>
      <c r="BG4098" s="26"/>
      <c r="BH4098" s="26"/>
      <c r="BI4098" s="26"/>
      <c r="BJ4098" s="26"/>
      <c r="BK4098" s="26"/>
      <c r="BL4098" s="26"/>
      <c r="BM4098" s="26"/>
      <c r="BN4098" s="26"/>
      <c r="BO4098" s="26"/>
      <c r="BP4098" s="26"/>
      <c r="BQ4098" s="26"/>
      <c r="BR4098" s="26"/>
      <c r="BS4098" s="26"/>
      <c r="BT4098" s="26"/>
      <c r="BU4098" s="26"/>
      <c r="BV4098" s="26"/>
      <c r="BW4098" s="26"/>
      <c r="BX4098" s="26"/>
      <c r="BY4098" s="26"/>
      <c r="BZ4098" s="26"/>
      <c r="CA4098" s="26"/>
      <c r="CB4098" s="26"/>
      <c r="CC4098" s="26"/>
      <c r="CD4098" s="26"/>
      <c r="CE4098" s="26"/>
      <c r="CF4098" s="26"/>
      <c r="CG4098" s="26"/>
      <c r="CH4098" s="26"/>
      <c r="CI4098" s="26"/>
      <c r="CJ4098" s="26"/>
      <c r="CK4098" s="26"/>
      <c r="CL4098" s="26"/>
      <c r="CM4098" s="26"/>
      <c r="CN4098" s="26"/>
      <c r="CO4098" s="26"/>
      <c r="CP4098" s="26"/>
      <c r="CQ4098" s="26"/>
      <c r="CR4098" s="26"/>
      <c r="CS4098" s="74"/>
      <c r="CT4098" s="74"/>
    </row>
    <row r="4099" spans="55:98" x14ac:dyDescent="0.3">
      <c r="BC4099" s="26"/>
      <c r="BD4099" s="26"/>
      <c r="BE4099" s="26"/>
      <c r="BF4099" s="26"/>
      <c r="BG4099" s="26"/>
      <c r="BH4099" s="26"/>
      <c r="BI4099" s="26"/>
      <c r="BJ4099" s="26"/>
      <c r="BK4099" s="26"/>
      <c r="BL4099" s="26"/>
      <c r="BM4099" s="26"/>
      <c r="BN4099" s="26"/>
      <c r="BO4099" s="26"/>
      <c r="BP4099" s="26"/>
      <c r="BQ4099" s="26"/>
      <c r="BR4099" s="26"/>
      <c r="BS4099" s="26"/>
      <c r="BT4099" s="26"/>
      <c r="BU4099" s="26"/>
      <c r="BV4099" s="26"/>
      <c r="BW4099" s="26"/>
      <c r="BX4099" s="26"/>
      <c r="BY4099" s="26"/>
      <c r="BZ4099" s="26"/>
      <c r="CA4099" s="26"/>
      <c r="CB4099" s="26"/>
      <c r="CC4099" s="26"/>
      <c r="CD4099" s="26"/>
      <c r="CE4099" s="26"/>
      <c r="CF4099" s="26"/>
      <c r="CG4099" s="26"/>
      <c r="CH4099" s="26"/>
      <c r="CI4099" s="26"/>
      <c r="CJ4099" s="26"/>
      <c r="CK4099" s="26"/>
      <c r="CL4099" s="26"/>
      <c r="CM4099" s="26"/>
      <c r="CN4099" s="26"/>
      <c r="CO4099" s="26"/>
      <c r="CP4099" s="26"/>
      <c r="CQ4099" s="26"/>
      <c r="CR4099" s="26"/>
      <c r="CS4099" s="74"/>
      <c r="CT4099" s="74"/>
    </row>
    <row r="4100" spans="55:98" x14ac:dyDescent="0.3">
      <c r="BC4100" s="26"/>
      <c r="BD4100" s="26"/>
      <c r="BE4100" s="26"/>
      <c r="BF4100" s="26"/>
      <c r="BG4100" s="26"/>
      <c r="BH4100" s="26"/>
      <c r="BI4100" s="26"/>
      <c r="BJ4100" s="26"/>
      <c r="BK4100" s="26"/>
      <c r="BL4100" s="26"/>
      <c r="BM4100" s="26"/>
      <c r="BN4100" s="26"/>
      <c r="BO4100" s="26"/>
      <c r="BP4100" s="26"/>
      <c r="BQ4100" s="26"/>
      <c r="BR4100" s="26"/>
      <c r="BS4100" s="26"/>
      <c r="BT4100" s="26"/>
      <c r="BU4100" s="26"/>
      <c r="BV4100" s="26"/>
      <c r="BW4100" s="26"/>
      <c r="BX4100" s="26"/>
      <c r="BY4100" s="26"/>
      <c r="BZ4100" s="26"/>
      <c r="CA4100" s="26"/>
      <c r="CB4100" s="26"/>
      <c r="CC4100" s="26"/>
      <c r="CD4100" s="26"/>
      <c r="CE4100" s="26"/>
      <c r="CF4100" s="26"/>
      <c r="CG4100" s="26"/>
      <c r="CH4100" s="26"/>
      <c r="CI4100" s="26"/>
      <c r="CJ4100" s="26"/>
      <c r="CK4100" s="26"/>
      <c r="CL4100" s="26"/>
      <c r="CM4100" s="26"/>
      <c r="CN4100" s="26"/>
      <c r="CO4100" s="26"/>
      <c r="CP4100" s="26"/>
      <c r="CQ4100" s="26"/>
      <c r="CR4100" s="26"/>
      <c r="CS4100" s="74"/>
      <c r="CT4100" s="74"/>
    </row>
    <row r="4101" spans="55:98" x14ac:dyDescent="0.3">
      <c r="BC4101" s="26"/>
      <c r="BD4101" s="26"/>
      <c r="BE4101" s="26"/>
      <c r="BF4101" s="26"/>
      <c r="BG4101" s="26"/>
      <c r="BH4101" s="26"/>
      <c r="BI4101" s="26"/>
      <c r="BJ4101" s="26"/>
      <c r="BK4101" s="26"/>
      <c r="BL4101" s="26"/>
      <c r="BM4101" s="26"/>
      <c r="BN4101" s="26"/>
      <c r="BO4101" s="26"/>
      <c r="BP4101" s="26"/>
      <c r="BQ4101" s="26"/>
      <c r="BR4101" s="26"/>
      <c r="BS4101" s="26"/>
      <c r="BT4101" s="26"/>
      <c r="BU4101" s="26"/>
      <c r="BV4101" s="26"/>
      <c r="BW4101" s="26"/>
      <c r="BX4101" s="26"/>
      <c r="BY4101" s="26"/>
      <c r="BZ4101" s="26"/>
      <c r="CA4101" s="26"/>
      <c r="CB4101" s="26"/>
      <c r="CC4101" s="26"/>
      <c r="CD4101" s="26"/>
      <c r="CE4101" s="26"/>
      <c r="CF4101" s="26"/>
      <c r="CG4101" s="26"/>
      <c r="CH4101" s="26"/>
      <c r="CI4101" s="26"/>
      <c r="CJ4101" s="26"/>
      <c r="CK4101" s="26"/>
      <c r="CL4101" s="26"/>
      <c r="CM4101" s="26"/>
      <c r="CN4101" s="26"/>
      <c r="CO4101" s="26"/>
      <c r="CP4101" s="26"/>
      <c r="CQ4101" s="26"/>
      <c r="CR4101" s="26"/>
      <c r="CS4101" s="74"/>
      <c r="CT4101" s="74"/>
    </row>
    <row r="4102" spans="55:98" x14ac:dyDescent="0.3">
      <c r="BC4102" s="26"/>
      <c r="BD4102" s="26"/>
      <c r="BE4102" s="26"/>
      <c r="BF4102" s="26"/>
      <c r="BG4102" s="26"/>
      <c r="BH4102" s="26"/>
      <c r="BI4102" s="26"/>
      <c r="BJ4102" s="26"/>
      <c r="BK4102" s="26"/>
      <c r="BL4102" s="26"/>
      <c r="BM4102" s="26"/>
      <c r="BN4102" s="26"/>
      <c r="BO4102" s="26"/>
      <c r="BP4102" s="26"/>
      <c r="BQ4102" s="26"/>
      <c r="BR4102" s="26"/>
      <c r="BS4102" s="26"/>
      <c r="BT4102" s="26"/>
      <c r="BU4102" s="26"/>
      <c r="BV4102" s="26"/>
      <c r="BW4102" s="26"/>
      <c r="BX4102" s="26"/>
      <c r="BY4102" s="26"/>
      <c r="BZ4102" s="26"/>
      <c r="CA4102" s="26"/>
      <c r="CB4102" s="26"/>
      <c r="CC4102" s="26"/>
      <c r="CD4102" s="26"/>
      <c r="CE4102" s="26"/>
      <c r="CF4102" s="26"/>
      <c r="CG4102" s="26"/>
      <c r="CH4102" s="26"/>
      <c r="CI4102" s="26"/>
      <c r="CJ4102" s="26"/>
      <c r="CK4102" s="26"/>
      <c r="CL4102" s="26"/>
      <c r="CM4102" s="26"/>
      <c r="CN4102" s="26"/>
      <c r="CO4102" s="26"/>
      <c r="CP4102" s="26"/>
      <c r="CQ4102" s="26"/>
      <c r="CR4102" s="26"/>
      <c r="CS4102" s="74"/>
      <c r="CT4102" s="74"/>
    </row>
    <row r="4103" spans="55:98" x14ac:dyDescent="0.3">
      <c r="BC4103" s="26"/>
      <c r="BD4103" s="26"/>
      <c r="BE4103" s="26"/>
      <c r="BF4103" s="26"/>
      <c r="BG4103" s="26"/>
      <c r="BH4103" s="26"/>
      <c r="BI4103" s="26"/>
      <c r="BJ4103" s="26"/>
      <c r="BK4103" s="26"/>
      <c r="BL4103" s="26"/>
      <c r="BM4103" s="26"/>
      <c r="BN4103" s="26"/>
      <c r="BO4103" s="26"/>
      <c r="BP4103" s="26"/>
      <c r="BQ4103" s="26"/>
      <c r="BR4103" s="26"/>
      <c r="BS4103" s="26"/>
      <c r="BT4103" s="26"/>
      <c r="BU4103" s="26"/>
      <c r="BV4103" s="26"/>
      <c r="BW4103" s="26"/>
      <c r="BX4103" s="26"/>
      <c r="BY4103" s="26"/>
      <c r="BZ4103" s="26"/>
      <c r="CA4103" s="26"/>
      <c r="CB4103" s="26"/>
      <c r="CC4103" s="26"/>
      <c r="CD4103" s="26"/>
      <c r="CE4103" s="26"/>
      <c r="CF4103" s="26"/>
      <c r="CG4103" s="26"/>
      <c r="CH4103" s="26"/>
      <c r="CI4103" s="26"/>
      <c r="CJ4103" s="26"/>
      <c r="CK4103" s="26"/>
      <c r="CL4103" s="26"/>
      <c r="CM4103" s="26"/>
      <c r="CN4103" s="26"/>
      <c r="CO4103" s="26"/>
      <c r="CP4103" s="26"/>
      <c r="CQ4103" s="26"/>
      <c r="CR4103" s="26"/>
      <c r="CS4103" s="74"/>
      <c r="CT4103" s="74"/>
    </row>
    <row r="4104" spans="55:98" x14ac:dyDescent="0.3">
      <c r="BC4104" s="26"/>
      <c r="BD4104" s="26"/>
      <c r="BE4104" s="26"/>
      <c r="BF4104" s="26"/>
      <c r="BG4104" s="26"/>
      <c r="BH4104" s="26"/>
      <c r="BI4104" s="26"/>
      <c r="BJ4104" s="26"/>
      <c r="BK4104" s="26"/>
      <c r="BL4104" s="26"/>
      <c r="BM4104" s="26"/>
      <c r="BN4104" s="26"/>
      <c r="BO4104" s="26"/>
      <c r="BP4104" s="26"/>
      <c r="BQ4104" s="26"/>
      <c r="BR4104" s="26"/>
      <c r="BS4104" s="26"/>
      <c r="BT4104" s="26"/>
      <c r="BU4104" s="26"/>
      <c r="BV4104" s="26"/>
      <c r="BW4104" s="26"/>
      <c r="BX4104" s="26"/>
      <c r="BY4104" s="26"/>
      <c r="BZ4104" s="26"/>
      <c r="CA4104" s="26"/>
      <c r="CB4104" s="26"/>
      <c r="CC4104" s="26"/>
      <c r="CD4104" s="26"/>
      <c r="CE4104" s="26"/>
      <c r="CF4104" s="26"/>
      <c r="CG4104" s="26"/>
      <c r="CH4104" s="26"/>
      <c r="CI4104" s="26"/>
      <c r="CJ4104" s="26"/>
      <c r="CK4104" s="26"/>
      <c r="CL4104" s="26"/>
      <c r="CM4104" s="26"/>
      <c r="CN4104" s="26"/>
      <c r="CO4104" s="26"/>
      <c r="CP4104" s="26"/>
      <c r="CQ4104" s="26"/>
      <c r="CR4104" s="26"/>
      <c r="CS4104" s="74"/>
      <c r="CT4104" s="74"/>
    </row>
    <row r="4105" spans="55:98" x14ac:dyDescent="0.3">
      <c r="BC4105" s="26"/>
      <c r="BD4105" s="26"/>
      <c r="BE4105" s="26"/>
      <c r="BF4105" s="26"/>
      <c r="BG4105" s="26"/>
      <c r="BH4105" s="26"/>
      <c r="BI4105" s="26"/>
      <c r="BJ4105" s="26"/>
      <c r="BK4105" s="26"/>
      <c r="BL4105" s="26"/>
      <c r="BM4105" s="26"/>
      <c r="BN4105" s="26"/>
      <c r="BO4105" s="26"/>
      <c r="BP4105" s="26"/>
      <c r="BQ4105" s="26"/>
      <c r="BR4105" s="26"/>
      <c r="BS4105" s="26"/>
      <c r="BT4105" s="26"/>
      <c r="BU4105" s="26"/>
      <c r="BV4105" s="26"/>
      <c r="BW4105" s="26"/>
      <c r="BX4105" s="26"/>
      <c r="BY4105" s="26"/>
      <c r="BZ4105" s="26"/>
      <c r="CA4105" s="26"/>
      <c r="CB4105" s="26"/>
      <c r="CC4105" s="26"/>
      <c r="CD4105" s="26"/>
      <c r="CE4105" s="26"/>
      <c r="CF4105" s="26"/>
      <c r="CG4105" s="26"/>
      <c r="CH4105" s="26"/>
      <c r="CI4105" s="26"/>
      <c r="CJ4105" s="26"/>
      <c r="CK4105" s="26"/>
      <c r="CL4105" s="26"/>
      <c r="CM4105" s="26"/>
      <c r="CN4105" s="26"/>
      <c r="CO4105" s="26"/>
      <c r="CP4105" s="26"/>
      <c r="CQ4105" s="26"/>
      <c r="CR4105" s="26"/>
      <c r="CS4105" s="74"/>
      <c r="CT4105" s="74"/>
    </row>
    <row r="4106" spans="55:98" x14ac:dyDescent="0.3">
      <c r="BC4106" s="26"/>
      <c r="BD4106" s="26"/>
      <c r="BE4106" s="26"/>
      <c r="BF4106" s="26"/>
      <c r="BG4106" s="26"/>
      <c r="BH4106" s="26"/>
      <c r="BI4106" s="26"/>
      <c r="BJ4106" s="26"/>
      <c r="BK4106" s="26"/>
      <c r="BL4106" s="26"/>
      <c r="BM4106" s="26"/>
      <c r="BN4106" s="26"/>
      <c r="BO4106" s="26"/>
      <c r="BP4106" s="26"/>
      <c r="BQ4106" s="26"/>
      <c r="BR4106" s="26"/>
      <c r="BS4106" s="26"/>
      <c r="BT4106" s="26"/>
      <c r="BU4106" s="26"/>
      <c r="BV4106" s="26"/>
      <c r="BW4106" s="26"/>
      <c r="BX4106" s="26"/>
      <c r="BY4106" s="26"/>
      <c r="BZ4106" s="26"/>
      <c r="CA4106" s="26"/>
      <c r="CB4106" s="26"/>
      <c r="CC4106" s="26"/>
      <c r="CD4106" s="26"/>
      <c r="CE4106" s="26"/>
      <c r="CF4106" s="26"/>
      <c r="CG4106" s="26"/>
      <c r="CH4106" s="26"/>
      <c r="CI4106" s="26"/>
      <c r="CJ4106" s="26"/>
      <c r="CK4106" s="26"/>
      <c r="CL4106" s="26"/>
      <c r="CM4106" s="26"/>
      <c r="CN4106" s="26"/>
      <c r="CO4106" s="26"/>
      <c r="CP4106" s="26"/>
      <c r="CQ4106" s="26"/>
      <c r="CR4106" s="26"/>
      <c r="CS4106" s="74"/>
      <c r="CT4106" s="74"/>
    </row>
    <row r="4107" spans="55:98" x14ac:dyDescent="0.3">
      <c r="BC4107" s="26"/>
      <c r="BD4107" s="26"/>
      <c r="BE4107" s="26"/>
      <c r="BF4107" s="26"/>
      <c r="BG4107" s="26"/>
      <c r="BH4107" s="26"/>
      <c r="BI4107" s="26"/>
      <c r="BJ4107" s="26"/>
      <c r="BK4107" s="26"/>
      <c r="BL4107" s="26"/>
      <c r="BM4107" s="26"/>
      <c r="BN4107" s="26"/>
      <c r="BO4107" s="26"/>
      <c r="BP4107" s="26"/>
      <c r="BQ4107" s="26"/>
      <c r="BR4107" s="26"/>
      <c r="BS4107" s="26"/>
      <c r="BT4107" s="26"/>
      <c r="BU4107" s="26"/>
      <c r="BV4107" s="26"/>
      <c r="BW4107" s="26"/>
      <c r="BX4107" s="26"/>
      <c r="BY4107" s="26"/>
      <c r="BZ4107" s="26"/>
      <c r="CA4107" s="26"/>
      <c r="CB4107" s="26"/>
      <c r="CC4107" s="26"/>
      <c r="CD4107" s="26"/>
      <c r="CE4107" s="26"/>
      <c r="CF4107" s="26"/>
      <c r="CG4107" s="26"/>
      <c r="CH4107" s="26"/>
      <c r="CI4107" s="26"/>
      <c r="CJ4107" s="26"/>
      <c r="CK4107" s="26"/>
      <c r="CL4107" s="26"/>
      <c r="CM4107" s="26"/>
      <c r="CN4107" s="26"/>
      <c r="CO4107" s="26"/>
      <c r="CP4107" s="26"/>
      <c r="CQ4107" s="26"/>
      <c r="CR4107" s="26"/>
      <c r="CS4107" s="74"/>
      <c r="CT4107" s="74"/>
    </row>
    <row r="4108" spans="55:98" x14ac:dyDescent="0.3">
      <c r="BC4108" s="26"/>
      <c r="BD4108" s="26"/>
      <c r="BE4108" s="26"/>
      <c r="BF4108" s="26"/>
      <c r="BG4108" s="26"/>
      <c r="BH4108" s="26"/>
      <c r="BI4108" s="26"/>
      <c r="BJ4108" s="26"/>
      <c r="BK4108" s="26"/>
      <c r="BL4108" s="26"/>
      <c r="BM4108" s="26"/>
      <c r="BN4108" s="26"/>
      <c r="BO4108" s="26"/>
      <c r="BP4108" s="26"/>
      <c r="BQ4108" s="26"/>
      <c r="BR4108" s="26"/>
      <c r="BS4108" s="26"/>
      <c r="BT4108" s="26"/>
      <c r="BU4108" s="26"/>
      <c r="BV4108" s="26"/>
      <c r="BW4108" s="26"/>
      <c r="BX4108" s="26"/>
      <c r="BY4108" s="26"/>
      <c r="BZ4108" s="26"/>
      <c r="CA4108" s="26"/>
      <c r="CB4108" s="26"/>
      <c r="CC4108" s="26"/>
      <c r="CD4108" s="26"/>
      <c r="CE4108" s="26"/>
      <c r="CF4108" s="26"/>
      <c r="CG4108" s="26"/>
      <c r="CH4108" s="26"/>
      <c r="CI4108" s="26"/>
      <c r="CJ4108" s="26"/>
      <c r="CK4108" s="26"/>
      <c r="CL4108" s="26"/>
      <c r="CM4108" s="26"/>
      <c r="CN4108" s="26"/>
      <c r="CO4108" s="26"/>
      <c r="CP4108" s="26"/>
      <c r="CQ4108" s="26"/>
      <c r="CR4108" s="26"/>
      <c r="CS4108" s="74"/>
      <c r="CT4108" s="74"/>
    </row>
    <row r="4109" spans="55:98" x14ac:dyDescent="0.3">
      <c r="BC4109" s="26"/>
      <c r="BD4109" s="26"/>
      <c r="BE4109" s="26"/>
      <c r="BF4109" s="26"/>
      <c r="BG4109" s="26"/>
      <c r="BH4109" s="26"/>
      <c r="BI4109" s="26"/>
      <c r="BJ4109" s="26"/>
      <c r="BK4109" s="26"/>
      <c r="BL4109" s="26"/>
      <c r="BM4109" s="26"/>
      <c r="BN4109" s="26"/>
      <c r="BO4109" s="26"/>
      <c r="BP4109" s="26"/>
      <c r="BQ4109" s="26"/>
      <c r="BR4109" s="26"/>
      <c r="BS4109" s="26"/>
      <c r="BT4109" s="26"/>
      <c r="BU4109" s="26"/>
      <c r="BV4109" s="26"/>
      <c r="BW4109" s="26"/>
      <c r="BX4109" s="26"/>
      <c r="BY4109" s="26"/>
      <c r="BZ4109" s="26"/>
      <c r="CA4109" s="26"/>
      <c r="CB4109" s="26"/>
      <c r="CC4109" s="26"/>
      <c r="CD4109" s="26"/>
      <c r="CE4109" s="26"/>
      <c r="CF4109" s="26"/>
      <c r="CG4109" s="26"/>
      <c r="CH4109" s="26"/>
      <c r="CI4109" s="26"/>
      <c r="CJ4109" s="26"/>
      <c r="CK4109" s="26"/>
      <c r="CL4109" s="26"/>
      <c r="CM4109" s="26"/>
      <c r="CN4109" s="26"/>
      <c r="CO4109" s="26"/>
      <c r="CP4109" s="26"/>
      <c r="CQ4109" s="26"/>
      <c r="CR4109" s="26"/>
      <c r="CS4109" s="74"/>
      <c r="CT4109" s="74"/>
    </row>
    <row r="4110" spans="55:98" x14ac:dyDescent="0.3">
      <c r="BC4110" s="26"/>
      <c r="BD4110" s="26"/>
      <c r="BE4110" s="26"/>
      <c r="BF4110" s="26"/>
      <c r="BG4110" s="26"/>
      <c r="BH4110" s="26"/>
      <c r="BI4110" s="26"/>
      <c r="BJ4110" s="26"/>
      <c r="BK4110" s="26"/>
      <c r="BL4110" s="26"/>
      <c r="BM4110" s="26"/>
      <c r="BN4110" s="26"/>
      <c r="BO4110" s="26"/>
      <c r="BP4110" s="26"/>
      <c r="BQ4110" s="26"/>
      <c r="BR4110" s="26"/>
      <c r="BS4110" s="26"/>
      <c r="BT4110" s="26"/>
      <c r="BU4110" s="26"/>
      <c r="BV4110" s="26"/>
      <c r="BW4110" s="26"/>
      <c r="BX4110" s="26"/>
      <c r="BY4110" s="26"/>
      <c r="BZ4110" s="26"/>
      <c r="CA4110" s="26"/>
      <c r="CB4110" s="26"/>
      <c r="CC4110" s="26"/>
      <c r="CD4110" s="26"/>
      <c r="CE4110" s="26"/>
      <c r="CF4110" s="26"/>
      <c r="CG4110" s="26"/>
      <c r="CH4110" s="26"/>
      <c r="CI4110" s="26"/>
      <c r="CJ4110" s="26"/>
      <c r="CK4110" s="26"/>
      <c r="CL4110" s="26"/>
      <c r="CM4110" s="26"/>
      <c r="CN4110" s="26"/>
      <c r="CO4110" s="26"/>
      <c r="CP4110" s="26"/>
      <c r="CQ4110" s="26"/>
      <c r="CR4110" s="26"/>
      <c r="CS4110" s="74"/>
      <c r="CT4110" s="74"/>
    </row>
    <row r="4111" spans="55:98" x14ac:dyDescent="0.3">
      <c r="BC4111" s="26"/>
      <c r="BD4111" s="26"/>
      <c r="BE4111" s="26"/>
      <c r="BF4111" s="26"/>
      <c r="BG4111" s="26"/>
      <c r="BH4111" s="26"/>
      <c r="BI4111" s="26"/>
      <c r="BJ4111" s="26"/>
      <c r="BK4111" s="26"/>
      <c r="BL4111" s="26"/>
      <c r="BM4111" s="26"/>
      <c r="BN4111" s="26"/>
      <c r="BO4111" s="26"/>
      <c r="BP4111" s="26"/>
      <c r="BQ4111" s="26"/>
      <c r="BR4111" s="26"/>
      <c r="BS4111" s="26"/>
      <c r="BT4111" s="26"/>
      <c r="BU4111" s="26"/>
      <c r="BV4111" s="26"/>
      <c r="BW4111" s="26"/>
      <c r="BX4111" s="26"/>
      <c r="BY4111" s="26"/>
      <c r="BZ4111" s="26"/>
      <c r="CA4111" s="26"/>
      <c r="CB4111" s="26"/>
      <c r="CC4111" s="26"/>
      <c r="CD4111" s="26"/>
      <c r="CE4111" s="26"/>
      <c r="CF4111" s="26"/>
      <c r="CG4111" s="26"/>
      <c r="CH4111" s="26"/>
      <c r="CI4111" s="26"/>
      <c r="CJ4111" s="26"/>
      <c r="CK4111" s="26"/>
      <c r="CL4111" s="26"/>
      <c r="CM4111" s="26"/>
      <c r="CN4111" s="26"/>
      <c r="CO4111" s="26"/>
      <c r="CP4111" s="26"/>
      <c r="CQ4111" s="26"/>
      <c r="CR4111" s="26"/>
      <c r="CS4111" s="74"/>
      <c r="CT4111" s="74"/>
    </row>
    <row r="4112" spans="55:98" x14ac:dyDescent="0.3">
      <c r="BC4112" s="26"/>
      <c r="BD4112" s="26"/>
      <c r="BE4112" s="26"/>
      <c r="BF4112" s="26"/>
      <c r="BG4112" s="26"/>
      <c r="BH4112" s="26"/>
      <c r="BI4112" s="26"/>
      <c r="BJ4112" s="26"/>
      <c r="BK4112" s="26"/>
      <c r="BL4112" s="26"/>
      <c r="BM4112" s="26"/>
      <c r="BN4112" s="26"/>
      <c r="BO4112" s="26"/>
      <c r="BP4112" s="26"/>
      <c r="BQ4112" s="26"/>
      <c r="BR4112" s="26"/>
      <c r="BS4112" s="26"/>
      <c r="BT4112" s="26"/>
      <c r="BU4112" s="26"/>
      <c r="BV4112" s="26"/>
      <c r="BW4112" s="26"/>
      <c r="BX4112" s="26"/>
      <c r="BY4112" s="26"/>
      <c r="BZ4112" s="26"/>
      <c r="CA4112" s="26"/>
      <c r="CB4112" s="26"/>
      <c r="CC4112" s="26"/>
      <c r="CD4112" s="26"/>
      <c r="CE4112" s="26"/>
      <c r="CF4112" s="26"/>
      <c r="CG4112" s="26"/>
      <c r="CH4112" s="26"/>
      <c r="CI4112" s="26"/>
      <c r="CJ4112" s="26"/>
      <c r="CK4112" s="26"/>
      <c r="CL4112" s="26"/>
      <c r="CM4112" s="26"/>
      <c r="CN4112" s="26"/>
      <c r="CO4112" s="26"/>
      <c r="CP4112" s="26"/>
      <c r="CQ4112" s="26"/>
      <c r="CR4112" s="26"/>
      <c r="CS4112" s="74"/>
      <c r="CT4112" s="74"/>
    </row>
    <row r="4113" spans="55:98" x14ac:dyDescent="0.3">
      <c r="BC4113" s="26"/>
      <c r="BD4113" s="26"/>
      <c r="BE4113" s="26"/>
      <c r="BF4113" s="26"/>
      <c r="BG4113" s="26"/>
      <c r="BH4113" s="26"/>
      <c r="BI4113" s="26"/>
      <c r="BJ4113" s="26"/>
      <c r="BK4113" s="26"/>
      <c r="BL4113" s="26"/>
      <c r="BM4113" s="26"/>
      <c r="BN4113" s="26"/>
      <c r="BO4113" s="26"/>
      <c r="BP4113" s="26"/>
      <c r="BQ4113" s="26"/>
      <c r="BR4113" s="26"/>
      <c r="BS4113" s="26"/>
      <c r="BT4113" s="26"/>
      <c r="BU4113" s="26"/>
      <c r="BV4113" s="26"/>
      <c r="BW4113" s="26"/>
      <c r="BX4113" s="26"/>
      <c r="BY4113" s="26"/>
      <c r="BZ4113" s="26"/>
      <c r="CA4113" s="26"/>
      <c r="CB4113" s="26"/>
      <c r="CC4113" s="26"/>
      <c r="CD4113" s="26"/>
      <c r="CE4113" s="26"/>
      <c r="CF4113" s="26"/>
      <c r="CG4113" s="26"/>
      <c r="CH4113" s="26"/>
      <c r="CI4113" s="26"/>
      <c r="CJ4113" s="26"/>
      <c r="CK4113" s="26"/>
      <c r="CL4113" s="26"/>
      <c r="CM4113" s="26"/>
      <c r="CN4113" s="26"/>
      <c r="CO4113" s="26"/>
      <c r="CP4113" s="26"/>
      <c r="CQ4113" s="26"/>
      <c r="CR4113" s="26"/>
      <c r="CS4113" s="74"/>
      <c r="CT4113" s="74"/>
    </row>
    <row r="4114" spans="55:98" x14ac:dyDescent="0.3">
      <c r="BC4114" s="26"/>
      <c r="BD4114" s="26"/>
      <c r="BE4114" s="26"/>
      <c r="BF4114" s="26"/>
      <c r="BG4114" s="26"/>
      <c r="BH4114" s="26"/>
      <c r="BI4114" s="26"/>
      <c r="BJ4114" s="26"/>
      <c r="BK4114" s="26"/>
      <c r="BL4114" s="26"/>
      <c r="BM4114" s="26"/>
      <c r="BN4114" s="26"/>
      <c r="BO4114" s="26"/>
      <c r="BP4114" s="26"/>
      <c r="BQ4114" s="26"/>
      <c r="BR4114" s="26"/>
      <c r="BS4114" s="26"/>
      <c r="BT4114" s="26"/>
      <c r="BU4114" s="26"/>
      <c r="BV4114" s="26"/>
      <c r="BW4114" s="26"/>
      <c r="BX4114" s="26"/>
      <c r="BY4114" s="26"/>
      <c r="BZ4114" s="26"/>
      <c r="CA4114" s="26"/>
      <c r="CB4114" s="26"/>
      <c r="CC4114" s="26"/>
      <c r="CD4114" s="26"/>
      <c r="CE4114" s="26"/>
      <c r="CF4114" s="26"/>
      <c r="CG4114" s="26"/>
      <c r="CH4114" s="26"/>
      <c r="CI4114" s="26"/>
      <c r="CJ4114" s="26"/>
      <c r="CK4114" s="26"/>
      <c r="CL4114" s="26"/>
      <c r="CM4114" s="26"/>
      <c r="CN4114" s="26"/>
      <c r="CO4114" s="26"/>
      <c r="CP4114" s="26"/>
      <c r="CQ4114" s="26"/>
      <c r="CR4114" s="26"/>
      <c r="CS4114" s="74"/>
      <c r="CT4114" s="74"/>
    </row>
    <row r="4115" spans="55:98" x14ac:dyDescent="0.3">
      <c r="BC4115" s="26"/>
      <c r="BD4115" s="26"/>
      <c r="BE4115" s="26"/>
      <c r="BF4115" s="26"/>
      <c r="BG4115" s="26"/>
      <c r="BH4115" s="26"/>
      <c r="BI4115" s="26"/>
      <c r="BJ4115" s="26"/>
      <c r="BK4115" s="26"/>
      <c r="BL4115" s="26"/>
      <c r="BM4115" s="26"/>
      <c r="BN4115" s="26"/>
      <c r="BO4115" s="26"/>
      <c r="BP4115" s="26"/>
      <c r="BQ4115" s="26"/>
      <c r="BR4115" s="26"/>
      <c r="BS4115" s="26"/>
      <c r="BT4115" s="26"/>
      <c r="BU4115" s="26"/>
      <c r="BV4115" s="26"/>
      <c r="BW4115" s="26"/>
      <c r="BX4115" s="26"/>
      <c r="BY4115" s="26"/>
      <c r="BZ4115" s="26"/>
      <c r="CA4115" s="26"/>
      <c r="CB4115" s="26"/>
      <c r="CC4115" s="26"/>
      <c r="CD4115" s="26"/>
      <c r="CE4115" s="26"/>
      <c r="CF4115" s="26"/>
      <c r="CG4115" s="26"/>
      <c r="CH4115" s="26"/>
      <c r="CI4115" s="26"/>
      <c r="CJ4115" s="26"/>
      <c r="CK4115" s="26"/>
      <c r="CL4115" s="26"/>
      <c r="CM4115" s="26"/>
      <c r="CN4115" s="26"/>
      <c r="CO4115" s="26"/>
      <c r="CP4115" s="26"/>
      <c r="CQ4115" s="26"/>
      <c r="CR4115" s="26"/>
      <c r="CS4115" s="74"/>
      <c r="CT4115" s="74"/>
    </row>
    <row r="4116" spans="55:98" x14ac:dyDescent="0.3">
      <c r="BC4116" s="26"/>
      <c r="BD4116" s="26"/>
      <c r="BE4116" s="26"/>
      <c r="BF4116" s="26"/>
      <c r="BG4116" s="26"/>
      <c r="BH4116" s="26"/>
      <c r="BI4116" s="26"/>
      <c r="BJ4116" s="26"/>
      <c r="BK4116" s="26"/>
      <c r="BL4116" s="26"/>
      <c r="BM4116" s="26"/>
      <c r="BN4116" s="26"/>
      <c r="BO4116" s="26"/>
      <c r="BP4116" s="26"/>
      <c r="BQ4116" s="26"/>
      <c r="BR4116" s="26"/>
      <c r="BS4116" s="26"/>
      <c r="BT4116" s="26"/>
      <c r="BU4116" s="26"/>
      <c r="BV4116" s="26"/>
      <c r="BW4116" s="26"/>
      <c r="BX4116" s="26"/>
      <c r="BY4116" s="26"/>
      <c r="BZ4116" s="26"/>
      <c r="CA4116" s="26"/>
      <c r="CB4116" s="26"/>
      <c r="CC4116" s="26"/>
      <c r="CD4116" s="26"/>
      <c r="CE4116" s="26"/>
      <c r="CF4116" s="26"/>
      <c r="CG4116" s="26"/>
      <c r="CH4116" s="26"/>
      <c r="CI4116" s="26"/>
      <c r="CJ4116" s="26"/>
      <c r="CK4116" s="26"/>
      <c r="CL4116" s="26"/>
      <c r="CM4116" s="26"/>
      <c r="CN4116" s="26"/>
      <c r="CO4116" s="26"/>
      <c r="CP4116" s="26"/>
      <c r="CQ4116" s="26"/>
      <c r="CR4116" s="26"/>
      <c r="CS4116" s="74"/>
      <c r="CT4116" s="74"/>
    </row>
    <row r="4117" spans="55:98" x14ac:dyDescent="0.3">
      <c r="BC4117" s="26"/>
      <c r="BD4117" s="26"/>
      <c r="BE4117" s="26"/>
      <c r="BF4117" s="26"/>
      <c r="BG4117" s="26"/>
      <c r="BH4117" s="26"/>
      <c r="BI4117" s="26"/>
      <c r="BJ4117" s="26"/>
      <c r="BK4117" s="26"/>
      <c r="BL4117" s="26"/>
      <c r="BM4117" s="26"/>
      <c r="BN4117" s="26"/>
      <c r="BO4117" s="26"/>
      <c r="BP4117" s="26"/>
      <c r="BQ4117" s="26"/>
      <c r="BR4117" s="26"/>
      <c r="BS4117" s="26"/>
      <c r="BT4117" s="26"/>
      <c r="BU4117" s="26"/>
      <c r="BV4117" s="26"/>
      <c r="BW4117" s="26"/>
      <c r="BX4117" s="26"/>
      <c r="BY4117" s="26"/>
      <c r="BZ4117" s="26"/>
      <c r="CA4117" s="26"/>
      <c r="CB4117" s="26"/>
      <c r="CC4117" s="26"/>
      <c r="CD4117" s="26"/>
      <c r="CE4117" s="26"/>
      <c r="CF4117" s="26"/>
      <c r="CG4117" s="26"/>
      <c r="CH4117" s="26"/>
      <c r="CI4117" s="26"/>
      <c r="CJ4117" s="26"/>
      <c r="CK4117" s="26"/>
      <c r="CL4117" s="26"/>
      <c r="CM4117" s="26"/>
      <c r="CN4117" s="26"/>
      <c r="CO4117" s="26"/>
      <c r="CP4117" s="26"/>
      <c r="CQ4117" s="26"/>
      <c r="CR4117" s="26"/>
      <c r="CS4117" s="74"/>
      <c r="CT4117" s="74"/>
    </row>
    <row r="4118" spans="55:98" x14ac:dyDescent="0.3">
      <c r="BC4118" s="26"/>
      <c r="BD4118" s="26"/>
      <c r="BE4118" s="26"/>
      <c r="BF4118" s="26"/>
      <c r="BG4118" s="26"/>
      <c r="BH4118" s="26"/>
      <c r="BI4118" s="26"/>
      <c r="BJ4118" s="26"/>
      <c r="BK4118" s="26"/>
      <c r="BL4118" s="26"/>
      <c r="BM4118" s="26"/>
      <c r="BN4118" s="26"/>
      <c r="BO4118" s="26"/>
      <c r="BP4118" s="26"/>
      <c r="BQ4118" s="26"/>
      <c r="BR4118" s="26"/>
      <c r="BS4118" s="26"/>
      <c r="BT4118" s="26"/>
      <c r="BU4118" s="26"/>
      <c r="BV4118" s="26"/>
      <c r="BW4118" s="26"/>
      <c r="BX4118" s="26"/>
      <c r="BY4118" s="26"/>
      <c r="BZ4118" s="26"/>
      <c r="CA4118" s="26"/>
      <c r="CB4118" s="26"/>
      <c r="CC4118" s="26"/>
      <c r="CD4118" s="26"/>
      <c r="CE4118" s="26"/>
      <c r="CF4118" s="26"/>
      <c r="CG4118" s="26"/>
      <c r="CH4118" s="26"/>
      <c r="CI4118" s="26"/>
      <c r="CJ4118" s="26"/>
      <c r="CK4118" s="26"/>
      <c r="CL4118" s="26"/>
      <c r="CM4118" s="26"/>
      <c r="CN4118" s="26"/>
      <c r="CO4118" s="26"/>
      <c r="CP4118" s="26"/>
      <c r="CQ4118" s="26"/>
      <c r="CR4118" s="26"/>
      <c r="CS4118" s="74"/>
      <c r="CT4118" s="74"/>
    </row>
    <row r="4119" spans="55:98" x14ac:dyDescent="0.3">
      <c r="BC4119" s="26"/>
      <c r="BD4119" s="26"/>
      <c r="BE4119" s="26"/>
      <c r="BF4119" s="26"/>
      <c r="BG4119" s="26"/>
      <c r="BH4119" s="26"/>
      <c r="BI4119" s="26"/>
      <c r="BJ4119" s="26"/>
      <c r="BK4119" s="26"/>
      <c r="BL4119" s="26"/>
      <c r="BM4119" s="26"/>
      <c r="BN4119" s="26"/>
      <c r="BO4119" s="26"/>
      <c r="BP4119" s="26"/>
      <c r="BQ4119" s="26"/>
      <c r="BR4119" s="26"/>
      <c r="BS4119" s="26"/>
      <c r="BT4119" s="26"/>
      <c r="BU4119" s="26"/>
      <c r="BV4119" s="26"/>
      <c r="BW4119" s="26"/>
      <c r="BX4119" s="26"/>
      <c r="BY4119" s="26"/>
      <c r="BZ4119" s="26"/>
      <c r="CA4119" s="26"/>
      <c r="CB4119" s="26"/>
      <c r="CC4119" s="26"/>
      <c r="CD4119" s="26"/>
      <c r="CE4119" s="26"/>
      <c r="CF4119" s="26"/>
      <c r="CG4119" s="26"/>
      <c r="CH4119" s="26"/>
      <c r="CI4119" s="26"/>
      <c r="CJ4119" s="26"/>
      <c r="CK4119" s="26"/>
      <c r="CL4119" s="26"/>
      <c r="CM4119" s="26"/>
      <c r="CN4119" s="26"/>
      <c r="CO4119" s="26"/>
      <c r="CP4119" s="26"/>
      <c r="CQ4119" s="26"/>
      <c r="CR4119" s="26"/>
      <c r="CS4119" s="74"/>
      <c r="CT4119" s="74"/>
    </row>
    <row r="4120" spans="55:98" x14ac:dyDescent="0.3">
      <c r="BC4120" s="26"/>
      <c r="BD4120" s="26"/>
      <c r="BE4120" s="26"/>
      <c r="BF4120" s="26"/>
      <c r="BG4120" s="26"/>
      <c r="BH4120" s="26"/>
      <c r="BI4120" s="26"/>
      <c r="BJ4120" s="26"/>
      <c r="BK4120" s="26"/>
      <c r="BL4120" s="26"/>
      <c r="BM4120" s="26"/>
      <c r="BN4120" s="26"/>
      <c r="BO4120" s="26"/>
      <c r="BP4120" s="26"/>
      <c r="BQ4120" s="26"/>
      <c r="BR4120" s="26"/>
      <c r="BS4120" s="26"/>
      <c r="BT4120" s="26"/>
      <c r="BU4120" s="26"/>
      <c r="BV4120" s="26"/>
      <c r="BW4120" s="26"/>
      <c r="BX4120" s="26"/>
      <c r="BY4120" s="26"/>
      <c r="BZ4120" s="26"/>
      <c r="CA4120" s="26"/>
      <c r="CB4120" s="26"/>
      <c r="CC4120" s="26"/>
      <c r="CD4120" s="26"/>
      <c r="CE4120" s="26"/>
      <c r="CF4120" s="26"/>
      <c r="CG4120" s="26"/>
      <c r="CH4120" s="26"/>
      <c r="CI4120" s="26"/>
      <c r="CJ4120" s="26"/>
      <c r="CK4120" s="26"/>
      <c r="CL4120" s="26"/>
      <c r="CM4120" s="26"/>
      <c r="CN4120" s="26"/>
      <c r="CO4120" s="26"/>
      <c r="CP4120" s="26"/>
      <c r="CQ4120" s="26"/>
      <c r="CR4120" s="26"/>
      <c r="CS4120" s="74"/>
      <c r="CT4120" s="74"/>
    </row>
    <row r="4121" spans="55:98" x14ac:dyDescent="0.3">
      <c r="BC4121" s="26"/>
      <c r="BD4121" s="26"/>
      <c r="BE4121" s="26"/>
      <c r="BF4121" s="26"/>
      <c r="BG4121" s="26"/>
      <c r="BH4121" s="26"/>
      <c r="BI4121" s="26"/>
      <c r="BJ4121" s="26"/>
      <c r="BK4121" s="26"/>
      <c r="BL4121" s="26"/>
      <c r="BM4121" s="26"/>
      <c r="BN4121" s="26"/>
      <c r="BO4121" s="26"/>
      <c r="BP4121" s="26"/>
      <c r="BQ4121" s="26"/>
      <c r="BR4121" s="26"/>
      <c r="BS4121" s="26"/>
      <c r="BT4121" s="26"/>
      <c r="BU4121" s="26"/>
      <c r="BV4121" s="26"/>
      <c r="BW4121" s="26"/>
      <c r="BX4121" s="26"/>
      <c r="BY4121" s="26"/>
      <c r="BZ4121" s="26"/>
      <c r="CA4121" s="26"/>
      <c r="CB4121" s="26"/>
      <c r="CC4121" s="26"/>
      <c r="CD4121" s="26"/>
      <c r="CE4121" s="26"/>
      <c r="CF4121" s="26"/>
      <c r="CG4121" s="26"/>
      <c r="CH4121" s="26"/>
      <c r="CI4121" s="26"/>
      <c r="CJ4121" s="26"/>
      <c r="CK4121" s="26"/>
      <c r="CL4121" s="26"/>
      <c r="CM4121" s="26"/>
      <c r="CN4121" s="26"/>
      <c r="CO4121" s="26"/>
      <c r="CP4121" s="26"/>
      <c r="CQ4121" s="26"/>
      <c r="CR4121" s="26"/>
      <c r="CS4121" s="74"/>
      <c r="CT4121" s="74"/>
    </row>
    <row r="4122" spans="55:98" x14ac:dyDescent="0.3">
      <c r="BC4122" s="26"/>
      <c r="BD4122" s="26"/>
      <c r="BE4122" s="26"/>
      <c r="BF4122" s="26"/>
      <c r="BG4122" s="26"/>
      <c r="BH4122" s="26"/>
      <c r="BI4122" s="26"/>
      <c r="BJ4122" s="26"/>
      <c r="BK4122" s="26"/>
      <c r="BL4122" s="26"/>
      <c r="BM4122" s="26"/>
      <c r="BN4122" s="26"/>
      <c r="BO4122" s="26"/>
      <c r="BP4122" s="26"/>
      <c r="BQ4122" s="26"/>
      <c r="BR4122" s="26"/>
      <c r="BS4122" s="26"/>
      <c r="BT4122" s="26"/>
      <c r="BU4122" s="26"/>
      <c r="BV4122" s="26"/>
      <c r="BW4122" s="26"/>
      <c r="BX4122" s="26"/>
      <c r="BY4122" s="26"/>
      <c r="BZ4122" s="26"/>
      <c r="CA4122" s="26"/>
      <c r="CB4122" s="26"/>
      <c r="CC4122" s="26"/>
      <c r="CD4122" s="26"/>
      <c r="CE4122" s="26"/>
      <c r="CF4122" s="26"/>
      <c r="CG4122" s="26"/>
      <c r="CH4122" s="26"/>
      <c r="CI4122" s="26"/>
      <c r="CJ4122" s="26"/>
      <c r="CK4122" s="26"/>
      <c r="CL4122" s="26"/>
      <c r="CM4122" s="26"/>
      <c r="CN4122" s="26"/>
      <c r="CO4122" s="26"/>
      <c r="CP4122" s="26"/>
      <c r="CQ4122" s="26"/>
      <c r="CR4122" s="26"/>
      <c r="CS4122" s="74"/>
      <c r="CT4122" s="74"/>
    </row>
    <row r="4123" spans="55:98" x14ac:dyDescent="0.3">
      <c r="BC4123" s="26"/>
      <c r="BD4123" s="26"/>
      <c r="BE4123" s="26"/>
      <c r="BF4123" s="26"/>
      <c r="BG4123" s="26"/>
      <c r="BH4123" s="26"/>
      <c r="BI4123" s="26"/>
      <c r="BJ4123" s="26"/>
      <c r="BK4123" s="26"/>
      <c r="BL4123" s="26"/>
      <c r="BM4123" s="26"/>
      <c r="BN4123" s="26"/>
      <c r="BO4123" s="26"/>
      <c r="BP4123" s="26"/>
      <c r="BQ4123" s="26"/>
      <c r="BR4123" s="26"/>
      <c r="BS4123" s="26"/>
      <c r="BT4123" s="26"/>
      <c r="BU4123" s="26"/>
      <c r="BV4123" s="26"/>
      <c r="BW4123" s="26"/>
      <c r="BX4123" s="26"/>
      <c r="BY4123" s="26"/>
      <c r="BZ4123" s="26"/>
      <c r="CA4123" s="26"/>
      <c r="CB4123" s="26"/>
      <c r="CC4123" s="26"/>
      <c r="CD4123" s="26"/>
      <c r="CE4123" s="26"/>
      <c r="CF4123" s="26"/>
      <c r="CG4123" s="26"/>
      <c r="CH4123" s="26"/>
      <c r="CI4123" s="26"/>
      <c r="CJ4123" s="26"/>
      <c r="CK4123" s="26"/>
      <c r="CL4123" s="26"/>
      <c r="CM4123" s="26"/>
      <c r="CN4123" s="26"/>
      <c r="CO4123" s="26"/>
      <c r="CP4123" s="26"/>
      <c r="CQ4123" s="26"/>
      <c r="CR4123" s="26"/>
      <c r="CS4123" s="74"/>
      <c r="CT4123" s="74"/>
    </row>
    <row r="4124" spans="55:98" x14ac:dyDescent="0.3">
      <c r="BC4124" s="26"/>
      <c r="BD4124" s="26"/>
      <c r="BE4124" s="26"/>
      <c r="BF4124" s="26"/>
      <c r="BG4124" s="26"/>
      <c r="BH4124" s="26"/>
      <c r="BI4124" s="26"/>
      <c r="BJ4124" s="26"/>
      <c r="BK4124" s="26"/>
      <c r="BL4124" s="26"/>
      <c r="BM4124" s="26"/>
      <c r="BN4124" s="26"/>
      <c r="BO4124" s="26"/>
      <c r="BP4124" s="26"/>
      <c r="BQ4124" s="26"/>
      <c r="BR4124" s="26"/>
      <c r="BS4124" s="26"/>
      <c r="BT4124" s="26"/>
      <c r="BU4124" s="26"/>
      <c r="BV4124" s="26"/>
      <c r="BW4124" s="26"/>
      <c r="BX4124" s="26"/>
      <c r="BY4124" s="26"/>
      <c r="BZ4124" s="26"/>
      <c r="CA4124" s="26"/>
      <c r="CB4124" s="26"/>
      <c r="CC4124" s="26"/>
      <c r="CD4124" s="26"/>
      <c r="CE4124" s="26"/>
      <c r="CF4124" s="26"/>
      <c r="CG4124" s="26"/>
      <c r="CH4124" s="26"/>
      <c r="CI4124" s="26"/>
      <c r="CJ4124" s="26"/>
      <c r="CK4124" s="26"/>
      <c r="CL4124" s="26"/>
      <c r="CM4124" s="26"/>
      <c r="CN4124" s="26"/>
      <c r="CO4124" s="26"/>
      <c r="CP4124" s="26"/>
      <c r="CQ4124" s="26"/>
      <c r="CR4124" s="26"/>
      <c r="CS4124" s="74"/>
      <c r="CT4124" s="74"/>
    </row>
    <row r="4125" spans="55:98" x14ac:dyDescent="0.3">
      <c r="CO4125" s="74"/>
      <c r="CP4125" s="74"/>
      <c r="CQ4125" s="74"/>
      <c r="CR4125" s="74"/>
      <c r="CS4125" s="74"/>
      <c r="CT4125" s="74"/>
    </row>
    <row r="4126" spans="55:98" x14ac:dyDescent="0.3">
      <c r="CO4126" s="74"/>
      <c r="CP4126" s="74"/>
      <c r="CQ4126" s="74"/>
      <c r="CR4126" s="74"/>
      <c r="CS4126" s="74"/>
      <c r="CT4126" s="74"/>
    </row>
    <row r="4127" spans="55:98" x14ac:dyDescent="0.3">
      <c r="CO4127" s="74"/>
      <c r="CP4127" s="74"/>
      <c r="CQ4127" s="74"/>
      <c r="CR4127" s="74"/>
      <c r="CS4127" s="74"/>
      <c r="CT4127" s="74"/>
    </row>
    <row r="4128" spans="55:98" x14ac:dyDescent="0.3">
      <c r="CO4128" s="74"/>
      <c r="CP4128" s="74"/>
      <c r="CQ4128" s="74"/>
      <c r="CR4128" s="74"/>
      <c r="CS4128" s="74"/>
      <c r="CT4128" s="74"/>
    </row>
    <row r="4129" spans="93:98" x14ac:dyDescent="0.3">
      <c r="CO4129" s="74"/>
      <c r="CP4129" s="74"/>
      <c r="CQ4129" s="74"/>
      <c r="CR4129" s="74"/>
      <c r="CS4129" s="74"/>
      <c r="CT4129" s="74"/>
    </row>
    <row r="4130" spans="93:98" x14ac:dyDescent="0.3">
      <c r="CO4130" s="74"/>
      <c r="CP4130" s="74"/>
      <c r="CQ4130" s="74"/>
      <c r="CR4130" s="74"/>
      <c r="CS4130" s="74"/>
      <c r="CT4130" s="74"/>
    </row>
    <row r="4131" spans="93:98" x14ac:dyDescent="0.3">
      <c r="CO4131" s="74"/>
      <c r="CP4131" s="74"/>
      <c r="CQ4131" s="74"/>
      <c r="CR4131" s="74"/>
      <c r="CS4131" s="74"/>
      <c r="CT4131" s="74"/>
    </row>
    <row r="4132" spans="93:98" x14ac:dyDescent="0.3">
      <c r="CO4132" s="74"/>
      <c r="CP4132" s="74"/>
      <c r="CQ4132" s="74"/>
      <c r="CR4132" s="74"/>
      <c r="CS4132" s="74"/>
      <c r="CT4132" s="74"/>
    </row>
    <row r="4133" spans="93:98" x14ac:dyDescent="0.3">
      <c r="CO4133" s="74"/>
      <c r="CP4133" s="74"/>
      <c r="CQ4133" s="74"/>
      <c r="CR4133" s="74"/>
      <c r="CS4133" s="74"/>
      <c r="CT4133" s="74"/>
    </row>
    <row r="4134" spans="93:98" x14ac:dyDescent="0.3">
      <c r="CO4134" s="74"/>
      <c r="CP4134" s="74"/>
      <c r="CQ4134" s="74"/>
      <c r="CR4134" s="74"/>
      <c r="CS4134" s="74"/>
      <c r="CT4134" s="74"/>
    </row>
    <row r="4135" spans="93:98" x14ac:dyDescent="0.3">
      <c r="CO4135" s="74"/>
      <c r="CP4135" s="74"/>
      <c r="CQ4135" s="74"/>
      <c r="CR4135" s="74"/>
      <c r="CS4135" s="74"/>
      <c r="CT4135" s="74"/>
    </row>
    <row r="4136" spans="93:98" x14ac:dyDescent="0.3">
      <c r="CO4136" s="74"/>
      <c r="CP4136" s="74"/>
      <c r="CQ4136" s="74"/>
      <c r="CR4136" s="74"/>
      <c r="CS4136" s="74"/>
      <c r="CT4136" s="74"/>
    </row>
    <row r="4137" spans="93:98" x14ac:dyDescent="0.3">
      <c r="CO4137" s="74"/>
      <c r="CP4137" s="74"/>
      <c r="CQ4137" s="74"/>
      <c r="CR4137" s="74"/>
      <c r="CS4137" s="74"/>
      <c r="CT4137" s="74"/>
    </row>
    <row r="4138" spans="93:98" x14ac:dyDescent="0.3">
      <c r="CO4138" s="74"/>
      <c r="CP4138" s="74"/>
      <c r="CQ4138" s="74"/>
      <c r="CR4138" s="74"/>
      <c r="CS4138" s="74"/>
      <c r="CT4138" s="74"/>
    </row>
    <row r="4139" spans="93:98" x14ac:dyDescent="0.3">
      <c r="CO4139" s="74"/>
      <c r="CP4139" s="74"/>
      <c r="CQ4139" s="74"/>
      <c r="CR4139" s="74"/>
      <c r="CS4139" s="74"/>
      <c r="CT4139" s="74"/>
    </row>
    <row r="4140" spans="93:98" x14ac:dyDescent="0.3">
      <c r="CO4140" s="74"/>
      <c r="CP4140" s="74"/>
      <c r="CQ4140" s="74"/>
      <c r="CR4140" s="74"/>
      <c r="CS4140" s="74"/>
      <c r="CT4140" s="74"/>
    </row>
  </sheetData>
  <mergeCells count="19">
    <mergeCell ref="A4:Q4"/>
    <mergeCell ref="A5:B5"/>
    <mergeCell ref="C5:Q5"/>
    <mergeCell ref="A6:Q6"/>
    <mergeCell ref="A7:A8"/>
    <mergeCell ref="B7:B8"/>
    <mergeCell ref="C7:C8"/>
    <mergeCell ref="D7:D8"/>
    <mergeCell ref="E7:E8"/>
    <mergeCell ref="F7:F8"/>
    <mergeCell ref="Q7:Q8"/>
    <mergeCell ref="A50:G50"/>
    <mergeCell ref="A52:Q52"/>
    <mergeCell ref="G7:H7"/>
    <mergeCell ref="J7:K7"/>
    <mergeCell ref="L7:M7"/>
    <mergeCell ref="N7:N8"/>
    <mergeCell ref="O7:O8"/>
    <mergeCell ref="P7:P8"/>
  </mergeCells>
  <dataValidations count="2">
    <dataValidation type="list" allowBlank="1" showInputMessage="1" showErrorMessage="1" sqref="A212:B65229" xr:uid="{D72BB104-A65A-4597-936B-B6CEFD953F23}">
      <formula1>REGIONALES</formula1>
    </dataValidation>
    <dataValidation type="list" allowBlank="1" showInputMessage="1" showErrorMessage="1" sqref="C17599:C65229" xr:uid="{291AF3D0-0D2F-4D2E-9D87-B42BC05C8EAE}">
      <formula1>INDIRECT(A17599)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C83A6-230E-421E-A01B-44C7DE5CE825}">
  <dimension ref="A4:CT4103"/>
  <sheetViews>
    <sheetView workbookViewId="0">
      <selection sqref="A1:XFD1048576"/>
    </sheetView>
  </sheetViews>
  <sheetFormatPr baseColWidth="10" defaultColWidth="2.33203125" defaultRowHeight="14.4" x14ac:dyDescent="0.3"/>
  <cols>
    <col min="1" max="1" width="8.33203125" customWidth="1"/>
    <col min="2" max="2" width="11.88671875" customWidth="1"/>
    <col min="3" max="3" width="31.5546875" customWidth="1"/>
    <col min="4" max="4" width="56" style="63" customWidth="1"/>
    <col min="5" max="5" width="14.88671875" customWidth="1"/>
    <col min="6" max="6" width="10.5546875" customWidth="1"/>
    <col min="7" max="7" width="16.44140625" style="64" customWidth="1"/>
    <col min="8" max="8" width="17" style="64" customWidth="1"/>
    <col min="9" max="9" width="18.6640625" style="64" bestFit="1" customWidth="1"/>
    <col min="10" max="10" width="17" style="64" customWidth="1"/>
    <col min="11" max="11" width="18.6640625" style="64" bestFit="1" customWidth="1"/>
    <col min="12" max="12" width="17" style="64" customWidth="1"/>
    <col min="13" max="13" width="18.6640625" style="64" bestFit="1" customWidth="1"/>
    <col min="14" max="14" width="17" style="64" customWidth="1"/>
    <col min="15" max="15" width="20.88671875" style="64" customWidth="1"/>
    <col min="16" max="16" width="21.6640625" style="64" bestFit="1" customWidth="1"/>
    <col min="17" max="17" width="19.44140625" style="64" customWidth="1"/>
    <col min="18" max="22" width="8.6640625" customWidth="1"/>
    <col min="58" max="58" width="23.109375" customWidth="1"/>
  </cols>
  <sheetData>
    <row r="4" spans="1:20" ht="27.9" customHeight="1" x14ac:dyDescent="0.3">
      <c r="A4" s="202" t="s">
        <v>0</v>
      </c>
      <c r="B4" s="202"/>
      <c r="C4" s="202"/>
      <c r="D4" s="202"/>
      <c r="E4" s="202"/>
      <c r="F4" s="202"/>
      <c r="G4" s="202"/>
      <c r="H4" s="202"/>
      <c r="I4" s="202"/>
      <c r="J4" s="202"/>
      <c r="K4" s="202"/>
      <c r="L4" s="202"/>
      <c r="M4" s="202"/>
      <c r="N4" s="202"/>
      <c r="O4" s="202"/>
      <c r="P4" s="202"/>
      <c r="Q4" s="202"/>
    </row>
    <row r="5" spans="1:20" ht="97.5" customHeight="1" x14ac:dyDescent="0.3">
      <c r="C5" s="260" t="s">
        <v>362</v>
      </c>
      <c r="D5" s="260"/>
      <c r="E5" s="260"/>
      <c r="F5" s="260"/>
      <c r="G5" s="260"/>
      <c r="H5" s="260"/>
      <c r="I5" s="260"/>
      <c r="J5" s="260"/>
      <c r="K5" s="260"/>
      <c r="L5" s="260"/>
      <c r="M5" s="260"/>
      <c r="N5" s="260"/>
      <c r="O5" s="260"/>
      <c r="P5" s="260"/>
      <c r="Q5" s="260"/>
    </row>
    <row r="6" spans="1:20" ht="27.9" customHeight="1" x14ac:dyDescent="0.3">
      <c r="A6" s="204" t="s">
        <v>363</v>
      </c>
      <c r="B6" s="204"/>
      <c r="C6" s="204"/>
      <c r="D6" s="204"/>
      <c r="E6" s="204"/>
      <c r="F6" s="204"/>
      <c r="G6" s="204"/>
      <c r="H6" s="204"/>
      <c r="I6" s="204"/>
      <c r="J6" s="204"/>
      <c r="K6" s="204"/>
      <c r="L6" s="204"/>
      <c r="M6" s="204"/>
      <c r="N6" s="204"/>
      <c r="O6" s="204"/>
      <c r="P6" s="204"/>
      <c r="Q6" s="204"/>
    </row>
    <row r="7" spans="1:20" ht="25.5" customHeight="1" x14ac:dyDescent="0.3">
      <c r="A7" s="224" t="s">
        <v>3</v>
      </c>
      <c r="B7" s="224" t="s">
        <v>376</v>
      </c>
      <c r="C7" s="224" t="s">
        <v>5</v>
      </c>
      <c r="D7" s="224" t="s">
        <v>6</v>
      </c>
      <c r="E7" s="224" t="s">
        <v>7</v>
      </c>
      <c r="F7" s="224" t="s">
        <v>8</v>
      </c>
      <c r="G7" s="165" t="s">
        <v>455</v>
      </c>
      <c r="H7" s="157" t="s">
        <v>261</v>
      </c>
      <c r="I7" s="254" t="s">
        <v>365</v>
      </c>
      <c r="J7" s="255"/>
      <c r="K7" s="254" t="s">
        <v>366</v>
      </c>
      <c r="L7" s="255"/>
      <c r="M7" s="256" t="s">
        <v>367</v>
      </c>
      <c r="N7" s="257"/>
      <c r="O7" s="224" t="s">
        <v>456</v>
      </c>
      <c r="P7" s="224" t="s">
        <v>17</v>
      </c>
      <c r="Q7" s="224" t="s">
        <v>15</v>
      </c>
    </row>
    <row r="8" spans="1:20" ht="38.25" customHeight="1" x14ac:dyDescent="0.3">
      <c r="A8" s="225"/>
      <c r="B8" s="225"/>
      <c r="C8" s="225"/>
      <c r="D8" s="225"/>
      <c r="E8" s="225"/>
      <c r="F8" s="225"/>
      <c r="G8" s="93" t="s">
        <v>16</v>
      </c>
      <c r="H8" s="93" t="s">
        <v>16</v>
      </c>
      <c r="I8" s="93" t="s">
        <v>371</v>
      </c>
      <c r="J8" s="93" t="s">
        <v>382</v>
      </c>
      <c r="K8" s="93" t="s">
        <v>371</v>
      </c>
      <c r="L8" s="93" t="s">
        <v>382</v>
      </c>
      <c r="M8" s="93" t="s">
        <v>371</v>
      </c>
      <c r="N8" s="93" t="s">
        <v>382</v>
      </c>
      <c r="O8" s="225"/>
      <c r="P8" s="225"/>
      <c r="Q8" s="225"/>
    </row>
    <row r="9" spans="1:20" s="26" customFormat="1" ht="188.25" customHeight="1" x14ac:dyDescent="0.3">
      <c r="A9" s="27">
        <v>1</v>
      </c>
      <c r="B9" s="27">
        <v>43212100</v>
      </c>
      <c r="C9" s="78" t="e" vm="181">
        <v>#VALUE!</v>
      </c>
      <c r="D9" s="79" t="s">
        <v>457</v>
      </c>
      <c r="E9" s="27" t="s">
        <v>24</v>
      </c>
      <c r="F9" s="80">
        <v>1</v>
      </c>
      <c r="G9" s="99">
        <v>2652000</v>
      </c>
      <c r="H9" s="99">
        <v>2720000</v>
      </c>
      <c r="I9" s="98">
        <v>1600000</v>
      </c>
      <c r="J9" s="98">
        <f>(I9*20%)+I9</f>
        <v>1920000</v>
      </c>
      <c r="K9" s="98">
        <v>1196418</v>
      </c>
      <c r="L9" s="98">
        <f>(K9*20%)+K9</f>
        <v>1435701.6</v>
      </c>
      <c r="M9" s="98">
        <v>1590000</v>
      </c>
      <c r="N9" s="98">
        <f>(M9*20%)+M9</f>
        <v>1908000</v>
      </c>
      <c r="O9" s="98">
        <v>2127140</v>
      </c>
      <c r="P9" s="98">
        <f>O9*F9</f>
        <v>2127140</v>
      </c>
      <c r="Q9" s="98"/>
    </row>
    <row r="10" spans="1:20" s="26" customFormat="1" ht="182.25" customHeight="1" x14ac:dyDescent="0.3">
      <c r="A10" s="27">
        <v>2</v>
      </c>
      <c r="B10" s="27">
        <v>45121500</v>
      </c>
      <c r="C10" s="27" t="e" vm="182">
        <v>#VALUE!</v>
      </c>
      <c r="D10" s="79" t="s">
        <v>458</v>
      </c>
      <c r="E10" s="27" t="s">
        <v>24</v>
      </c>
      <c r="F10" s="80">
        <v>3</v>
      </c>
      <c r="G10" s="98">
        <v>7800000</v>
      </c>
      <c r="H10" s="98">
        <v>5315317</v>
      </c>
      <c r="I10" s="98">
        <v>3949990</v>
      </c>
      <c r="J10" s="98">
        <f>(I10*20%)+I10</f>
        <v>4739988</v>
      </c>
      <c r="K10" s="98">
        <v>4469899</v>
      </c>
      <c r="L10" s="98">
        <f t="shared" ref="L10:L12" si="0">(K10*20%)+K10</f>
        <v>5363878.8</v>
      </c>
      <c r="M10" s="98">
        <v>3899999</v>
      </c>
      <c r="N10" s="98">
        <f>(M10*20%)+M10</f>
        <v>4679998.8</v>
      </c>
      <c r="O10" s="98">
        <v>5579830</v>
      </c>
      <c r="P10" s="98">
        <f t="shared" ref="P10:P12" si="1">O10*F10</f>
        <v>16739490</v>
      </c>
      <c r="Q10" s="98"/>
    </row>
    <row r="11" spans="1:20" s="26" customFormat="1" ht="169.5" customHeight="1" x14ac:dyDescent="0.3">
      <c r="A11" s="27">
        <v>3</v>
      </c>
      <c r="B11" s="27">
        <v>45121600</v>
      </c>
      <c r="C11" s="27" t="e" vm="183">
        <v>#VALUE!</v>
      </c>
      <c r="D11" s="167" t="s">
        <v>459</v>
      </c>
      <c r="E11" s="27" t="s">
        <v>24</v>
      </c>
      <c r="F11" s="80">
        <v>3</v>
      </c>
      <c r="G11" s="98">
        <v>468000</v>
      </c>
      <c r="H11" s="98">
        <v>373982</v>
      </c>
      <c r="I11" s="98">
        <v>299990</v>
      </c>
      <c r="J11" s="98">
        <f>(I11*20%)+I11</f>
        <v>359988</v>
      </c>
      <c r="K11" s="98">
        <v>297900</v>
      </c>
      <c r="L11" s="98">
        <f t="shared" si="0"/>
        <v>357480</v>
      </c>
      <c r="M11" s="98">
        <v>318900</v>
      </c>
      <c r="N11" s="98">
        <f>(M11*20%)+M11</f>
        <v>382680</v>
      </c>
      <c r="O11" s="98">
        <v>388420</v>
      </c>
      <c r="P11" s="98">
        <f t="shared" si="1"/>
        <v>1165260</v>
      </c>
      <c r="Q11" s="98"/>
    </row>
    <row r="12" spans="1:20" s="26" customFormat="1" ht="160.5" customHeight="1" thickBot="1" x14ac:dyDescent="0.35">
      <c r="A12" s="27">
        <v>4</v>
      </c>
      <c r="B12" s="27">
        <v>45121500</v>
      </c>
      <c r="C12" s="27" t="e" vm="184">
        <v>#VALUE!</v>
      </c>
      <c r="D12" s="168" t="s">
        <v>460</v>
      </c>
      <c r="E12" s="27" t="s">
        <v>24</v>
      </c>
      <c r="F12" s="80">
        <v>2</v>
      </c>
      <c r="G12" s="98">
        <v>1092000</v>
      </c>
      <c r="H12" s="98">
        <v>999857</v>
      </c>
      <c r="I12" s="98">
        <v>1199990</v>
      </c>
      <c r="J12" s="98">
        <f>(I12*20%)+I12</f>
        <v>1439988</v>
      </c>
      <c r="K12" s="98">
        <v>1115476</v>
      </c>
      <c r="L12" s="98">
        <f t="shared" si="0"/>
        <v>1338571.2</v>
      </c>
      <c r="M12" s="98">
        <v>899000</v>
      </c>
      <c r="N12" s="98">
        <f>(M12*20%)+M12</f>
        <v>1078800</v>
      </c>
      <c r="O12" s="98">
        <v>1189840</v>
      </c>
      <c r="P12" s="98">
        <f t="shared" si="1"/>
        <v>2379680</v>
      </c>
      <c r="Q12" s="98"/>
    </row>
    <row r="13" spans="1:20" s="26" customFormat="1" ht="24.75" customHeight="1" thickBot="1" x14ac:dyDescent="0.35">
      <c r="A13" s="190" t="s">
        <v>60</v>
      </c>
      <c r="B13" s="191"/>
      <c r="C13" s="191"/>
      <c r="D13" s="234"/>
      <c r="E13" s="234"/>
      <c r="F13" s="234"/>
      <c r="G13" s="235"/>
      <c r="H13" s="137"/>
      <c r="I13" s="137"/>
      <c r="J13" s="137"/>
      <c r="K13" s="137"/>
      <c r="L13" s="137"/>
      <c r="M13" s="137"/>
      <c r="N13" s="137"/>
      <c r="O13" s="137"/>
      <c r="P13" s="176">
        <f>SUM(P9:P12)</f>
        <v>22411570</v>
      </c>
      <c r="Q13" s="137"/>
      <c r="S13" s="57"/>
      <c r="T13" s="57"/>
    </row>
    <row r="14" spans="1:20" s="26" customFormat="1" ht="24.75" customHeight="1" thickBot="1" x14ac:dyDescent="0.35">
      <c r="A14" s="58"/>
      <c r="B14" s="58"/>
      <c r="C14" s="58"/>
      <c r="D14" s="59"/>
      <c r="E14" s="58"/>
      <c r="F14" s="58"/>
      <c r="G14" s="60"/>
      <c r="H14" s="60"/>
      <c r="I14" s="60"/>
      <c r="J14" s="60"/>
      <c r="K14" s="60"/>
      <c r="L14" s="60"/>
      <c r="M14" s="60"/>
      <c r="N14" s="60"/>
      <c r="O14" s="60"/>
      <c r="P14" s="60"/>
      <c r="Q14" s="60"/>
      <c r="S14" s="57"/>
      <c r="T14" s="57"/>
    </row>
    <row r="15" spans="1:20" s="26" customFormat="1" ht="63.75" customHeight="1" thickBot="1" x14ac:dyDescent="0.35">
      <c r="A15" s="243" t="s">
        <v>61</v>
      </c>
      <c r="B15" s="244"/>
      <c r="C15" s="244"/>
      <c r="D15" s="244"/>
      <c r="E15" s="244"/>
      <c r="F15" s="244"/>
      <c r="G15" s="244"/>
      <c r="H15" s="244"/>
      <c r="I15" s="244"/>
      <c r="J15" s="244"/>
      <c r="K15" s="244"/>
      <c r="L15" s="244"/>
      <c r="M15" s="244"/>
      <c r="N15" s="244"/>
      <c r="O15" s="244"/>
      <c r="P15" s="244"/>
      <c r="Q15" s="244"/>
      <c r="S15" s="57"/>
      <c r="T15" s="57"/>
    </row>
    <row r="16" spans="1:20" s="26" customFormat="1" ht="24.75" customHeight="1" x14ac:dyDescent="0.35">
      <c r="C16" s="61"/>
      <c r="D16" s="62"/>
      <c r="G16" s="57"/>
      <c r="H16" s="57"/>
      <c r="I16" s="57"/>
      <c r="J16" s="57"/>
      <c r="K16" s="57"/>
      <c r="L16" s="57"/>
      <c r="M16" s="57"/>
      <c r="N16" s="57"/>
      <c r="O16" s="57"/>
      <c r="P16" s="57"/>
      <c r="Q16" s="57"/>
      <c r="S16" s="57"/>
      <c r="T16" s="57"/>
    </row>
    <row r="17" spans="4:20" s="26" customFormat="1" ht="24.75" customHeight="1" x14ac:dyDescent="0.3">
      <c r="D17" s="62"/>
      <c r="G17" s="57"/>
      <c r="H17" s="57"/>
      <c r="I17" s="57"/>
      <c r="J17" s="57"/>
      <c r="K17" s="57"/>
      <c r="L17" s="57"/>
      <c r="M17" s="57"/>
      <c r="N17" s="57"/>
      <c r="O17" s="57"/>
      <c r="P17" s="57"/>
      <c r="Q17" s="57"/>
      <c r="S17" s="57"/>
      <c r="T17" s="57"/>
    </row>
    <row r="18" spans="4:20" ht="24.75" customHeight="1" x14ac:dyDescent="0.3">
      <c r="S18" s="64"/>
      <c r="T18" s="64"/>
    </row>
    <row r="19" spans="4:20" ht="24.75" customHeight="1" x14ac:dyDescent="0.3">
      <c r="S19" s="64"/>
      <c r="T19" s="64"/>
    </row>
    <row r="20" spans="4:20" ht="24.75" customHeight="1" x14ac:dyDescent="0.3">
      <c r="S20" s="64"/>
      <c r="T20" s="64"/>
    </row>
    <row r="21" spans="4:20" ht="24.75" customHeight="1" x14ac:dyDescent="0.3">
      <c r="S21" s="64"/>
      <c r="T21" s="64"/>
    </row>
    <row r="22" spans="4:20" ht="24.75" customHeight="1" x14ac:dyDescent="0.3">
      <c r="S22" s="64"/>
      <c r="T22" s="64"/>
    </row>
    <row r="23" spans="4:20" ht="24.75" customHeight="1" x14ac:dyDescent="0.3"/>
    <row r="24" spans="4:20" ht="24.75" customHeight="1" x14ac:dyDescent="0.3"/>
    <row r="25" spans="4:20" ht="24.75" customHeight="1" x14ac:dyDescent="0.3"/>
    <row r="26" spans="4:20" ht="24.75" customHeight="1" x14ac:dyDescent="0.3"/>
    <row r="27" spans="4:20" ht="24.75" customHeight="1" x14ac:dyDescent="0.3"/>
    <row r="28" spans="4:20" ht="24.75" customHeight="1" x14ac:dyDescent="0.3"/>
    <row r="29" spans="4:20" ht="24.75" customHeight="1" x14ac:dyDescent="0.3"/>
    <row r="30" spans="4:20" ht="24.75" customHeight="1" x14ac:dyDescent="0.3"/>
    <row r="31" spans="4:20" ht="24.75" customHeight="1" x14ac:dyDescent="0.3"/>
    <row r="32" spans="4:20" ht="24.75" customHeight="1" x14ac:dyDescent="0.3"/>
    <row r="33" ht="24.75" customHeight="1" x14ac:dyDescent="0.3"/>
    <row r="34" ht="24.75" customHeight="1" x14ac:dyDescent="0.3"/>
    <row r="35" ht="24.75" customHeight="1" x14ac:dyDescent="0.3"/>
    <row r="36" ht="24.75" customHeight="1" x14ac:dyDescent="0.3"/>
    <row r="37" ht="24.75" customHeight="1" x14ac:dyDescent="0.3"/>
    <row r="38" ht="24.75" customHeight="1" x14ac:dyDescent="0.3"/>
    <row r="39" ht="24.75" customHeight="1" x14ac:dyDescent="0.3"/>
    <row r="40" ht="24.75" customHeight="1" x14ac:dyDescent="0.3"/>
    <row r="41" ht="24.75" customHeight="1" x14ac:dyDescent="0.3"/>
    <row r="42" ht="24.75" customHeight="1" x14ac:dyDescent="0.3"/>
    <row r="43" ht="24.75" customHeight="1" x14ac:dyDescent="0.3"/>
    <row r="4004" spans="4:93" s="66" customFormat="1" x14ac:dyDescent="0.3">
      <c r="D4004" s="65"/>
    </row>
    <row r="4005" spans="4:93" s="66" customFormat="1" x14ac:dyDescent="0.3">
      <c r="D4005" s="65"/>
    </row>
    <row r="4006" spans="4:93" s="66" customFormat="1" x14ac:dyDescent="0.3">
      <c r="D4006" s="65"/>
    </row>
    <row r="4007" spans="4:93" s="66" customFormat="1" x14ac:dyDescent="0.3">
      <c r="D4007" s="65"/>
    </row>
    <row r="4008" spans="4:93" s="66" customFormat="1" x14ac:dyDescent="0.3">
      <c r="D4008" s="65"/>
    </row>
    <row r="4009" spans="4:93" s="66" customFormat="1" x14ac:dyDescent="0.3">
      <c r="D4009" s="65"/>
    </row>
    <row r="4010" spans="4:93" s="66" customFormat="1" x14ac:dyDescent="0.3">
      <c r="D4010" s="65"/>
    </row>
    <row r="4011" spans="4:93" s="66" customFormat="1" x14ac:dyDescent="0.3">
      <c r="D4011" s="65"/>
    </row>
    <row r="4012" spans="4:93" s="66" customFormat="1" x14ac:dyDescent="0.3">
      <c r="D4012" s="65"/>
    </row>
    <row r="4013" spans="4:93" s="66" customFormat="1" ht="144" x14ac:dyDescent="0.3">
      <c r="D4013" s="65"/>
      <c r="BD4013" s="67"/>
      <c r="BE4013" s="68" t="s">
        <v>62</v>
      </c>
      <c r="BG4013" s="69" t="s">
        <v>63</v>
      </c>
      <c r="BH4013" s="70" t="s">
        <v>62</v>
      </c>
      <c r="BI4013" s="70" t="s">
        <v>64</v>
      </c>
      <c r="BJ4013" s="70" t="s">
        <v>65</v>
      </c>
      <c r="BK4013" s="70" t="s">
        <v>66</v>
      </c>
      <c r="BL4013" s="70" t="s">
        <v>67</v>
      </c>
      <c r="BM4013" s="68" t="s">
        <v>68</v>
      </c>
      <c r="BN4013" s="68" t="s">
        <v>69</v>
      </c>
      <c r="BO4013" s="68" t="s">
        <v>70</v>
      </c>
      <c r="BP4013" s="68" t="s">
        <v>71</v>
      </c>
      <c r="BQ4013" s="68" t="s">
        <v>72</v>
      </c>
      <c r="BR4013" s="68" t="s">
        <v>73</v>
      </c>
      <c r="BS4013" s="68" t="s">
        <v>74</v>
      </c>
      <c r="BT4013" s="68" t="s">
        <v>75</v>
      </c>
      <c r="BU4013" s="68" t="s">
        <v>76</v>
      </c>
      <c r="BV4013" s="68" t="s">
        <v>77</v>
      </c>
      <c r="BW4013" s="68" t="s">
        <v>78</v>
      </c>
      <c r="BX4013" s="68" t="s">
        <v>79</v>
      </c>
      <c r="BY4013" s="68" t="s">
        <v>80</v>
      </c>
      <c r="BZ4013" s="68" t="s">
        <v>81</v>
      </c>
      <c r="CA4013" s="68" t="s">
        <v>82</v>
      </c>
      <c r="CB4013" s="68" t="s">
        <v>83</v>
      </c>
      <c r="CC4013" s="68" t="s">
        <v>84</v>
      </c>
      <c r="CD4013" s="68" t="s">
        <v>85</v>
      </c>
      <c r="CE4013" s="68" t="s">
        <v>86</v>
      </c>
      <c r="CF4013" s="68" t="s">
        <v>87</v>
      </c>
      <c r="CG4013" s="68" t="s">
        <v>88</v>
      </c>
      <c r="CH4013" s="68" t="s">
        <v>89</v>
      </c>
      <c r="CI4013" s="68" t="s">
        <v>90</v>
      </c>
      <c r="CJ4013" s="68" t="s">
        <v>91</v>
      </c>
      <c r="CK4013" s="68" t="s">
        <v>92</v>
      </c>
      <c r="CL4013" s="68" t="s">
        <v>93</v>
      </c>
      <c r="CM4013" s="68" t="s">
        <v>94</v>
      </c>
      <c r="CN4013" s="68" t="s">
        <v>95</v>
      </c>
      <c r="CO4013" s="68" t="s">
        <v>96</v>
      </c>
    </row>
    <row r="4014" spans="4:93" s="66" customFormat="1" ht="288" x14ac:dyDescent="0.3">
      <c r="D4014" s="65"/>
      <c r="BD4014" s="67"/>
      <c r="BE4014" s="68" t="s">
        <v>64</v>
      </c>
      <c r="BG4014" s="69" t="s">
        <v>97</v>
      </c>
      <c r="BH4014" s="70" t="s">
        <v>98</v>
      </c>
      <c r="BI4014" s="70" t="s">
        <v>99</v>
      </c>
      <c r="BJ4014" s="70" t="s">
        <v>100</v>
      </c>
      <c r="BK4014" s="70" t="s">
        <v>101</v>
      </c>
      <c r="BL4014" s="70" t="s">
        <v>102</v>
      </c>
      <c r="BM4014" s="68" t="s">
        <v>103</v>
      </c>
      <c r="BN4014" s="68" t="s">
        <v>104</v>
      </c>
      <c r="BO4014" s="68" t="s">
        <v>105</v>
      </c>
      <c r="BP4014" s="68" t="s">
        <v>106</v>
      </c>
      <c r="BQ4014" s="68" t="s">
        <v>107</v>
      </c>
      <c r="BR4014" s="68" t="s">
        <v>108</v>
      </c>
      <c r="BS4014" s="68" t="s">
        <v>109</v>
      </c>
      <c r="BT4014" s="68" t="s">
        <v>110</v>
      </c>
      <c r="BU4014" s="68" t="s">
        <v>111</v>
      </c>
      <c r="BV4014" s="68" t="s">
        <v>112</v>
      </c>
      <c r="BW4014" s="68" t="s">
        <v>113</v>
      </c>
      <c r="BX4014" s="68" t="s">
        <v>114</v>
      </c>
      <c r="BY4014" s="68" t="s">
        <v>115</v>
      </c>
      <c r="BZ4014" s="68" t="s">
        <v>116</v>
      </c>
      <c r="CA4014" s="68" t="s">
        <v>117</v>
      </c>
      <c r="CB4014" s="68" t="s">
        <v>118</v>
      </c>
      <c r="CC4014" s="68" t="s">
        <v>119</v>
      </c>
      <c r="CD4014" s="68" t="s">
        <v>120</v>
      </c>
      <c r="CE4014" s="68" t="s">
        <v>121</v>
      </c>
      <c r="CF4014" s="68" t="s">
        <v>122</v>
      </c>
      <c r="CG4014" s="68" t="s">
        <v>123</v>
      </c>
      <c r="CH4014" s="68" t="s">
        <v>124</v>
      </c>
      <c r="CI4014" s="68" t="s">
        <v>125</v>
      </c>
      <c r="CJ4014" s="68" t="s">
        <v>126</v>
      </c>
      <c r="CK4014" s="68" t="s">
        <v>127</v>
      </c>
      <c r="CL4014" s="68" t="s">
        <v>128</v>
      </c>
      <c r="CM4014" s="68" t="s">
        <v>129</v>
      </c>
      <c r="CN4014" s="68" t="s">
        <v>130</v>
      </c>
      <c r="CO4014" s="68" t="s">
        <v>131</v>
      </c>
    </row>
    <row r="4015" spans="4:93" s="66" customFormat="1" ht="409.6" x14ac:dyDescent="0.3">
      <c r="D4015" s="65"/>
      <c r="BD4015" s="67"/>
      <c r="BE4015" s="68" t="s">
        <v>65</v>
      </c>
      <c r="BG4015" s="69" t="s">
        <v>132</v>
      </c>
      <c r="BH4015" s="71" t="s">
        <v>133</v>
      </c>
      <c r="BI4015" s="71" t="s">
        <v>134</v>
      </c>
      <c r="BJ4015" s="71" t="s">
        <v>135</v>
      </c>
      <c r="BK4015" s="71" t="s">
        <v>136</v>
      </c>
      <c r="BL4015" s="71" t="s">
        <v>137</v>
      </c>
      <c r="BM4015" s="72" t="s">
        <v>138</v>
      </c>
      <c r="BN4015" s="72" t="s">
        <v>139</v>
      </c>
      <c r="BO4015" s="72" t="s">
        <v>140</v>
      </c>
      <c r="BP4015" s="72" t="s">
        <v>141</v>
      </c>
      <c r="BQ4015" s="72" t="s">
        <v>142</v>
      </c>
      <c r="BR4015" s="72" t="s">
        <v>143</v>
      </c>
      <c r="BS4015" s="72" t="s">
        <v>144</v>
      </c>
      <c r="BT4015" s="72" t="s">
        <v>145</v>
      </c>
      <c r="BU4015" s="72" t="s">
        <v>146</v>
      </c>
      <c r="BV4015" s="72" t="s">
        <v>147</v>
      </c>
      <c r="BW4015" s="72" t="s">
        <v>148</v>
      </c>
      <c r="BX4015" s="72" t="s">
        <v>149</v>
      </c>
      <c r="BY4015" s="72" t="s">
        <v>150</v>
      </c>
      <c r="BZ4015" s="72" t="s">
        <v>151</v>
      </c>
      <c r="CA4015" s="72" t="s">
        <v>152</v>
      </c>
      <c r="CB4015" s="72" t="s">
        <v>153</v>
      </c>
      <c r="CC4015" s="72" t="s">
        <v>154</v>
      </c>
      <c r="CD4015" s="72" t="s">
        <v>155</v>
      </c>
      <c r="CE4015" s="72" t="s">
        <v>156</v>
      </c>
      <c r="CF4015" s="72" t="s">
        <v>157</v>
      </c>
      <c r="CG4015" s="72" t="s">
        <v>158</v>
      </c>
      <c r="CH4015" s="72" t="s">
        <v>156</v>
      </c>
      <c r="CI4015" s="72" t="s">
        <v>159</v>
      </c>
      <c r="CJ4015" s="72" t="s">
        <v>156</v>
      </c>
      <c r="CK4015" s="72" t="s">
        <v>160</v>
      </c>
      <c r="CL4015" s="72" t="s">
        <v>161</v>
      </c>
      <c r="CM4015" s="72" t="s">
        <v>162</v>
      </c>
      <c r="CN4015" s="72" t="s">
        <v>163</v>
      </c>
      <c r="CO4015" s="72" t="s">
        <v>164</v>
      </c>
    </row>
    <row r="4016" spans="4:93" s="66" customFormat="1" ht="409.6" x14ac:dyDescent="0.3">
      <c r="D4016" s="65"/>
      <c r="BD4016" s="67"/>
      <c r="BE4016" s="68" t="s">
        <v>66</v>
      </c>
      <c r="BG4016" s="69" t="s">
        <v>165</v>
      </c>
      <c r="BH4016" s="57"/>
      <c r="BI4016" s="71" t="s">
        <v>166</v>
      </c>
      <c r="BJ4016" s="57"/>
      <c r="BK4016" s="71" t="s">
        <v>167</v>
      </c>
      <c r="BL4016" s="71" t="s">
        <v>168</v>
      </c>
      <c r="BM4016" s="72" t="s">
        <v>169</v>
      </c>
      <c r="BN4016" s="72" t="s">
        <v>170</v>
      </c>
      <c r="BQ4016" s="72" t="s">
        <v>171</v>
      </c>
      <c r="BR4016" s="72" t="s">
        <v>172</v>
      </c>
      <c r="BT4016" s="72" t="s">
        <v>173</v>
      </c>
      <c r="BU4016" s="72" t="s">
        <v>174</v>
      </c>
      <c r="BV4016" s="68"/>
      <c r="BW4016" s="72" t="s">
        <v>175</v>
      </c>
      <c r="BY4016" s="72" t="s">
        <v>176</v>
      </c>
      <c r="CA4016" s="72" t="s">
        <v>177</v>
      </c>
      <c r="CB4016" s="72" t="s">
        <v>178</v>
      </c>
      <c r="CC4016" s="72" t="s">
        <v>179</v>
      </c>
      <c r="CD4016" s="72" t="s">
        <v>180</v>
      </c>
      <c r="CE4016" s="72" t="s">
        <v>181</v>
      </c>
      <c r="CG4016" s="72" t="s">
        <v>182</v>
      </c>
      <c r="CH4016" s="72" t="s">
        <v>183</v>
      </c>
      <c r="CJ4016" s="72" t="s">
        <v>184</v>
      </c>
      <c r="CL4016" s="72" t="s">
        <v>185</v>
      </c>
      <c r="CM4016" s="72" t="s">
        <v>186</v>
      </c>
    </row>
    <row r="4017" spans="4:91" s="66" customFormat="1" ht="409.6" x14ac:dyDescent="0.3">
      <c r="D4017" s="65"/>
      <c r="BD4017" s="69"/>
      <c r="BE4017" s="70" t="s">
        <v>67</v>
      </c>
      <c r="BG4017" s="69" t="s">
        <v>187</v>
      </c>
      <c r="BH4017" s="57"/>
      <c r="BI4017" s="71" t="s">
        <v>188</v>
      </c>
      <c r="BJ4017" s="57"/>
      <c r="BK4017" s="71" t="s">
        <v>189</v>
      </c>
      <c r="BL4017" s="71" t="s">
        <v>190</v>
      </c>
      <c r="BM4017" s="72" t="s">
        <v>191</v>
      </c>
      <c r="BN4017" s="72" t="s">
        <v>192</v>
      </c>
      <c r="BQ4017" s="72" t="s">
        <v>193</v>
      </c>
      <c r="BR4017" s="72" t="s">
        <v>194</v>
      </c>
      <c r="BU4017" s="72" t="s">
        <v>195</v>
      </c>
      <c r="BV4017" s="68"/>
      <c r="BW4017" s="72" t="s">
        <v>196</v>
      </c>
      <c r="CA4017" s="72" t="s">
        <v>197</v>
      </c>
      <c r="CD4017" s="72" t="s">
        <v>198</v>
      </c>
      <c r="CG4017" s="72" t="s">
        <v>199</v>
      </c>
      <c r="CH4017" s="72" t="s">
        <v>193</v>
      </c>
      <c r="CJ4017" s="72" t="s">
        <v>200</v>
      </c>
      <c r="CL4017" s="72" t="s">
        <v>193</v>
      </c>
      <c r="CM4017" s="72" t="s">
        <v>201</v>
      </c>
    </row>
    <row r="4018" spans="4:91" s="66" customFormat="1" ht="409.6" x14ac:dyDescent="0.3">
      <c r="D4018" s="65"/>
      <c r="BD4018" s="69"/>
      <c r="BE4018" s="70" t="s">
        <v>68</v>
      </c>
      <c r="BG4018" s="69" t="s">
        <v>202</v>
      </c>
      <c r="BH4018" s="57"/>
      <c r="BI4018" s="71" t="s">
        <v>203</v>
      </c>
      <c r="BJ4018" s="57"/>
      <c r="BK4018" s="71" t="s">
        <v>193</v>
      </c>
      <c r="BL4018" s="71" t="s">
        <v>193</v>
      </c>
      <c r="BM4018" s="72" t="s">
        <v>204</v>
      </c>
      <c r="BN4018" s="72" t="s">
        <v>193</v>
      </c>
      <c r="BU4018" s="72" t="s">
        <v>205</v>
      </c>
      <c r="BV4018" s="68"/>
      <c r="BW4018" s="72" t="s">
        <v>206</v>
      </c>
      <c r="CA4018" s="72" t="s">
        <v>181</v>
      </c>
      <c r="CJ4018" s="72" t="s">
        <v>207</v>
      </c>
      <c r="CM4018" s="72" t="s">
        <v>208</v>
      </c>
    </row>
    <row r="4019" spans="4:91" s="66" customFormat="1" ht="409.6" x14ac:dyDescent="0.3">
      <c r="D4019" s="65"/>
      <c r="BD4019" s="69"/>
      <c r="BE4019" s="70" t="s">
        <v>69</v>
      </c>
      <c r="BG4019" s="69" t="s">
        <v>209</v>
      </c>
      <c r="BH4019" s="57"/>
      <c r="BI4019" s="71" t="s">
        <v>210</v>
      </c>
      <c r="BJ4019" s="57"/>
      <c r="BK4019" s="57"/>
      <c r="BN4019" s="72" t="s">
        <v>211</v>
      </c>
      <c r="BU4019" s="72" t="s">
        <v>212</v>
      </c>
      <c r="BV4019" s="68"/>
      <c r="BW4019" s="72" t="s">
        <v>213</v>
      </c>
      <c r="CA4019" s="72" t="s">
        <v>214</v>
      </c>
      <c r="CJ4019" s="72" t="s">
        <v>215</v>
      </c>
      <c r="CM4019" s="72" t="s">
        <v>216</v>
      </c>
    </row>
    <row r="4020" spans="4:91" s="57" customFormat="1" ht="288" x14ac:dyDescent="0.3">
      <c r="D4020" s="73"/>
      <c r="BD4020" s="69"/>
      <c r="BE4020" s="70" t="s">
        <v>70</v>
      </c>
      <c r="BG4020" s="69" t="s">
        <v>217</v>
      </c>
      <c r="BI4020" s="71" t="s">
        <v>218</v>
      </c>
      <c r="BU4020" s="71" t="s">
        <v>219</v>
      </c>
      <c r="BV4020" s="70"/>
      <c r="BW4020" s="71" t="s">
        <v>220</v>
      </c>
      <c r="CJ4020" s="71" t="s">
        <v>221</v>
      </c>
      <c r="CM4020" s="71" t="s">
        <v>222</v>
      </c>
    </row>
    <row r="4021" spans="4:91" s="57" customFormat="1" ht="409.6" x14ac:dyDescent="0.3">
      <c r="D4021" s="73"/>
      <c r="BD4021" s="69"/>
      <c r="BE4021" s="70" t="s">
        <v>71</v>
      </c>
      <c r="BG4021" s="69" t="s">
        <v>223</v>
      </c>
      <c r="BI4021" s="71" t="s">
        <v>224</v>
      </c>
      <c r="BV4021" s="70"/>
      <c r="BW4021" s="71" t="s">
        <v>225</v>
      </c>
      <c r="CJ4021" s="71" t="s">
        <v>226</v>
      </c>
      <c r="CM4021" s="71" t="s">
        <v>227</v>
      </c>
    </row>
    <row r="4022" spans="4:91" s="57" customFormat="1" ht="336" x14ac:dyDescent="0.3">
      <c r="D4022" s="73"/>
      <c r="BD4022" s="69"/>
      <c r="BE4022" s="70" t="s">
        <v>72</v>
      </c>
      <c r="BG4022" s="69" t="s">
        <v>228</v>
      </c>
      <c r="BI4022" s="71" t="s">
        <v>229</v>
      </c>
      <c r="BV4022" s="70"/>
      <c r="BW4022" s="71" t="s">
        <v>230</v>
      </c>
      <c r="CJ4022" s="71" t="s">
        <v>231</v>
      </c>
      <c r="CM4022" s="71" t="s">
        <v>232</v>
      </c>
    </row>
    <row r="4023" spans="4:91" s="57" customFormat="1" ht="372" x14ac:dyDescent="0.3">
      <c r="D4023" s="73"/>
      <c r="BD4023" s="69"/>
      <c r="BE4023" s="70" t="s">
        <v>73</v>
      </c>
      <c r="BG4023" s="69" t="s">
        <v>233</v>
      </c>
      <c r="BI4023" s="71" t="s">
        <v>234</v>
      </c>
      <c r="BV4023" s="70"/>
      <c r="BW4023" s="71" t="s">
        <v>235</v>
      </c>
      <c r="CM4023" s="71" t="s">
        <v>236</v>
      </c>
    </row>
    <row r="4024" spans="4:91" s="57" customFormat="1" ht="409.6" x14ac:dyDescent="0.3">
      <c r="D4024" s="73"/>
      <c r="BD4024" s="69"/>
      <c r="BE4024" s="70" t="s">
        <v>74</v>
      </c>
      <c r="BG4024" s="69" t="s">
        <v>237</v>
      </c>
      <c r="BI4024" s="71" t="s">
        <v>238</v>
      </c>
      <c r="BV4024" s="70"/>
      <c r="BW4024" s="71" t="s">
        <v>239</v>
      </c>
      <c r="CM4024" s="71" t="s">
        <v>240</v>
      </c>
    </row>
    <row r="4025" spans="4:91" s="57" customFormat="1" ht="396" x14ac:dyDescent="0.3">
      <c r="D4025" s="73"/>
      <c r="BD4025" s="69"/>
      <c r="BE4025" s="70" t="s">
        <v>75</v>
      </c>
      <c r="BG4025" s="69" t="s">
        <v>241</v>
      </c>
      <c r="BI4025" s="71" t="s">
        <v>242</v>
      </c>
      <c r="BV4025" s="70"/>
      <c r="BW4025" s="71" t="s">
        <v>243</v>
      </c>
    </row>
    <row r="4026" spans="4:91" s="57" customFormat="1" ht="336" x14ac:dyDescent="0.3">
      <c r="D4026" s="73"/>
      <c r="BD4026" s="69"/>
      <c r="BE4026" s="70" t="s">
        <v>76</v>
      </c>
      <c r="BG4026" s="69" t="s">
        <v>244</v>
      </c>
      <c r="BI4026" s="71" t="s">
        <v>245</v>
      </c>
      <c r="BV4026" s="70"/>
      <c r="BW4026" s="71" t="s">
        <v>246</v>
      </c>
    </row>
    <row r="4027" spans="4:91" s="57" customFormat="1" ht="372" x14ac:dyDescent="0.3">
      <c r="D4027" s="73"/>
      <c r="BD4027" s="69"/>
      <c r="BE4027" s="70" t="s">
        <v>78</v>
      </c>
      <c r="BG4027" s="69" t="s">
        <v>247</v>
      </c>
      <c r="BI4027" s="71" t="s">
        <v>248</v>
      </c>
      <c r="BW4027" s="71" t="s">
        <v>249</v>
      </c>
    </row>
    <row r="4028" spans="4:91" s="57" customFormat="1" ht="409.6" x14ac:dyDescent="0.3">
      <c r="D4028" s="73"/>
      <c r="BD4028" s="69"/>
      <c r="BE4028" s="70" t="s">
        <v>77</v>
      </c>
      <c r="BG4028" s="69" t="s">
        <v>250</v>
      </c>
      <c r="BI4028" s="71" t="s">
        <v>251</v>
      </c>
      <c r="BW4028" s="71" t="s">
        <v>252</v>
      </c>
    </row>
    <row r="4029" spans="4:91" s="57" customFormat="1" ht="409.6" x14ac:dyDescent="0.3">
      <c r="D4029" s="73"/>
      <c r="BD4029" s="69"/>
      <c r="BE4029" s="70" t="s">
        <v>79</v>
      </c>
      <c r="BG4029" s="69" t="s">
        <v>253</v>
      </c>
      <c r="BI4029" s="71" t="s">
        <v>254</v>
      </c>
      <c r="BW4029" s="71" t="s">
        <v>255</v>
      </c>
    </row>
    <row r="4030" spans="4:91" s="66" customFormat="1" ht="60" x14ac:dyDescent="0.3">
      <c r="D4030" s="65"/>
      <c r="BD4030" s="69"/>
      <c r="BE4030" s="70" t="s">
        <v>80</v>
      </c>
      <c r="BF4030" s="57"/>
      <c r="BG4030" s="69" t="s">
        <v>256</v>
      </c>
      <c r="BH4030" s="57"/>
      <c r="BI4030" s="57"/>
      <c r="BJ4030" s="57"/>
      <c r="BK4030" s="57"/>
    </row>
    <row r="4031" spans="4:91" s="66" customFormat="1" ht="60" x14ac:dyDescent="0.3">
      <c r="D4031" s="65"/>
      <c r="BD4031" s="57"/>
      <c r="BE4031" s="70" t="s">
        <v>81</v>
      </c>
      <c r="BF4031" s="57"/>
      <c r="BG4031" s="57"/>
      <c r="BH4031" s="57"/>
      <c r="BI4031" s="57"/>
      <c r="BJ4031" s="57"/>
      <c r="BK4031" s="57"/>
    </row>
    <row r="4032" spans="4:91" s="66" customFormat="1" ht="36" x14ac:dyDescent="0.3">
      <c r="D4032" s="65"/>
      <c r="BD4032" s="57"/>
      <c r="BE4032" s="70" t="s">
        <v>82</v>
      </c>
      <c r="BF4032" s="57"/>
      <c r="BG4032" s="57"/>
      <c r="BH4032" s="57"/>
      <c r="BI4032" s="57"/>
      <c r="BJ4032" s="57"/>
      <c r="BK4032" s="57"/>
    </row>
    <row r="4033" spans="4:63" s="66" customFormat="1" ht="84" x14ac:dyDescent="0.3">
      <c r="D4033" s="65"/>
      <c r="BD4033" s="57"/>
      <c r="BE4033" s="70" t="s">
        <v>83</v>
      </c>
      <c r="BF4033" s="57"/>
      <c r="BG4033" s="57"/>
      <c r="BH4033" s="57"/>
      <c r="BI4033" s="57"/>
      <c r="BJ4033" s="57"/>
      <c r="BK4033" s="57"/>
    </row>
    <row r="4034" spans="4:63" s="66" customFormat="1" ht="36" x14ac:dyDescent="0.3">
      <c r="D4034" s="65"/>
      <c r="BD4034" s="57"/>
      <c r="BE4034" s="70" t="s">
        <v>84</v>
      </c>
      <c r="BF4034" s="57"/>
      <c r="BG4034" s="57"/>
      <c r="BH4034" s="57"/>
      <c r="BI4034" s="57"/>
      <c r="BJ4034" s="57"/>
      <c r="BK4034" s="57"/>
    </row>
    <row r="4035" spans="4:63" s="66" customFormat="1" ht="48" x14ac:dyDescent="0.3">
      <c r="D4035" s="65"/>
      <c r="BD4035" s="57"/>
      <c r="BE4035" s="70" t="s">
        <v>85</v>
      </c>
      <c r="BF4035" s="57"/>
      <c r="BG4035" s="57"/>
      <c r="BH4035" s="57"/>
      <c r="BI4035" s="57"/>
      <c r="BJ4035" s="57"/>
      <c r="BK4035" s="57"/>
    </row>
    <row r="4036" spans="4:63" s="66" customFormat="1" ht="144" x14ac:dyDescent="0.3">
      <c r="D4036" s="65"/>
      <c r="BD4036" s="57"/>
      <c r="BE4036" s="70" t="s">
        <v>86</v>
      </c>
      <c r="BF4036" s="57"/>
      <c r="BG4036" s="57"/>
      <c r="BH4036" s="57"/>
      <c r="BI4036" s="57"/>
      <c r="BJ4036" s="57"/>
      <c r="BK4036" s="57"/>
    </row>
    <row r="4037" spans="4:63" s="66" customFormat="1" ht="72" x14ac:dyDescent="0.3">
      <c r="D4037" s="65"/>
      <c r="BD4037" s="57"/>
      <c r="BE4037" s="70" t="s">
        <v>87</v>
      </c>
      <c r="BF4037" s="57"/>
      <c r="BG4037" s="57"/>
      <c r="BH4037" s="57"/>
      <c r="BI4037" s="57"/>
      <c r="BJ4037" s="57"/>
      <c r="BK4037" s="57"/>
    </row>
    <row r="4038" spans="4:63" s="66" customFormat="1" ht="60" x14ac:dyDescent="0.3">
      <c r="D4038" s="65"/>
      <c r="BD4038" s="57"/>
      <c r="BE4038" s="70" t="s">
        <v>88</v>
      </c>
      <c r="BF4038" s="57"/>
      <c r="BG4038" s="57"/>
      <c r="BH4038" s="57"/>
      <c r="BI4038" s="57"/>
      <c r="BJ4038" s="57"/>
      <c r="BK4038" s="57"/>
    </row>
    <row r="4039" spans="4:63" s="66" customFormat="1" ht="60" x14ac:dyDescent="0.3">
      <c r="D4039" s="65"/>
      <c r="BD4039" s="57"/>
      <c r="BE4039" s="70" t="s">
        <v>89</v>
      </c>
      <c r="BF4039" s="57"/>
      <c r="BG4039" s="57"/>
      <c r="BH4039" s="57"/>
      <c r="BI4039" s="57"/>
      <c r="BJ4039" s="57"/>
      <c r="BK4039" s="57"/>
    </row>
    <row r="4040" spans="4:63" s="66" customFormat="1" ht="96" x14ac:dyDescent="0.3">
      <c r="D4040" s="65"/>
      <c r="BD4040" s="57"/>
      <c r="BE4040" s="70" t="s">
        <v>90</v>
      </c>
      <c r="BF4040" s="57"/>
      <c r="BG4040" s="57"/>
      <c r="BH4040" s="57"/>
      <c r="BI4040" s="57"/>
      <c r="BJ4040" s="57"/>
      <c r="BK4040" s="57"/>
    </row>
    <row r="4041" spans="4:63" s="66" customFormat="1" ht="84" x14ac:dyDescent="0.3">
      <c r="D4041" s="65"/>
      <c r="BD4041" s="57"/>
      <c r="BE4041" s="70" t="s">
        <v>91</v>
      </c>
      <c r="BF4041" s="57"/>
      <c r="BG4041" s="57"/>
      <c r="BH4041" s="57"/>
      <c r="BI4041" s="57"/>
      <c r="BJ4041" s="57"/>
      <c r="BK4041" s="57"/>
    </row>
    <row r="4042" spans="4:63" s="66" customFormat="1" ht="48" x14ac:dyDescent="0.3">
      <c r="D4042" s="65"/>
      <c r="BD4042" s="57"/>
      <c r="BE4042" s="70" t="s">
        <v>92</v>
      </c>
      <c r="BF4042" s="57"/>
      <c r="BG4042" s="57"/>
      <c r="BH4042" s="57"/>
      <c r="BI4042" s="57"/>
      <c r="BJ4042" s="57"/>
      <c r="BK4042" s="57"/>
    </row>
    <row r="4043" spans="4:63" s="66" customFormat="1" ht="60" x14ac:dyDescent="0.3">
      <c r="D4043" s="65"/>
      <c r="BD4043" s="57"/>
      <c r="BE4043" s="70" t="s">
        <v>93</v>
      </c>
      <c r="BF4043" s="57"/>
      <c r="BG4043" s="57"/>
      <c r="BH4043" s="57"/>
      <c r="BI4043" s="57"/>
      <c r="BJ4043" s="57"/>
      <c r="BK4043" s="57"/>
    </row>
    <row r="4044" spans="4:63" s="66" customFormat="1" ht="36" x14ac:dyDescent="0.3">
      <c r="D4044" s="65"/>
      <c r="BD4044" s="57"/>
      <c r="BE4044" s="70" t="s">
        <v>94</v>
      </c>
      <c r="BF4044" s="57"/>
      <c r="BG4044" s="57"/>
      <c r="BH4044" s="57"/>
      <c r="BI4044" s="57"/>
      <c r="BJ4044" s="57"/>
      <c r="BK4044" s="57"/>
    </row>
    <row r="4045" spans="4:63" s="66" customFormat="1" ht="72" x14ac:dyDescent="0.3">
      <c r="D4045" s="65"/>
      <c r="BD4045" s="57"/>
      <c r="BE4045" s="70" t="s">
        <v>95</v>
      </c>
      <c r="BF4045" s="57"/>
      <c r="BG4045" s="57"/>
      <c r="BH4045" s="57"/>
      <c r="BI4045" s="57"/>
      <c r="BJ4045" s="57"/>
      <c r="BK4045" s="57"/>
    </row>
    <row r="4046" spans="4:63" s="66" customFormat="1" ht="72" x14ac:dyDescent="0.3">
      <c r="D4046" s="65"/>
      <c r="BD4046" s="57"/>
      <c r="BE4046" s="70" t="s">
        <v>96</v>
      </c>
      <c r="BF4046" s="57"/>
      <c r="BG4046" s="57"/>
      <c r="BH4046" s="57"/>
      <c r="BI4046" s="57"/>
      <c r="BJ4046" s="57"/>
      <c r="BK4046" s="57"/>
    </row>
    <row r="4047" spans="4:63" s="66" customFormat="1" x14ac:dyDescent="0.3">
      <c r="D4047" s="65"/>
    </row>
    <row r="4048" spans="4:63" s="66" customFormat="1" x14ac:dyDescent="0.3">
      <c r="D4048" s="65"/>
    </row>
    <row r="4049" spans="4:98" s="66" customFormat="1" x14ac:dyDescent="0.3">
      <c r="D4049" s="65"/>
    </row>
    <row r="4050" spans="4:98" x14ac:dyDescent="0.3">
      <c r="BC4050" s="26"/>
      <c r="BD4050" s="26"/>
      <c r="BE4050" s="26"/>
      <c r="BF4050" s="26"/>
      <c r="BG4050" s="26"/>
      <c r="BH4050" s="26"/>
      <c r="BI4050" s="26"/>
      <c r="BJ4050" s="26"/>
      <c r="BK4050" s="26"/>
      <c r="BL4050" s="26"/>
      <c r="BM4050" s="26"/>
      <c r="BN4050" s="26"/>
      <c r="BO4050" s="26"/>
      <c r="BP4050" s="26"/>
      <c r="BQ4050" s="26"/>
      <c r="BR4050" s="26"/>
      <c r="BS4050" s="26"/>
      <c r="BT4050" s="26"/>
      <c r="BU4050" s="26"/>
      <c r="BV4050" s="26"/>
      <c r="BW4050" s="26"/>
      <c r="BX4050" s="26"/>
      <c r="BY4050" s="26"/>
      <c r="BZ4050" s="26"/>
      <c r="CA4050" s="26"/>
      <c r="CB4050" s="26"/>
      <c r="CC4050" s="26"/>
      <c r="CD4050" s="26"/>
      <c r="CE4050" s="26"/>
      <c r="CF4050" s="26"/>
      <c r="CG4050" s="26"/>
      <c r="CH4050" s="26"/>
      <c r="CI4050" s="26"/>
      <c r="CJ4050" s="26"/>
      <c r="CK4050" s="26"/>
      <c r="CL4050" s="26"/>
      <c r="CM4050" s="26"/>
      <c r="CN4050" s="26"/>
      <c r="CO4050" s="26"/>
      <c r="CP4050" s="26"/>
      <c r="CQ4050" s="26"/>
      <c r="CR4050" s="26"/>
    </row>
    <row r="4051" spans="4:98" x14ac:dyDescent="0.3">
      <c r="BC4051" s="26"/>
      <c r="BD4051" s="26"/>
      <c r="BE4051" s="26"/>
      <c r="BF4051" s="26"/>
      <c r="BG4051" s="26"/>
      <c r="BH4051" s="26"/>
      <c r="BI4051" s="26"/>
      <c r="BJ4051" s="26"/>
      <c r="BK4051" s="26"/>
      <c r="BL4051" s="26"/>
      <c r="BM4051" s="26"/>
      <c r="BN4051" s="26"/>
      <c r="BO4051" s="26"/>
      <c r="BP4051" s="26"/>
      <c r="BQ4051" s="26"/>
      <c r="BR4051" s="26"/>
      <c r="BS4051" s="26"/>
      <c r="BT4051" s="26"/>
      <c r="BU4051" s="26"/>
      <c r="BV4051" s="26"/>
      <c r="BW4051" s="26"/>
      <c r="BX4051" s="26"/>
      <c r="BY4051" s="26"/>
      <c r="BZ4051" s="26"/>
      <c r="CA4051" s="26"/>
      <c r="CB4051" s="26"/>
      <c r="CC4051" s="26"/>
      <c r="CD4051" s="26"/>
      <c r="CE4051" s="26"/>
      <c r="CF4051" s="26"/>
      <c r="CG4051" s="26"/>
      <c r="CH4051" s="26"/>
      <c r="CI4051" s="26"/>
      <c r="CJ4051" s="26"/>
      <c r="CK4051" s="26"/>
      <c r="CL4051" s="26"/>
      <c r="CM4051" s="26"/>
      <c r="CN4051" s="26"/>
      <c r="CO4051" s="26"/>
      <c r="CP4051" s="26"/>
      <c r="CQ4051" s="26"/>
      <c r="CR4051" s="26"/>
    </row>
    <row r="4052" spans="4:98" x14ac:dyDescent="0.3">
      <c r="BC4052" s="26"/>
      <c r="BD4052" s="26"/>
      <c r="BE4052" s="26"/>
      <c r="BF4052" s="26"/>
      <c r="BG4052" s="26"/>
      <c r="BH4052" s="26"/>
      <c r="BI4052" s="26"/>
      <c r="BJ4052" s="26"/>
      <c r="BK4052" s="26"/>
      <c r="BL4052" s="26"/>
      <c r="BM4052" s="26"/>
      <c r="BN4052" s="26"/>
      <c r="BO4052" s="26"/>
      <c r="BP4052" s="26"/>
      <c r="BQ4052" s="26"/>
      <c r="BR4052" s="26"/>
      <c r="BS4052" s="26"/>
      <c r="BT4052" s="26"/>
      <c r="BU4052" s="26"/>
      <c r="BV4052" s="26"/>
      <c r="BW4052" s="26"/>
      <c r="BX4052" s="26"/>
      <c r="BY4052" s="26"/>
      <c r="BZ4052" s="26"/>
      <c r="CA4052" s="26"/>
      <c r="CB4052" s="26"/>
      <c r="CC4052" s="26"/>
      <c r="CD4052" s="26"/>
      <c r="CE4052" s="26"/>
      <c r="CF4052" s="26"/>
      <c r="CG4052" s="26"/>
      <c r="CH4052" s="26"/>
      <c r="CI4052" s="26"/>
      <c r="CJ4052" s="26"/>
      <c r="CK4052" s="26"/>
      <c r="CL4052" s="26"/>
      <c r="CM4052" s="26"/>
      <c r="CN4052" s="26"/>
      <c r="CO4052" s="26"/>
      <c r="CP4052" s="26"/>
      <c r="CQ4052" s="26"/>
      <c r="CR4052" s="26"/>
    </row>
    <row r="4053" spans="4:98" x14ac:dyDescent="0.3">
      <c r="BC4053" s="26"/>
      <c r="BD4053" s="26"/>
      <c r="BE4053" s="26"/>
      <c r="BF4053" s="26"/>
      <c r="BG4053" s="26"/>
      <c r="BH4053" s="26"/>
      <c r="BI4053" s="26"/>
      <c r="BJ4053" s="26"/>
      <c r="BK4053" s="26"/>
      <c r="BL4053" s="26"/>
      <c r="BM4053" s="26"/>
      <c r="BN4053" s="26"/>
      <c r="BO4053" s="26"/>
      <c r="BP4053" s="26"/>
      <c r="BQ4053" s="26"/>
      <c r="BR4053" s="26"/>
      <c r="BS4053" s="26"/>
      <c r="BT4053" s="26"/>
      <c r="BU4053" s="26"/>
      <c r="BV4053" s="26"/>
      <c r="BW4053" s="26"/>
      <c r="BX4053" s="26"/>
      <c r="BY4053" s="26"/>
      <c r="BZ4053" s="26"/>
      <c r="CA4053" s="26"/>
      <c r="CB4053" s="26"/>
      <c r="CC4053" s="26"/>
      <c r="CD4053" s="26"/>
      <c r="CE4053" s="26"/>
      <c r="CF4053" s="26"/>
      <c r="CG4053" s="26"/>
      <c r="CH4053" s="26"/>
      <c r="CI4053" s="26"/>
      <c r="CJ4053" s="26"/>
      <c r="CK4053" s="26"/>
      <c r="CL4053" s="26"/>
      <c r="CM4053" s="26"/>
      <c r="CN4053" s="26"/>
      <c r="CO4053" s="26"/>
      <c r="CP4053" s="26"/>
      <c r="CQ4053" s="26"/>
      <c r="CR4053" s="26"/>
      <c r="CS4053" s="74"/>
      <c r="CT4053" s="74"/>
    </row>
    <row r="4054" spans="4:98" x14ac:dyDescent="0.3">
      <c r="BC4054" s="26"/>
      <c r="BD4054" s="26"/>
      <c r="BE4054" s="26"/>
      <c r="BF4054" s="26"/>
      <c r="BG4054" s="26"/>
      <c r="BH4054" s="26"/>
      <c r="BI4054" s="26"/>
      <c r="BJ4054" s="26"/>
      <c r="BK4054" s="26"/>
      <c r="BL4054" s="26"/>
      <c r="BM4054" s="26"/>
      <c r="BN4054" s="26"/>
      <c r="BO4054" s="26"/>
      <c r="BP4054" s="26"/>
      <c r="BQ4054" s="26"/>
      <c r="BR4054" s="26"/>
      <c r="BS4054" s="26"/>
      <c r="BT4054" s="26"/>
      <c r="BU4054" s="26"/>
      <c r="BV4054" s="26"/>
      <c r="BW4054" s="26"/>
      <c r="BX4054" s="26"/>
      <c r="BY4054" s="26"/>
      <c r="BZ4054" s="26"/>
      <c r="CA4054" s="26"/>
      <c r="CB4054" s="26"/>
      <c r="CC4054" s="26"/>
      <c r="CD4054" s="26"/>
      <c r="CE4054" s="26"/>
      <c r="CF4054" s="26"/>
      <c r="CG4054" s="26"/>
      <c r="CH4054" s="26"/>
      <c r="CI4054" s="26"/>
      <c r="CJ4054" s="26"/>
      <c r="CK4054" s="26"/>
      <c r="CL4054" s="26"/>
      <c r="CM4054" s="26"/>
      <c r="CN4054" s="26"/>
      <c r="CO4054" s="26"/>
      <c r="CP4054" s="26"/>
      <c r="CQ4054" s="26"/>
      <c r="CR4054" s="26"/>
      <c r="CS4054" s="74"/>
      <c r="CT4054" s="74"/>
    </row>
    <row r="4055" spans="4:98" x14ac:dyDescent="0.3">
      <c r="BC4055" s="26"/>
      <c r="BD4055" s="26"/>
      <c r="BE4055" s="26"/>
      <c r="BF4055" s="26"/>
      <c r="BG4055" s="26"/>
      <c r="BH4055" s="26"/>
      <c r="BI4055" s="26"/>
      <c r="BJ4055" s="26"/>
      <c r="BK4055" s="26"/>
      <c r="BL4055" s="26"/>
      <c r="BM4055" s="26"/>
      <c r="BN4055" s="26"/>
      <c r="BO4055" s="26"/>
      <c r="BP4055" s="26"/>
      <c r="BQ4055" s="26"/>
      <c r="BR4055" s="26"/>
      <c r="BS4055" s="26"/>
      <c r="BT4055" s="26"/>
      <c r="BU4055" s="26"/>
      <c r="BV4055" s="26"/>
      <c r="BW4055" s="26"/>
      <c r="BX4055" s="26"/>
      <c r="BY4055" s="26"/>
      <c r="BZ4055" s="26"/>
      <c r="CA4055" s="26"/>
      <c r="CB4055" s="26"/>
      <c r="CC4055" s="26"/>
      <c r="CD4055" s="26"/>
      <c r="CE4055" s="26"/>
      <c r="CF4055" s="26"/>
      <c r="CG4055" s="26"/>
      <c r="CH4055" s="26"/>
      <c r="CI4055" s="26"/>
      <c r="CJ4055" s="26"/>
      <c r="CK4055" s="26"/>
      <c r="CL4055" s="26"/>
      <c r="CM4055" s="26"/>
      <c r="CN4055" s="26"/>
      <c r="CO4055" s="26"/>
      <c r="CP4055" s="26"/>
      <c r="CQ4055" s="26"/>
      <c r="CR4055" s="26"/>
      <c r="CS4055" s="74"/>
      <c r="CT4055" s="74"/>
    </row>
    <row r="4056" spans="4:98" x14ac:dyDescent="0.3">
      <c r="BC4056" s="26"/>
      <c r="BD4056" s="26"/>
      <c r="BE4056" s="26"/>
      <c r="BF4056" s="26"/>
      <c r="BG4056" s="26"/>
      <c r="BH4056" s="26"/>
      <c r="BI4056" s="26"/>
      <c r="BJ4056" s="26"/>
      <c r="BK4056" s="26"/>
      <c r="BL4056" s="26"/>
      <c r="BM4056" s="26"/>
      <c r="BN4056" s="26"/>
      <c r="BO4056" s="26"/>
      <c r="BP4056" s="26"/>
      <c r="BQ4056" s="26"/>
      <c r="BR4056" s="26"/>
      <c r="BS4056" s="26"/>
      <c r="BT4056" s="26"/>
      <c r="BU4056" s="26"/>
      <c r="BV4056" s="26"/>
      <c r="BW4056" s="26"/>
      <c r="BX4056" s="26"/>
      <c r="BY4056" s="26"/>
      <c r="BZ4056" s="26"/>
      <c r="CA4056" s="26"/>
      <c r="CB4056" s="26"/>
      <c r="CC4056" s="26"/>
      <c r="CD4056" s="26"/>
      <c r="CE4056" s="26"/>
      <c r="CF4056" s="26"/>
      <c r="CG4056" s="26"/>
      <c r="CH4056" s="26"/>
      <c r="CI4056" s="26"/>
      <c r="CJ4056" s="26"/>
      <c r="CK4056" s="26"/>
      <c r="CL4056" s="26"/>
      <c r="CM4056" s="26"/>
      <c r="CN4056" s="26"/>
      <c r="CO4056" s="26"/>
      <c r="CP4056" s="26"/>
      <c r="CQ4056" s="26"/>
      <c r="CR4056" s="26"/>
      <c r="CS4056" s="74"/>
      <c r="CT4056" s="74"/>
    </row>
    <row r="4057" spans="4:98" x14ac:dyDescent="0.3">
      <c r="BC4057" s="26"/>
      <c r="BD4057" s="26"/>
      <c r="BE4057" s="26"/>
      <c r="BF4057" s="26"/>
      <c r="BG4057" s="26"/>
      <c r="BH4057" s="26"/>
      <c r="BI4057" s="26"/>
      <c r="BJ4057" s="26"/>
      <c r="BK4057" s="26"/>
      <c r="BL4057" s="26"/>
      <c r="BM4057" s="26"/>
      <c r="BN4057" s="26"/>
      <c r="BO4057" s="26"/>
      <c r="BP4057" s="26"/>
      <c r="BQ4057" s="26"/>
      <c r="BR4057" s="26"/>
      <c r="BS4057" s="26"/>
      <c r="BT4057" s="26"/>
      <c r="BU4057" s="26"/>
      <c r="BV4057" s="26"/>
      <c r="BW4057" s="26"/>
      <c r="BX4057" s="26"/>
      <c r="BY4057" s="26"/>
      <c r="BZ4057" s="26"/>
      <c r="CA4057" s="26"/>
      <c r="CB4057" s="26"/>
      <c r="CC4057" s="26"/>
      <c r="CD4057" s="26"/>
      <c r="CE4057" s="26"/>
      <c r="CF4057" s="26"/>
      <c r="CG4057" s="26"/>
      <c r="CH4057" s="26"/>
      <c r="CI4057" s="26"/>
      <c r="CJ4057" s="26"/>
      <c r="CK4057" s="26"/>
      <c r="CL4057" s="26"/>
      <c r="CM4057" s="26"/>
      <c r="CN4057" s="26"/>
      <c r="CO4057" s="26"/>
      <c r="CP4057" s="26"/>
      <c r="CQ4057" s="26"/>
      <c r="CR4057" s="26"/>
      <c r="CS4057" s="74"/>
      <c r="CT4057" s="74"/>
    </row>
    <row r="4058" spans="4:98" x14ac:dyDescent="0.3">
      <c r="BC4058" s="26"/>
      <c r="BD4058" s="26"/>
      <c r="BE4058" s="26"/>
      <c r="BF4058" s="26"/>
      <c r="BG4058" s="26"/>
      <c r="BH4058" s="26"/>
      <c r="BI4058" s="26"/>
      <c r="BJ4058" s="26"/>
      <c r="BK4058" s="26"/>
      <c r="BL4058" s="26"/>
      <c r="BM4058" s="26"/>
      <c r="BN4058" s="26"/>
      <c r="BO4058" s="26"/>
      <c r="BP4058" s="26"/>
      <c r="BQ4058" s="26"/>
      <c r="BR4058" s="26"/>
      <c r="BS4058" s="26"/>
      <c r="BT4058" s="26"/>
      <c r="BU4058" s="26"/>
      <c r="BV4058" s="26"/>
      <c r="BW4058" s="26"/>
      <c r="BX4058" s="26"/>
      <c r="BY4058" s="26"/>
      <c r="BZ4058" s="26"/>
      <c r="CA4058" s="26"/>
      <c r="CB4058" s="26"/>
      <c r="CC4058" s="26"/>
      <c r="CD4058" s="26"/>
      <c r="CE4058" s="26"/>
      <c r="CF4058" s="26"/>
      <c r="CG4058" s="26"/>
      <c r="CH4058" s="26"/>
      <c r="CI4058" s="26"/>
      <c r="CJ4058" s="26"/>
      <c r="CK4058" s="26"/>
      <c r="CL4058" s="26"/>
      <c r="CM4058" s="26"/>
      <c r="CN4058" s="26"/>
      <c r="CO4058" s="26"/>
      <c r="CP4058" s="26"/>
      <c r="CQ4058" s="26"/>
      <c r="CR4058" s="26"/>
      <c r="CS4058" s="74"/>
      <c r="CT4058" s="74"/>
    </row>
    <row r="4059" spans="4:98" x14ac:dyDescent="0.3">
      <c r="BC4059" s="26"/>
      <c r="BD4059" s="26"/>
      <c r="BE4059" s="26"/>
      <c r="BF4059" s="26"/>
      <c r="BG4059" s="26"/>
      <c r="BH4059" s="26"/>
      <c r="BI4059" s="26"/>
      <c r="BJ4059" s="26"/>
      <c r="BK4059" s="26"/>
      <c r="BL4059" s="26"/>
      <c r="BM4059" s="26"/>
      <c r="BN4059" s="26"/>
      <c r="BO4059" s="26"/>
      <c r="BP4059" s="26"/>
      <c r="BQ4059" s="26"/>
      <c r="BR4059" s="26"/>
      <c r="BS4059" s="26"/>
      <c r="BT4059" s="26"/>
      <c r="BU4059" s="26"/>
      <c r="BV4059" s="26"/>
      <c r="BW4059" s="26"/>
      <c r="BX4059" s="26"/>
      <c r="BY4059" s="26"/>
      <c r="BZ4059" s="26"/>
      <c r="CA4059" s="26"/>
      <c r="CB4059" s="26"/>
      <c r="CC4059" s="26"/>
      <c r="CD4059" s="26"/>
      <c r="CE4059" s="26"/>
      <c r="CF4059" s="26"/>
      <c r="CG4059" s="26"/>
      <c r="CH4059" s="26"/>
      <c r="CI4059" s="26"/>
      <c r="CJ4059" s="26"/>
      <c r="CK4059" s="26"/>
      <c r="CL4059" s="26"/>
      <c r="CM4059" s="26"/>
      <c r="CN4059" s="26"/>
      <c r="CO4059" s="26"/>
      <c r="CP4059" s="26"/>
      <c r="CQ4059" s="26"/>
      <c r="CR4059" s="26"/>
      <c r="CS4059" s="74"/>
      <c r="CT4059" s="74"/>
    </row>
    <row r="4060" spans="4:98" x14ac:dyDescent="0.3">
      <c r="BC4060" s="26"/>
      <c r="BD4060" s="26"/>
      <c r="BE4060" s="26"/>
      <c r="BF4060" s="26"/>
      <c r="BG4060" s="26"/>
      <c r="BH4060" s="26"/>
      <c r="BI4060" s="26"/>
      <c r="BJ4060" s="26"/>
      <c r="BK4060" s="26"/>
      <c r="BL4060" s="26"/>
      <c r="BM4060" s="26"/>
      <c r="BN4060" s="26"/>
      <c r="BO4060" s="26"/>
      <c r="BP4060" s="26"/>
      <c r="BQ4060" s="26"/>
      <c r="BR4060" s="26"/>
      <c r="BS4060" s="26"/>
      <c r="BT4060" s="26"/>
      <c r="BU4060" s="26"/>
      <c r="BV4060" s="26"/>
      <c r="BW4060" s="26"/>
      <c r="BX4060" s="26"/>
      <c r="BY4060" s="26"/>
      <c r="BZ4060" s="26"/>
      <c r="CA4060" s="26"/>
      <c r="CB4060" s="26"/>
      <c r="CC4060" s="26"/>
      <c r="CD4060" s="26"/>
      <c r="CE4060" s="26"/>
      <c r="CF4060" s="26"/>
      <c r="CG4060" s="26"/>
      <c r="CH4060" s="26"/>
      <c r="CI4060" s="26"/>
      <c r="CJ4060" s="26"/>
      <c r="CK4060" s="26"/>
      <c r="CL4060" s="26"/>
      <c r="CM4060" s="26"/>
      <c r="CN4060" s="26"/>
      <c r="CO4060" s="26"/>
      <c r="CP4060" s="26"/>
      <c r="CQ4060" s="26"/>
      <c r="CR4060" s="26"/>
      <c r="CS4060" s="74"/>
      <c r="CT4060" s="74"/>
    </row>
    <row r="4061" spans="4:98" x14ac:dyDescent="0.3">
      <c r="BC4061" s="26"/>
      <c r="BD4061" s="26"/>
      <c r="BE4061" s="26"/>
      <c r="BF4061" s="26"/>
      <c r="BG4061" s="26"/>
      <c r="BH4061" s="26"/>
      <c r="BI4061" s="26"/>
      <c r="BJ4061" s="26"/>
      <c r="BK4061" s="26"/>
      <c r="BL4061" s="26"/>
      <c r="BM4061" s="26"/>
      <c r="BN4061" s="26"/>
      <c r="BO4061" s="26"/>
      <c r="BP4061" s="26"/>
      <c r="BQ4061" s="26"/>
      <c r="BR4061" s="26"/>
      <c r="BS4061" s="26"/>
      <c r="BT4061" s="26"/>
      <c r="BU4061" s="26"/>
      <c r="BV4061" s="26"/>
      <c r="BW4061" s="26"/>
      <c r="BX4061" s="26"/>
      <c r="BY4061" s="26"/>
      <c r="BZ4061" s="26"/>
      <c r="CA4061" s="26"/>
      <c r="CB4061" s="26"/>
      <c r="CC4061" s="26"/>
      <c r="CD4061" s="26"/>
      <c r="CE4061" s="26"/>
      <c r="CF4061" s="26"/>
      <c r="CG4061" s="26"/>
      <c r="CH4061" s="26"/>
      <c r="CI4061" s="26"/>
      <c r="CJ4061" s="26"/>
      <c r="CK4061" s="26"/>
      <c r="CL4061" s="26"/>
      <c r="CM4061" s="26"/>
      <c r="CN4061" s="26"/>
      <c r="CO4061" s="26"/>
      <c r="CP4061" s="26"/>
      <c r="CQ4061" s="26"/>
      <c r="CR4061" s="26"/>
      <c r="CS4061" s="74"/>
      <c r="CT4061" s="74"/>
    </row>
    <row r="4062" spans="4:98" x14ac:dyDescent="0.3">
      <c r="BC4062" s="26"/>
      <c r="BD4062" s="26"/>
      <c r="BE4062" s="26"/>
      <c r="BF4062" s="26"/>
      <c r="BG4062" s="26"/>
      <c r="BH4062" s="26"/>
      <c r="BI4062" s="26"/>
      <c r="BJ4062" s="26"/>
      <c r="BK4062" s="26"/>
      <c r="BL4062" s="26"/>
      <c r="BM4062" s="26"/>
      <c r="BN4062" s="26"/>
      <c r="BO4062" s="26"/>
      <c r="BP4062" s="26"/>
      <c r="BQ4062" s="26"/>
      <c r="BR4062" s="26"/>
      <c r="BS4062" s="26"/>
      <c r="BT4062" s="26"/>
      <c r="BU4062" s="26"/>
      <c r="BV4062" s="26"/>
      <c r="BW4062" s="26"/>
      <c r="BX4062" s="26"/>
      <c r="BY4062" s="26"/>
      <c r="BZ4062" s="26"/>
      <c r="CA4062" s="26"/>
      <c r="CB4062" s="26"/>
      <c r="CC4062" s="26"/>
      <c r="CD4062" s="26"/>
      <c r="CE4062" s="26"/>
      <c r="CF4062" s="26"/>
      <c r="CG4062" s="26"/>
      <c r="CH4062" s="26"/>
      <c r="CI4062" s="26"/>
      <c r="CJ4062" s="26"/>
      <c r="CK4062" s="26"/>
      <c r="CL4062" s="26"/>
      <c r="CM4062" s="26"/>
      <c r="CN4062" s="26"/>
      <c r="CO4062" s="26"/>
      <c r="CP4062" s="26"/>
      <c r="CQ4062" s="26"/>
      <c r="CR4062" s="26"/>
      <c r="CS4062" s="74"/>
      <c r="CT4062" s="74"/>
    </row>
    <row r="4063" spans="4:98" x14ac:dyDescent="0.3">
      <c r="BC4063" s="26"/>
      <c r="BD4063" s="26"/>
      <c r="BE4063" s="26"/>
      <c r="BF4063" s="26"/>
      <c r="BG4063" s="26"/>
      <c r="BH4063" s="26"/>
      <c r="BI4063" s="26"/>
      <c r="BJ4063" s="26"/>
      <c r="BK4063" s="26"/>
      <c r="BL4063" s="26"/>
      <c r="BM4063" s="26"/>
      <c r="BN4063" s="26"/>
      <c r="BO4063" s="26"/>
      <c r="BP4063" s="26"/>
      <c r="BQ4063" s="26"/>
      <c r="BR4063" s="26"/>
      <c r="BS4063" s="26"/>
      <c r="BT4063" s="26"/>
      <c r="BU4063" s="26"/>
      <c r="BV4063" s="26"/>
      <c r="BW4063" s="26"/>
      <c r="BX4063" s="26"/>
      <c r="BY4063" s="26"/>
      <c r="BZ4063" s="26"/>
      <c r="CA4063" s="26"/>
      <c r="CB4063" s="26"/>
      <c r="CC4063" s="26"/>
      <c r="CD4063" s="26"/>
      <c r="CE4063" s="26"/>
      <c r="CF4063" s="26"/>
      <c r="CG4063" s="26"/>
      <c r="CH4063" s="26"/>
      <c r="CI4063" s="26"/>
      <c r="CJ4063" s="26"/>
      <c r="CK4063" s="26"/>
      <c r="CL4063" s="26"/>
      <c r="CM4063" s="26"/>
      <c r="CN4063" s="26"/>
      <c r="CO4063" s="26"/>
      <c r="CP4063" s="26"/>
      <c r="CQ4063" s="26"/>
      <c r="CR4063" s="26"/>
      <c r="CS4063" s="74"/>
      <c r="CT4063" s="74"/>
    </row>
    <row r="4064" spans="4:98" x14ac:dyDescent="0.3">
      <c r="BC4064" s="26"/>
      <c r="BD4064" s="26"/>
      <c r="BE4064" s="26"/>
      <c r="BF4064" s="26"/>
      <c r="BG4064" s="26"/>
      <c r="BH4064" s="26"/>
      <c r="BI4064" s="26"/>
      <c r="BJ4064" s="26"/>
      <c r="BK4064" s="26"/>
      <c r="BL4064" s="26"/>
      <c r="BM4064" s="26"/>
      <c r="BN4064" s="26"/>
      <c r="BO4064" s="26"/>
      <c r="BP4064" s="26"/>
      <c r="BQ4064" s="26"/>
      <c r="BR4064" s="26"/>
      <c r="BS4064" s="26"/>
      <c r="BT4064" s="26"/>
      <c r="BU4064" s="26"/>
      <c r="BV4064" s="26"/>
      <c r="BW4064" s="26"/>
      <c r="BX4064" s="26"/>
      <c r="BY4064" s="26"/>
      <c r="BZ4064" s="26"/>
      <c r="CA4064" s="26"/>
      <c r="CB4064" s="26"/>
      <c r="CC4064" s="26"/>
      <c r="CD4064" s="26"/>
      <c r="CE4064" s="26"/>
      <c r="CF4064" s="26"/>
      <c r="CG4064" s="26"/>
      <c r="CH4064" s="26"/>
      <c r="CI4064" s="26"/>
      <c r="CJ4064" s="26"/>
      <c r="CK4064" s="26"/>
      <c r="CL4064" s="26"/>
      <c r="CM4064" s="26"/>
      <c r="CN4064" s="26"/>
      <c r="CO4064" s="26"/>
      <c r="CP4064" s="26"/>
      <c r="CQ4064" s="26"/>
      <c r="CR4064" s="26"/>
      <c r="CS4064" s="74"/>
      <c r="CT4064" s="74"/>
    </row>
    <row r="4065" spans="55:98" x14ac:dyDescent="0.3">
      <c r="BC4065" s="26"/>
      <c r="BD4065" s="26"/>
      <c r="BE4065" s="26"/>
      <c r="BF4065" s="26"/>
      <c r="BG4065" s="26"/>
      <c r="BH4065" s="26"/>
      <c r="BI4065" s="26"/>
      <c r="BJ4065" s="26"/>
      <c r="BK4065" s="26"/>
      <c r="BL4065" s="26"/>
      <c r="BM4065" s="26"/>
      <c r="BN4065" s="26"/>
      <c r="BO4065" s="26"/>
      <c r="BP4065" s="26"/>
      <c r="BQ4065" s="26"/>
      <c r="BR4065" s="26"/>
      <c r="BS4065" s="26"/>
      <c r="BT4065" s="26"/>
      <c r="BU4065" s="26"/>
      <c r="BV4065" s="26"/>
      <c r="BW4065" s="26"/>
      <c r="BX4065" s="26"/>
      <c r="BY4065" s="26"/>
      <c r="BZ4065" s="26"/>
      <c r="CA4065" s="26"/>
      <c r="CB4065" s="26"/>
      <c r="CC4065" s="26"/>
      <c r="CD4065" s="26"/>
      <c r="CE4065" s="26"/>
      <c r="CF4065" s="26"/>
      <c r="CG4065" s="26"/>
      <c r="CH4065" s="26"/>
      <c r="CI4065" s="26"/>
      <c r="CJ4065" s="26"/>
      <c r="CK4065" s="26"/>
      <c r="CL4065" s="26"/>
      <c r="CM4065" s="26"/>
      <c r="CN4065" s="26"/>
      <c r="CO4065" s="26"/>
      <c r="CP4065" s="26"/>
      <c r="CQ4065" s="26"/>
      <c r="CR4065" s="26"/>
      <c r="CS4065" s="74"/>
      <c r="CT4065" s="74"/>
    </row>
    <row r="4066" spans="55:98" x14ac:dyDescent="0.3">
      <c r="BC4066" s="26"/>
      <c r="BD4066" s="26"/>
      <c r="BE4066" s="26"/>
      <c r="BF4066" s="26"/>
      <c r="BG4066" s="26"/>
      <c r="BH4066" s="26"/>
      <c r="BI4066" s="26"/>
      <c r="BJ4066" s="26"/>
      <c r="BK4066" s="26"/>
      <c r="BL4066" s="26"/>
      <c r="BM4066" s="26"/>
      <c r="BN4066" s="26"/>
      <c r="BO4066" s="26"/>
      <c r="BP4066" s="26"/>
      <c r="BQ4066" s="26"/>
      <c r="BR4066" s="26"/>
      <c r="BS4066" s="26"/>
      <c r="BT4066" s="26"/>
      <c r="BU4066" s="26"/>
      <c r="BV4066" s="26"/>
      <c r="BW4066" s="26"/>
      <c r="BX4066" s="26"/>
      <c r="BY4066" s="26"/>
      <c r="BZ4066" s="26"/>
      <c r="CA4066" s="26"/>
      <c r="CB4066" s="26"/>
      <c r="CC4066" s="26"/>
      <c r="CD4066" s="26"/>
      <c r="CE4066" s="26"/>
      <c r="CF4066" s="26"/>
      <c r="CG4066" s="26"/>
      <c r="CH4066" s="26"/>
      <c r="CI4066" s="26"/>
      <c r="CJ4066" s="26"/>
      <c r="CK4066" s="26"/>
      <c r="CL4066" s="26"/>
      <c r="CM4066" s="26"/>
      <c r="CN4066" s="26"/>
      <c r="CO4066" s="26"/>
      <c r="CP4066" s="26"/>
      <c r="CQ4066" s="26"/>
      <c r="CR4066" s="26"/>
      <c r="CS4066" s="74"/>
      <c r="CT4066" s="74"/>
    </row>
    <row r="4067" spans="55:98" x14ac:dyDescent="0.3">
      <c r="BC4067" s="26"/>
      <c r="BD4067" s="26"/>
      <c r="BE4067" s="26"/>
      <c r="BF4067" s="26"/>
      <c r="BG4067" s="26"/>
      <c r="BH4067" s="26"/>
      <c r="BI4067" s="26"/>
      <c r="BJ4067" s="26"/>
      <c r="BK4067" s="26"/>
      <c r="BL4067" s="26"/>
      <c r="BM4067" s="26"/>
      <c r="BN4067" s="26"/>
      <c r="BO4067" s="26"/>
      <c r="BP4067" s="26"/>
      <c r="BQ4067" s="26"/>
      <c r="BR4067" s="26"/>
      <c r="BS4067" s="26"/>
      <c r="BT4067" s="26"/>
      <c r="BU4067" s="26"/>
      <c r="BV4067" s="26"/>
      <c r="BW4067" s="26"/>
      <c r="BX4067" s="26"/>
      <c r="BY4067" s="26"/>
      <c r="BZ4067" s="26"/>
      <c r="CA4067" s="26"/>
      <c r="CB4067" s="26"/>
      <c r="CC4067" s="26"/>
      <c r="CD4067" s="26"/>
      <c r="CE4067" s="26"/>
      <c r="CF4067" s="26"/>
      <c r="CG4067" s="26"/>
      <c r="CH4067" s="26"/>
      <c r="CI4067" s="26"/>
      <c r="CJ4067" s="26"/>
      <c r="CK4067" s="26"/>
      <c r="CL4067" s="26"/>
      <c r="CM4067" s="26"/>
      <c r="CN4067" s="26"/>
      <c r="CO4067" s="26"/>
      <c r="CP4067" s="26"/>
      <c r="CQ4067" s="26"/>
      <c r="CR4067" s="26"/>
      <c r="CS4067" s="74"/>
      <c r="CT4067" s="74"/>
    </row>
    <row r="4068" spans="55:98" x14ac:dyDescent="0.3">
      <c r="BC4068" s="26"/>
      <c r="BD4068" s="26"/>
      <c r="BE4068" s="26"/>
      <c r="BF4068" s="26"/>
      <c r="BG4068" s="26"/>
      <c r="BH4068" s="26"/>
      <c r="BI4068" s="26"/>
      <c r="BJ4068" s="26"/>
      <c r="BK4068" s="26"/>
      <c r="BL4068" s="26"/>
      <c r="BM4068" s="26"/>
      <c r="BN4068" s="26"/>
      <c r="BO4068" s="26"/>
      <c r="BP4068" s="26"/>
      <c r="BQ4068" s="26"/>
      <c r="BR4068" s="26"/>
      <c r="BS4068" s="26"/>
      <c r="BT4068" s="26"/>
      <c r="BU4068" s="26"/>
      <c r="BV4068" s="26"/>
      <c r="BW4068" s="26"/>
      <c r="BX4068" s="26"/>
      <c r="BY4068" s="26"/>
      <c r="BZ4068" s="26"/>
      <c r="CA4068" s="26"/>
      <c r="CB4068" s="26"/>
      <c r="CC4068" s="26"/>
      <c r="CD4068" s="26"/>
      <c r="CE4068" s="26"/>
      <c r="CF4068" s="26"/>
      <c r="CG4068" s="26"/>
      <c r="CH4068" s="26"/>
      <c r="CI4068" s="26"/>
      <c r="CJ4068" s="26"/>
      <c r="CK4068" s="26"/>
      <c r="CL4068" s="26"/>
      <c r="CM4068" s="26"/>
      <c r="CN4068" s="26"/>
      <c r="CO4068" s="26"/>
      <c r="CP4068" s="26"/>
      <c r="CQ4068" s="26"/>
      <c r="CR4068" s="26"/>
      <c r="CS4068" s="74"/>
      <c r="CT4068" s="74"/>
    </row>
    <row r="4069" spans="55:98" x14ac:dyDescent="0.3">
      <c r="BC4069" s="26"/>
      <c r="BD4069" s="26"/>
      <c r="BE4069" s="26"/>
      <c r="BF4069" s="26"/>
      <c r="BG4069" s="26"/>
      <c r="BH4069" s="26"/>
      <c r="BI4069" s="26"/>
      <c r="BJ4069" s="26"/>
      <c r="BK4069" s="26"/>
      <c r="BL4069" s="26"/>
      <c r="BM4069" s="26"/>
      <c r="BN4069" s="26"/>
      <c r="BO4069" s="26"/>
      <c r="BP4069" s="26"/>
      <c r="BQ4069" s="26"/>
      <c r="BR4069" s="26"/>
      <c r="BS4069" s="26"/>
      <c r="BT4069" s="26"/>
      <c r="BU4069" s="26"/>
      <c r="BV4069" s="26"/>
      <c r="BW4069" s="26"/>
      <c r="BX4069" s="26"/>
      <c r="BY4069" s="26"/>
      <c r="BZ4069" s="26"/>
      <c r="CA4069" s="26"/>
      <c r="CB4069" s="26"/>
      <c r="CC4069" s="26"/>
      <c r="CD4069" s="26"/>
      <c r="CE4069" s="26"/>
      <c r="CF4069" s="26"/>
      <c r="CG4069" s="26"/>
      <c r="CH4069" s="26"/>
      <c r="CI4069" s="26"/>
      <c r="CJ4069" s="26"/>
      <c r="CK4069" s="26"/>
      <c r="CL4069" s="26"/>
      <c r="CM4069" s="26"/>
      <c r="CN4069" s="26"/>
      <c r="CO4069" s="26"/>
      <c r="CP4069" s="26"/>
      <c r="CQ4069" s="26"/>
      <c r="CR4069" s="26"/>
      <c r="CS4069" s="74"/>
      <c r="CT4069" s="74"/>
    </row>
    <row r="4070" spans="55:98" x14ac:dyDescent="0.3">
      <c r="BC4070" s="26"/>
      <c r="BD4070" s="26"/>
      <c r="BE4070" s="26"/>
      <c r="BF4070" s="26"/>
      <c r="BG4070" s="26"/>
      <c r="BH4070" s="26"/>
      <c r="BI4070" s="26"/>
      <c r="BJ4070" s="26"/>
      <c r="BK4070" s="26"/>
      <c r="BL4070" s="26"/>
      <c r="BM4070" s="26"/>
      <c r="BN4070" s="26"/>
      <c r="BO4070" s="26"/>
      <c r="BP4070" s="26"/>
      <c r="BQ4070" s="26"/>
      <c r="BR4070" s="26"/>
      <c r="BS4070" s="26"/>
      <c r="BT4070" s="26"/>
      <c r="BU4070" s="26"/>
      <c r="BV4070" s="26"/>
      <c r="BW4070" s="26"/>
      <c r="BX4070" s="26"/>
      <c r="BY4070" s="26"/>
      <c r="BZ4070" s="26"/>
      <c r="CA4070" s="26"/>
      <c r="CB4070" s="26"/>
      <c r="CC4070" s="26"/>
      <c r="CD4070" s="26"/>
      <c r="CE4070" s="26"/>
      <c r="CF4070" s="26"/>
      <c r="CG4070" s="26"/>
      <c r="CH4070" s="26"/>
      <c r="CI4070" s="26"/>
      <c r="CJ4070" s="26"/>
      <c r="CK4070" s="26"/>
      <c r="CL4070" s="26"/>
      <c r="CM4070" s="26"/>
      <c r="CN4070" s="26"/>
      <c r="CO4070" s="26"/>
      <c r="CP4070" s="26"/>
      <c r="CQ4070" s="26"/>
      <c r="CR4070" s="26"/>
      <c r="CS4070" s="74"/>
      <c r="CT4070" s="74"/>
    </row>
    <row r="4071" spans="55:98" x14ac:dyDescent="0.3">
      <c r="BC4071" s="26"/>
      <c r="BD4071" s="26"/>
      <c r="BE4071" s="26"/>
      <c r="BF4071" s="26"/>
      <c r="BG4071" s="26"/>
      <c r="BH4071" s="26"/>
      <c r="BI4071" s="26"/>
      <c r="BJ4071" s="26"/>
      <c r="BK4071" s="26"/>
      <c r="BL4071" s="26"/>
      <c r="BM4071" s="26"/>
      <c r="BN4071" s="26"/>
      <c r="BO4071" s="26"/>
      <c r="BP4071" s="26"/>
      <c r="BQ4071" s="26"/>
      <c r="BR4071" s="26"/>
      <c r="BS4071" s="26"/>
      <c r="BT4071" s="26"/>
      <c r="BU4071" s="26"/>
      <c r="BV4071" s="26"/>
      <c r="BW4071" s="26"/>
      <c r="BX4071" s="26"/>
      <c r="BY4071" s="26"/>
      <c r="BZ4071" s="26"/>
      <c r="CA4071" s="26"/>
      <c r="CB4071" s="26"/>
      <c r="CC4071" s="26"/>
      <c r="CD4071" s="26"/>
      <c r="CE4071" s="26"/>
      <c r="CF4071" s="26"/>
      <c r="CG4071" s="26"/>
      <c r="CH4071" s="26"/>
      <c r="CI4071" s="26"/>
      <c r="CJ4071" s="26"/>
      <c r="CK4071" s="26"/>
      <c r="CL4071" s="26"/>
      <c r="CM4071" s="26"/>
      <c r="CN4071" s="26"/>
      <c r="CO4071" s="26"/>
      <c r="CP4071" s="26"/>
      <c r="CQ4071" s="26"/>
      <c r="CR4071" s="26"/>
      <c r="CS4071" s="74"/>
      <c r="CT4071" s="74"/>
    </row>
    <row r="4072" spans="55:98" x14ac:dyDescent="0.3">
      <c r="BC4072" s="26"/>
      <c r="BD4072" s="26"/>
      <c r="BE4072" s="26"/>
      <c r="BF4072" s="26"/>
      <c r="BG4072" s="26"/>
      <c r="BH4072" s="26"/>
      <c r="BI4072" s="26"/>
      <c r="BJ4072" s="26"/>
      <c r="BK4072" s="26"/>
      <c r="BL4072" s="26"/>
      <c r="BM4072" s="26"/>
      <c r="BN4072" s="26"/>
      <c r="BO4072" s="26"/>
      <c r="BP4072" s="26"/>
      <c r="BQ4072" s="26"/>
      <c r="BR4072" s="26"/>
      <c r="BS4072" s="26"/>
      <c r="BT4072" s="26"/>
      <c r="BU4072" s="26"/>
      <c r="BV4072" s="26"/>
      <c r="BW4072" s="26"/>
      <c r="BX4072" s="26"/>
      <c r="BY4072" s="26"/>
      <c r="BZ4072" s="26"/>
      <c r="CA4072" s="26"/>
      <c r="CB4072" s="26"/>
      <c r="CC4072" s="26"/>
      <c r="CD4072" s="26"/>
      <c r="CE4072" s="26"/>
      <c r="CF4072" s="26"/>
      <c r="CG4072" s="26"/>
      <c r="CH4072" s="26"/>
      <c r="CI4072" s="26"/>
      <c r="CJ4072" s="26"/>
      <c r="CK4072" s="26"/>
      <c r="CL4072" s="26"/>
      <c r="CM4072" s="26"/>
      <c r="CN4072" s="26"/>
      <c r="CO4072" s="26"/>
      <c r="CP4072" s="26"/>
      <c r="CQ4072" s="26"/>
      <c r="CR4072" s="26"/>
      <c r="CS4072" s="74"/>
      <c r="CT4072" s="74"/>
    </row>
    <row r="4073" spans="55:98" x14ac:dyDescent="0.3">
      <c r="BC4073" s="26"/>
      <c r="BD4073" s="26"/>
      <c r="BE4073" s="26"/>
      <c r="BF4073" s="26"/>
      <c r="BG4073" s="26"/>
      <c r="BH4073" s="26"/>
      <c r="BI4073" s="26"/>
      <c r="BJ4073" s="26"/>
      <c r="BK4073" s="26"/>
      <c r="BL4073" s="26"/>
      <c r="BM4073" s="26"/>
      <c r="BN4073" s="26"/>
      <c r="BO4073" s="26"/>
      <c r="BP4073" s="26"/>
      <c r="BQ4073" s="26"/>
      <c r="BR4073" s="26"/>
      <c r="BS4073" s="26"/>
      <c r="BT4073" s="26"/>
      <c r="BU4073" s="26"/>
      <c r="BV4073" s="26"/>
      <c r="BW4073" s="26"/>
      <c r="BX4073" s="26"/>
      <c r="BY4073" s="26"/>
      <c r="BZ4073" s="26"/>
      <c r="CA4073" s="26"/>
      <c r="CB4073" s="26"/>
      <c r="CC4073" s="26"/>
      <c r="CD4073" s="26"/>
      <c r="CE4073" s="26"/>
      <c r="CF4073" s="26"/>
      <c r="CG4073" s="26"/>
      <c r="CH4073" s="26"/>
      <c r="CI4073" s="26"/>
      <c r="CJ4073" s="26"/>
      <c r="CK4073" s="26"/>
      <c r="CL4073" s="26"/>
      <c r="CM4073" s="26"/>
      <c r="CN4073" s="26"/>
      <c r="CO4073" s="26"/>
      <c r="CP4073" s="26"/>
      <c r="CQ4073" s="26"/>
      <c r="CR4073" s="26"/>
      <c r="CS4073" s="74"/>
      <c r="CT4073" s="74"/>
    </row>
    <row r="4074" spans="55:98" x14ac:dyDescent="0.3">
      <c r="BC4074" s="26"/>
      <c r="BD4074" s="26"/>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26"/>
      <c r="CO4074" s="26"/>
      <c r="CP4074" s="26"/>
      <c r="CQ4074" s="26"/>
      <c r="CR4074" s="26"/>
      <c r="CS4074" s="74"/>
      <c r="CT4074" s="74"/>
    </row>
    <row r="4075" spans="55:98" x14ac:dyDescent="0.3">
      <c r="BC4075" s="26"/>
      <c r="BD4075" s="26"/>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26"/>
      <c r="CO4075" s="26"/>
      <c r="CP4075" s="26"/>
      <c r="CQ4075" s="26"/>
      <c r="CR4075" s="26"/>
      <c r="CS4075" s="74"/>
      <c r="CT4075" s="74"/>
    </row>
    <row r="4076" spans="55:98" x14ac:dyDescent="0.3">
      <c r="BC4076" s="26"/>
      <c r="BD4076" s="26"/>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26"/>
      <c r="CO4076" s="26"/>
      <c r="CP4076" s="26"/>
      <c r="CQ4076" s="26"/>
      <c r="CR4076" s="26"/>
      <c r="CS4076" s="74"/>
      <c r="CT4076" s="74"/>
    </row>
    <row r="4077" spans="55:98" x14ac:dyDescent="0.3">
      <c r="BC4077" s="26"/>
      <c r="BD4077" s="26"/>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26"/>
      <c r="CO4077" s="26"/>
      <c r="CP4077" s="26"/>
      <c r="CQ4077" s="26"/>
      <c r="CR4077" s="26"/>
      <c r="CS4077" s="74"/>
      <c r="CT4077" s="74"/>
    </row>
    <row r="4078" spans="55:98" x14ac:dyDescent="0.3">
      <c r="BC4078" s="26"/>
      <c r="BD4078" s="26"/>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26"/>
      <c r="CO4078" s="26"/>
      <c r="CP4078" s="26"/>
      <c r="CQ4078" s="26"/>
      <c r="CR4078" s="26"/>
      <c r="CS4078" s="74"/>
      <c r="CT4078" s="74"/>
    </row>
    <row r="4079" spans="55:98" x14ac:dyDescent="0.3">
      <c r="BC4079" s="26"/>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26"/>
      <c r="CO4079" s="26"/>
      <c r="CP4079" s="26"/>
      <c r="CQ4079" s="26"/>
      <c r="CR4079" s="26"/>
      <c r="CS4079" s="74"/>
      <c r="CT4079" s="74"/>
    </row>
    <row r="4080" spans="55:98" x14ac:dyDescent="0.3">
      <c r="BC4080" s="26"/>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26"/>
      <c r="CO4080" s="26"/>
      <c r="CP4080" s="26"/>
      <c r="CQ4080" s="26"/>
      <c r="CR4080" s="26"/>
      <c r="CS4080" s="74"/>
      <c r="CT4080" s="74"/>
    </row>
    <row r="4081" spans="55:98" x14ac:dyDescent="0.3">
      <c r="BC4081" s="26"/>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26"/>
      <c r="CO4081" s="26"/>
      <c r="CP4081" s="26"/>
      <c r="CQ4081" s="26"/>
      <c r="CR4081" s="26"/>
      <c r="CS4081" s="74"/>
      <c r="CT4081" s="74"/>
    </row>
    <row r="4082" spans="55:98" x14ac:dyDescent="0.3">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26"/>
      <c r="CO4082" s="26"/>
      <c r="CP4082" s="26"/>
      <c r="CQ4082" s="26"/>
      <c r="CR4082" s="26"/>
      <c r="CS4082" s="74"/>
      <c r="CT4082" s="74"/>
    </row>
    <row r="4083" spans="55:98" x14ac:dyDescent="0.3">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26"/>
      <c r="CO4083" s="26"/>
      <c r="CP4083" s="26"/>
      <c r="CQ4083" s="26"/>
      <c r="CR4083" s="26"/>
      <c r="CS4083" s="74"/>
      <c r="CT4083" s="74"/>
    </row>
    <row r="4084" spans="55:98" x14ac:dyDescent="0.3">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26"/>
      <c r="CO4084" s="26"/>
      <c r="CP4084" s="26"/>
      <c r="CQ4084" s="26"/>
      <c r="CR4084" s="26"/>
      <c r="CS4084" s="74"/>
      <c r="CT4084" s="74"/>
    </row>
    <row r="4085" spans="55:98" x14ac:dyDescent="0.3">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26"/>
      <c r="CO4085" s="26"/>
      <c r="CP4085" s="26"/>
      <c r="CQ4085" s="26"/>
      <c r="CR4085" s="26"/>
      <c r="CS4085" s="74"/>
      <c r="CT4085" s="74"/>
    </row>
    <row r="4086" spans="55:98" x14ac:dyDescent="0.3">
      <c r="BC4086" s="26"/>
      <c r="BD4086" s="26"/>
      <c r="BE4086" s="26"/>
      <c r="BF4086" s="26"/>
      <c r="BG4086" s="26"/>
      <c r="BH4086" s="26"/>
      <c r="BI4086" s="26"/>
      <c r="BJ4086" s="26"/>
      <c r="BK4086" s="26"/>
      <c r="BL4086" s="26"/>
      <c r="BM4086" s="26"/>
      <c r="BN4086" s="26"/>
      <c r="BO4086" s="26"/>
      <c r="BP4086" s="26"/>
      <c r="BQ4086" s="26"/>
      <c r="BR4086" s="26"/>
      <c r="BS4086" s="26"/>
      <c r="BT4086" s="26"/>
      <c r="BU4086" s="26"/>
      <c r="BV4086" s="26"/>
      <c r="BW4086" s="26"/>
      <c r="BX4086" s="26"/>
      <c r="BY4086" s="26"/>
      <c r="BZ4086" s="26"/>
      <c r="CA4086" s="26"/>
      <c r="CB4086" s="26"/>
      <c r="CC4086" s="26"/>
      <c r="CD4086" s="26"/>
      <c r="CE4086" s="26"/>
      <c r="CF4086" s="26"/>
      <c r="CG4086" s="26"/>
      <c r="CH4086" s="26"/>
      <c r="CI4086" s="26"/>
      <c r="CJ4086" s="26"/>
      <c r="CK4086" s="26"/>
      <c r="CL4086" s="26"/>
      <c r="CM4086" s="26"/>
      <c r="CN4086" s="26"/>
      <c r="CO4086" s="26"/>
      <c r="CP4086" s="26"/>
      <c r="CQ4086" s="26"/>
      <c r="CR4086" s="26"/>
      <c r="CS4086" s="74"/>
      <c r="CT4086" s="74"/>
    </row>
    <row r="4087" spans="55:98" x14ac:dyDescent="0.3">
      <c r="BC4087" s="26"/>
      <c r="BD4087" s="26"/>
      <c r="BE4087" s="26"/>
      <c r="BF4087" s="26"/>
      <c r="BG4087" s="26"/>
      <c r="BH4087" s="26"/>
      <c r="BI4087" s="26"/>
      <c r="BJ4087" s="26"/>
      <c r="BK4087" s="26"/>
      <c r="BL4087" s="26"/>
      <c r="BM4087" s="26"/>
      <c r="BN4087" s="26"/>
      <c r="BO4087" s="26"/>
      <c r="BP4087" s="26"/>
      <c r="BQ4087" s="26"/>
      <c r="BR4087" s="26"/>
      <c r="BS4087" s="26"/>
      <c r="BT4087" s="26"/>
      <c r="BU4087" s="26"/>
      <c r="BV4087" s="26"/>
      <c r="BW4087" s="26"/>
      <c r="BX4087" s="26"/>
      <c r="BY4087" s="26"/>
      <c r="BZ4087" s="26"/>
      <c r="CA4087" s="26"/>
      <c r="CB4087" s="26"/>
      <c r="CC4087" s="26"/>
      <c r="CD4087" s="26"/>
      <c r="CE4087" s="26"/>
      <c r="CF4087" s="26"/>
      <c r="CG4087" s="26"/>
      <c r="CH4087" s="26"/>
      <c r="CI4087" s="26"/>
      <c r="CJ4087" s="26"/>
      <c r="CK4087" s="26"/>
      <c r="CL4087" s="26"/>
      <c r="CM4087" s="26"/>
      <c r="CN4087" s="26"/>
      <c r="CO4087" s="26"/>
      <c r="CP4087" s="26"/>
      <c r="CQ4087" s="26"/>
      <c r="CR4087" s="26"/>
      <c r="CS4087" s="74"/>
      <c r="CT4087" s="74"/>
    </row>
    <row r="4088" spans="55:98" x14ac:dyDescent="0.3">
      <c r="CO4088" s="74"/>
      <c r="CP4088" s="74"/>
      <c r="CQ4088" s="74"/>
      <c r="CR4088" s="74"/>
      <c r="CS4088" s="74"/>
      <c r="CT4088" s="74"/>
    </row>
    <row r="4089" spans="55:98" x14ac:dyDescent="0.3">
      <c r="CO4089" s="74"/>
      <c r="CP4089" s="74"/>
      <c r="CQ4089" s="74"/>
      <c r="CR4089" s="74"/>
      <c r="CS4089" s="74"/>
      <c r="CT4089" s="74"/>
    </row>
    <row r="4090" spans="55:98" x14ac:dyDescent="0.3">
      <c r="CO4090" s="74"/>
      <c r="CP4090" s="74"/>
      <c r="CQ4090" s="74"/>
      <c r="CR4090" s="74"/>
      <c r="CS4090" s="74"/>
      <c r="CT4090" s="74"/>
    </row>
    <row r="4091" spans="55:98" x14ac:dyDescent="0.3">
      <c r="CO4091" s="74"/>
      <c r="CP4091" s="74"/>
      <c r="CQ4091" s="74"/>
      <c r="CR4091" s="74"/>
      <c r="CS4091" s="74"/>
      <c r="CT4091" s="74"/>
    </row>
    <row r="4092" spans="55:98" x14ac:dyDescent="0.3">
      <c r="CO4092" s="74"/>
      <c r="CP4092" s="74"/>
      <c r="CQ4092" s="74"/>
      <c r="CR4092" s="74"/>
      <c r="CS4092" s="74"/>
      <c r="CT4092" s="74"/>
    </row>
    <row r="4093" spans="55:98" x14ac:dyDescent="0.3">
      <c r="CO4093" s="74"/>
      <c r="CP4093" s="74"/>
      <c r="CQ4093" s="74"/>
      <c r="CR4093" s="74"/>
      <c r="CS4093" s="74"/>
      <c r="CT4093" s="74"/>
    </row>
    <row r="4094" spans="55:98" x14ac:dyDescent="0.3">
      <c r="CO4094" s="74"/>
      <c r="CP4094" s="74"/>
      <c r="CQ4094" s="74"/>
      <c r="CR4094" s="74"/>
      <c r="CS4094" s="74"/>
      <c r="CT4094" s="74"/>
    </row>
    <row r="4095" spans="55:98" x14ac:dyDescent="0.3">
      <c r="CO4095" s="74"/>
      <c r="CP4095" s="74"/>
      <c r="CQ4095" s="74"/>
      <c r="CR4095" s="74"/>
      <c r="CS4095" s="74"/>
      <c r="CT4095" s="74"/>
    </row>
    <row r="4096" spans="55:98" x14ac:dyDescent="0.3">
      <c r="CO4096" s="74"/>
      <c r="CP4096" s="74"/>
      <c r="CQ4096" s="74"/>
      <c r="CR4096" s="74"/>
      <c r="CS4096" s="74"/>
      <c r="CT4096" s="74"/>
    </row>
    <row r="4097" spans="93:98" x14ac:dyDescent="0.3">
      <c r="CO4097" s="74"/>
      <c r="CP4097" s="74"/>
      <c r="CQ4097" s="74"/>
      <c r="CR4097" s="74"/>
      <c r="CS4097" s="74"/>
      <c r="CT4097" s="74"/>
    </row>
    <row r="4098" spans="93:98" x14ac:dyDescent="0.3">
      <c r="CO4098" s="74"/>
      <c r="CP4098" s="74"/>
      <c r="CQ4098" s="74"/>
      <c r="CR4098" s="74"/>
      <c r="CS4098" s="74"/>
      <c r="CT4098" s="74"/>
    </row>
    <row r="4099" spans="93:98" x14ac:dyDescent="0.3">
      <c r="CO4099" s="74"/>
      <c r="CP4099" s="74"/>
      <c r="CQ4099" s="74"/>
      <c r="CR4099" s="74"/>
      <c r="CS4099" s="74"/>
      <c r="CT4099" s="74"/>
    </row>
    <row r="4100" spans="93:98" x14ac:dyDescent="0.3">
      <c r="CO4100" s="74"/>
      <c r="CP4100" s="74"/>
      <c r="CQ4100" s="74"/>
      <c r="CR4100" s="74"/>
      <c r="CS4100" s="74"/>
      <c r="CT4100" s="74"/>
    </row>
    <row r="4101" spans="93:98" x14ac:dyDescent="0.3">
      <c r="CO4101" s="74"/>
      <c r="CP4101" s="74"/>
      <c r="CQ4101" s="74"/>
      <c r="CR4101" s="74"/>
      <c r="CS4101" s="74"/>
      <c r="CT4101" s="74"/>
    </row>
    <row r="4102" spans="93:98" x14ac:dyDescent="0.3">
      <c r="CO4102" s="74"/>
      <c r="CP4102" s="74"/>
      <c r="CQ4102" s="74"/>
      <c r="CR4102" s="74"/>
      <c r="CS4102" s="74"/>
      <c r="CT4102" s="74"/>
    </row>
    <row r="4103" spans="93:98" x14ac:dyDescent="0.3">
      <c r="CO4103" s="74"/>
      <c r="CP4103" s="74"/>
      <c r="CQ4103" s="74"/>
      <c r="CR4103" s="74"/>
      <c r="CS4103" s="74"/>
      <c r="CT4103" s="74"/>
    </row>
  </sheetData>
  <mergeCells count="17">
    <mergeCell ref="A4:Q4"/>
    <mergeCell ref="C5:Q5"/>
    <mergeCell ref="A6:Q6"/>
    <mergeCell ref="A7:A8"/>
    <mergeCell ref="B7:B8"/>
    <mergeCell ref="C7:C8"/>
    <mergeCell ref="D7:D8"/>
    <mergeCell ref="E7:E8"/>
    <mergeCell ref="F7:F8"/>
    <mergeCell ref="I7:J7"/>
    <mergeCell ref="A15:Q15"/>
    <mergeCell ref="K7:L7"/>
    <mergeCell ref="M7:N7"/>
    <mergeCell ref="O7:O8"/>
    <mergeCell ref="P7:P8"/>
    <mergeCell ref="Q7:Q8"/>
    <mergeCell ref="A13:G13"/>
  </mergeCells>
  <dataValidations count="2">
    <dataValidation type="list" allowBlank="1" showInputMessage="1" showErrorMessage="1" sqref="C17562:C65192" xr:uid="{F64BE03B-160A-4E8F-8275-8A9FDF14BA67}">
      <formula1>INDIRECT(A17562)</formula1>
    </dataValidation>
    <dataValidation type="list" allowBlank="1" showInputMessage="1" showErrorMessage="1" sqref="A175:B65192" xr:uid="{6B9E5523-238B-49B2-B44F-900C35A36B69}">
      <formula1>REGIONALES</formula1>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7E1F8-7AEF-45C9-AFE1-961C6EC21423}">
  <dimension ref="A4:CO4101"/>
  <sheetViews>
    <sheetView topLeftCell="A4" workbookViewId="0">
      <selection activeCell="C9" sqref="C9"/>
    </sheetView>
  </sheetViews>
  <sheetFormatPr baseColWidth="10" defaultColWidth="2.33203125" defaultRowHeight="14.4" x14ac:dyDescent="0.3"/>
  <cols>
    <col min="1" max="1" width="8.33203125" customWidth="1"/>
    <col min="2" max="2" width="12.33203125" customWidth="1"/>
    <col min="3" max="3" width="40.33203125" customWidth="1"/>
    <col min="4" max="4" width="62.88671875" style="63" customWidth="1"/>
    <col min="5" max="5" width="14.88671875" customWidth="1"/>
    <col min="6" max="6" width="14.6640625" customWidth="1"/>
    <col min="7" max="10" width="20.88671875" style="64" customWidth="1"/>
    <col min="11" max="12" width="19.44140625" style="64" customWidth="1"/>
    <col min="13" max="17" width="8.6640625" customWidth="1"/>
    <col min="53" max="53" width="23.109375" customWidth="1"/>
  </cols>
  <sheetData>
    <row r="4" spans="1:15" ht="27.9" customHeight="1" x14ac:dyDescent="0.3">
      <c r="A4" s="202" t="s">
        <v>0</v>
      </c>
      <c r="B4" s="202"/>
      <c r="C4" s="202"/>
      <c r="D4" s="202"/>
      <c r="E4" s="202"/>
      <c r="F4" s="202"/>
      <c r="G4" s="202"/>
      <c r="H4" s="202"/>
      <c r="I4" s="202"/>
      <c r="J4" s="202"/>
      <c r="K4" s="202"/>
      <c r="L4" s="202"/>
    </row>
    <row r="5" spans="1:15" ht="97.5" customHeight="1" x14ac:dyDescent="0.3">
      <c r="C5" s="268" t="s">
        <v>461</v>
      </c>
      <c r="D5" s="268"/>
      <c r="E5" s="268"/>
      <c r="F5" s="268"/>
      <c r="G5" s="268"/>
      <c r="H5" s="268"/>
      <c r="I5" s="268"/>
      <c r="J5" s="268"/>
      <c r="K5" s="268"/>
      <c r="L5" s="268"/>
    </row>
    <row r="6" spans="1:15" ht="27.9" customHeight="1" x14ac:dyDescent="0.3">
      <c r="A6" s="204" t="s">
        <v>273</v>
      </c>
      <c r="B6" s="204"/>
      <c r="C6" s="204"/>
      <c r="D6" s="204"/>
      <c r="E6" s="204"/>
      <c r="F6" s="204"/>
      <c r="G6" s="204"/>
      <c r="H6" s="204"/>
      <c r="I6" s="204"/>
      <c r="J6" s="204"/>
      <c r="K6" s="204"/>
      <c r="L6" s="204"/>
    </row>
    <row r="7" spans="1:15" ht="15.75" customHeight="1" x14ac:dyDescent="0.3">
      <c r="A7" s="224" t="s">
        <v>3</v>
      </c>
      <c r="B7" s="224" t="s">
        <v>376</v>
      </c>
      <c r="C7" s="224" t="s">
        <v>5</v>
      </c>
      <c r="D7" s="224" t="s">
        <v>6</v>
      </c>
      <c r="E7" s="224" t="s">
        <v>7</v>
      </c>
      <c r="F7" s="224" t="s">
        <v>8</v>
      </c>
      <c r="G7" s="156" t="s">
        <v>455</v>
      </c>
      <c r="H7" s="157" t="s">
        <v>462</v>
      </c>
      <c r="I7" s="157" t="s">
        <v>12</v>
      </c>
      <c r="J7" s="224" t="s">
        <v>413</v>
      </c>
      <c r="K7" s="224" t="s">
        <v>17</v>
      </c>
      <c r="L7" s="224" t="s">
        <v>15</v>
      </c>
    </row>
    <row r="8" spans="1:15" ht="27.9" customHeight="1" x14ac:dyDescent="0.3">
      <c r="A8" s="225"/>
      <c r="B8" s="225"/>
      <c r="C8" s="225"/>
      <c r="D8" s="225"/>
      <c r="E8" s="225"/>
      <c r="F8" s="225"/>
      <c r="G8" s="93" t="s">
        <v>16</v>
      </c>
      <c r="H8" s="93" t="s">
        <v>16</v>
      </c>
      <c r="I8" s="93" t="s">
        <v>16</v>
      </c>
      <c r="J8" s="225"/>
      <c r="K8" s="225"/>
      <c r="L8" s="225"/>
    </row>
    <row r="9" spans="1:15" s="26" customFormat="1" ht="318.75" customHeight="1" x14ac:dyDescent="0.3">
      <c r="A9" s="27">
        <v>1</v>
      </c>
      <c r="B9" s="27">
        <v>52161500</v>
      </c>
      <c r="C9" s="27" t="e" vm="185">
        <v>#VALUE!</v>
      </c>
      <c r="D9" s="167" t="s">
        <v>463</v>
      </c>
      <c r="E9" s="27" t="s">
        <v>24</v>
      </c>
      <c r="F9" s="80">
        <v>10</v>
      </c>
      <c r="G9" s="98">
        <v>520000</v>
      </c>
      <c r="H9" s="98">
        <v>2887965</v>
      </c>
      <c r="I9" s="98">
        <v>1888314</v>
      </c>
      <c r="J9" s="98">
        <v>1765450</v>
      </c>
      <c r="K9" s="98">
        <f>J9*F9</f>
        <v>17654500</v>
      </c>
      <c r="L9" s="98"/>
    </row>
    <row r="10" spans="1:15" s="26" customFormat="1" ht="331.8" thickBot="1" x14ac:dyDescent="0.35">
      <c r="A10" s="27">
        <v>2</v>
      </c>
      <c r="B10" s="27">
        <v>52161500</v>
      </c>
      <c r="C10" s="27" t="e" vm="186">
        <v>#VALUE!</v>
      </c>
      <c r="D10" s="167" t="s">
        <v>464</v>
      </c>
      <c r="E10" s="27" t="s">
        <v>24</v>
      </c>
      <c r="F10" s="80">
        <v>10</v>
      </c>
      <c r="G10" s="99">
        <v>420000</v>
      </c>
      <c r="H10" s="98">
        <v>336465</v>
      </c>
      <c r="I10" s="98">
        <v>220000</v>
      </c>
      <c r="J10" s="98">
        <v>325490</v>
      </c>
      <c r="K10" s="98">
        <f>J10*F10</f>
        <v>3254900</v>
      </c>
      <c r="L10" s="98"/>
    </row>
    <row r="11" spans="1:15" s="26" customFormat="1" ht="24.75" customHeight="1" thickBot="1" x14ac:dyDescent="0.35">
      <c r="A11" s="190" t="s">
        <v>60</v>
      </c>
      <c r="B11" s="191"/>
      <c r="C11" s="191"/>
      <c r="D11" s="234"/>
      <c r="E11" s="234"/>
      <c r="F11" s="234"/>
      <c r="G11" s="235"/>
      <c r="H11" s="137"/>
      <c r="I11" s="137"/>
      <c r="J11" s="137"/>
      <c r="K11" s="88">
        <f>SUM(K9:K10)</f>
        <v>20909400</v>
      </c>
      <c r="L11" s="177"/>
      <c r="N11" s="57"/>
      <c r="O11" s="57"/>
    </row>
    <row r="12" spans="1:15" s="26" customFormat="1" ht="24.75" customHeight="1" thickBot="1" x14ac:dyDescent="0.35">
      <c r="A12" s="58"/>
      <c r="B12" s="58"/>
      <c r="C12" s="58"/>
      <c r="D12" s="59"/>
      <c r="E12" s="58"/>
      <c r="F12" s="58"/>
      <c r="G12" s="60"/>
      <c r="H12" s="60"/>
      <c r="I12" s="60"/>
      <c r="J12" s="60"/>
      <c r="K12" s="60"/>
      <c r="L12" s="60"/>
      <c r="N12" s="57"/>
      <c r="O12" s="57"/>
    </row>
    <row r="13" spans="1:15" s="26" customFormat="1" ht="63.75" customHeight="1" thickBot="1" x14ac:dyDescent="0.35">
      <c r="A13" s="243"/>
      <c r="B13" s="244"/>
      <c r="C13" s="244"/>
      <c r="D13" s="244"/>
      <c r="E13" s="244"/>
      <c r="F13" s="244"/>
      <c r="G13" s="244"/>
      <c r="H13" s="244"/>
      <c r="I13" s="244"/>
      <c r="J13" s="244"/>
      <c r="K13" s="244"/>
      <c r="L13" s="244"/>
      <c r="N13" s="57"/>
      <c r="O13" s="57"/>
    </row>
    <row r="14" spans="1:15" s="26" customFormat="1" ht="24.75" customHeight="1" x14ac:dyDescent="0.35">
      <c r="C14" s="61"/>
      <c r="D14" s="62"/>
      <c r="G14" s="57"/>
      <c r="H14" s="57"/>
      <c r="I14" s="57"/>
      <c r="J14" s="57"/>
      <c r="K14" s="57"/>
      <c r="L14" s="57"/>
      <c r="N14" s="57"/>
      <c r="O14" s="57"/>
    </row>
    <row r="15" spans="1:15" s="26" customFormat="1" ht="24.75" customHeight="1" x14ac:dyDescent="0.3">
      <c r="D15" s="62"/>
      <c r="G15" s="57"/>
      <c r="H15" s="57"/>
      <c r="I15" s="57"/>
      <c r="J15" s="57"/>
      <c r="K15" s="57"/>
      <c r="L15" s="57"/>
      <c r="N15" s="57"/>
      <c r="O15" s="57"/>
    </row>
    <row r="16" spans="1:15" ht="24.75" customHeight="1" x14ac:dyDescent="0.3">
      <c r="N16" s="64"/>
      <c r="O16" s="64"/>
    </row>
    <row r="17" spans="14:15" ht="24.75" customHeight="1" x14ac:dyDescent="0.3">
      <c r="N17" s="64"/>
      <c r="O17" s="64"/>
    </row>
    <row r="18" spans="14:15" ht="24.75" customHeight="1" x14ac:dyDescent="0.3">
      <c r="N18" s="64"/>
      <c r="O18" s="64"/>
    </row>
    <row r="19" spans="14:15" ht="24.75" customHeight="1" x14ac:dyDescent="0.3">
      <c r="N19" s="64"/>
      <c r="O19" s="64"/>
    </row>
    <row r="20" spans="14:15" ht="24.75" customHeight="1" x14ac:dyDescent="0.3">
      <c r="N20" s="64"/>
      <c r="O20" s="64"/>
    </row>
    <row r="21" spans="14:15" ht="24.75" customHeight="1" x14ac:dyDescent="0.3"/>
    <row r="22" spans="14:15" ht="24.75" customHeight="1" x14ac:dyDescent="0.3"/>
    <row r="23" spans="14:15" ht="24.75" customHeight="1" x14ac:dyDescent="0.3"/>
    <row r="24" spans="14:15" ht="24.75" customHeight="1" x14ac:dyDescent="0.3"/>
    <row r="25" spans="14:15" ht="24.75" customHeight="1" x14ac:dyDescent="0.3"/>
    <row r="26" spans="14:15" ht="24.75" customHeight="1" x14ac:dyDescent="0.3"/>
    <row r="27" spans="14:15" ht="24.75" customHeight="1" x14ac:dyDescent="0.3"/>
    <row r="28" spans="14:15" ht="24.75" customHeight="1" x14ac:dyDescent="0.3"/>
    <row r="29" spans="14:15" ht="24.75" customHeight="1" x14ac:dyDescent="0.3"/>
    <row r="30" spans="14:15" ht="24.75" customHeight="1" x14ac:dyDescent="0.3"/>
    <row r="31" spans="14:15" ht="24.75" customHeight="1" x14ac:dyDescent="0.3"/>
    <row r="32" spans="14:15" ht="24.75" customHeight="1" x14ac:dyDescent="0.3"/>
    <row r="33" ht="24.75" customHeight="1" x14ac:dyDescent="0.3"/>
    <row r="34" ht="24.75" customHeight="1" x14ac:dyDescent="0.3"/>
    <row r="35" ht="24.75" customHeight="1" x14ac:dyDescent="0.3"/>
    <row r="36" ht="24.75" customHeight="1" x14ac:dyDescent="0.3"/>
    <row r="37" ht="24.75" customHeight="1" x14ac:dyDescent="0.3"/>
    <row r="38" ht="24.75" customHeight="1" x14ac:dyDescent="0.3"/>
    <row r="39" ht="24.75" customHeight="1" x14ac:dyDescent="0.3"/>
    <row r="40" ht="24.75" customHeight="1" x14ac:dyDescent="0.3"/>
    <row r="41" ht="24.75" customHeight="1" x14ac:dyDescent="0.3"/>
    <row r="4002" spans="4:88" s="66" customFormat="1" x14ac:dyDescent="0.3">
      <c r="D4002" s="65"/>
    </row>
    <row r="4003" spans="4:88" s="66" customFormat="1" x14ac:dyDescent="0.3">
      <c r="D4003" s="65"/>
    </row>
    <row r="4004" spans="4:88" s="66" customFormat="1" x14ac:dyDescent="0.3">
      <c r="D4004" s="65"/>
    </row>
    <row r="4005" spans="4:88" s="66" customFormat="1" x14ac:dyDescent="0.3">
      <c r="D4005" s="65"/>
    </row>
    <row r="4006" spans="4:88" s="66" customFormat="1" x14ac:dyDescent="0.3">
      <c r="D4006" s="65"/>
    </row>
    <row r="4007" spans="4:88" s="66" customFormat="1" x14ac:dyDescent="0.3">
      <c r="D4007" s="65"/>
    </row>
    <row r="4008" spans="4:88" s="66" customFormat="1" x14ac:dyDescent="0.3">
      <c r="D4008" s="65"/>
    </row>
    <row r="4009" spans="4:88" s="66" customFormat="1" x14ac:dyDescent="0.3">
      <c r="D4009" s="65"/>
    </row>
    <row r="4010" spans="4:88" s="66" customFormat="1" x14ac:dyDescent="0.3">
      <c r="D4010" s="65"/>
    </row>
    <row r="4011" spans="4:88" s="66" customFormat="1" ht="144" x14ac:dyDescent="0.3">
      <c r="D4011" s="65"/>
      <c r="AY4011" s="67"/>
      <c r="AZ4011" s="68" t="s">
        <v>62</v>
      </c>
      <c r="BB4011" s="69" t="s">
        <v>63</v>
      </c>
      <c r="BC4011" s="70" t="s">
        <v>62</v>
      </c>
      <c r="BD4011" s="70" t="s">
        <v>64</v>
      </c>
      <c r="BE4011" s="70" t="s">
        <v>65</v>
      </c>
      <c r="BF4011" s="70" t="s">
        <v>66</v>
      </c>
      <c r="BG4011" s="70" t="s">
        <v>67</v>
      </c>
      <c r="BH4011" s="68" t="s">
        <v>68</v>
      </c>
      <c r="BI4011" s="68" t="s">
        <v>69</v>
      </c>
      <c r="BJ4011" s="68" t="s">
        <v>70</v>
      </c>
      <c r="BK4011" s="68" t="s">
        <v>71</v>
      </c>
      <c r="BL4011" s="68" t="s">
        <v>72</v>
      </c>
      <c r="BM4011" s="68" t="s">
        <v>73</v>
      </c>
      <c r="BN4011" s="68" t="s">
        <v>74</v>
      </c>
      <c r="BO4011" s="68" t="s">
        <v>75</v>
      </c>
      <c r="BP4011" s="68" t="s">
        <v>76</v>
      </c>
      <c r="BQ4011" s="68" t="s">
        <v>77</v>
      </c>
      <c r="BR4011" s="68" t="s">
        <v>78</v>
      </c>
      <c r="BS4011" s="68" t="s">
        <v>79</v>
      </c>
      <c r="BT4011" s="68" t="s">
        <v>80</v>
      </c>
      <c r="BU4011" s="68" t="s">
        <v>81</v>
      </c>
      <c r="BV4011" s="68" t="s">
        <v>82</v>
      </c>
      <c r="BW4011" s="68" t="s">
        <v>83</v>
      </c>
      <c r="BX4011" s="68" t="s">
        <v>84</v>
      </c>
      <c r="BY4011" s="68" t="s">
        <v>85</v>
      </c>
      <c r="BZ4011" s="68" t="s">
        <v>86</v>
      </c>
      <c r="CA4011" s="68" t="s">
        <v>87</v>
      </c>
      <c r="CB4011" s="68" t="s">
        <v>88</v>
      </c>
      <c r="CC4011" s="68" t="s">
        <v>89</v>
      </c>
      <c r="CD4011" s="68" t="s">
        <v>90</v>
      </c>
      <c r="CE4011" s="68" t="s">
        <v>91</v>
      </c>
      <c r="CF4011" s="68" t="s">
        <v>92</v>
      </c>
      <c r="CG4011" s="68" t="s">
        <v>93</v>
      </c>
      <c r="CH4011" s="68" t="s">
        <v>94</v>
      </c>
      <c r="CI4011" s="68" t="s">
        <v>95</v>
      </c>
      <c r="CJ4011" s="68" t="s">
        <v>96</v>
      </c>
    </row>
    <row r="4012" spans="4:88" s="66" customFormat="1" ht="288" x14ac:dyDescent="0.3">
      <c r="D4012" s="65"/>
      <c r="AY4012" s="67"/>
      <c r="AZ4012" s="68" t="s">
        <v>64</v>
      </c>
      <c r="BB4012" s="69" t="s">
        <v>97</v>
      </c>
      <c r="BC4012" s="70" t="s">
        <v>98</v>
      </c>
      <c r="BD4012" s="70" t="s">
        <v>99</v>
      </c>
      <c r="BE4012" s="70" t="s">
        <v>100</v>
      </c>
      <c r="BF4012" s="70" t="s">
        <v>101</v>
      </c>
      <c r="BG4012" s="70" t="s">
        <v>102</v>
      </c>
      <c r="BH4012" s="68" t="s">
        <v>103</v>
      </c>
      <c r="BI4012" s="68" t="s">
        <v>104</v>
      </c>
      <c r="BJ4012" s="68" t="s">
        <v>105</v>
      </c>
      <c r="BK4012" s="68" t="s">
        <v>106</v>
      </c>
      <c r="BL4012" s="68" t="s">
        <v>107</v>
      </c>
      <c r="BM4012" s="68" t="s">
        <v>108</v>
      </c>
      <c r="BN4012" s="68" t="s">
        <v>109</v>
      </c>
      <c r="BO4012" s="68" t="s">
        <v>110</v>
      </c>
      <c r="BP4012" s="68" t="s">
        <v>111</v>
      </c>
      <c r="BQ4012" s="68" t="s">
        <v>112</v>
      </c>
      <c r="BR4012" s="68" t="s">
        <v>113</v>
      </c>
      <c r="BS4012" s="68" t="s">
        <v>114</v>
      </c>
      <c r="BT4012" s="68" t="s">
        <v>115</v>
      </c>
      <c r="BU4012" s="68" t="s">
        <v>116</v>
      </c>
      <c r="BV4012" s="68" t="s">
        <v>117</v>
      </c>
      <c r="BW4012" s="68" t="s">
        <v>118</v>
      </c>
      <c r="BX4012" s="68" t="s">
        <v>119</v>
      </c>
      <c r="BY4012" s="68" t="s">
        <v>120</v>
      </c>
      <c r="BZ4012" s="68" t="s">
        <v>121</v>
      </c>
      <c r="CA4012" s="68" t="s">
        <v>122</v>
      </c>
      <c r="CB4012" s="68" t="s">
        <v>123</v>
      </c>
      <c r="CC4012" s="68" t="s">
        <v>124</v>
      </c>
      <c r="CD4012" s="68" t="s">
        <v>125</v>
      </c>
      <c r="CE4012" s="68" t="s">
        <v>126</v>
      </c>
      <c r="CF4012" s="68" t="s">
        <v>127</v>
      </c>
      <c r="CG4012" s="68" t="s">
        <v>128</v>
      </c>
      <c r="CH4012" s="68" t="s">
        <v>129</v>
      </c>
      <c r="CI4012" s="68" t="s">
        <v>130</v>
      </c>
      <c r="CJ4012" s="68" t="s">
        <v>131</v>
      </c>
    </row>
    <row r="4013" spans="4:88" s="66" customFormat="1" ht="409.6" x14ac:dyDescent="0.3">
      <c r="D4013" s="65"/>
      <c r="AY4013" s="67"/>
      <c r="AZ4013" s="68" t="s">
        <v>65</v>
      </c>
      <c r="BB4013" s="69" t="s">
        <v>132</v>
      </c>
      <c r="BC4013" s="71" t="s">
        <v>133</v>
      </c>
      <c r="BD4013" s="71" t="s">
        <v>134</v>
      </c>
      <c r="BE4013" s="71" t="s">
        <v>135</v>
      </c>
      <c r="BF4013" s="71" t="s">
        <v>136</v>
      </c>
      <c r="BG4013" s="71" t="s">
        <v>137</v>
      </c>
      <c r="BH4013" s="72" t="s">
        <v>138</v>
      </c>
      <c r="BI4013" s="72" t="s">
        <v>139</v>
      </c>
      <c r="BJ4013" s="72" t="s">
        <v>140</v>
      </c>
      <c r="BK4013" s="72" t="s">
        <v>141</v>
      </c>
      <c r="BL4013" s="72" t="s">
        <v>142</v>
      </c>
      <c r="BM4013" s="72" t="s">
        <v>143</v>
      </c>
      <c r="BN4013" s="72" t="s">
        <v>144</v>
      </c>
      <c r="BO4013" s="72" t="s">
        <v>145</v>
      </c>
      <c r="BP4013" s="72" t="s">
        <v>146</v>
      </c>
      <c r="BQ4013" s="72" t="s">
        <v>147</v>
      </c>
      <c r="BR4013" s="72" t="s">
        <v>148</v>
      </c>
      <c r="BS4013" s="72" t="s">
        <v>149</v>
      </c>
      <c r="BT4013" s="72" t="s">
        <v>150</v>
      </c>
      <c r="BU4013" s="72" t="s">
        <v>151</v>
      </c>
      <c r="BV4013" s="72" t="s">
        <v>152</v>
      </c>
      <c r="BW4013" s="72" t="s">
        <v>153</v>
      </c>
      <c r="BX4013" s="72" t="s">
        <v>154</v>
      </c>
      <c r="BY4013" s="72" t="s">
        <v>155</v>
      </c>
      <c r="BZ4013" s="72" t="s">
        <v>156</v>
      </c>
      <c r="CA4013" s="72" t="s">
        <v>157</v>
      </c>
      <c r="CB4013" s="72" t="s">
        <v>158</v>
      </c>
      <c r="CC4013" s="72" t="s">
        <v>156</v>
      </c>
      <c r="CD4013" s="72" t="s">
        <v>159</v>
      </c>
      <c r="CE4013" s="72" t="s">
        <v>156</v>
      </c>
      <c r="CF4013" s="72" t="s">
        <v>160</v>
      </c>
      <c r="CG4013" s="72" t="s">
        <v>161</v>
      </c>
      <c r="CH4013" s="72" t="s">
        <v>162</v>
      </c>
      <c r="CI4013" s="72" t="s">
        <v>163</v>
      </c>
      <c r="CJ4013" s="72" t="s">
        <v>164</v>
      </c>
    </row>
    <row r="4014" spans="4:88" s="66" customFormat="1" ht="409.6" x14ac:dyDescent="0.3">
      <c r="D4014" s="65"/>
      <c r="AY4014" s="67"/>
      <c r="AZ4014" s="68" t="s">
        <v>66</v>
      </c>
      <c r="BB4014" s="69" t="s">
        <v>165</v>
      </c>
      <c r="BC4014" s="57"/>
      <c r="BD4014" s="71" t="s">
        <v>166</v>
      </c>
      <c r="BE4014" s="57"/>
      <c r="BF4014" s="71" t="s">
        <v>167</v>
      </c>
      <c r="BG4014" s="71" t="s">
        <v>168</v>
      </c>
      <c r="BH4014" s="72" t="s">
        <v>169</v>
      </c>
      <c r="BI4014" s="72" t="s">
        <v>170</v>
      </c>
      <c r="BL4014" s="72" t="s">
        <v>171</v>
      </c>
      <c r="BM4014" s="72" t="s">
        <v>172</v>
      </c>
      <c r="BO4014" s="72" t="s">
        <v>173</v>
      </c>
      <c r="BP4014" s="72" t="s">
        <v>174</v>
      </c>
      <c r="BQ4014" s="68"/>
      <c r="BR4014" s="72" t="s">
        <v>175</v>
      </c>
      <c r="BT4014" s="72" t="s">
        <v>176</v>
      </c>
      <c r="BV4014" s="72" t="s">
        <v>177</v>
      </c>
      <c r="BW4014" s="72" t="s">
        <v>178</v>
      </c>
      <c r="BX4014" s="72" t="s">
        <v>179</v>
      </c>
      <c r="BY4014" s="72" t="s">
        <v>180</v>
      </c>
      <c r="BZ4014" s="72" t="s">
        <v>181</v>
      </c>
      <c r="CB4014" s="72" t="s">
        <v>182</v>
      </c>
      <c r="CC4014" s="72" t="s">
        <v>183</v>
      </c>
      <c r="CE4014" s="72" t="s">
        <v>184</v>
      </c>
      <c r="CG4014" s="72" t="s">
        <v>185</v>
      </c>
      <c r="CH4014" s="72" t="s">
        <v>186</v>
      </c>
    </row>
    <row r="4015" spans="4:88" s="66" customFormat="1" ht="409.6" x14ac:dyDescent="0.3">
      <c r="D4015" s="65"/>
      <c r="AY4015" s="69"/>
      <c r="AZ4015" s="70" t="s">
        <v>67</v>
      </c>
      <c r="BB4015" s="69" t="s">
        <v>187</v>
      </c>
      <c r="BC4015" s="57"/>
      <c r="BD4015" s="71" t="s">
        <v>188</v>
      </c>
      <c r="BE4015" s="57"/>
      <c r="BF4015" s="71" t="s">
        <v>189</v>
      </c>
      <c r="BG4015" s="71" t="s">
        <v>190</v>
      </c>
      <c r="BH4015" s="72" t="s">
        <v>191</v>
      </c>
      <c r="BI4015" s="72" t="s">
        <v>192</v>
      </c>
      <c r="BL4015" s="72" t="s">
        <v>193</v>
      </c>
      <c r="BM4015" s="72" t="s">
        <v>194</v>
      </c>
      <c r="BP4015" s="72" t="s">
        <v>195</v>
      </c>
      <c r="BQ4015" s="68"/>
      <c r="BR4015" s="72" t="s">
        <v>196</v>
      </c>
      <c r="BV4015" s="72" t="s">
        <v>197</v>
      </c>
      <c r="BY4015" s="72" t="s">
        <v>198</v>
      </c>
      <c r="CB4015" s="72" t="s">
        <v>199</v>
      </c>
      <c r="CC4015" s="72" t="s">
        <v>193</v>
      </c>
      <c r="CE4015" s="72" t="s">
        <v>200</v>
      </c>
      <c r="CG4015" s="72" t="s">
        <v>193</v>
      </c>
      <c r="CH4015" s="72" t="s">
        <v>201</v>
      </c>
    </row>
    <row r="4016" spans="4:88" s="66" customFormat="1" ht="409.6" x14ac:dyDescent="0.3">
      <c r="D4016" s="65"/>
      <c r="AY4016" s="69"/>
      <c r="AZ4016" s="70" t="s">
        <v>68</v>
      </c>
      <c r="BB4016" s="69" t="s">
        <v>202</v>
      </c>
      <c r="BC4016" s="57"/>
      <c r="BD4016" s="71" t="s">
        <v>203</v>
      </c>
      <c r="BE4016" s="57"/>
      <c r="BF4016" s="71" t="s">
        <v>193</v>
      </c>
      <c r="BG4016" s="71" t="s">
        <v>193</v>
      </c>
      <c r="BH4016" s="72" t="s">
        <v>204</v>
      </c>
      <c r="BI4016" s="72" t="s">
        <v>193</v>
      </c>
      <c r="BP4016" s="72" t="s">
        <v>205</v>
      </c>
      <c r="BQ4016" s="68"/>
      <c r="BR4016" s="72" t="s">
        <v>206</v>
      </c>
      <c r="BV4016" s="72" t="s">
        <v>181</v>
      </c>
      <c r="CE4016" s="72" t="s">
        <v>207</v>
      </c>
      <c r="CH4016" s="72" t="s">
        <v>208</v>
      </c>
    </row>
    <row r="4017" spans="4:86" s="66" customFormat="1" ht="409.6" x14ac:dyDescent="0.3">
      <c r="D4017" s="65"/>
      <c r="AY4017" s="69"/>
      <c r="AZ4017" s="70" t="s">
        <v>69</v>
      </c>
      <c r="BB4017" s="69" t="s">
        <v>209</v>
      </c>
      <c r="BC4017" s="57"/>
      <c r="BD4017" s="71" t="s">
        <v>210</v>
      </c>
      <c r="BE4017" s="57"/>
      <c r="BF4017" s="57"/>
      <c r="BI4017" s="72" t="s">
        <v>211</v>
      </c>
      <c r="BP4017" s="72" t="s">
        <v>212</v>
      </c>
      <c r="BQ4017" s="68"/>
      <c r="BR4017" s="72" t="s">
        <v>213</v>
      </c>
      <c r="BV4017" s="72" t="s">
        <v>214</v>
      </c>
      <c r="CE4017" s="72" t="s">
        <v>215</v>
      </c>
      <c r="CH4017" s="72" t="s">
        <v>216</v>
      </c>
    </row>
    <row r="4018" spans="4:86" s="57" customFormat="1" ht="288" x14ac:dyDescent="0.3">
      <c r="D4018" s="73"/>
      <c r="AY4018" s="69"/>
      <c r="AZ4018" s="70" t="s">
        <v>70</v>
      </c>
      <c r="BB4018" s="69" t="s">
        <v>217</v>
      </c>
      <c r="BD4018" s="71" t="s">
        <v>218</v>
      </c>
      <c r="BP4018" s="71" t="s">
        <v>219</v>
      </c>
      <c r="BQ4018" s="70"/>
      <c r="BR4018" s="71" t="s">
        <v>220</v>
      </c>
      <c r="CE4018" s="71" t="s">
        <v>221</v>
      </c>
      <c r="CH4018" s="71" t="s">
        <v>222</v>
      </c>
    </row>
    <row r="4019" spans="4:86" s="57" customFormat="1" ht="409.6" x14ac:dyDescent="0.3">
      <c r="D4019" s="73"/>
      <c r="AY4019" s="69"/>
      <c r="AZ4019" s="70" t="s">
        <v>71</v>
      </c>
      <c r="BB4019" s="69" t="s">
        <v>223</v>
      </c>
      <c r="BD4019" s="71" t="s">
        <v>224</v>
      </c>
      <c r="BQ4019" s="70"/>
      <c r="BR4019" s="71" t="s">
        <v>225</v>
      </c>
      <c r="CE4019" s="71" t="s">
        <v>226</v>
      </c>
      <c r="CH4019" s="71" t="s">
        <v>227</v>
      </c>
    </row>
    <row r="4020" spans="4:86" s="57" customFormat="1" ht="336" x14ac:dyDescent="0.3">
      <c r="D4020" s="73"/>
      <c r="AY4020" s="69"/>
      <c r="AZ4020" s="70" t="s">
        <v>72</v>
      </c>
      <c r="BB4020" s="69" t="s">
        <v>228</v>
      </c>
      <c r="BD4020" s="71" t="s">
        <v>229</v>
      </c>
      <c r="BQ4020" s="70"/>
      <c r="BR4020" s="71" t="s">
        <v>230</v>
      </c>
      <c r="CE4020" s="71" t="s">
        <v>231</v>
      </c>
      <c r="CH4020" s="71" t="s">
        <v>232</v>
      </c>
    </row>
    <row r="4021" spans="4:86" s="57" customFormat="1" ht="372" x14ac:dyDescent="0.3">
      <c r="D4021" s="73"/>
      <c r="AY4021" s="69"/>
      <c r="AZ4021" s="70" t="s">
        <v>73</v>
      </c>
      <c r="BB4021" s="69" t="s">
        <v>233</v>
      </c>
      <c r="BD4021" s="71" t="s">
        <v>234</v>
      </c>
      <c r="BQ4021" s="70"/>
      <c r="BR4021" s="71" t="s">
        <v>235</v>
      </c>
      <c r="CH4021" s="71" t="s">
        <v>236</v>
      </c>
    </row>
    <row r="4022" spans="4:86" s="57" customFormat="1" ht="409.6" x14ac:dyDescent="0.3">
      <c r="D4022" s="73"/>
      <c r="AY4022" s="69"/>
      <c r="AZ4022" s="70" t="s">
        <v>74</v>
      </c>
      <c r="BB4022" s="69" t="s">
        <v>237</v>
      </c>
      <c r="BD4022" s="71" t="s">
        <v>238</v>
      </c>
      <c r="BQ4022" s="70"/>
      <c r="BR4022" s="71" t="s">
        <v>239</v>
      </c>
      <c r="CH4022" s="71" t="s">
        <v>240</v>
      </c>
    </row>
    <row r="4023" spans="4:86" s="57" customFormat="1" ht="396" x14ac:dyDescent="0.3">
      <c r="D4023" s="73"/>
      <c r="AY4023" s="69"/>
      <c r="AZ4023" s="70" t="s">
        <v>75</v>
      </c>
      <c r="BB4023" s="69" t="s">
        <v>241</v>
      </c>
      <c r="BD4023" s="71" t="s">
        <v>242</v>
      </c>
      <c r="BQ4023" s="70"/>
      <c r="BR4023" s="71" t="s">
        <v>243</v>
      </c>
    </row>
    <row r="4024" spans="4:86" s="57" customFormat="1" ht="336" x14ac:dyDescent="0.3">
      <c r="D4024" s="73"/>
      <c r="AY4024" s="69"/>
      <c r="AZ4024" s="70" t="s">
        <v>76</v>
      </c>
      <c r="BB4024" s="69" t="s">
        <v>244</v>
      </c>
      <c r="BD4024" s="71" t="s">
        <v>245</v>
      </c>
      <c r="BQ4024" s="70"/>
      <c r="BR4024" s="71" t="s">
        <v>246</v>
      </c>
    </row>
    <row r="4025" spans="4:86" s="57" customFormat="1" ht="372" x14ac:dyDescent="0.3">
      <c r="D4025" s="73"/>
      <c r="AY4025" s="69"/>
      <c r="AZ4025" s="70" t="s">
        <v>78</v>
      </c>
      <c r="BB4025" s="69" t="s">
        <v>247</v>
      </c>
      <c r="BD4025" s="71" t="s">
        <v>248</v>
      </c>
      <c r="BR4025" s="71" t="s">
        <v>249</v>
      </c>
    </row>
    <row r="4026" spans="4:86" s="57" customFormat="1" ht="409.6" x14ac:dyDescent="0.3">
      <c r="D4026" s="73"/>
      <c r="AY4026" s="69"/>
      <c r="AZ4026" s="70" t="s">
        <v>77</v>
      </c>
      <c r="BB4026" s="69" t="s">
        <v>250</v>
      </c>
      <c r="BD4026" s="71" t="s">
        <v>251</v>
      </c>
      <c r="BR4026" s="71" t="s">
        <v>252</v>
      </c>
    </row>
    <row r="4027" spans="4:86" s="57" customFormat="1" ht="409.6" x14ac:dyDescent="0.3">
      <c r="D4027" s="73"/>
      <c r="AY4027" s="69"/>
      <c r="AZ4027" s="70" t="s">
        <v>79</v>
      </c>
      <c r="BB4027" s="69" t="s">
        <v>253</v>
      </c>
      <c r="BD4027" s="71" t="s">
        <v>254</v>
      </c>
      <c r="BR4027" s="71" t="s">
        <v>255</v>
      </c>
    </row>
    <row r="4028" spans="4:86" s="66" customFormat="1" ht="60" x14ac:dyDescent="0.3">
      <c r="D4028" s="65"/>
      <c r="AY4028" s="69"/>
      <c r="AZ4028" s="70" t="s">
        <v>80</v>
      </c>
      <c r="BA4028" s="57"/>
      <c r="BB4028" s="69" t="s">
        <v>256</v>
      </c>
      <c r="BC4028" s="57"/>
      <c r="BD4028" s="57"/>
      <c r="BE4028" s="57"/>
      <c r="BF4028" s="57"/>
    </row>
    <row r="4029" spans="4:86" s="66" customFormat="1" ht="60" x14ac:dyDescent="0.3">
      <c r="D4029" s="65"/>
      <c r="AY4029" s="57"/>
      <c r="AZ4029" s="70" t="s">
        <v>81</v>
      </c>
      <c r="BA4029" s="57"/>
      <c r="BB4029" s="57"/>
      <c r="BC4029" s="57"/>
      <c r="BD4029" s="57"/>
      <c r="BE4029" s="57"/>
      <c r="BF4029" s="57"/>
    </row>
    <row r="4030" spans="4:86" s="66" customFormat="1" ht="36" x14ac:dyDescent="0.3">
      <c r="D4030" s="65"/>
      <c r="AY4030" s="57"/>
      <c r="AZ4030" s="70" t="s">
        <v>82</v>
      </c>
      <c r="BA4030" s="57"/>
      <c r="BB4030" s="57"/>
      <c r="BC4030" s="57"/>
      <c r="BD4030" s="57"/>
      <c r="BE4030" s="57"/>
      <c r="BF4030" s="57"/>
    </row>
    <row r="4031" spans="4:86" s="66" customFormat="1" ht="84" x14ac:dyDescent="0.3">
      <c r="D4031" s="65"/>
      <c r="AY4031" s="57"/>
      <c r="AZ4031" s="70" t="s">
        <v>83</v>
      </c>
      <c r="BA4031" s="57"/>
      <c r="BB4031" s="57"/>
      <c r="BC4031" s="57"/>
      <c r="BD4031" s="57"/>
      <c r="BE4031" s="57"/>
      <c r="BF4031" s="57"/>
    </row>
    <row r="4032" spans="4:86" s="66" customFormat="1" ht="36" x14ac:dyDescent="0.3">
      <c r="D4032" s="65"/>
      <c r="AY4032" s="57"/>
      <c r="AZ4032" s="70" t="s">
        <v>84</v>
      </c>
      <c r="BA4032" s="57"/>
      <c r="BB4032" s="57"/>
      <c r="BC4032" s="57"/>
      <c r="BD4032" s="57"/>
      <c r="BE4032" s="57"/>
      <c r="BF4032" s="57"/>
    </row>
    <row r="4033" spans="4:91" s="66" customFormat="1" ht="48" x14ac:dyDescent="0.3">
      <c r="D4033" s="65"/>
      <c r="AY4033" s="57"/>
      <c r="AZ4033" s="70" t="s">
        <v>85</v>
      </c>
      <c r="BA4033" s="57"/>
      <c r="BB4033" s="57"/>
      <c r="BC4033" s="57"/>
      <c r="BD4033" s="57"/>
      <c r="BE4033" s="57"/>
      <c r="BF4033" s="57"/>
    </row>
    <row r="4034" spans="4:91" s="66" customFormat="1" ht="144" x14ac:dyDescent="0.3">
      <c r="D4034" s="65"/>
      <c r="AY4034" s="57"/>
      <c r="AZ4034" s="70" t="s">
        <v>86</v>
      </c>
      <c r="BA4034" s="57"/>
      <c r="BB4034" s="57"/>
      <c r="BC4034" s="57"/>
      <c r="BD4034" s="57"/>
      <c r="BE4034" s="57"/>
      <c r="BF4034" s="57"/>
    </row>
    <row r="4035" spans="4:91" s="66" customFormat="1" ht="72" x14ac:dyDescent="0.3">
      <c r="D4035" s="65"/>
      <c r="AY4035" s="57"/>
      <c r="AZ4035" s="70" t="s">
        <v>87</v>
      </c>
      <c r="BA4035" s="57"/>
      <c r="BB4035" s="57"/>
      <c r="BC4035" s="57"/>
      <c r="BD4035" s="57"/>
      <c r="BE4035" s="57"/>
      <c r="BF4035" s="57"/>
    </row>
    <row r="4036" spans="4:91" s="66" customFormat="1" ht="60" x14ac:dyDescent="0.3">
      <c r="D4036" s="65"/>
      <c r="AY4036" s="57"/>
      <c r="AZ4036" s="70" t="s">
        <v>88</v>
      </c>
      <c r="BA4036" s="57"/>
      <c r="BB4036" s="57"/>
      <c r="BC4036" s="57"/>
      <c r="BD4036" s="57"/>
      <c r="BE4036" s="57"/>
      <c r="BF4036" s="57"/>
    </row>
    <row r="4037" spans="4:91" s="66" customFormat="1" ht="60" x14ac:dyDescent="0.3">
      <c r="D4037" s="65"/>
      <c r="AY4037" s="57"/>
      <c r="AZ4037" s="70" t="s">
        <v>89</v>
      </c>
      <c r="BA4037" s="57"/>
      <c r="BB4037" s="57"/>
      <c r="BC4037" s="57"/>
      <c r="BD4037" s="57"/>
      <c r="BE4037" s="57"/>
      <c r="BF4037" s="57"/>
    </row>
    <row r="4038" spans="4:91" s="66" customFormat="1" ht="96" x14ac:dyDescent="0.3">
      <c r="D4038" s="65"/>
      <c r="AY4038" s="57"/>
      <c r="AZ4038" s="70" t="s">
        <v>90</v>
      </c>
      <c r="BA4038" s="57"/>
      <c r="BB4038" s="57"/>
      <c r="BC4038" s="57"/>
      <c r="BD4038" s="57"/>
      <c r="BE4038" s="57"/>
      <c r="BF4038" s="57"/>
    </row>
    <row r="4039" spans="4:91" s="66" customFormat="1" ht="84" x14ac:dyDescent="0.3">
      <c r="D4039" s="65"/>
      <c r="AY4039" s="57"/>
      <c r="AZ4039" s="70" t="s">
        <v>91</v>
      </c>
      <c r="BA4039" s="57"/>
      <c r="BB4039" s="57"/>
      <c r="BC4039" s="57"/>
      <c r="BD4039" s="57"/>
      <c r="BE4039" s="57"/>
      <c r="BF4039" s="57"/>
    </row>
    <row r="4040" spans="4:91" s="66" customFormat="1" ht="48" x14ac:dyDescent="0.3">
      <c r="D4040" s="65"/>
      <c r="AY4040" s="57"/>
      <c r="AZ4040" s="70" t="s">
        <v>92</v>
      </c>
      <c r="BA4040" s="57"/>
      <c r="BB4040" s="57"/>
      <c r="BC4040" s="57"/>
      <c r="BD4040" s="57"/>
      <c r="BE4040" s="57"/>
      <c r="BF4040" s="57"/>
    </row>
    <row r="4041" spans="4:91" s="66" customFormat="1" ht="60" x14ac:dyDescent="0.3">
      <c r="D4041" s="65"/>
      <c r="AY4041" s="57"/>
      <c r="AZ4041" s="70" t="s">
        <v>93</v>
      </c>
      <c r="BA4041" s="57"/>
      <c r="BB4041" s="57"/>
      <c r="BC4041" s="57"/>
      <c r="BD4041" s="57"/>
      <c r="BE4041" s="57"/>
      <c r="BF4041" s="57"/>
    </row>
    <row r="4042" spans="4:91" s="66" customFormat="1" ht="36" x14ac:dyDescent="0.3">
      <c r="D4042" s="65"/>
      <c r="AY4042" s="57"/>
      <c r="AZ4042" s="70" t="s">
        <v>94</v>
      </c>
      <c r="BA4042" s="57"/>
      <c r="BB4042" s="57"/>
      <c r="BC4042" s="57"/>
      <c r="BD4042" s="57"/>
      <c r="BE4042" s="57"/>
      <c r="BF4042" s="57"/>
    </row>
    <row r="4043" spans="4:91" s="66" customFormat="1" ht="72" x14ac:dyDescent="0.3">
      <c r="D4043" s="65"/>
      <c r="AY4043" s="57"/>
      <c r="AZ4043" s="70" t="s">
        <v>95</v>
      </c>
      <c r="BA4043" s="57"/>
      <c r="BB4043" s="57"/>
      <c r="BC4043" s="57"/>
      <c r="BD4043" s="57"/>
      <c r="BE4043" s="57"/>
      <c r="BF4043" s="57"/>
    </row>
    <row r="4044" spans="4:91" s="66" customFormat="1" ht="72" x14ac:dyDescent="0.3">
      <c r="D4044" s="65"/>
      <c r="AY4044" s="57"/>
      <c r="AZ4044" s="70" t="s">
        <v>96</v>
      </c>
      <c r="BA4044" s="57"/>
      <c r="BB4044" s="57"/>
      <c r="BC4044" s="57"/>
      <c r="BD4044" s="57"/>
      <c r="BE4044" s="57"/>
      <c r="BF4044" s="57"/>
    </row>
    <row r="4045" spans="4:91" s="66" customFormat="1" x14ac:dyDescent="0.3">
      <c r="D4045" s="65"/>
    </row>
    <row r="4046" spans="4:91" s="66" customFormat="1" x14ac:dyDescent="0.3">
      <c r="D4046" s="65"/>
    </row>
    <row r="4047" spans="4:91" s="66" customFormat="1" x14ac:dyDescent="0.3">
      <c r="D4047" s="65"/>
    </row>
    <row r="4048" spans="4:91" x14ac:dyDescent="0.3">
      <c r="AX4048" s="26"/>
      <c r="AY4048" s="26"/>
      <c r="AZ4048" s="26"/>
      <c r="BA4048" s="26"/>
      <c r="BB4048" s="26"/>
      <c r="BC4048" s="26"/>
      <c r="BD4048" s="26"/>
      <c r="BE4048" s="26"/>
      <c r="BF4048" s="26"/>
      <c r="BG4048" s="26"/>
      <c r="BH4048" s="26"/>
      <c r="BI4048" s="26"/>
      <c r="BJ4048" s="26"/>
      <c r="BK4048" s="26"/>
      <c r="BL4048" s="26"/>
      <c r="BM4048" s="26"/>
      <c r="BN4048" s="26"/>
      <c r="BO4048" s="26"/>
      <c r="BP4048" s="26"/>
      <c r="BQ4048" s="26"/>
      <c r="BR4048" s="26"/>
      <c r="BS4048" s="26"/>
      <c r="BT4048" s="26"/>
      <c r="BU4048" s="26"/>
      <c r="BV4048" s="26"/>
      <c r="BW4048" s="26"/>
      <c r="BX4048" s="26"/>
      <c r="BY4048" s="26"/>
      <c r="BZ4048" s="26"/>
      <c r="CA4048" s="26"/>
      <c r="CB4048" s="26"/>
      <c r="CC4048" s="26"/>
      <c r="CD4048" s="26"/>
      <c r="CE4048" s="26"/>
      <c r="CF4048" s="26"/>
      <c r="CG4048" s="26"/>
      <c r="CH4048" s="26"/>
      <c r="CI4048" s="26"/>
      <c r="CJ4048" s="26"/>
      <c r="CK4048" s="26"/>
      <c r="CL4048" s="26"/>
      <c r="CM4048" s="26"/>
    </row>
    <row r="4049" spans="50:93" x14ac:dyDescent="0.3">
      <c r="AX4049" s="26"/>
      <c r="AY4049" s="26"/>
      <c r="AZ4049" s="26"/>
      <c r="BA4049" s="26"/>
      <c r="BB4049" s="26"/>
      <c r="BC4049" s="26"/>
      <c r="BD4049" s="26"/>
      <c r="BE4049" s="26"/>
      <c r="BF4049" s="26"/>
      <c r="BG4049" s="26"/>
      <c r="BH4049" s="26"/>
      <c r="BI4049" s="26"/>
      <c r="BJ4049" s="26"/>
      <c r="BK4049" s="26"/>
      <c r="BL4049" s="26"/>
      <c r="BM4049" s="26"/>
      <c r="BN4049" s="26"/>
      <c r="BO4049" s="26"/>
      <c r="BP4049" s="26"/>
      <c r="BQ4049" s="26"/>
      <c r="BR4049" s="26"/>
      <c r="BS4049" s="26"/>
      <c r="BT4049" s="26"/>
      <c r="BU4049" s="26"/>
      <c r="BV4049" s="26"/>
      <c r="BW4049" s="26"/>
      <c r="BX4049" s="26"/>
      <c r="BY4049" s="26"/>
      <c r="BZ4049" s="26"/>
      <c r="CA4049" s="26"/>
      <c r="CB4049" s="26"/>
      <c r="CC4049" s="26"/>
      <c r="CD4049" s="26"/>
      <c r="CE4049" s="26"/>
      <c r="CF4049" s="26"/>
      <c r="CG4049" s="26"/>
      <c r="CH4049" s="26"/>
      <c r="CI4049" s="26"/>
      <c r="CJ4049" s="26"/>
      <c r="CK4049" s="26"/>
      <c r="CL4049" s="26"/>
      <c r="CM4049" s="26"/>
    </row>
    <row r="4050" spans="50:93" x14ac:dyDescent="0.3">
      <c r="AX4050" s="26"/>
      <c r="AY4050" s="26"/>
      <c r="AZ4050" s="26"/>
      <c r="BA4050" s="26"/>
      <c r="BB4050" s="26"/>
      <c r="BC4050" s="26"/>
      <c r="BD4050" s="26"/>
      <c r="BE4050" s="26"/>
      <c r="BF4050" s="26"/>
      <c r="BG4050" s="26"/>
      <c r="BH4050" s="26"/>
      <c r="BI4050" s="26"/>
      <c r="BJ4050" s="26"/>
      <c r="BK4050" s="26"/>
      <c r="BL4050" s="26"/>
      <c r="BM4050" s="26"/>
      <c r="BN4050" s="26"/>
      <c r="BO4050" s="26"/>
      <c r="BP4050" s="26"/>
      <c r="BQ4050" s="26"/>
      <c r="BR4050" s="26"/>
      <c r="BS4050" s="26"/>
      <c r="BT4050" s="26"/>
      <c r="BU4050" s="26"/>
      <c r="BV4050" s="26"/>
      <c r="BW4050" s="26"/>
      <c r="BX4050" s="26"/>
      <c r="BY4050" s="26"/>
      <c r="BZ4050" s="26"/>
      <c r="CA4050" s="26"/>
      <c r="CB4050" s="26"/>
      <c r="CC4050" s="26"/>
      <c r="CD4050" s="26"/>
      <c r="CE4050" s="26"/>
      <c r="CF4050" s="26"/>
      <c r="CG4050" s="26"/>
      <c r="CH4050" s="26"/>
      <c r="CI4050" s="26"/>
      <c r="CJ4050" s="26"/>
      <c r="CK4050" s="26"/>
      <c r="CL4050" s="26"/>
      <c r="CM4050" s="26"/>
    </row>
    <row r="4051" spans="50:93" x14ac:dyDescent="0.3">
      <c r="AX4051" s="26"/>
      <c r="AY4051" s="26"/>
      <c r="AZ4051" s="26"/>
      <c r="BA4051" s="26"/>
      <c r="BB4051" s="26"/>
      <c r="BC4051" s="26"/>
      <c r="BD4051" s="26"/>
      <c r="BE4051" s="26"/>
      <c r="BF4051" s="26"/>
      <c r="BG4051" s="26"/>
      <c r="BH4051" s="26"/>
      <c r="BI4051" s="26"/>
      <c r="BJ4051" s="26"/>
      <c r="BK4051" s="26"/>
      <c r="BL4051" s="26"/>
      <c r="BM4051" s="26"/>
      <c r="BN4051" s="26"/>
      <c r="BO4051" s="26"/>
      <c r="BP4051" s="26"/>
      <c r="BQ4051" s="26"/>
      <c r="BR4051" s="26"/>
      <c r="BS4051" s="26"/>
      <c r="BT4051" s="26"/>
      <c r="BU4051" s="26"/>
      <c r="BV4051" s="26"/>
      <c r="BW4051" s="26"/>
      <c r="BX4051" s="26"/>
      <c r="BY4051" s="26"/>
      <c r="BZ4051" s="26"/>
      <c r="CA4051" s="26"/>
      <c r="CB4051" s="26"/>
      <c r="CC4051" s="26"/>
      <c r="CD4051" s="26"/>
      <c r="CE4051" s="26"/>
      <c r="CF4051" s="26"/>
      <c r="CG4051" s="26"/>
      <c r="CH4051" s="26"/>
      <c r="CI4051" s="26"/>
      <c r="CJ4051" s="26"/>
      <c r="CK4051" s="26"/>
      <c r="CL4051" s="26"/>
      <c r="CM4051" s="26"/>
      <c r="CN4051" s="74"/>
      <c r="CO4051" s="74"/>
    </row>
    <row r="4052" spans="50:93" x14ac:dyDescent="0.3">
      <c r="AX4052" s="26"/>
      <c r="AY4052" s="26"/>
      <c r="AZ4052" s="26"/>
      <c r="BA4052" s="26"/>
      <c r="BB4052" s="26"/>
      <c r="BC4052" s="26"/>
      <c r="BD4052" s="26"/>
      <c r="BE4052" s="26"/>
      <c r="BF4052" s="26"/>
      <c r="BG4052" s="26"/>
      <c r="BH4052" s="26"/>
      <c r="BI4052" s="26"/>
      <c r="BJ4052" s="26"/>
      <c r="BK4052" s="26"/>
      <c r="BL4052" s="26"/>
      <c r="BM4052" s="26"/>
      <c r="BN4052" s="26"/>
      <c r="BO4052" s="26"/>
      <c r="BP4052" s="26"/>
      <c r="BQ4052" s="26"/>
      <c r="BR4052" s="26"/>
      <c r="BS4052" s="26"/>
      <c r="BT4052" s="26"/>
      <c r="BU4052" s="26"/>
      <c r="BV4052" s="26"/>
      <c r="BW4052" s="26"/>
      <c r="BX4052" s="26"/>
      <c r="BY4052" s="26"/>
      <c r="BZ4052" s="26"/>
      <c r="CA4052" s="26"/>
      <c r="CB4052" s="26"/>
      <c r="CC4052" s="26"/>
      <c r="CD4052" s="26"/>
      <c r="CE4052" s="26"/>
      <c r="CF4052" s="26"/>
      <c r="CG4052" s="26"/>
      <c r="CH4052" s="26"/>
      <c r="CI4052" s="26"/>
      <c r="CJ4052" s="26"/>
      <c r="CK4052" s="26"/>
      <c r="CL4052" s="26"/>
      <c r="CM4052" s="26"/>
      <c r="CN4052" s="74"/>
      <c r="CO4052" s="74"/>
    </row>
    <row r="4053" spans="50:93" x14ac:dyDescent="0.3">
      <c r="AX4053" s="26"/>
      <c r="AY4053" s="26"/>
      <c r="AZ4053" s="26"/>
      <c r="BA4053" s="26"/>
      <c r="BB4053" s="26"/>
      <c r="BC4053" s="26"/>
      <c r="BD4053" s="26"/>
      <c r="BE4053" s="26"/>
      <c r="BF4053" s="26"/>
      <c r="BG4053" s="26"/>
      <c r="BH4053" s="26"/>
      <c r="BI4053" s="26"/>
      <c r="BJ4053" s="26"/>
      <c r="BK4053" s="26"/>
      <c r="BL4053" s="26"/>
      <c r="BM4053" s="26"/>
      <c r="BN4053" s="26"/>
      <c r="BO4053" s="26"/>
      <c r="BP4053" s="26"/>
      <c r="BQ4053" s="26"/>
      <c r="BR4053" s="26"/>
      <c r="BS4053" s="26"/>
      <c r="BT4053" s="26"/>
      <c r="BU4053" s="26"/>
      <c r="BV4053" s="26"/>
      <c r="BW4053" s="26"/>
      <c r="BX4053" s="26"/>
      <c r="BY4053" s="26"/>
      <c r="BZ4053" s="26"/>
      <c r="CA4053" s="26"/>
      <c r="CB4053" s="26"/>
      <c r="CC4053" s="26"/>
      <c r="CD4053" s="26"/>
      <c r="CE4053" s="26"/>
      <c r="CF4053" s="26"/>
      <c r="CG4053" s="26"/>
      <c r="CH4053" s="26"/>
      <c r="CI4053" s="26"/>
      <c r="CJ4053" s="26"/>
      <c r="CK4053" s="26"/>
      <c r="CL4053" s="26"/>
      <c r="CM4053" s="26"/>
      <c r="CN4053" s="74"/>
      <c r="CO4053" s="74"/>
    </row>
    <row r="4054" spans="50:93" x14ac:dyDescent="0.3">
      <c r="AX4054" s="26"/>
      <c r="AY4054" s="26"/>
      <c r="AZ4054" s="26"/>
      <c r="BA4054" s="26"/>
      <c r="BB4054" s="26"/>
      <c r="BC4054" s="26"/>
      <c r="BD4054" s="26"/>
      <c r="BE4054" s="26"/>
      <c r="BF4054" s="26"/>
      <c r="BG4054" s="26"/>
      <c r="BH4054" s="26"/>
      <c r="BI4054" s="26"/>
      <c r="BJ4054" s="26"/>
      <c r="BK4054" s="26"/>
      <c r="BL4054" s="26"/>
      <c r="BM4054" s="26"/>
      <c r="BN4054" s="26"/>
      <c r="BO4054" s="26"/>
      <c r="BP4054" s="26"/>
      <c r="BQ4054" s="26"/>
      <c r="BR4054" s="26"/>
      <c r="BS4054" s="26"/>
      <c r="BT4054" s="26"/>
      <c r="BU4054" s="26"/>
      <c r="BV4054" s="26"/>
      <c r="BW4054" s="26"/>
      <c r="BX4054" s="26"/>
      <c r="BY4054" s="26"/>
      <c r="BZ4054" s="26"/>
      <c r="CA4054" s="26"/>
      <c r="CB4054" s="26"/>
      <c r="CC4054" s="26"/>
      <c r="CD4054" s="26"/>
      <c r="CE4054" s="26"/>
      <c r="CF4054" s="26"/>
      <c r="CG4054" s="26"/>
      <c r="CH4054" s="26"/>
      <c r="CI4054" s="26"/>
      <c r="CJ4054" s="26"/>
      <c r="CK4054" s="26"/>
      <c r="CL4054" s="26"/>
      <c r="CM4054" s="26"/>
      <c r="CN4054" s="74"/>
      <c r="CO4054" s="74"/>
    </row>
    <row r="4055" spans="50:93" x14ac:dyDescent="0.3">
      <c r="AX4055" s="26"/>
      <c r="AY4055" s="26"/>
      <c r="AZ4055" s="26"/>
      <c r="BA4055" s="26"/>
      <c r="BB4055" s="26"/>
      <c r="BC4055" s="26"/>
      <c r="BD4055" s="26"/>
      <c r="BE4055" s="26"/>
      <c r="BF4055" s="26"/>
      <c r="BG4055" s="26"/>
      <c r="BH4055" s="26"/>
      <c r="BI4055" s="26"/>
      <c r="BJ4055" s="26"/>
      <c r="BK4055" s="26"/>
      <c r="BL4055" s="26"/>
      <c r="BM4055" s="26"/>
      <c r="BN4055" s="26"/>
      <c r="BO4055" s="26"/>
      <c r="BP4055" s="26"/>
      <c r="BQ4055" s="26"/>
      <c r="BR4055" s="26"/>
      <c r="BS4055" s="26"/>
      <c r="BT4055" s="26"/>
      <c r="BU4055" s="26"/>
      <c r="BV4055" s="26"/>
      <c r="BW4055" s="26"/>
      <c r="BX4055" s="26"/>
      <c r="BY4055" s="26"/>
      <c r="BZ4055" s="26"/>
      <c r="CA4055" s="26"/>
      <c r="CB4055" s="26"/>
      <c r="CC4055" s="26"/>
      <c r="CD4055" s="26"/>
      <c r="CE4055" s="26"/>
      <c r="CF4055" s="26"/>
      <c r="CG4055" s="26"/>
      <c r="CH4055" s="26"/>
      <c r="CI4055" s="26"/>
      <c r="CJ4055" s="26"/>
      <c r="CK4055" s="26"/>
      <c r="CL4055" s="26"/>
      <c r="CM4055" s="26"/>
      <c r="CN4055" s="74"/>
      <c r="CO4055" s="74"/>
    </row>
    <row r="4056" spans="50:93" x14ac:dyDescent="0.3">
      <c r="AX4056" s="26"/>
      <c r="AY4056" s="26"/>
      <c r="AZ4056" s="26"/>
      <c r="BA4056" s="26"/>
      <c r="BB4056" s="26"/>
      <c r="BC4056" s="26"/>
      <c r="BD4056" s="26"/>
      <c r="BE4056" s="26"/>
      <c r="BF4056" s="26"/>
      <c r="BG4056" s="26"/>
      <c r="BH4056" s="26"/>
      <c r="BI4056" s="26"/>
      <c r="BJ4056" s="26"/>
      <c r="BK4056" s="26"/>
      <c r="BL4056" s="26"/>
      <c r="BM4056" s="26"/>
      <c r="BN4056" s="26"/>
      <c r="BO4056" s="26"/>
      <c r="BP4056" s="26"/>
      <c r="BQ4056" s="26"/>
      <c r="BR4056" s="26"/>
      <c r="BS4056" s="26"/>
      <c r="BT4056" s="26"/>
      <c r="BU4056" s="26"/>
      <c r="BV4056" s="26"/>
      <c r="BW4056" s="26"/>
      <c r="BX4056" s="26"/>
      <c r="BY4056" s="26"/>
      <c r="BZ4056" s="26"/>
      <c r="CA4056" s="26"/>
      <c r="CB4056" s="26"/>
      <c r="CC4056" s="26"/>
      <c r="CD4056" s="26"/>
      <c r="CE4056" s="26"/>
      <c r="CF4056" s="26"/>
      <c r="CG4056" s="26"/>
      <c r="CH4056" s="26"/>
      <c r="CI4056" s="26"/>
      <c r="CJ4056" s="26"/>
      <c r="CK4056" s="26"/>
      <c r="CL4056" s="26"/>
      <c r="CM4056" s="26"/>
      <c r="CN4056" s="74"/>
      <c r="CO4056" s="74"/>
    </row>
    <row r="4057" spans="50:93" x14ac:dyDescent="0.3">
      <c r="AX4057" s="26"/>
      <c r="AY4057" s="26"/>
      <c r="AZ4057" s="26"/>
      <c r="BA4057" s="26"/>
      <c r="BB4057" s="26"/>
      <c r="BC4057" s="26"/>
      <c r="BD4057" s="26"/>
      <c r="BE4057" s="26"/>
      <c r="BF4057" s="26"/>
      <c r="BG4057" s="26"/>
      <c r="BH4057" s="26"/>
      <c r="BI4057" s="26"/>
      <c r="BJ4057" s="26"/>
      <c r="BK4057" s="26"/>
      <c r="BL4057" s="26"/>
      <c r="BM4057" s="26"/>
      <c r="BN4057" s="26"/>
      <c r="BO4057" s="26"/>
      <c r="BP4057" s="26"/>
      <c r="BQ4057" s="26"/>
      <c r="BR4057" s="26"/>
      <c r="BS4057" s="26"/>
      <c r="BT4057" s="26"/>
      <c r="BU4057" s="26"/>
      <c r="BV4057" s="26"/>
      <c r="BW4057" s="26"/>
      <c r="BX4057" s="26"/>
      <c r="BY4057" s="26"/>
      <c r="BZ4057" s="26"/>
      <c r="CA4057" s="26"/>
      <c r="CB4057" s="26"/>
      <c r="CC4057" s="26"/>
      <c r="CD4057" s="26"/>
      <c r="CE4057" s="26"/>
      <c r="CF4057" s="26"/>
      <c r="CG4057" s="26"/>
      <c r="CH4057" s="26"/>
      <c r="CI4057" s="26"/>
      <c r="CJ4057" s="26"/>
      <c r="CK4057" s="26"/>
      <c r="CL4057" s="26"/>
      <c r="CM4057" s="26"/>
      <c r="CN4057" s="74"/>
      <c r="CO4057" s="74"/>
    </row>
    <row r="4058" spans="50:93" x14ac:dyDescent="0.3">
      <c r="AX4058" s="26"/>
      <c r="AY4058" s="26"/>
      <c r="AZ4058" s="26"/>
      <c r="BA4058" s="26"/>
      <c r="BB4058" s="26"/>
      <c r="BC4058" s="26"/>
      <c r="BD4058" s="26"/>
      <c r="BE4058" s="26"/>
      <c r="BF4058" s="26"/>
      <c r="BG4058" s="26"/>
      <c r="BH4058" s="26"/>
      <c r="BI4058" s="26"/>
      <c r="BJ4058" s="26"/>
      <c r="BK4058" s="26"/>
      <c r="BL4058" s="26"/>
      <c r="BM4058" s="26"/>
      <c r="BN4058" s="26"/>
      <c r="BO4058" s="26"/>
      <c r="BP4058" s="26"/>
      <c r="BQ4058" s="26"/>
      <c r="BR4058" s="26"/>
      <c r="BS4058" s="26"/>
      <c r="BT4058" s="26"/>
      <c r="BU4058" s="26"/>
      <c r="BV4058" s="26"/>
      <c r="BW4058" s="26"/>
      <c r="BX4058" s="26"/>
      <c r="BY4058" s="26"/>
      <c r="BZ4058" s="26"/>
      <c r="CA4058" s="26"/>
      <c r="CB4058" s="26"/>
      <c r="CC4058" s="26"/>
      <c r="CD4058" s="26"/>
      <c r="CE4058" s="26"/>
      <c r="CF4058" s="26"/>
      <c r="CG4058" s="26"/>
      <c r="CH4058" s="26"/>
      <c r="CI4058" s="26"/>
      <c r="CJ4058" s="26"/>
      <c r="CK4058" s="26"/>
      <c r="CL4058" s="26"/>
      <c r="CM4058" s="26"/>
      <c r="CN4058" s="74"/>
      <c r="CO4058" s="74"/>
    </row>
    <row r="4059" spans="50:93" x14ac:dyDescent="0.3">
      <c r="AX4059" s="26"/>
      <c r="AY4059" s="26"/>
      <c r="AZ4059" s="26"/>
      <c r="BA4059" s="26"/>
      <c r="BB4059" s="26"/>
      <c r="BC4059" s="26"/>
      <c r="BD4059" s="26"/>
      <c r="BE4059" s="26"/>
      <c r="BF4059" s="26"/>
      <c r="BG4059" s="26"/>
      <c r="BH4059" s="26"/>
      <c r="BI4059" s="26"/>
      <c r="BJ4059" s="26"/>
      <c r="BK4059" s="26"/>
      <c r="BL4059" s="26"/>
      <c r="BM4059" s="26"/>
      <c r="BN4059" s="26"/>
      <c r="BO4059" s="26"/>
      <c r="BP4059" s="26"/>
      <c r="BQ4059" s="26"/>
      <c r="BR4059" s="26"/>
      <c r="BS4059" s="26"/>
      <c r="BT4059" s="26"/>
      <c r="BU4059" s="26"/>
      <c r="BV4059" s="26"/>
      <c r="BW4059" s="26"/>
      <c r="BX4059" s="26"/>
      <c r="BY4059" s="26"/>
      <c r="BZ4059" s="26"/>
      <c r="CA4059" s="26"/>
      <c r="CB4059" s="26"/>
      <c r="CC4059" s="26"/>
      <c r="CD4059" s="26"/>
      <c r="CE4059" s="26"/>
      <c r="CF4059" s="26"/>
      <c r="CG4059" s="26"/>
      <c r="CH4059" s="26"/>
      <c r="CI4059" s="26"/>
      <c r="CJ4059" s="26"/>
      <c r="CK4059" s="26"/>
      <c r="CL4059" s="26"/>
      <c r="CM4059" s="26"/>
      <c r="CN4059" s="74"/>
      <c r="CO4059" s="74"/>
    </row>
    <row r="4060" spans="50:93" x14ac:dyDescent="0.3">
      <c r="AX4060" s="26"/>
      <c r="AY4060" s="26"/>
      <c r="AZ4060" s="26"/>
      <c r="BA4060" s="26"/>
      <c r="BB4060" s="26"/>
      <c r="BC4060" s="26"/>
      <c r="BD4060" s="26"/>
      <c r="BE4060" s="26"/>
      <c r="BF4060" s="26"/>
      <c r="BG4060" s="26"/>
      <c r="BH4060" s="26"/>
      <c r="BI4060" s="26"/>
      <c r="BJ4060" s="26"/>
      <c r="BK4060" s="26"/>
      <c r="BL4060" s="26"/>
      <c r="BM4060" s="26"/>
      <c r="BN4060" s="26"/>
      <c r="BO4060" s="26"/>
      <c r="BP4060" s="26"/>
      <c r="BQ4060" s="26"/>
      <c r="BR4060" s="26"/>
      <c r="BS4060" s="26"/>
      <c r="BT4060" s="26"/>
      <c r="BU4060" s="26"/>
      <c r="BV4060" s="26"/>
      <c r="BW4060" s="26"/>
      <c r="BX4060" s="26"/>
      <c r="BY4060" s="26"/>
      <c r="BZ4060" s="26"/>
      <c r="CA4060" s="26"/>
      <c r="CB4060" s="26"/>
      <c r="CC4060" s="26"/>
      <c r="CD4060" s="26"/>
      <c r="CE4060" s="26"/>
      <c r="CF4060" s="26"/>
      <c r="CG4060" s="26"/>
      <c r="CH4060" s="26"/>
      <c r="CI4060" s="26"/>
      <c r="CJ4060" s="26"/>
      <c r="CK4060" s="26"/>
      <c r="CL4060" s="26"/>
      <c r="CM4060" s="26"/>
      <c r="CN4060" s="74"/>
      <c r="CO4060" s="74"/>
    </row>
    <row r="4061" spans="50:93" x14ac:dyDescent="0.3">
      <c r="AX4061" s="26"/>
      <c r="AY4061" s="26"/>
      <c r="AZ4061" s="26"/>
      <c r="BA4061" s="26"/>
      <c r="BB4061" s="26"/>
      <c r="BC4061" s="26"/>
      <c r="BD4061" s="26"/>
      <c r="BE4061" s="26"/>
      <c r="BF4061" s="26"/>
      <c r="BG4061" s="26"/>
      <c r="BH4061" s="26"/>
      <c r="BI4061" s="26"/>
      <c r="BJ4061" s="26"/>
      <c r="BK4061" s="26"/>
      <c r="BL4061" s="26"/>
      <c r="BM4061" s="26"/>
      <c r="BN4061" s="26"/>
      <c r="BO4061" s="26"/>
      <c r="BP4061" s="26"/>
      <c r="BQ4061" s="26"/>
      <c r="BR4061" s="26"/>
      <c r="BS4061" s="26"/>
      <c r="BT4061" s="26"/>
      <c r="BU4061" s="26"/>
      <c r="BV4061" s="26"/>
      <c r="BW4061" s="26"/>
      <c r="BX4061" s="26"/>
      <c r="BY4061" s="26"/>
      <c r="BZ4061" s="26"/>
      <c r="CA4061" s="26"/>
      <c r="CB4061" s="26"/>
      <c r="CC4061" s="26"/>
      <c r="CD4061" s="26"/>
      <c r="CE4061" s="26"/>
      <c r="CF4061" s="26"/>
      <c r="CG4061" s="26"/>
      <c r="CH4061" s="26"/>
      <c r="CI4061" s="26"/>
      <c r="CJ4061" s="26"/>
      <c r="CK4061" s="26"/>
      <c r="CL4061" s="26"/>
      <c r="CM4061" s="26"/>
      <c r="CN4061" s="74"/>
      <c r="CO4061" s="74"/>
    </row>
    <row r="4062" spans="50:93" x14ac:dyDescent="0.3">
      <c r="AX4062" s="26"/>
      <c r="AY4062" s="26"/>
      <c r="AZ4062" s="26"/>
      <c r="BA4062" s="26"/>
      <c r="BB4062" s="26"/>
      <c r="BC4062" s="26"/>
      <c r="BD4062" s="26"/>
      <c r="BE4062" s="26"/>
      <c r="BF4062" s="26"/>
      <c r="BG4062" s="26"/>
      <c r="BH4062" s="26"/>
      <c r="BI4062" s="26"/>
      <c r="BJ4062" s="26"/>
      <c r="BK4062" s="26"/>
      <c r="BL4062" s="26"/>
      <c r="BM4062" s="26"/>
      <c r="BN4062" s="26"/>
      <c r="BO4062" s="26"/>
      <c r="BP4062" s="26"/>
      <c r="BQ4062" s="26"/>
      <c r="BR4062" s="26"/>
      <c r="BS4062" s="26"/>
      <c r="BT4062" s="26"/>
      <c r="BU4062" s="26"/>
      <c r="BV4062" s="26"/>
      <c r="BW4062" s="26"/>
      <c r="BX4062" s="26"/>
      <c r="BY4062" s="26"/>
      <c r="BZ4062" s="26"/>
      <c r="CA4062" s="26"/>
      <c r="CB4062" s="26"/>
      <c r="CC4062" s="26"/>
      <c r="CD4062" s="26"/>
      <c r="CE4062" s="26"/>
      <c r="CF4062" s="26"/>
      <c r="CG4062" s="26"/>
      <c r="CH4062" s="26"/>
      <c r="CI4062" s="26"/>
      <c r="CJ4062" s="26"/>
      <c r="CK4062" s="26"/>
      <c r="CL4062" s="26"/>
      <c r="CM4062" s="26"/>
      <c r="CN4062" s="74"/>
      <c r="CO4062" s="74"/>
    </row>
    <row r="4063" spans="50:93" x14ac:dyDescent="0.3">
      <c r="AX4063" s="26"/>
      <c r="AY4063" s="26"/>
      <c r="AZ4063" s="26"/>
      <c r="BA4063" s="26"/>
      <c r="BB4063" s="26"/>
      <c r="BC4063" s="26"/>
      <c r="BD4063" s="26"/>
      <c r="BE4063" s="26"/>
      <c r="BF4063" s="26"/>
      <c r="BG4063" s="26"/>
      <c r="BH4063" s="26"/>
      <c r="BI4063" s="26"/>
      <c r="BJ4063" s="26"/>
      <c r="BK4063" s="26"/>
      <c r="BL4063" s="26"/>
      <c r="BM4063" s="26"/>
      <c r="BN4063" s="26"/>
      <c r="BO4063" s="26"/>
      <c r="BP4063" s="26"/>
      <c r="BQ4063" s="26"/>
      <c r="BR4063" s="26"/>
      <c r="BS4063" s="26"/>
      <c r="BT4063" s="26"/>
      <c r="BU4063" s="26"/>
      <c r="BV4063" s="26"/>
      <c r="BW4063" s="26"/>
      <c r="BX4063" s="26"/>
      <c r="BY4063" s="26"/>
      <c r="BZ4063" s="26"/>
      <c r="CA4063" s="26"/>
      <c r="CB4063" s="26"/>
      <c r="CC4063" s="26"/>
      <c r="CD4063" s="26"/>
      <c r="CE4063" s="26"/>
      <c r="CF4063" s="26"/>
      <c r="CG4063" s="26"/>
      <c r="CH4063" s="26"/>
      <c r="CI4063" s="26"/>
      <c r="CJ4063" s="26"/>
      <c r="CK4063" s="26"/>
      <c r="CL4063" s="26"/>
      <c r="CM4063" s="26"/>
      <c r="CN4063" s="74"/>
      <c r="CO4063" s="74"/>
    </row>
    <row r="4064" spans="50:93" x14ac:dyDescent="0.3">
      <c r="AX4064" s="26"/>
      <c r="AY4064" s="26"/>
      <c r="AZ4064" s="26"/>
      <c r="BA4064" s="26"/>
      <c r="BB4064" s="26"/>
      <c r="BC4064" s="26"/>
      <c r="BD4064" s="26"/>
      <c r="BE4064" s="26"/>
      <c r="BF4064" s="26"/>
      <c r="BG4064" s="26"/>
      <c r="BH4064" s="26"/>
      <c r="BI4064" s="26"/>
      <c r="BJ4064" s="26"/>
      <c r="BK4064" s="26"/>
      <c r="BL4064" s="26"/>
      <c r="BM4064" s="26"/>
      <c r="BN4064" s="26"/>
      <c r="BO4064" s="26"/>
      <c r="BP4064" s="26"/>
      <c r="BQ4064" s="26"/>
      <c r="BR4064" s="26"/>
      <c r="BS4064" s="26"/>
      <c r="BT4064" s="26"/>
      <c r="BU4064" s="26"/>
      <c r="BV4064" s="26"/>
      <c r="BW4064" s="26"/>
      <c r="BX4064" s="26"/>
      <c r="BY4064" s="26"/>
      <c r="BZ4064" s="26"/>
      <c r="CA4064" s="26"/>
      <c r="CB4064" s="26"/>
      <c r="CC4064" s="26"/>
      <c r="CD4064" s="26"/>
      <c r="CE4064" s="26"/>
      <c r="CF4064" s="26"/>
      <c r="CG4064" s="26"/>
      <c r="CH4064" s="26"/>
      <c r="CI4064" s="26"/>
      <c r="CJ4064" s="26"/>
      <c r="CK4064" s="26"/>
      <c r="CL4064" s="26"/>
      <c r="CM4064" s="26"/>
      <c r="CN4064" s="74"/>
      <c r="CO4064" s="74"/>
    </row>
    <row r="4065" spans="50:93" x14ac:dyDescent="0.3">
      <c r="AX4065" s="26"/>
      <c r="AY4065" s="26"/>
      <c r="AZ4065" s="26"/>
      <c r="BA4065" s="26"/>
      <c r="BB4065" s="26"/>
      <c r="BC4065" s="26"/>
      <c r="BD4065" s="26"/>
      <c r="BE4065" s="26"/>
      <c r="BF4065" s="26"/>
      <c r="BG4065" s="26"/>
      <c r="BH4065" s="26"/>
      <c r="BI4065" s="26"/>
      <c r="BJ4065" s="26"/>
      <c r="BK4065" s="26"/>
      <c r="BL4065" s="26"/>
      <c r="BM4065" s="26"/>
      <c r="BN4065" s="26"/>
      <c r="BO4065" s="26"/>
      <c r="BP4065" s="26"/>
      <c r="BQ4065" s="26"/>
      <c r="BR4065" s="26"/>
      <c r="BS4065" s="26"/>
      <c r="BT4065" s="26"/>
      <c r="BU4065" s="26"/>
      <c r="BV4065" s="26"/>
      <c r="BW4065" s="26"/>
      <c r="BX4065" s="26"/>
      <c r="BY4065" s="26"/>
      <c r="BZ4065" s="26"/>
      <c r="CA4065" s="26"/>
      <c r="CB4065" s="26"/>
      <c r="CC4065" s="26"/>
      <c r="CD4065" s="26"/>
      <c r="CE4065" s="26"/>
      <c r="CF4065" s="26"/>
      <c r="CG4065" s="26"/>
      <c r="CH4065" s="26"/>
      <c r="CI4065" s="26"/>
      <c r="CJ4065" s="26"/>
      <c r="CK4065" s="26"/>
      <c r="CL4065" s="26"/>
      <c r="CM4065" s="26"/>
      <c r="CN4065" s="74"/>
      <c r="CO4065" s="74"/>
    </row>
    <row r="4066" spans="50:93" x14ac:dyDescent="0.3">
      <c r="AX4066" s="26"/>
      <c r="AY4066" s="26"/>
      <c r="AZ4066" s="26"/>
      <c r="BA4066" s="26"/>
      <c r="BB4066" s="26"/>
      <c r="BC4066" s="26"/>
      <c r="BD4066" s="26"/>
      <c r="BE4066" s="26"/>
      <c r="BF4066" s="26"/>
      <c r="BG4066" s="26"/>
      <c r="BH4066" s="26"/>
      <c r="BI4066" s="26"/>
      <c r="BJ4066" s="26"/>
      <c r="BK4066" s="26"/>
      <c r="BL4066" s="26"/>
      <c r="BM4066" s="26"/>
      <c r="BN4066" s="26"/>
      <c r="BO4066" s="26"/>
      <c r="BP4066" s="26"/>
      <c r="BQ4066" s="26"/>
      <c r="BR4066" s="26"/>
      <c r="BS4066" s="26"/>
      <c r="BT4066" s="26"/>
      <c r="BU4066" s="26"/>
      <c r="BV4066" s="26"/>
      <c r="BW4066" s="26"/>
      <c r="BX4066" s="26"/>
      <c r="BY4066" s="26"/>
      <c r="BZ4066" s="26"/>
      <c r="CA4066" s="26"/>
      <c r="CB4066" s="26"/>
      <c r="CC4066" s="26"/>
      <c r="CD4066" s="26"/>
      <c r="CE4066" s="26"/>
      <c r="CF4066" s="26"/>
      <c r="CG4066" s="26"/>
      <c r="CH4066" s="26"/>
      <c r="CI4066" s="26"/>
      <c r="CJ4066" s="26"/>
      <c r="CK4066" s="26"/>
      <c r="CL4066" s="26"/>
      <c r="CM4066" s="26"/>
      <c r="CN4066" s="74"/>
      <c r="CO4066" s="74"/>
    </row>
    <row r="4067" spans="50:93" x14ac:dyDescent="0.3">
      <c r="AX4067" s="26"/>
      <c r="AY4067" s="26"/>
      <c r="AZ4067" s="26"/>
      <c r="BA4067" s="26"/>
      <c r="BB4067" s="26"/>
      <c r="BC4067" s="26"/>
      <c r="BD4067" s="26"/>
      <c r="BE4067" s="26"/>
      <c r="BF4067" s="26"/>
      <c r="BG4067" s="26"/>
      <c r="BH4067" s="26"/>
      <c r="BI4067" s="26"/>
      <c r="BJ4067" s="26"/>
      <c r="BK4067" s="26"/>
      <c r="BL4067" s="26"/>
      <c r="BM4067" s="26"/>
      <c r="BN4067" s="26"/>
      <c r="BO4067" s="26"/>
      <c r="BP4067" s="26"/>
      <c r="BQ4067" s="26"/>
      <c r="BR4067" s="26"/>
      <c r="BS4067" s="26"/>
      <c r="BT4067" s="26"/>
      <c r="BU4067" s="26"/>
      <c r="BV4067" s="26"/>
      <c r="BW4067" s="26"/>
      <c r="BX4067" s="26"/>
      <c r="BY4067" s="26"/>
      <c r="BZ4067" s="26"/>
      <c r="CA4067" s="26"/>
      <c r="CB4067" s="26"/>
      <c r="CC4067" s="26"/>
      <c r="CD4067" s="26"/>
      <c r="CE4067" s="26"/>
      <c r="CF4067" s="26"/>
      <c r="CG4067" s="26"/>
      <c r="CH4067" s="26"/>
      <c r="CI4067" s="26"/>
      <c r="CJ4067" s="26"/>
      <c r="CK4067" s="26"/>
      <c r="CL4067" s="26"/>
      <c r="CM4067" s="26"/>
      <c r="CN4067" s="74"/>
      <c r="CO4067" s="74"/>
    </row>
    <row r="4068" spans="50:93" x14ac:dyDescent="0.3">
      <c r="AX4068" s="26"/>
      <c r="AY4068" s="26"/>
      <c r="AZ4068" s="26"/>
      <c r="BA4068" s="26"/>
      <c r="BB4068" s="26"/>
      <c r="BC4068" s="26"/>
      <c r="BD4068" s="26"/>
      <c r="BE4068" s="26"/>
      <c r="BF4068" s="26"/>
      <c r="BG4068" s="26"/>
      <c r="BH4068" s="26"/>
      <c r="BI4068" s="26"/>
      <c r="BJ4068" s="26"/>
      <c r="BK4068" s="26"/>
      <c r="BL4068" s="26"/>
      <c r="BM4068" s="26"/>
      <c r="BN4068" s="26"/>
      <c r="BO4068" s="26"/>
      <c r="BP4068" s="26"/>
      <c r="BQ4068" s="26"/>
      <c r="BR4068" s="26"/>
      <c r="BS4068" s="26"/>
      <c r="BT4068" s="26"/>
      <c r="BU4068" s="26"/>
      <c r="BV4068" s="26"/>
      <c r="BW4068" s="26"/>
      <c r="BX4068" s="26"/>
      <c r="BY4068" s="26"/>
      <c r="BZ4068" s="26"/>
      <c r="CA4068" s="26"/>
      <c r="CB4068" s="26"/>
      <c r="CC4068" s="26"/>
      <c r="CD4068" s="26"/>
      <c r="CE4068" s="26"/>
      <c r="CF4068" s="26"/>
      <c r="CG4068" s="26"/>
      <c r="CH4068" s="26"/>
      <c r="CI4068" s="26"/>
      <c r="CJ4068" s="26"/>
      <c r="CK4068" s="26"/>
      <c r="CL4068" s="26"/>
      <c r="CM4068" s="26"/>
      <c r="CN4068" s="74"/>
      <c r="CO4068" s="74"/>
    </row>
    <row r="4069" spans="50:93" x14ac:dyDescent="0.3">
      <c r="AX4069" s="26"/>
      <c r="AY4069" s="26"/>
      <c r="AZ4069" s="26"/>
      <c r="BA4069" s="26"/>
      <c r="BB4069" s="26"/>
      <c r="BC4069" s="26"/>
      <c r="BD4069" s="26"/>
      <c r="BE4069" s="26"/>
      <c r="BF4069" s="26"/>
      <c r="BG4069" s="26"/>
      <c r="BH4069" s="26"/>
      <c r="BI4069" s="26"/>
      <c r="BJ4069" s="26"/>
      <c r="BK4069" s="26"/>
      <c r="BL4069" s="26"/>
      <c r="BM4069" s="26"/>
      <c r="BN4069" s="26"/>
      <c r="BO4069" s="26"/>
      <c r="BP4069" s="26"/>
      <c r="BQ4069" s="26"/>
      <c r="BR4069" s="26"/>
      <c r="BS4069" s="26"/>
      <c r="BT4069" s="26"/>
      <c r="BU4069" s="26"/>
      <c r="BV4069" s="26"/>
      <c r="BW4069" s="26"/>
      <c r="BX4069" s="26"/>
      <c r="BY4069" s="26"/>
      <c r="BZ4069" s="26"/>
      <c r="CA4069" s="26"/>
      <c r="CB4069" s="26"/>
      <c r="CC4069" s="26"/>
      <c r="CD4069" s="26"/>
      <c r="CE4069" s="26"/>
      <c r="CF4069" s="26"/>
      <c r="CG4069" s="26"/>
      <c r="CH4069" s="26"/>
      <c r="CI4069" s="26"/>
      <c r="CJ4069" s="26"/>
      <c r="CK4069" s="26"/>
      <c r="CL4069" s="26"/>
      <c r="CM4069" s="26"/>
      <c r="CN4069" s="74"/>
      <c r="CO4069" s="74"/>
    </row>
    <row r="4070" spans="50:93" x14ac:dyDescent="0.3">
      <c r="AX4070" s="26"/>
      <c r="AY4070" s="26"/>
      <c r="AZ4070" s="26"/>
      <c r="BA4070" s="26"/>
      <c r="BB4070" s="26"/>
      <c r="BC4070" s="26"/>
      <c r="BD4070" s="26"/>
      <c r="BE4070" s="26"/>
      <c r="BF4070" s="26"/>
      <c r="BG4070" s="26"/>
      <c r="BH4070" s="26"/>
      <c r="BI4070" s="26"/>
      <c r="BJ4070" s="26"/>
      <c r="BK4070" s="26"/>
      <c r="BL4070" s="26"/>
      <c r="BM4070" s="26"/>
      <c r="BN4070" s="26"/>
      <c r="BO4070" s="26"/>
      <c r="BP4070" s="26"/>
      <c r="BQ4070" s="26"/>
      <c r="BR4070" s="26"/>
      <c r="BS4070" s="26"/>
      <c r="BT4070" s="26"/>
      <c r="BU4070" s="26"/>
      <c r="BV4070" s="26"/>
      <c r="BW4070" s="26"/>
      <c r="BX4070" s="26"/>
      <c r="BY4070" s="26"/>
      <c r="BZ4070" s="26"/>
      <c r="CA4070" s="26"/>
      <c r="CB4070" s="26"/>
      <c r="CC4070" s="26"/>
      <c r="CD4070" s="26"/>
      <c r="CE4070" s="26"/>
      <c r="CF4070" s="26"/>
      <c r="CG4070" s="26"/>
      <c r="CH4070" s="26"/>
      <c r="CI4070" s="26"/>
      <c r="CJ4070" s="26"/>
      <c r="CK4070" s="26"/>
      <c r="CL4070" s="26"/>
      <c r="CM4070" s="26"/>
      <c r="CN4070" s="74"/>
      <c r="CO4070" s="74"/>
    </row>
    <row r="4071" spans="50:93" x14ac:dyDescent="0.3">
      <c r="AX4071" s="26"/>
      <c r="AY4071" s="26"/>
      <c r="AZ4071" s="26"/>
      <c r="BA4071" s="26"/>
      <c r="BB4071" s="26"/>
      <c r="BC4071" s="26"/>
      <c r="BD4071" s="26"/>
      <c r="BE4071" s="26"/>
      <c r="BF4071" s="26"/>
      <c r="BG4071" s="26"/>
      <c r="BH4071" s="26"/>
      <c r="BI4071" s="26"/>
      <c r="BJ4071" s="26"/>
      <c r="BK4071" s="26"/>
      <c r="BL4071" s="26"/>
      <c r="BM4071" s="26"/>
      <c r="BN4071" s="26"/>
      <c r="BO4071" s="26"/>
      <c r="BP4071" s="26"/>
      <c r="BQ4071" s="26"/>
      <c r="BR4071" s="26"/>
      <c r="BS4071" s="26"/>
      <c r="BT4071" s="26"/>
      <c r="BU4071" s="26"/>
      <c r="BV4071" s="26"/>
      <c r="BW4071" s="26"/>
      <c r="BX4071" s="26"/>
      <c r="BY4071" s="26"/>
      <c r="BZ4071" s="26"/>
      <c r="CA4071" s="26"/>
      <c r="CB4071" s="26"/>
      <c r="CC4071" s="26"/>
      <c r="CD4071" s="26"/>
      <c r="CE4071" s="26"/>
      <c r="CF4071" s="26"/>
      <c r="CG4071" s="26"/>
      <c r="CH4071" s="26"/>
      <c r="CI4071" s="26"/>
      <c r="CJ4071" s="26"/>
      <c r="CK4071" s="26"/>
      <c r="CL4071" s="26"/>
      <c r="CM4071" s="26"/>
      <c r="CN4071" s="74"/>
      <c r="CO4071" s="74"/>
    </row>
    <row r="4072" spans="50:93" x14ac:dyDescent="0.3">
      <c r="AX4072" s="26"/>
      <c r="AY4072" s="26"/>
      <c r="AZ4072" s="26"/>
      <c r="BA4072" s="26"/>
      <c r="BB4072" s="26"/>
      <c r="BC4072" s="26"/>
      <c r="BD4072" s="26"/>
      <c r="BE4072" s="26"/>
      <c r="BF4072" s="26"/>
      <c r="BG4072" s="26"/>
      <c r="BH4072" s="26"/>
      <c r="BI4072" s="26"/>
      <c r="BJ4072" s="26"/>
      <c r="BK4072" s="26"/>
      <c r="BL4072" s="26"/>
      <c r="BM4072" s="26"/>
      <c r="BN4072" s="26"/>
      <c r="BO4072" s="26"/>
      <c r="BP4072" s="26"/>
      <c r="BQ4072" s="26"/>
      <c r="BR4072" s="26"/>
      <c r="BS4072" s="26"/>
      <c r="BT4072" s="26"/>
      <c r="BU4072" s="26"/>
      <c r="BV4072" s="26"/>
      <c r="BW4072" s="26"/>
      <c r="BX4072" s="26"/>
      <c r="BY4072" s="26"/>
      <c r="BZ4072" s="26"/>
      <c r="CA4072" s="26"/>
      <c r="CB4072" s="26"/>
      <c r="CC4072" s="26"/>
      <c r="CD4072" s="26"/>
      <c r="CE4072" s="26"/>
      <c r="CF4072" s="26"/>
      <c r="CG4072" s="26"/>
      <c r="CH4072" s="26"/>
      <c r="CI4072" s="26"/>
      <c r="CJ4072" s="26"/>
      <c r="CK4072" s="26"/>
      <c r="CL4072" s="26"/>
      <c r="CM4072" s="26"/>
      <c r="CN4072" s="74"/>
      <c r="CO4072" s="74"/>
    </row>
    <row r="4073" spans="50:93" x14ac:dyDescent="0.3">
      <c r="AX4073" s="26"/>
      <c r="AY4073" s="26"/>
      <c r="AZ4073" s="26"/>
      <c r="BA4073" s="26"/>
      <c r="BB4073" s="26"/>
      <c r="BC4073" s="26"/>
      <c r="BD4073" s="26"/>
      <c r="BE4073" s="26"/>
      <c r="BF4073" s="26"/>
      <c r="BG4073" s="26"/>
      <c r="BH4073" s="26"/>
      <c r="BI4073" s="26"/>
      <c r="BJ4073" s="26"/>
      <c r="BK4073" s="26"/>
      <c r="BL4073" s="26"/>
      <c r="BM4073" s="26"/>
      <c r="BN4073" s="26"/>
      <c r="BO4073" s="26"/>
      <c r="BP4073" s="26"/>
      <c r="BQ4073" s="26"/>
      <c r="BR4073" s="26"/>
      <c r="BS4073" s="26"/>
      <c r="BT4073" s="26"/>
      <c r="BU4073" s="26"/>
      <c r="BV4073" s="26"/>
      <c r="BW4073" s="26"/>
      <c r="BX4073" s="26"/>
      <c r="BY4073" s="26"/>
      <c r="BZ4073" s="26"/>
      <c r="CA4073" s="26"/>
      <c r="CB4073" s="26"/>
      <c r="CC4073" s="26"/>
      <c r="CD4073" s="26"/>
      <c r="CE4073" s="26"/>
      <c r="CF4073" s="26"/>
      <c r="CG4073" s="26"/>
      <c r="CH4073" s="26"/>
      <c r="CI4073" s="26"/>
      <c r="CJ4073" s="26"/>
      <c r="CK4073" s="26"/>
      <c r="CL4073" s="26"/>
      <c r="CM4073" s="26"/>
      <c r="CN4073" s="74"/>
      <c r="CO4073" s="74"/>
    </row>
    <row r="4074" spans="50:93" x14ac:dyDescent="0.3">
      <c r="AX4074" s="26"/>
      <c r="AY4074" s="26"/>
      <c r="AZ4074" s="26"/>
      <c r="BA4074" s="26"/>
      <c r="BB4074" s="26"/>
      <c r="BC4074" s="26"/>
      <c r="BD4074" s="26"/>
      <c r="BE4074" s="26"/>
      <c r="BF4074" s="26"/>
      <c r="BG4074" s="26"/>
      <c r="BH4074" s="26"/>
      <c r="BI4074" s="26"/>
      <c r="BJ4074" s="26"/>
      <c r="BK4074" s="26"/>
      <c r="BL4074" s="26"/>
      <c r="BM4074" s="26"/>
      <c r="BN4074" s="26"/>
      <c r="BO4074" s="26"/>
      <c r="BP4074" s="26"/>
      <c r="BQ4074" s="26"/>
      <c r="BR4074" s="26"/>
      <c r="BS4074" s="26"/>
      <c r="BT4074" s="26"/>
      <c r="BU4074" s="26"/>
      <c r="BV4074" s="26"/>
      <c r="BW4074" s="26"/>
      <c r="BX4074" s="26"/>
      <c r="BY4074" s="26"/>
      <c r="BZ4074" s="26"/>
      <c r="CA4074" s="26"/>
      <c r="CB4074" s="26"/>
      <c r="CC4074" s="26"/>
      <c r="CD4074" s="26"/>
      <c r="CE4074" s="26"/>
      <c r="CF4074" s="26"/>
      <c r="CG4074" s="26"/>
      <c r="CH4074" s="26"/>
      <c r="CI4074" s="26"/>
      <c r="CJ4074" s="26"/>
      <c r="CK4074" s="26"/>
      <c r="CL4074" s="26"/>
      <c r="CM4074" s="26"/>
      <c r="CN4074" s="74"/>
      <c r="CO4074" s="74"/>
    </row>
    <row r="4075" spans="50:93" x14ac:dyDescent="0.3">
      <c r="AX4075" s="26"/>
      <c r="AY4075" s="26"/>
      <c r="AZ4075" s="26"/>
      <c r="BA4075" s="26"/>
      <c r="BB4075" s="26"/>
      <c r="BC4075" s="26"/>
      <c r="BD4075" s="26"/>
      <c r="BE4075" s="26"/>
      <c r="BF4075" s="26"/>
      <c r="BG4075" s="26"/>
      <c r="BH4075" s="26"/>
      <c r="BI4075" s="26"/>
      <c r="BJ4075" s="26"/>
      <c r="BK4075" s="26"/>
      <c r="BL4075" s="26"/>
      <c r="BM4075" s="26"/>
      <c r="BN4075" s="26"/>
      <c r="BO4075" s="26"/>
      <c r="BP4075" s="26"/>
      <c r="BQ4075" s="26"/>
      <c r="BR4075" s="26"/>
      <c r="BS4075" s="26"/>
      <c r="BT4075" s="26"/>
      <c r="BU4075" s="26"/>
      <c r="BV4075" s="26"/>
      <c r="BW4075" s="26"/>
      <c r="BX4075" s="26"/>
      <c r="BY4075" s="26"/>
      <c r="BZ4075" s="26"/>
      <c r="CA4075" s="26"/>
      <c r="CB4075" s="26"/>
      <c r="CC4075" s="26"/>
      <c r="CD4075" s="26"/>
      <c r="CE4075" s="26"/>
      <c r="CF4075" s="26"/>
      <c r="CG4075" s="26"/>
      <c r="CH4075" s="26"/>
      <c r="CI4075" s="26"/>
      <c r="CJ4075" s="26"/>
      <c r="CK4075" s="26"/>
      <c r="CL4075" s="26"/>
      <c r="CM4075" s="26"/>
      <c r="CN4075" s="74"/>
      <c r="CO4075" s="74"/>
    </row>
    <row r="4076" spans="50:93" x14ac:dyDescent="0.3">
      <c r="AX4076" s="26"/>
      <c r="AY4076" s="26"/>
      <c r="AZ4076" s="26"/>
      <c r="BA4076" s="26"/>
      <c r="BB4076" s="26"/>
      <c r="BC4076" s="26"/>
      <c r="BD4076" s="26"/>
      <c r="BE4076" s="26"/>
      <c r="BF4076" s="26"/>
      <c r="BG4076" s="26"/>
      <c r="BH4076" s="26"/>
      <c r="BI4076" s="26"/>
      <c r="BJ4076" s="26"/>
      <c r="BK4076" s="26"/>
      <c r="BL4076" s="26"/>
      <c r="BM4076" s="26"/>
      <c r="BN4076" s="26"/>
      <c r="BO4076" s="26"/>
      <c r="BP4076" s="26"/>
      <c r="BQ4076" s="26"/>
      <c r="BR4076" s="26"/>
      <c r="BS4076" s="26"/>
      <c r="BT4076" s="26"/>
      <c r="BU4076" s="26"/>
      <c r="BV4076" s="26"/>
      <c r="BW4076" s="26"/>
      <c r="BX4076" s="26"/>
      <c r="BY4076" s="26"/>
      <c r="BZ4076" s="26"/>
      <c r="CA4076" s="26"/>
      <c r="CB4076" s="26"/>
      <c r="CC4076" s="26"/>
      <c r="CD4076" s="26"/>
      <c r="CE4076" s="26"/>
      <c r="CF4076" s="26"/>
      <c r="CG4076" s="26"/>
      <c r="CH4076" s="26"/>
      <c r="CI4076" s="26"/>
      <c r="CJ4076" s="26"/>
      <c r="CK4076" s="26"/>
      <c r="CL4076" s="26"/>
      <c r="CM4076" s="26"/>
      <c r="CN4076" s="74"/>
      <c r="CO4076" s="74"/>
    </row>
    <row r="4077" spans="50:93" x14ac:dyDescent="0.3">
      <c r="AX4077" s="26"/>
      <c r="AY4077" s="26"/>
      <c r="AZ4077" s="26"/>
      <c r="BA4077" s="26"/>
      <c r="BB4077" s="26"/>
      <c r="BC4077" s="26"/>
      <c r="BD4077" s="26"/>
      <c r="BE4077" s="26"/>
      <c r="BF4077" s="26"/>
      <c r="BG4077" s="26"/>
      <c r="BH4077" s="26"/>
      <c r="BI4077" s="26"/>
      <c r="BJ4077" s="26"/>
      <c r="BK4077" s="26"/>
      <c r="BL4077" s="26"/>
      <c r="BM4077" s="26"/>
      <c r="BN4077" s="26"/>
      <c r="BO4077" s="26"/>
      <c r="BP4077" s="26"/>
      <c r="BQ4077" s="26"/>
      <c r="BR4077" s="26"/>
      <c r="BS4077" s="26"/>
      <c r="BT4077" s="26"/>
      <c r="BU4077" s="26"/>
      <c r="BV4077" s="26"/>
      <c r="BW4077" s="26"/>
      <c r="BX4077" s="26"/>
      <c r="BY4077" s="26"/>
      <c r="BZ4077" s="26"/>
      <c r="CA4077" s="26"/>
      <c r="CB4077" s="26"/>
      <c r="CC4077" s="26"/>
      <c r="CD4077" s="26"/>
      <c r="CE4077" s="26"/>
      <c r="CF4077" s="26"/>
      <c r="CG4077" s="26"/>
      <c r="CH4077" s="26"/>
      <c r="CI4077" s="26"/>
      <c r="CJ4077" s="26"/>
      <c r="CK4077" s="26"/>
      <c r="CL4077" s="26"/>
      <c r="CM4077" s="26"/>
      <c r="CN4077" s="74"/>
      <c r="CO4077" s="74"/>
    </row>
    <row r="4078" spans="50:93" x14ac:dyDescent="0.3">
      <c r="AX4078" s="26"/>
      <c r="AY4078" s="26"/>
      <c r="AZ4078" s="26"/>
      <c r="BA4078" s="26"/>
      <c r="BB4078" s="26"/>
      <c r="BC4078" s="26"/>
      <c r="BD4078" s="26"/>
      <c r="BE4078" s="26"/>
      <c r="BF4078" s="26"/>
      <c r="BG4078" s="26"/>
      <c r="BH4078" s="26"/>
      <c r="BI4078" s="26"/>
      <c r="BJ4078" s="26"/>
      <c r="BK4078" s="26"/>
      <c r="BL4078" s="26"/>
      <c r="BM4078" s="26"/>
      <c r="BN4078" s="26"/>
      <c r="BO4078" s="26"/>
      <c r="BP4078" s="26"/>
      <c r="BQ4078" s="26"/>
      <c r="BR4078" s="26"/>
      <c r="BS4078" s="26"/>
      <c r="BT4078" s="26"/>
      <c r="BU4078" s="26"/>
      <c r="BV4078" s="26"/>
      <c r="BW4078" s="26"/>
      <c r="BX4078" s="26"/>
      <c r="BY4078" s="26"/>
      <c r="BZ4078" s="26"/>
      <c r="CA4078" s="26"/>
      <c r="CB4078" s="26"/>
      <c r="CC4078" s="26"/>
      <c r="CD4078" s="26"/>
      <c r="CE4078" s="26"/>
      <c r="CF4078" s="26"/>
      <c r="CG4078" s="26"/>
      <c r="CH4078" s="26"/>
      <c r="CI4078" s="26"/>
      <c r="CJ4078" s="26"/>
      <c r="CK4078" s="26"/>
      <c r="CL4078" s="26"/>
      <c r="CM4078" s="26"/>
      <c r="CN4078" s="74"/>
      <c r="CO4078" s="74"/>
    </row>
    <row r="4079" spans="50:93" x14ac:dyDescent="0.3">
      <c r="AX4079" s="26"/>
      <c r="AY4079" s="26"/>
      <c r="AZ4079" s="26"/>
      <c r="BA4079" s="26"/>
      <c r="BB4079" s="26"/>
      <c r="BC4079" s="26"/>
      <c r="BD4079" s="26"/>
      <c r="BE4079" s="26"/>
      <c r="BF4079" s="26"/>
      <c r="BG4079" s="26"/>
      <c r="BH4079" s="26"/>
      <c r="BI4079" s="26"/>
      <c r="BJ4079" s="26"/>
      <c r="BK4079" s="26"/>
      <c r="BL4079" s="26"/>
      <c r="BM4079" s="26"/>
      <c r="BN4079" s="26"/>
      <c r="BO4079" s="26"/>
      <c r="BP4079" s="26"/>
      <c r="BQ4079" s="26"/>
      <c r="BR4079" s="26"/>
      <c r="BS4079" s="26"/>
      <c r="BT4079" s="26"/>
      <c r="BU4079" s="26"/>
      <c r="BV4079" s="26"/>
      <c r="BW4079" s="26"/>
      <c r="BX4079" s="26"/>
      <c r="BY4079" s="26"/>
      <c r="BZ4079" s="26"/>
      <c r="CA4079" s="26"/>
      <c r="CB4079" s="26"/>
      <c r="CC4079" s="26"/>
      <c r="CD4079" s="26"/>
      <c r="CE4079" s="26"/>
      <c r="CF4079" s="26"/>
      <c r="CG4079" s="26"/>
      <c r="CH4079" s="26"/>
      <c r="CI4079" s="26"/>
      <c r="CJ4079" s="26"/>
      <c r="CK4079" s="26"/>
      <c r="CL4079" s="26"/>
      <c r="CM4079" s="26"/>
      <c r="CN4079" s="74"/>
      <c r="CO4079" s="74"/>
    </row>
    <row r="4080" spans="50:93" x14ac:dyDescent="0.3">
      <c r="AX4080" s="26"/>
      <c r="AY4080" s="26"/>
      <c r="AZ4080" s="26"/>
      <c r="BA4080" s="26"/>
      <c r="BB4080" s="26"/>
      <c r="BC4080" s="26"/>
      <c r="BD4080" s="26"/>
      <c r="BE4080" s="26"/>
      <c r="BF4080" s="26"/>
      <c r="BG4080" s="26"/>
      <c r="BH4080" s="26"/>
      <c r="BI4080" s="26"/>
      <c r="BJ4080" s="26"/>
      <c r="BK4080" s="26"/>
      <c r="BL4080" s="26"/>
      <c r="BM4080" s="26"/>
      <c r="BN4080" s="26"/>
      <c r="BO4080" s="26"/>
      <c r="BP4080" s="26"/>
      <c r="BQ4080" s="26"/>
      <c r="BR4080" s="26"/>
      <c r="BS4080" s="26"/>
      <c r="BT4080" s="26"/>
      <c r="BU4080" s="26"/>
      <c r="BV4080" s="26"/>
      <c r="BW4080" s="26"/>
      <c r="BX4080" s="26"/>
      <c r="BY4080" s="26"/>
      <c r="BZ4080" s="26"/>
      <c r="CA4080" s="26"/>
      <c r="CB4080" s="26"/>
      <c r="CC4080" s="26"/>
      <c r="CD4080" s="26"/>
      <c r="CE4080" s="26"/>
      <c r="CF4080" s="26"/>
      <c r="CG4080" s="26"/>
      <c r="CH4080" s="26"/>
      <c r="CI4080" s="26"/>
      <c r="CJ4080" s="26"/>
      <c r="CK4080" s="26"/>
      <c r="CL4080" s="26"/>
      <c r="CM4080" s="26"/>
      <c r="CN4080" s="74"/>
      <c r="CO4080" s="74"/>
    </row>
    <row r="4081" spans="50:93" x14ac:dyDescent="0.3">
      <c r="AX4081" s="26"/>
      <c r="AY4081" s="26"/>
      <c r="AZ4081" s="26"/>
      <c r="BA4081" s="26"/>
      <c r="BB4081" s="26"/>
      <c r="BC4081" s="26"/>
      <c r="BD4081" s="26"/>
      <c r="BE4081" s="26"/>
      <c r="BF4081" s="26"/>
      <c r="BG4081" s="26"/>
      <c r="BH4081" s="26"/>
      <c r="BI4081" s="26"/>
      <c r="BJ4081" s="26"/>
      <c r="BK4081" s="26"/>
      <c r="BL4081" s="26"/>
      <c r="BM4081" s="26"/>
      <c r="BN4081" s="26"/>
      <c r="BO4081" s="26"/>
      <c r="BP4081" s="26"/>
      <c r="BQ4081" s="26"/>
      <c r="BR4081" s="26"/>
      <c r="BS4081" s="26"/>
      <c r="BT4081" s="26"/>
      <c r="BU4081" s="26"/>
      <c r="BV4081" s="26"/>
      <c r="BW4081" s="26"/>
      <c r="BX4081" s="26"/>
      <c r="BY4081" s="26"/>
      <c r="BZ4081" s="26"/>
      <c r="CA4081" s="26"/>
      <c r="CB4081" s="26"/>
      <c r="CC4081" s="26"/>
      <c r="CD4081" s="26"/>
      <c r="CE4081" s="26"/>
      <c r="CF4081" s="26"/>
      <c r="CG4081" s="26"/>
      <c r="CH4081" s="26"/>
      <c r="CI4081" s="26"/>
      <c r="CJ4081" s="26"/>
      <c r="CK4081" s="26"/>
      <c r="CL4081" s="26"/>
      <c r="CM4081" s="26"/>
      <c r="CN4081" s="74"/>
      <c r="CO4081" s="74"/>
    </row>
    <row r="4082" spans="50:93" x14ac:dyDescent="0.3">
      <c r="AX4082" s="26"/>
      <c r="AY4082" s="26"/>
      <c r="AZ4082" s="26"/>
      <c r="BA4082" s="26"/>
      <c r="BB4082" s="26"/>
      <c r="BC4082" s="26"/>
      <c r="BD4082" s="26"/>
      <c r="BE4082" s="26"/>
      <c r="BF4082" s="26"/>
      <c r="BG4082" s="26"/>
      <c r="BH4082" s="26"/>
      <c r="BI4082" s="26"/>
      <c r="BJ4082" s="26"/>
      <c r="BK4082" s="26"/>
      <c r="BL4082" s="26"/>
      <c r="BM4082" s="26"/>
      <c r="BN4082" s="26"/>
      <c r="BO4082" s="26"/>
      <c r="BP4082" s="26"/>
      <c r="BQ4082" s="26"/>
      <c r="BR4082" s="26"/>
      <c r="BS4082" s="26"/>
      <c r="BT4082" s="26"/>
      <c r="BU4082" s="26"/>
      <c r="BV4082" s="26"/>
      <c r="BW4082" s="26"/>
      <c r="BX4082" s="26"/>
      <c r="BY4082" s="26"/>
      <c r="BZ4082" s="26"/>
      <c r="CA4082" s="26"/>
      <c r="CB4082" s="26"/>
      <c r="CC4082" s="26"/>
      <c r="CD4082" s="26"/>
      <c r="CE4082" s="26"/>
      <c r="CF4082" s="26"/>
      <c r="CG4082" s="26"/>
      <c r="CH4082" s="26"/>
      <c r="CI4082" s="26"/>
      <c r="CJ4082" s="26"/>
      <c r="CK4082" s="26"/>
      <c r="CL4082" s="26"/>
      <c r="CM4082" s="26"/>
      <c r="CN4082" s="74"/>
      <c r="CO4082" s="74"/>
    </row>
    <row r="4083" spans="50:93" x14ac:dyDescent="0.3">
      <c r="AX4083" s="26"/>
      <c r="AY4083" s="26"/>
      <c r="AZ4083" s="26"/>
      <c r="BA4083" s="26"/>
      <c r="BB4083" s="26"/>
      <c r="BC4083" s="26"/>
      <c r="BD4083" s="26"/>
      <c r="BE4083" s="26"/>
      <c r="BF4083" s="26"/>
      <c r="BG4083" s="26"/>
      <c r="BH4083" s="26"/>
      <c r="BI4083" s="26"/>
      <c r="BJ4083" s="26"/>
      <c r="BK4083" s="26"/>
      <c r="BL4083" s="26"/>
      <c r="BM4083" s="26"/>
      <c r="BN4083" s="26"/>
      <c r="BO4083" s="26"/>
      <c r="BP4083" s="26"/>
      <c r="BQ4083" s="26"/>
      <c r="BR4083" s="26"/>
      <c r="BS4083" s="26"/>
      <c r="BT4083" s="26"/>
      <c r="BU4083" s="26"/>
      <c r="BV4083" s="26"/>
      <c r="BW4083" s="26"/>
      <c r="BX4083" s="26"/>
      <c r="BY4083" s="26"/>
      <c r="BZ4083" s="26"/>
      <c r="CA4083" s="26"/>
      <c r="CB4083" s="26"/>
      <c r="CC4083" s="26"/>
      <c r="CD4083" s="26"/>
      <c r="CE4083" s="26"/>
      <c r="CF4083" s="26"/>
      <c r="CG4083" s="26"/>
      <c r="CH4083" s="26"/>
      <c r="CI4083" s="26"/>
      <c r="CJ4083" s="26"/>
      <c r="CK4083" s="26"/>
      <c r="CL4083" s="26"/>
      <c r="CM4083" s="26"/>
      <c r="CN4083" s="74"/>
      <c r="CO4083" s="74"/>
    </row>
    <row r="4084" spans="50:93" x14ac:dyDescent="0.3">
      <c r="AX4084" s="26"/>
      <c r="AY4084" s="26"/>
      <c r="AZ4084" s="26"/>
      <c r="BA4084" s="26"/>
      <c r="BB4084" s="26"/>
      <c r="BC4084" s="26"/>
      <c r="BD4084" s="26"/>
      <c r="BE4084" s="26"/>
      <c r="BF4084" s="26"/>
      <c r="BG4084" s="26"/>
      <c r="BH4084" s="26"/>
      <c r="BI4084" s="26"/>
      <c r="BJ4084" s="26"/>
      <c r="BK4084" s="26"/>
      <c r="BL4084" s="26"/>
      <c r="BM4084" s="26"/>
      <c r="BN4084" s="26"/>
      <c r="BO4084" s="26"/>
      <c r="BP4084" s="26"/>
      <c r="BQ4084" s="26"/>
      <c r="BR4084" s="26"/>
      <c r="BS4084" s="26"/>
      <c r="BT4084" s="26"/>
      <c r="BU4084" s="26"/>
      <c r="BV4084" s="26"/>
      <c r="BW4084" s="26"/>
      <c r="BX4084" s="26"/>
      <c r="BY4084" s="26"/>
      <c r="BZ4084" s="26"/>
      <c r="CA4084" s="26"/>
      <c r="CB4084" s="26"/>
      <c r="CC4084" s="26"/>
      <c r="CD4084" s="26"/>
      <c r="CE4084" s="26"/>
      <c r="CF4084" s="26"/>
      <c r="CG4084" s="26"/>
      <c r="CH4084" s="26"/>
      <c r="CI4084" s="26"/>
      <c r="CJ4084" s="26"/>
      <c r="CK4084" s="26"/>
      <c r="CL4084" s="26"/>
      <c r="CM4084" s="26"/>
      <c r="CN4084" s="74"/>
      <c r="CO4084" s="74"/>
    </row>
    <row r="4085" spans="50:93" x14ac:dyDescent="0.3">
      <c r="AX4085" s="26"/>
      <c r="AY4085" s="26"/>
      <c r="AZ4085" s="26"/>
      <c r="BA4085" s="26"/>
      <c r="BB4085" s="26"/>
      <c r="BC4085" s="26"/>
      <c r="BD4085" s="26"/>
      <c r="BE4085" s="26"/>
      <c r="BF4085" s="26"/>
      <c r="BG4085" s="26"/>
      <c r="BH4085" s="26"/>
      <c r="BI4085" s="26"/>
      <c r="BJ4085" s="26"/>
      <c r="BK4085" s="26"/>
      <c r="BL4085" s="26"/>
      <c r="BM4085" s="26"/>
      <c r="BN4085" s="26"/>
      <c r="BO4085" s="26"/>
      <c r="BP4085" s="26"/>
      <c r="BQ4085" s="26"/>
      <c r="BR4085" s="26"/>
      <c r="BS4085" s="26"/>
      <c r="BT4085" s="26"/>
      <c r="BU4085" s="26"/>
      <c r="BV4085" s="26"/>
      <c r="BW4085" s="26"/>
      <c r="BX4085" s="26"/>
      <c r="BY4085" s="26"/>
      <c r="BZ4085" s="26"/>
      <c r="CA4085" s="26"/>
      <c r="CB4085" s="26"/>
      <c r="CC4085" s="26"/>
      <c r="CD4085" s="26"/>
      <c r="CE4085" s="26"/>
      <c r="CF4085" s="26"/>
      <c r="CG4085" s="26"/>
      <c r="CH4085" s="26"/>
      <c r="CI4085" s="26"/>
      <c r="CJ4085" s="26"/>
      <c r="CK4085" s="26"/>
      <c r="CL4085" s="26"/>
      <c r="CM4085" s="26"/>
      <c r="CN4085" s="74"/>
      <c r="CO4085" s="74"/>
    </row>
    <row r="4086" spans="50:93" x14ac:dyDescent="0.3">
      <c r="CJ4086" s="74"/>
      <c r="CK4086" s="74"/>
      <c r="CL4086" s="74"/>
      <c r="CM4086" s="74"/>
      <c r="CN4086" s="74"/>
      <c r="CO4086" s="74"/>
    </row>
    <row r="4087" spans="50:93" x14ac:dyDescent="0.3">
      <c r="CJ4087" s="74"/>
      <c r="CK4087" s="74"/>
      <c r="CL4087" s="74"/>
      <c r="CM4087" s="74"/>
      <c r="CN4087" s="74"/>
      <c r="CO4087" s="74"/>
    </row>
    <row r="4088" spans="50:93" x14ac:dyDescent="0.3">
      <c r="CJ4088" s="74"/>
      <c r="CK4088" s="74"/>
      <c r="CL4088" s="74"/>
      <c r="CM4088" s="74"/>
      <c r="CN4088" s="74"/>
      <c r="CO4088" s="74"/>
    </row>
    <row r="4089" spans="50:93" x14ac:dyDescent="0.3">
      <c r="CJ4089" s="74"/>
      <c r="CK4089" s="74"/>
      <c r="CL4089" s="74"/>
      <c r="CM4089" s="74"/>
      <c r="CN4089" s="74"/>
      <c r="CO4089" s="74"/>
    </row>
    <row r="4090" spans="50:93" x14ac:dyDescent="0.3">
      <c r="CJ4090" s="74"/>
      <c r="CK4090" s="74"/>
      <c r="CL4090" s="74"/>
      <c r="CM4090" s="74"/>
      <c r="CN4090" s="74"/>
      <c r="CO4090" s="74"/>
    </row>
    <row r="4091" spans="50:93" x14ac:dyDescent="0.3">
      <c r="CJ4091" s="74"/>
      <c r="CK4091" s="74"/>
      <c r="CL4091" s="74"/>
      <c r="CM4091" s="74"/>
      <c r="CN4091" s="74"/>
      <c r="CO4091" s="74"/>
    </row>
    <row r="4092" spans="50:93" x14ac:dyDescent="0.3">
      <c r="CJ4092" s="74"/>
      <c r="CK4092" s="74"/>
      <c r="CL4092" s="74"/>
      <c r="CM4092" s="74"/>
      <c r="CN4092" s="74"/>
      <c r="CO4092" s="74"/>
    </row>
    <row r="4093" spans="50:93" x14ac:dyDescent="0.3">
      <c r="CJ4093" s="74"/>
      <c r="CK4093" s="74"/>
      <c r="CL4093" s="74"/>
      <c r="CM4093" s="74"/>
      <c r="CN4093" s="74"/>
      <c r="CO4093" s="74"/>
    </row>
    <row r="4094" spans="50:93" x14ac:dyDescent="0.3">
      <c r="CJ4094" s="74"/>
      <c r="CK4094" s="74"/>
      <c r="CL4094" s="74"/>
      <c r="CM4094" s="74"/>
      <c r="CN4094" s="74"/>
      <c r="CO4094" s="74"/>
    </row>
    <row r="4095" spans="50:93" x14ac:dyDescent="0.3">
      <c r="CJ4095" s="74"/>
      <c r="CK4095" s="74"/>
      <c r="CL4095" s="74"/>
      <c r="CM4095" s="74"/>
      <c r="CN4095" s="74"/>
      <c r="CO4095" s="74"/>
    </row>
    <row r="4096" spans="50:93" x14ac:dyDescent="0.3">
      <c r="CJ4096" s="74"/>
      <c r="CK4096" s="74"/>
      <c r="CL4096" s="74"/>
      <c r="CM4096" s="74"/>
      <c r="CN4096" s="74"/>
      <c r="CO4096" s="74"/>
    </row>
    <row r="4097" spans="88:93" x14ac:dyDescent="0.3">
      <c r="CJ4097" s="74"/>
      <c r="CK4097" s="74"/>
      <c r="CL4097" s="74"/>
      <c r="CM4097" s="74"/>
      <c r="CN4097" s="74"/>
      <c r="CO4097" s="74"/>
    </row>
    <row r="4098" spans="88:93" x14ac:dyDescent="0.3">
      <c r="CJ4098" s="74"/>
      <c r="CK4098" s="74"/>
      <c r="CL4098" s="74"/>
      <c r="CM4098" s="74"/>
      <c r="CN4098" s="74"/>
      <c r="CO4098" s="74"/>
    </row>
    <row r="4099" spans="88:93" x14ac:dyDescent="0.3">
      <c r="CJ4099" s="74"/>
      <c r="CK4099" s="74"/>
      <c r="CL4099" s="74"/>
      <c r="CM4099" s="74"/>
      <c r="CN4099" s="74"/>
      <c r="CO4099" s="74"/>
    </row>
    <row r="4100" spans="88:93" x14ac:dyDescent="0.3">
      <c r="CJ4100" s="74"/>
      <c r="CK4100" s="74"/>
      <c r="CL4100" s="74"/>
      <c r="CM4100" s="74"/>
      <c r="CN4100" s="74"/>
      <c r="CO4100" s="74"/>
    </row>
    <row r="4101" spans="88:93" x14ac:dyDescent="0.3">
      <c r="CJ4101" s="74"/>
      <c r="CK4101" s="74"/>
      <c r="CL4101" s="74"/>
      <c r="CM4101" s="74"/>
      <c r="CN4101" s="74"/>
      <c r="CO4101" s="74"/>
    </row>
  </sheetData>
  <mergeCells count="14">
    <mergeCell ref="K7:K8"/>
    <mergeCell ref="L7:L8"/>
    <mergeCell ref="A11:G11"/>
    <mergeCell ref="A13:L13"/>
    <mergeCell ref="A4:L4"/>
    <mergeCell ref="C5:L5"/>
    <mergeCell ref="A6:L6"/>
    <mergeCell ref="A7:A8"/>
    <mergeCell ref="B7:B8"/>
    <mergeCell ref="C7:C8"/>
    <mergeCell ref="D7:D8"/>
    <mergeCell ref="E7:E8"/>
    <mergeCell ref="F7:F8"/>
    <mergeCell ref="J7:J8"/>
  </mergeCells>
  <dataValidations count="2">
    <dataValidation type="list" allowBlank="1" showInputMessage="1" showErrorMessage="1" sqref="C17560:C65190" xr:uid="{88198835-E92A-44C2-A3F7-3304043E32C9}">
      <formula1>INDIRECT(A17560)</formula1>
    </dataValidation>
    <dataValidation type="list" allowBlank="1" showInputMessage="1" showErrorMessage="1" sqref="A173:B65190" xr:uid="{DDFA26C4-4141-49D3-8372-7D0049D64AC0}">
      <formula1>REGIONALES</formula1>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183BA-EC72-4E6D-BDD3-F553CC008DAC}">
  <dimension ref="A4:DD4142"/>
  <sheetViews>
    <sheetView workbookViewId="0">
      <selection activeCell="E9" sqref="E9"/>
    </sheetView>
  </sheetViews>
  <sheetFormatPr baseColWidth="10" defaultColWidth="2.33203125" defaultRowHeight="14.4" x14ac:dyDescent="0.3"/>
  <cols>
    <col min="1" max="1" width="8.33203125" customWidth="1"/>
    <col min="2" max="2" width="15.33203125" hidden="1" customWidth="1"/>
    <col min="3" max="3" width="15.33203125" customWidth="1"/>
    <col min="4" max="4" width="30.44140625" customWidth="1"/>
    <col min="5" max="5" width="104.109375" style="63" customWidth="1"/>
    <col min="6" max="6" width="14.88671875" customWidth="1"/>
    <col min="7" max="7" width="14.6640625" customWidth="1"/>
    <col min="8" max="24" width="17" customWidth="1"/>
    <col min="25" max="25" width="19" style="64" customWidth="1"/>
    <col min="26" max="26" width="36.5546875" style="64" bestFit="1" customWidth="1"/>
    <col min="27" max="27" width="20.6640625" style="64" customWidth="1"/>
    <col min="28" max="32" width="8.6640625" customWidth="1"/>
    <col min="68" max="68" width="23.109375" customWidth="1"/>
  </cols>
  <sheetData>
    <row r="4" spans="1:27" ht="27.9" customHeight="1" x14ac:dyDescent="0.3">
      <c r="A4" s="258" t="s">
        <v>0</v>
      </c>
      <c r="B4" s="258"/>
      <c r="C4" s="258"/>
      <c r="D4" s="202"/>
      <c r="E4" s="202"/>
      <c r="F4" s="202"/>
      <c r="G4" s="202"/>
      <c r="H4" s="202"/>
      <c r="I4" s="202"/>
      <c r="J4" s="202"/>
      <c r="K4" s="202"/>
      <c r="L4" s="202"/>
      <c r="M4" s="202"/>
      <c r="N4" s="202"/>
      <c r="O4" s="202"/>
      <c r="P4" s="202"/>
      <c r="Q4" s="202"/>
      <c r="R4" s="202"/>
      <c r="S4" s="202"/>
      <c r="T4" s="202"/>
      <c r="U4" s="202"/>
      <c r="V4" s="202"/>
      <c r="W4" s="202"/>
      <c r="X4" s="202"/>
      <c r="Y4" s="202"/>
      <c r="Z4" s="202"/>
      <c r="AA4" s="202"/>
    </row>
    <row r="5" spans="1:27" ht="83.25" customHeight="1" x14ac:dyDescent="0.3">
      <c r="A5" s="259" t="e" vm="187">
        <v>#VALUE!</v>
      </c>
      <c r="B5" s="259"/>
      <c r="C5" s="164"/>
      <c r="D5" s="271" t="s">
        <v>465</v>
      </c>
      <c r="E5" s="271"/>
      <c r="F5" s="271"/>
      <c r="G5" s="271"/>
      <c r="H5" s="271"/>
      <c r="I5" s="271"/>
      <c r="J5" s="271"/>
      <c r="K5" s="271"/>
      <c r="L5" s="271"/>
      <c r="M5" s="271"/>
      <c r="N5" s="271"/>
      <c r="O5" s="271"/>
      <c r="P5" s="271"/>
      <c r="Q5" s="271"/>
      <c r="R5" s="271"/>
      <c r="S5" s="271"/>
      <c r="T5" s="271"/>
      <c r="U5" s="271"/>
      <c r="V5" s="271"/>
      <c r="W5" s="271"/>
      <c r="X5" s="271"/>
      <c r="Y5" s="271"/>
      <c r="Z5" s="271"/>
      <c r="AA5" s="271"/>
    </row>
    <row r="6" spans="1:27" ht="27.9" customHeight="1" x14ac:dyDescent="0.3">
      <c r="A6" s="272" t="s">
        <v>363</v>
      </c>
      <c r="B6" s="272"/>
      <c r="C6" s="272"/>
      <c r="D6" s="273"/>
      <c r="E6" s="273"/>
      <c r="F6" s="273"/>
      <c r="G6" s="273"/>
      <c r="H6" s="273"/>
      <c r="I6" s="273"/>
      <c r="J6" s="273"/>
      <c r="K6" s="273"/>
      <c r="L6" s="273"/>
      <c r="M6" s="273"/>
      <c r="N6" s="273"/>
      <c r="O6" s="273"/>
      <c r="P6" s="273"/>
      <c r="Q6" s="273"/>
      <c r="R6" s="273"/>
      <c r="S6" s="273"/>
      <c r="T6" s="273"/>
      <c r="U6" s="273"/>
      <c r="V6" s="273"/>
      <c r="W6" s="273"/>
      <c r="X6" s="273"/>
      <c r="Y6" s="273"/>
      <c r="Z6" s="273"/>
      <c r="AA6" s="273"/>
    </row>
    <row r="7" spans="1:27" ht="23.25" customHeight="1" x14ac:dyDescent="0.3">
      <c r="A7" s="207" t="s">
        <v>3</v>
      </c>
      <c r="B7" s="207" t="s">
        <v>466</v>
      </c>
      <c r="C7" s="207" t="s">
        <v>376</v>
      </c>
      <c r="D7" s="207" t="s">
        <v>5</v>
      </c>
      <c r="E7" s="207" t="s">
        <v>6</v>
      </c>
      <c r="F7" s="207" t="s">
        <v>7</v>
      </c>
      <c r="G7" s="207" t="s">
        <v>8</v>
      </c>
      <c r="H7" s="165" t="s">
        <v>9</v>
      </c>
      <c r="I7" s="165" t="s">
        <v>467</v>
      </c>
      <c r="J7" s="165" t="s">
        <v>468</v>
      </c>
      <c r="K7" s="165" t="s">
        <v>276</v>
      </c>
      <c r="L7" s="165" t="s">
        <v>274</v>
      </c>
      <c r="M7" s="165" t="s">
        <v>12</v>
      </c>
      <c r="N7" s="165" t="s">
        <v>462</v>
      </c>
      <c r="O7" s="178" t="s">
        <v>469</v>
      </c>
      <c r="P7" s="178" t="s">
        <v>261</v>
      </c>
      <c r="Q7" s="178" t="s">
        <v>470</v>
      </c>
      <c r="R7" s="178" t="s">
        <v>369</v>
      </c>
      <c r="S7" s="269" t="s">
        <v>365</v>
      </c>
      <c r="T7" s="270"/>
      <c r="U7" s="269" t="s">
        <v>366</v>
      </c>
      <c r="V7" s="270"/>
      <c r="W7" s="269" t="s">
        <v>367</v>
      </c>
      <c r="X7" s="270"/>
      <c r="Y7" s="207" t="s">
        <v>413</v>
      </c>
      <c r="Z7" s="207" t="s">
        <v>17</v>
      </c>
      <c r="AA7" s="207" t="s">
        <v>471</v>
      </c>
    </row>
    <row r="8" spans="1:27" ht="27.9" customHeight="1" x14ac:dyDescent="0.3">
      <c r="A8" s="207"/>
      <c r="B8" s="207"/>
      <c r="C8" s="207"/>
      <c r="D8" s="207"/>
      <c r="E8" s="207"/>
      <c r="F8" s="207"/>
      <c r="G8" s="207"/>
      <c r="H8" s="2" t="s">
        <v>472</v>
      </c>
      <c r="I8" s="2" t="s">
        <v>472</v>
      </c>
      <c r="J8" s="2" t="s">
        <v>472</v>
      </c>
      <c r="K8" s="2" t="s">
        <v>472</v>
      </c>
      <c r="L8" s="2" t="s">
        <v>472</v>
      </c>
      <c r="M8" s="2" t="s">
        <v>472</v>
      </c>
      <c r="N8" s="2" t="s">
        <v>472</v>
      </c>
      <c r="O8" s="2" t="s">
        <v>472</v>
      </c>
      <c r="P8" s="2" t="s">
        <v>472</v>
      </c>
      <c r="Q8" s="2" t="s">
        <v>472</v>
      </c>
      <c r="R8" s="2" t="s">
        <v>472</v>
      </c>
      <c r="S8" s="2" t="s">
        <v>473</v>
      </c>
      <c r="T8" s="2" t="s">
        <v>474</v>
      </c>
      <c r="U8" s="2" t="s">
        <v>473</v>
      </c>
      <c r="V8" s="2" t="s">
        <v>474</v>
      </c>
      <c r="W8" s="2" t="s">
        <v>473</v>
      </c>
      <c r="X8" s="2" t="s">
        <v>474</v>
      </c>
      <c r="Y8" s="207"/>
      <c r="Z8" s="207"/>
      <c r="AA8" s="207"/>
    </row>
    <row r="9" spans="1:27" ht="408.75" customHeight="1" x14ac:dyDescent="0.3">
      <c r="A9" s="179">
        <v>1</v>
      </c>
      <c r="B9" s="179" t="s">
        <v>475</v>
      </c>
      <c r="C9" s="179">
        <v>43222600</v>
      </c>
      <c r="D9" s="180" t="e" vm="188">
        <v>#VALUE!</v>
      </c>
      <c r="E9" s="181" t="s">
        <v>476</v>
      </c>
      <c r="F9" s="179" t="s">
        <v>334</v>
      </c>
      <c r="G9" s="179">
        <v>2</v>
      </c>
      <c r="H9" s="182">
        <v>10133000</v>
      </c>
      <c r="I9" s="182">
        <v>12400000</v>
      </c>
      <c r="J9" s="182">
        <v>17900000</v>
      </c>
      <c r="K9" s="182">
        <v>15800000</v>
      </c>
      <c r="L9" s="182">
        <v>18100000</v>
      </c>
      <c r="M9" s="182">
        <v>0</v>
      </c>
      <c r="N9" s="182">
        <v>0</v>
      </c>
      <c r="O9" s="182">
        <v>0</v>
      </c>
      <c r="P9" s="182">
        <v>0</v>
      </c>
      <c r="Q9" s="182">
        <v>0</v>
      </c>
      <c r="R9" s="182">
        <v>0</v>
      </c>
      <c r="S9" s="182">
        <v>0</v>
      </c>
      <c r="T9" s="182">
        <f>(S9*20%)+S9</f>
        <v>0</v>
      </c>
      <c r="U9" s="182">
        <v>0</v>
      </c>
      <c r="V9" s="182">
        <f>(U9*20%)+U9</f>
        <v>0</v>
      </c>
      <c r="W9" s="182">
        <v>0</v>
      </c>
      <c r="X9" s="182">
        <f>(W9*20%)+W9</f>
        <v>0</v>
      </c>
      <c r="Y9" s="182">
        <v>12777666</v>
      </c>
      <c r="Z9" s="183">
        <f>Y9*G9</f>
        <v>25555332</v>
      </c>
      <c r="AA9" s="183"/>
    </row>
    <row r="10" spans="1:27" ht="156.75" customHeight="1" x14ac:dyDescent="0.3">
      <c r="A10" s="179">
        <v>2</v>
      </c>
      <c r="B10" s="179" t="s">
        <v>475</v>
      </c>
      <c r="C10" s="179">
        <v>43222600</v>
      </c>
      <c r="D10" s="180" t="e" vm="189">
        <v>#VALUE!</v>
      </c>
      <c r="E10" s="181" t="s">
        <v>477</v>
      </c>
      <c r="F10" s="179" t="s">
        <v>334</v>
      </c>
      <c r="G10" s="179">
        <v>1</v>
      </c>
      <c r="H10" s="184">
        <v>207957238.10399997</v>
      </c>
      <c r="I10" s="184">
        <v>88500000</v>
      </c>
      <c r="J10" s="182">
        <v>315000000</v>
      </c>
      <c r="K10" s="182">
        <v>280000000</v>
      </c>
      <c r="L10" s="182">
        <v>295000000</v>
      </c>
      <c r="M10" s="182">
        <v>0</v>
      </c>
      <c r="N10" s="182">
        <v>0</v>
      </c>
      <c r="O10" s="182">
        <v>0</v>
      </c>
      <c r="P10" s="182">
        <v>0</v>
      </c>
      <c r="Q10" s="182">
        <v>0</v>
      </c>
      <c r="R10" s="182">
        <v>0</v>
      </c>
      <c r="S10" s="182">
        <v>0</v>
      </c>
      <c r="T10" s="182">
        <f t="shared" ref="T10:V33" si="0">(S10*20%)+S10</f>
        <v>0</v>
      </c>
      <c r="U10" s="182">
        <v>0</v>
      </c>
      <c r="V10" s="182">
        <f t="shared" si="0"/>
        <v>0</v>
      </c>
      <c r="W10" s="182">
        <v>0</v>
      </c>
      <c r="X10" s="182">
        <f t="shared" ref="X10:X33" si="1">(W10*20%)+W10</f>
        <v>0</v>
      </c>
      <c r="Y10" s="182">
        <v>237291450</v>
      </c>
      <c r="Z10" s="183">
        <f t="shared" ref="Z10:Z51" si="2">Y10*G10</f>
        <v>237291450</v>
      </c>
      <c r="AA10" s="183"/>
    </row>
    <row r="11" spans="1:27" ht="358.5" customHeight="1" x14ac:dyDescent="0.3">
      <c r="A11" s="179">
        <v>3</v>
      </c>
      <c r="B11" s="179" t="s">
        <v>475</v>
      </c>
      <c r="C11" s="179">
        <v>43222500</v>
      </c>
      <c r="D11" s="180" t="e" vm="190">
        <v>#VALUE!</v>
      </c>
      <c r="E11" s="181" t="s">
        <v>478</v>
      </c>
      <c r="F11" s="179" t="s">
        <v>334</v>
      </c>
      <c r="G11" s="179">
        <v>3</v>
      </c>
      <c r="H11" s="184">
        <v>1776689.9999999998</v>
      </c>
      <c r="I11" s="184">
        <v>0</v>
      </c>
      <c r="J11" s="184">
        <v>1630000</v>
      </c>
      <c r="K11" s="184">
        <v>1560000</v>
      </c>
      <c r="L11" s="184">
        <v>1690000</v>
      </c>
      <c r="M11" s="184">
        <v>0</v>
      </c>
      <c r="N11" s="184">
        <v>0</v>
      </c>
      <c r="O11" s="184">
        <v>0</v>
      </c>
      <c r="P11" s="184">
        <v>0</v>
      </c>
      <c r="Q11" s="184">
        <v>0</v>
      </c>
      <c r="R11" s="184">
        <v>0</v>
      </c>
      <c r="S11" s="184">
        <v>0</v>
      </c>
      <c r="T11" s="182">
        <f t="shared" si="0"/>
        <v>0</v>
      </c>
      <c r="U11" s="184">
        <v>0</v>
      </c>
      <c r="V11" s="182">
        <f t="shared" si="0"/>
        <v>0</v>
      </c>
      <c r="W11" s="184">
        <v>0</v>
      </c>
      <c r="X11" s="182">
        <f t="shared" si="1"/>
        <v>0</v>
      </c>
      <c r="Y11" s="184">
        <v>1664170</v>
      </c>
      <c r="Z11" s="183">
        <f t="shared" si="2"/>
        <v>4992510</v>
      </c>
      <c r="AA11" s="183"/>
    </row>
    <row r="12" spans="1:27" ht="132" customHeight="1" x14ac:dyDescent="0.3">
      <c r="A12" s="179">
        <v>4</v>
      </c>
      <c r="B12" s="179" t="s">
        <v>475</v>
      </c>
      <c r="C12" s="179">
        <v>43222500</v>
      </c>
      <c r="D12" s="180" t="e" vm="191">
        <v>#VALUE!</v>
      </c>
      <c r="E12" s="181" t="s">
        <v>479</v>
      </c>
      <c r="F12" s="179" t="s">
        <v>334</v>
      </c>
      <c r="G12" s="179">
        <v>3</v>
      </c>
      <c r="H12" s="184">
        <v>2584444</v>
      </c>
      <c r="I12" s="184">
        <v>0</v>
      </c>
      <c r="J12" s="184">
        <v>2150000</v>
      </c>
      <c r="K12" s="184">
        <v>1910000</v>
      </c>
      <c r="L12" s="184">
        <v>2080000</v>
      </c>
      <c r="M12" s="184">
        <v>0</v>
      </c>
      <c r="N12" s="184">
        <v>0</v>
      </c>
      <c r="O12" s="184">
        <v>0</v>
      </c>
      <c r="P12" s="184">
        <v>0</v>
      </c>
      <c r="Q12" s="184">
        <v>0</v>
      </c>
      <c r="R12" s="184">
        <v>0</v>
      </c>
      <c r="S12" s="184">
        <v>0</v>
      </c>
      <c r="T12" s="182">
        <f t="shared" si="0"/>
        <v>0</v>
      </c>
      <c r="U12" s="184">
        <v>0</v>
      </c>
      <c r="V12" s="182">
        <f t="shared" si="0"/>
        <v>0</v>
      </c>
      <c r="W12" s="184">
        <v>0</v>
      </c>
      <c r="X12" s="182">
        <f t="shared" si="1"/>
        <v>0</v>
      </c>
      <c r="Y12" s="184">
        <v>2181120</v>
      </c>
      <c r="Z12" s="183">
        <f t="shared" si="2"/>
        <v>6543360</v>
      </c>
      <c r="AA12" s="183"/>
    </row>
    <row r="13" spans="1:27" ht="132" customHeight="1" x14ac:dyDescent="0.3">
      <c r="A13" s="179">
        <v>5</v>
      </c>
      <c r="B13" s="179" t="s">
        <v>475</v>
      </c>
      <c r="C13" s="179">
        <v>43222500</v>
      </c>
      <c r="D13" s="180" t="e" vm="192">
        <v>#VALUE!</v>
      </c>
      <c r="E13" s="181" t="s">
        <v>480</v>
      </c>
      <c r="F13" s="179" t="s">
        <v>334</v>
      </c>
      <c r="G13" s="179">
        <v>3</v>
      </c>
      <c r="H13" s="184">
        <v>2337750</v>
      </c>
      <c r="I13" s="184">
        <v>0</v>
      </c>
      <c r="J13" s="184">
        <v>2610000</v>
      </c>
      <c r="K13" s="184">
        <v>2540000</v>
      </c>
      <c r="L13" s="184">
        <v>2900000</v>
      </c>
      <c r="M13" s="184">
        <v>0</v>
      </c>
      <c r="N13" s="184">
        <v>0</v>
      </c>
      <c r="O13" s="184">
        <v>0</v>
      </c>
      <c r="P13" s="184">
        <v>0</v>
      </c>
      <c r="Q13" s="184">
        <v>0</v>
      </c>
      <c r="R13" s="184">
        <v>0</v>
      </c>
      <c r="S13" s="184">
        <v>0</v>
      </c>
      <c r="T13" s="182">
        <f t="shared" si="0"/>
        <v>0</v>
      </c>
      <c r="U13" s="184">
        <v>0</v>
      </c>
      <c r="V13" s="182">
        <f t="shared" si="0"/>
        <v>0</v>
      </c>
      <c r="W13" s="184">
        <v>0</v>
      </c>
      <c r="X13" s="182">
        <f t="shared" si="1"/>
        <v>0</v>
      </c>
      <c r="Y13" s="184">
        <v>2596940</v>
      </c>
      <c r="Z13" s="183">
        <f t="shared" si="2"/>
        <v>7790820</v>
      </c>
      <c r="AA13" s="183"/>
    </row>
    <row r="14" spans="1:27" ht="214.5" customHeight="1" x14ac:dyDescent="0.3">
      <c r="A14" s="179">
        <v>6</v>
      </c>
      <c r="B14" s="179" t="s">
        <v>475</v>
      </c>
      <c r="C14" s="179">
        <v>43222500</v>
      </c>
      <c r="D14" s="180" t="e" vm="193">
        <v>#VALUE!</v>
      </c>
      <c r="E14" s="181" t="s">
        <v>481</v>
      </c>
      <c r="F14" s="179" t="s">
        <v>334</v>
      </c>
      <c r="G14" s="179">
        <v>3</v>
      </c>
      <c r="H14" s="184">
        <v>5610600</v>
      </c>
      <c r="I14" s="184">
        <v>0</v>
      </c>
      <c r="J14" s="184">
        <v>8100000</v>
      </c>
      <c r="K14" s="184">
        <v>7980000</v>
      </c>
      <c r="L14" s="184">
        <v>8670000</v>
      </c>
      <c r="M14" s="184">
        <v>0</v>
      </c>
      <c r="N14" s="184">
        <v>0</v>
      </c>
      <c r="O14" s="184">
        <v>0</v>
      </c>
      <c r="P14" s="184">
        <v>0</v>
      </c>
      <c r="Q14" s="184">
        <v>0</v>
      </c>
      <c r="R14" s="184">
        <v>0</v>
      </c>
      <c r="S14" s="184">
        <v>0</v>
      </c>
      <c r="T14" s="182">
        <f t="shared" si="0"/>
        <v>0</v>
      </c>
      <c r="U14" s="184">
        <v>0</v>
      </c>
      <c r="V14" s="182">
        <f t="shared" si="0"/>
        <v>0</v>
      </c>
      <c r="W14" s="184">
        <v>0</v>
      </c>
      <c r="X14" s="182">
        <f t="shared" si="1"/>
        <v>0</v>
      </c>
      <c r="Y14" s="184">
        <v>7590150</v>
      </c>
      <c r="Z14" s="183">
        <f t="shared" si="2"/>
        <v>22770450</v>
      </c>
      <c r="AA14" s="183"/>
    </row>
    <row r="15" spans="1:27" ht="282.75" customHeight="1" x14ac:dyDescent="0.3">
      <c r="A15" s="179">
        <v>7</v>
      </c>
      <c r="B15" s="179" t="s">
        <v>475</v>
      </c>
      <c r="C15" s="179">
        <v>43222500</v>
      </c>
      <c r="D15" s="180" t="e" vm="194">
        <v>#VALUE!</v>
      </c>
      <c r="E15" s="181" t="s">
        <v>482</v>
      </c>
      <c r="F15" s="179" t="s">
        <v>334</v>
      </c>
      <c r="G15" s="179">
        <v>3</v>
      </c>
      <c r="H15" s="184">
        <v>6906586.2599999998</v>
      </c>
      <c r="I15" s="184">
        <v>0</v>
      </c>
      <c r="J15" s="184">
        <v>5850000</v>
      </c>
      <c r="K15" s="184">
        <v>5630000</v>
      </c>
      <c r="L15" s="184">
        <v>6100000</v>
      </c>
      <c r="M15" s="184">
        <v>0</v>
      </c>
      <c r="N15" s="184">
        <v>0</v>
      </c>
      <c r="O15" s="184">
        <v>0</v>
      </c>
      <c r="P15" s="184">
        <v>0</v>
      </c>
      <c r="Q15" s="184">
        <v>0</v>
      </c>
      <c r="R15" s="184">
        <v>0</v>
      </c>
      <c r="S15" s="184">
        <v>0</v>
      </c>
      <c r="T15" s="182">
        <f t="shared" si="0"/>
        <v>0</v>
      </c>
      <c r="U15" s="184">
        <v>0</v>
      </c>
      <c r="V15" s="182">
        <f t="shared" si="0"/>
        <v>0</v>
      </c>
      <c r="W15" s="184">
        <v>0</v>
      </c>
      <c r="X15" s="182">
        <f t="shared" si="1"/>
        <v>0</v>
      </c>
      <c r="Y15" s="184">
        <v>6121650</v>
      </c>
      <c r="Z15" s="183">
        <f t="shared" si="2"/>
        <v>18364950</v>
      </c>
      <c r="AA15" s="183"/>
    </row>
    <row r="16" spans="1:27" ht="301.5" customHeight="1" x14ac:dyDescent="0.3">
      <c r="A16" s="179">
        <v>8</v>
      </c>
      <c r="B16" s="179" t="s">
        <v>475</v>
      </c>
      <c r="C16" s="179">
        <v>43222500</v>
      </c>
      <c r="D16" s="180" t="e" vm="195">
        <v>#VALUE!</v>
      </c>
      <c r="E16" s="181" t="s">
        <v>483</v>
      </c>
      <c r="F16" s="179" t="s">
        <v>334</v>
      </c>
      <c r="G16" s="179">
        <v>3</v>
      </c>
      <c r="H16" s="184">
        <v>935099.99999999988</v>
      </c>
      <c r="I16" s="184">
        <v>0</v>
      </c>
      <c r="J16" s="184">
        <v>485000</v>
      </c>
      <c r="K16" s="184">
        <v>450000</v>
      </c>
      <c r="L16" s="184">
        <v>490000</v>
      </c>
      <c r="M16" s="184">
        <v>0</v>
      </c>
      <c r="N16" s="184">
        <v>0</v>
      </c>
      <c r="O16" s="184">
        <v>0</v>
      </c>
      <c r="P16" s="184">
        <v>0</v>
      </c>
      <c r="Q16" s="184">
        <v>0</v>
      </c>
      <c r="R16" s="184">
        <v>0</v>
      </c>
      <c r="S16" s="184">
        <v>0</v>
      </c>
      <c r="T16" s="182">
        <f t="shared" si="0"/>
        <v>0</v>
      </c>
      <c r="U16" s="184">
        <v>0</v>
      </c>
      <c r="V16" s="182">
        <f t="shared" si="0"/>
        <v>0</v>
      </c>
      <c r="W16" s="184">
        <v>0</v>
      </c>
      <c r="X16" s="182">
        <f t="shared" si="1"/>
        <v>0</v>
      </c>
      <c r="Y16" s="184">
        <v>590020</v>
      </c>
      <c r="Z16" s="183">
        <f t="shared" si="2"/>
        <v>1770060</v>
      </c>
      <c r="AA16" s="183"/>
    </row>
    <row r="17" spans="1:27" ht="198.75" customHeight="1" x14ac:dyDescent="0.3">
      <c r="A17" s="179">
        <v>9</v>
      </c>
      <c r="B17" s="179" t="s">
        <v>475</v>
      </c>
      <c r="C17" s="179">
        <v>43222500</v>
      </c>
      <c r="D17" s="180" t="e" vm="196">
        <v>#VALUE!</v>
      </c>
      <c r="E17" s="181" t="s">
        <v>484</v>
      </c>
      <c r="F17" s="179" t="s">
        <v>334</v>
      </c>
      <c r="G17" s="179">
        <v>1</v>
      </c>
      <c r="H17" s="184">
        <v>49872000</v>
      </c>
      <c r="I17" s="184">
        <v>0</v>
      </c>
      <c r="J17" s="184">
        <v>32560000</v>
      </c>
      <c r="K17" s="184">
        <v>31300000</v>
      </c>
      <c r="L17" s="184">
        <v>32080000</v>
      </c>
      <c r="M17" s="184">
        <v>0</v>
      </c>
      <c r="N17" s="184">
        <v>0</v>
      </c>
      <c r="O17" s="184">
        <v>0</v>
      </c>
      <c r="P17" s="184">
        <v>0</v>
      </c>
      <c r="Q17" s="184">
        <v>0</v>
      </c>
      <c r="R17" s="184">
        <v>0</v>
      </c>
      <c r="S17" s="184">
        <v>0</v>
      </c>
      <c r="T17" s="182">
        <f t="shared" si="0"/>
        <v>0</v>
      </c>
      <c r="U17" s="184">
        <v>0</v>
      </c>
      <c r="V17" s="182">
        <f t="shared" si="0"/>
        <v>0</v>
      </c>
      <c r="W17" s="184">
        <v>0</v>
      </c>
      <c r="X17" s="182">
        <f t="shared" si="1"/>
        <v>0</v>
      </c>
      <c r="Y17" s="184">
        <v>36453000</v>
      </c>
      <c r="Z17" s="183">
        <f t="shared" si="2"/>
        <v>36453000</v>
      </c>
      <c r="AA17" s="183"/>
    </row>
    <row r="18" spans="1:27" ht="134.25" customHeight="1" x14ac:dyDescent="0.3">
      <c r="A18" s="179">
        <v>10</v>
      </c>
      <c r="B18" s="179" t="s">
        <v>475</v>
      </c>
      <c r="C18" s="179">
        <v>43222500</v>
      </c>
      <c r="D18" s="180" t="e" vm="197">
        <v>#VALUE!</v>
      </c>
      <c r="E18" s="181" t="s">
        <v>485</v>
      </c>
      <c r="F18" s="179" t="s">
        <v>334</v>
      </c>
      <c r="G18" s="179">
        <v>1</v>
      </c>
      <c r="H18" s="184">
        <v>46755000</v>
      </c>
      <c r="I18" s="184">
        <v>0</v>
      </c>
      <c r="J18" s="184">
        <v>24500000</v>
      </c>
      <c r="K18" s="184">
        <v>22000000</v>
      </c>
      <c r="L18" s="184">
        <v>23800000</v>
      </c>
      <c r="M18" s="184">
        <v>0</v>
      </c>
      <c r="N18" s="184">
        <v>0</v>
      </c>
      <c r="O18" s="184">
        <v>0</v>
      </c>
      <c r="P18" s="184">
        <v>0</v>
      </c>
      <c r="Q18" s="184">
        <v>0</v>
      </c>
      <c r="R18" s="184">
        <v>0</v>
      </c>
      <c r="S18" s="184">
        <v>0</v>
      </c>
      <c r="T18" s="182">
        <f t="shared" si="0"/>
        <v>0</v>
      </c>
      <c r="U18" s="184">
        <v>0</v>
      </c>
      <c r="V18" s="182">
        <f t="shared" si="0"/>
        <v>0</v>
      </c>
      <c r="W18" s="184">
        <v>0</v>
      </c>
      <c r="X18" s="182">
        <f t="shared" si="1"/>
        <v>0</v>
      </c>
      <c r="Y18" s="184">
        <v>29263750</v>
      </c>
      <c r="Z18" s="183">
        <f t="shared" si="2"/>
        <v>29263750</v>
      </c>
      <c r="AA18" s="183"/>
    </row>
    <row r="19" spans="1:27" ht="144.75" customHeight="1" x14ac:dyDescent="0.3">
      <c r="A19" s="179">
        <v>11</v>
      </c>
      <c r="B19" s="179" t="s">
        <v>475</v>
      </c>
      <c r="C19" s="179">
        <v>43222500</v>
      </c>
      <c r="D19" s="180" t="e" vm="198">
        <v>#VALUE!</v>
      </c>
      <c r="E19" s="181" t="s">
        <v>486</v>
      </c>
      <c r="F19" s="179" t="s">
        <v>334</v>
      </c>
      <c r="G19" s="179">
        <v>1</v>
      </c>
      <c r="H19" s="184">
        <v>10254930</v>
      </c>
      <c r="I19" s="184">
        <v>0</v>
      </c>
      <c r="J19" s="184">
        <v>10100000</v>
      </c>
      <c r="K19" s="184">
        <v>0</v>
      </c>
      <c r="L19" s="184">
        <v>10150000</v>
      </c>
      <c r="M19" s="184">
        <v>0</v>
      </c>
      <c r="N19" s="184">
        <v>0</v>
      </c>
      <c r="O19" s="184">
        <v>0</v>
      </c>
      <c r="P19" s="184">
        <v>0</v>
      </c>
      <c r="Q19" s="184">
        <v>0</v>
      </c>
      <c r="R19" s="184">
        <v>0</v>
      </c>
      <c r="S19" s="184">
        <v>0</v>
      </c>
      <c r="T19" s="182">
        <f t="shared" si="0"/>
        <v>0</v>
      </c>
      <c r="U19" s="184">
        <v>0</v>
      </c>
      <c r="V19" s="182">
        <f t="shared" si="0"/>
        <v>0</v>
      </c>
      <c r="W19" s="184">
        <v>0</v>
      </c>
      <c r="X19" s="182">
        <f t="shared" si="1"/>
        <v>0</v>
      </c>
      <c r="Y19" s="184">
        <v>10168310</v>
      </c>
      <c r="Z19" s="183">
        <f t="shared" si="2"/>
        <v>10168310</v>
      </c>
      <c r="AA19" s="183"/>
    </row>
    <row r="20" spans="1:27" ht="312" customHeight="1" x14ac:dyDescent="0.3">
      <c r="A20" s="179">
        <v>12</v>
      </c>
      <c r="B20" s="179" t="s">
        <v>475</v>
      </c>
      <c r="C20" s="179">
        <v>43222500</v>
      </c>
      <c r="D20" s="180" t="e" vm="199">
        <v>#VALUE!</v>
      </c>
      <c r="E20" s="181" t="s">
        <v>487</v>
      </c>
      <c r="F20" s="179" t="s">
        <v>334</v>
      </c>
      <c r="G20" s="179">
        <v>1</v>
      </c>
      <c r="H20" s="184">
        <v>38962500</v>
      </c>
      <c r="I20" s="184">
        <v>0</v>
      </c>
      <c r="J20" s="184">
        <v>26480000</v>
      </c>
      <c r="K20" s="184">
        <v>0</v>
      </c>
      <c r="L20" s="184">
        <v>25980000</v>
      </c>
      <c r="M20" s="184">
        <v>0</v>
      </c>
      <c r="N20" s="184">
        <v>0</v>
      </c>
      <c r="O20" s="184">
        <v>0</v>
      </c>
      <c r="P20" s="184">
        <v>0</v>
      </c>
      <c r="Q20" s="184">
        <v>0</v>
      </c>
      <c r="R20" s="184">
        <v>0</v>
      </c>
      <c r="S20" s="184">
        <v>0</v>
      </c>
      <c r="T20" s="182">
        <f t="shared" si="0"/>
        <v>0</v>
      </c>
      <c r="U20" s="184">
        <v>0</v>
      </c>
      <c r="V20" s="182">
        <f t="shared" si="0"/>
        <v>0</v>
      </c>
      <c r="W20" s="184">
        <v>0</v>
      </c>
      <c r="X20" s="182">
        <f t="shared" si="1"/>
        <v>0</v>
      </c>
      <c r="Y20" s="184">
        <v>30474170</v>
      </c>
      <c r="Z20" s="183">
        <f t="shared" si="2"/>
        <v>30474170</v>
      </c>
      <c r="AA20" s="183"/>
    </row>
    <row r="21" spans="1:27" ht="409.5" customHeight="1" x14ac:dyDescent="0.3">
      <c r="A21" s="179">
        <v>13</v>
      </c>
      <c r="B21" s="179" t="s">
        <v>475</v>
      </c>
      <c r="C21" s="179">
        <v>43222500</v>
      </c>
      <c r="D21" s="180" t="e" vm="200">
        <v>#VALUE!</v>
      </c>
      <c r="E21" s="181" t="s">
        <v>488</v>
      </c>
      <c r="F21" s="179" t="s">
        <v>334</v>
      </c>
      <c r="G21" s="179">
        <v>1</v>
      </c>
      <c r="H21" s="184">
        <v>8571750</v>
      </c>
      <c r="I21" s="184">
        <v>0</v>
      </c>
      <c r="J21" s="184">
        <v>5890000</v>
      </c>
      <c r="K21" s="184">
        <v>5600000</v>
      </c>
      <c r="L21" s="184">
        <v>5765000</v>
      </c>
      <c r="M21" s="184">
        <v>0</v>
      </c>
      <c r="N21" s="184">
        <v>0</v>
      </c>
      <c r="O21" s="184">
        <v>0</v>
      </c>
      <c r="P21" s="184">
        <v>0</v>
      </c>
      <c r="Q21" s="184">
        <v>0</v>
      </c>
      <c r="R21" s="184">
        <v>0</v>
      </c>
      <c r="S21" s="184">
        <v>0</v>
      </c>
      <c r="T21" s="182">
        <f t="shared" si="0"/>
        <v>0</v>
      </c>
      <c r="U21" s="184">
        <v>0</v>
      </c>
      <c r="V21" s="182">
        <f t="shared" si="0"/>
        <v>0</v>
      </c>
      <c r="W21" s="184">
        <v>0</v>
      </c>
      <c r="X21" s="182">
        <f t="shared" si="1"/>
        <v>0</v>
      </c>
      <c r="Y21" s="184">
        <v>6456690</v>
      </c>
      <c r="Z21" s="183">
        <f t="shared" si="2"/>
        <v>6456690</v>
      </c>
      <c r="AA21" s="183"/>
    </row>
    <row r="22" spans="1:27" ht="261" customHeight="1" x14ac:dyDescent="0.3">
      <c r="A22" s="179">
        <v>14</v>
      </c>
      <c r="B22" s="179" t="s">
        <v>475</v>
      </c>
      <c r="C22" s="179">
        <v>43222500</v>
      </c>
      <c r="D22" s="180" t="e" vm="201">
        <v>#VALUE!</v>
      </c>
      <c r="E22" s="181" t="s">
        <v>489</v>
      </c>
      <c r="F22" s="179" t="s">
        <v>334</v>
      </c>
      <c r="G22" s="179">
        <v>1</v>
      </c>
      <c r="H22" s="184">
        <v>2700724.65</v>
      </c>
      <c r="I22" s="184">
        <v>0</v>
      </c>
      <c r="J22" s="184">
        <v>5100000</v>
      </c>
      <c r="K22" s="184">
        <v>4980000</v>
      </c>
      <c r="L22" s="184">
        <v>5060000</v>
      </c>
      <c r="M22" s="184">
        <v>0</v>
      </c>
      <c r="N22" s="184">
        <v>0</v>
      </c>
      <c r="O22" s="184">
        <v>0</v>
      </c>
      <c r="P22" s="184">
        <v>0</v>
      </c>
      <c r="Q22" s="184">
        <v>0</v>
      </c>
      <c r="R22" s="184">
        <v>0</v>
      </c>
      <c r="S22" s="184">
        <v>0</v>
      </c>
      <c r="T22" s="182">
        <f t="shared" si="0"/>
        <v>0</v>
      </c>
      <c r="U22" s="184">
        <v>0</v>
      </c>
      <c r="V22" s="182">
        <f t="shared" si="0"/>
        <v>0</v>
      </c>
      <c r="W22" s="184">
        <v>0</v>
      </c>
      <c r="X22" s="182">
        <f t="shared" si="1"/>
        <v>0</v>
      </c>
      <c r="Y22" s="184">
        <v>4460180</v>
      </c>
      <c r="Z22" s="183">
        <f t="shared" si="2"/>
        <v>4460180</v>
      </c>
      <c r="AA22" s="183"/>
    </row>
    <row r="23" spans="1:27" ht="409.6" x14ac:dyDescent="0.3">
      <c r="A23" s="179">
        <v>15</v>
      </c>
      <c r="B23" s="179" t="s">
        <v>475</v>
      </c>
      <c r="C23" s="179">
        <v>43222600</v>
      </c>
      <c r="D23" s="180" t="e" vm="202">
        <v>#VALUE!</v>
      </c>
      <c r="E23" s="181" t="s">
        <v>490</v>
      </c>
      <c r="F23" s="179" t="s">
        <v>334</v>
      </c>
      <c r="G23" s="179">
        <v>1</v>
      </c>
      <c r="H23" s="184">
        <v>7792499.9999999991</v>
      </c>
      <c r="I23" s="184">
        <v>0</v>
      </c>
      <c r="J23" s="184">
        <v>4150000</v>
      </c>
      <c r="K23" s="184">
        <v>3890000</v>
      </c>
      <c r="L23" s="184">
        <v>4360000</v>
      </c>
      <c r="M23" s="184">
        <v>0</v>
      </c>
      <c r="N23" s="184">
        <v>0</v>
      </c>
      <c r="O23" s="184">
        <v>0</v>
      </c>
      <c r="P23" s="184">
        <v>0</v>
      </c>
      <c r="Q23" s="184">
        <v>0</v>
      </c>
      <c r="R23" s="184">
        <v>0</v>
      </c>
      <c r="S23" s="184">
        <v>0</v>
      </c>
      <c r="T23" s="182">
        <f t="shared" si="0"/>
        <v>0</v>
      </c>
      <c r="U23" s="184">
        <v>0</v>
      </c>
      <c r="V23" s="182">
        <f t="shared" si="0"/>
        <v>0</v>
      </c>
      <c r="W23" s="184">
        <v>0</v>
      </c>
      <c r="X23" s="182">
        <f t="shared" si="1"/>
        <v>0</v>
      </c>
      <c r="Y23" s="184">
        <v>5048130</v>
      </c>
      <c r="Z23" s="183">
        <f t="shared" si="2"/>
        <v>5048130</v>
      </c>
      <c r="AA23" s="183"/>
    </row>
    <row r="24" spans="1:27" ht="236.25" customHeight="1" x14ac:dyDescent="0.3">
      <c r="A24" s="179">
        <v>16</v>
      </c>
      <c r="B24" s="179" t="s">
        <v>475</v>
      </c>
      <c r="C24" s="179">
        <v>43222600</v>
      </c>
      <c r="D24" s="180" t="e" vm="203">
        <v>#VALUE!</v>
      </c>
      <c r="E24" s="181" t="s">
        <v>491</v>
      </c>
      <c r="F24" s="179" t="s">
        <v>334</v>
      </c>
      <c r="G24" s="179">
        <v>1</v>
      </c>
      <c r="H24" s="184">
        <v>1636424.9999999998</v>
      </c>
      <c r="I24" s="184">
        <v>0</v>
      </c>
      <c r="J24" s="184">
        <v>1950000</v>
      </c>
      <c r="K24" s="184">
        <v>1850000</v>
      </c>
      <c r="L24" s="184">
        <v>2100000</v>
      </c>
      <c r="M24" s="184">
        <v>0</v>
      </c>
      <c r="N24" s="184">
        <v>0</v>
      </c>
      <c r="O24" s="184">
        <v>0</v>
      </c>
      <c r="P24" s="184">
        <v>0</v>
      </c>
      <c r="Q24" s="184">
        <v>0</v>
      </c>
      <c r="R24" s="184">
        <v>0</v>
      </c>
      <c r="S24" s="184">
        <v>0</v>
      </c>
      <c r="T24" s="182">
        <f t="shared" si="0"/>
        <v>0</v>
      </c>
      <c r="U24" s="184">
        <v>0</v>
      </c>
      <c r="V24" s="182">
        <f t="shared" si="0"/>
        <v>0</v>
      </c>
      <c r="W24" s="184">
        <v>0</v>
      </c>
      <c r="X24" s="182">
        <f t="shared" si="1"/>
        <v>0</v>
      </c>
      <c r="Y24" s="184">
        <v>1884110</v>
      </c>
      <c r="Z24" s="183">
        <f t="shared" si="2"/>
        <v>1884110</v>
      </c>
      <c r="AA24" s="183"/>
    </row>
    <row r="25" spans="1:27" ht="127.5" customHeight="1" x14ac:dyDescent="0.3">
      <c r="A25" s="179">
        <v>17</v>
      </c>
      <c r="B25" s="179" t="s">
        <v>475</v>
      </c>
      <c r="C25" s="179">
        <v>43222500</v>
      </c>
      <c r="D25" s="180" t="e" vm="204">
        <v>#VALUE!</v>
      </c>
      <c r="E25" s="181" t="s">
        <v>492</v>
      </c>
      <c r="F25" s="179" t="s">
        <v>334</v>
      </c>
      <c r="G25" s="179">
        <v>1</v>
      </c>
      <c r="H25" s="184">
        <v>7153514.9999999991</v>
      </c>
      <c r="I25" s="184">
        <v>0</v>
      </c>
      <c r="J25" s="184">
        <v>4350000</v>
      </c>
      <c r="K25" s="184">
        <v>4500000</v>
      </c>
      <c r="L25" s="184">
        <v>4200000</v>
      </c>
      <c r="M25" s="184">
        <v>0</v>
      </c>
      <c r="N25" s="184">
        <v>0</v>
      </c>
      <c r="O25" s="184">
        <v>0</v>
      </c>
      <c r="P25" s="184">
        <v>0</v>
      </c>
      <c r="Q25" s="184">
        <v>0</v>
      </c>
      <c r="R25" s="184">
        <v>0</v>
      </c>
      <c r="S25" s="184">
        <v>0</v>
      </c>
      <c r="T25" s="182">
        <f t="shared" si="0"/>
        <v>0</v>
      </c>
      <c r="U25" s="184">
        <v>0</v>
      </c>
      <c r="V25" s="182">
        <f t="shared" si="0"/>
        <v>0</v>
      </c>
      <c r="W25" s="184">
        <v>0</v>
      </c>
      <c r="X25" s="182">
        <f t="shared" si="1"/>
        <v>0</v>
      </c>
      <c r="Y25" s="184">
        <v>5050880</v>
      </c>
      <c r="Z25" s="183">
        <f t="shared" si="2"/>
        <v>5050880</v>
      </c>
      <c r="AA25" s="183"/>
    </row>
    <row r="26" spans="1:27" ht="159.75" customHeight="1" x14ac:dyDescent="0.3">
      <c r="A26" s="179">
        <v>18</v>
      </c>
      <c r="B26" s="179" t="s">
        <v>475</v>
      </c>
      <c r="C26" s="179">
        <v>43222500</v>
      </c>
      <c r="D26" s="180" t="e" vm="205">
        <v>#VALUE!</v>
      </c>
      <c r="E26" s="181" t="s">
        <v>493</v>
      </c>
      <c r="F26" s="179" t="s">
        <v>334</v>
      </c>
      <c r="G26" s="179">
        <v>1</v>
      </c>
      <c r="H26" s="184">
        <v>7153514.9999999991</v>
      </c>
      <c r="I26" s="184">
        <v>0</v>
      </c>
      <c r="J26" s="184">
        <v>4050000</v>
      </c>
      <c r="K26" s="184">
        <v>3980000</v>
      </c>
      <c r="L26" s="184">
        <v>3900000</v>
      </c>
      <c r="M26" s="184">
        <v>0</v>
      </c>
      <c r="N26" s="184">
        <v>0</v>
      </c>
      <c r="O26" s="184">
        <v>0</v>
      </c>
      <c r="P26" s="184">
        <v>0</v>
      </c>
      <c r="Q26" s="184">
        <v>0</v>
      </c>
      <c r="R26" s="184">
        <v>0</v>
      </c>
      <c r="S26" s="184">
        <v>0</v>
      </c>
      <c r="T26" s="182">
        <f t="shared" si="0"/>
        <v>0</v>
      </c>
      <c r="U26" s="184">
        <v>0</v>
      </c>
      <c r="V26" s="182">
        <f t="shared" si="0"/>
        <v>0</v>
      </c>
      <c r="W26" s="184">
        <v>0</v>
      </c>
      <c r="X26" s="182">
        <f t="shared" si="1"/>
        <v>0</v>
      </c>
      <c r="Y26" s="184">
        <v>4770880</v>
      </c>
      <c r="Z26" s="183">
        <f t="shared" si="2"/>
        <v>4770880</v>
      </c>
      <c r="AA26" s="183"/>
    </row>
    <row r="27" spans="1:27" ht="159.75" customHeight="1" x14ac:dyDescent="0.3">
      <c r="A27" s="179">
        <v>19</v>
      </c>
      <c r="B27" s="179" t="s">
        <v>475</v>
      </c>
      <c r="C27" s="179">
        <v>39121500</v>
      </c>
      <c r="D27" s="180" t="e" vm="206">
        <v>#VALUE!</v>
      </c>
      <c r="E27" s="181" t="s">
        <v>494</v>
      </c>
      <c r="F27" s="179" t="s">
        <v>334</v>
      </c>
      <c r="G27" s="179">
        <v>1</v>
      </c>
      <c r="H27" s="184">
        <v>748080</v>
      </c>
      <c r="I27" s="184">
        <v>0</v>
      </c>
      <c r="J27" s="184">
        <v>2650000</v>
      </c>
      <c r="K27" s="184">
        <v>2800000</v>
      </c>
      <c r="L27" s="184">
        <v>2580000</v>
      </c>
      <c r="M27" s="184">
        <v>0</v>
      </c>
      <c r="N27" s="184">
        <v>0</v>
      </c>
      <c r="O27" s="184">
        <v>0</v>
      </c>
      <c r="P27" s="184">
        <v>0</v>
      </c>
      <c r="Q27" s="184">
        <v>0</v>
      </c>
      <c r="R27" s="184">
        <v>0</v>
      </c>
      <c r="S27" s="184">
        <v>0</v>
      </c>
      <c r="T27" s="182">
        <f t="shared" si="0"/>
        <v>0</v>
      </c>
      <c r="U27" s="184">
        <v>0</v>
      </c>
      <c r="V27" s="182">
        <f t="shared" si="0"/>
        <v>0</v>
      </c>
      <c r="W27" s="184">
        <v>0</v>
      </c>
      <c r="X27" s="182">
        <f t="shared" si="1"/>
        <v>0</v>
      </c>
      <c r="Y27" s="184">
        <v>2194520</v>
      </c>
      <c r="Z27" s="183">
        <f t="shared" si="2"/>
        <v>2194520</v>
      </c>
      <c r="AA27" s="183"/>
    </row>
    <row r="28" spans="1:27" ht="159.75" customHeight="1" x14ac:dyDescent="0.3">
      <c r="A28" s="179">
        <v>20</v>
      </c>
      <c r="B28" s="179" t="s">
        <v>475</v>
      </c>
      <c r="C28" s="179">
        <v>43222500</v>
      </c>
      <c r="D28" s="180" t="e" vm="207">
        <v>#VALUE!</v>
      </c>
      <c r="E28" s="181" t="s">
        <v>495</v>
      </c>
      <c r="F28" s="179" t="s">
        <v>334</v>
      </c>
      <c r="G28" s="179">
        <v>1</v>
      </c>
      <c r="H28" s="184">
        <v>13010357.999999998</v>
      </c>
      <c r="I28" s="184">
        <v>0</v>
      </c>
      <c r="J28" s="184">
        <v>10080000</v>
      </c>
      <c r="K28" s="184">
        <v>9850000</v>
      </c>
      <c r="L28" s="184">
        <v>11200000</v>
      </c>
      <c r="M28" s="184">
        <v>0</v>
      </c>
      <c r="N28" s="184">
        <v>0</v>
      </c>
      <c r="O28" s="184">
        <v>0</v>
      </c>
      <c r="P28" s="184">
        <v>0</v>
      </c>
      <c r="Q28" s="184">
        <v>0</v>
      </c>
      <c r="R28" s="184">
        <v>0</v>
      </c>
      <c r="S28" s="184">
        <v>0</v>
      </c>
      <c r="T28" s="182">
        <f t="shared" si="0"/>
        <v>0</v>
      </c>
      <c r="U28" s="184">
        <v>0</v>
      </c>
      <c r="V28" s="182">
        <f t="shared" si="0"/>
        <v>0</v>
      </c>
      <c r="W28" s="184">
        <v>0</v>
      </c>
      <c r="X28" s="182">
        <f t="shared" si="1"/>
        <v>0</v>
      </c>
      <c r="Y28" s="184">
        <v>11035090</v>
      </c>
      <c r="Z28" s="183">
        <f t="shared" si="2"/>
        <v>11035090</v>
      </c>
      <c r="AA28" s="183"/>
    </row>
    <row r="29" spans="1:27" ht="159.75" customHeight="1" x14ac:dyDescent="0.3">
      <c r="A29" s="179">
        <v>21</v>
      </c>
      <c r="B29" s="179" t="s">
        <v>475</v>
      </c>
      <c r="C29" s="179">
        <v>43222500</v>
      </c>
      <c r="D29" s="180" t="e" vm="208">
        <v>#VALUE!</v>
      </c>
      <c r="E29" s="181" t="s">
        <v>496</v>
      </c>
      <c r="F29" s="179" t="s">
        <v>334</v>
      </c>
      <c r="G29" s="179">
        <v>1</v>
      </c>
      <c r="H29" s="184">
        <v>10441950</v>
      </c>
      <c r="I29" s="184">
        <v>0</v>
      </c>
      <c r="J29" s="184">
        <v>6950000</v>
      </c>
      <c r="K29" s="184">
        <v>6700000</v>
      </c>
      <c r="L29" s="184">
        <v>6890000</v>
      </c>
      <c r="M29" s="184">
        <v>0</v>
      </c>
      <c r="N29" s="184">
        <v>0</v>
      </c>
      <c r="O29" s="184">
        <v>0</v>
      </c>
      <c r="P29" s="184">
        <v>0</v>
      </c>
      <c r="Q29" s="184">
        <v>0</v>
      </c>
      <c r="R29" s="184">
        <v>0</v>
      </c>
      <c r="S29" s="184">
        <v>0</v>
      </c>
      <c r="T29" s="182">
        <f t="shared" si="0"/>
        <v>0</v>
      </c>
      <c r="U29" s="184">
        <v>0</v>
      </c>
      <c r="V29" s="182">
        <f t="shared" si="0"/>
        <v>0</v>
      </c>
      <c r="W29" s="184">
        <v>0</v>
      </c>
      <c r="X29" s="182">
        <f t="shared" si="1"/>
        <v>0</v>
      </c>
      <c r="Y29" s="184">
        <v>7745490</v>
      </c>
      <c r="Z29" s="183">
        <f t="shared" si="2"/>
        <v>7745490</v>
      </c>
      <c r="AA29" s="183"/>
    </row>
    <row r="30" spans="1:27" ht="211.5" customHeight="1" x14ac:dyDescent="0.3">
      <c r="A30" s="179">
        <v>22</v>
      </c>
      <c r="B30" s="179" t="s">
        <v>475</v>
      </c>
      <c r="C30" s="179">
        <v>43222500</v>
      </c>
      <c r="D30" s="180" t="e" vm="209">
        <v>#VALUE!</v>
      </c>
      <c r="E30" s="181" t="s">
        <v>497</v>
      </c>
      <c r="F30" s="179" t="s">
        <v>334</v>
      </c>
      <c r="G30" s="179">
        <v>1</v>
      </c>
      <c r="H30" s="184">
        <v>7480799.9999999991</v>
      </c>
      <c r="I30" s="184">
        <v>0</v>
      </c>
      <c r="J30" s="184">
        <v>9800000</v>
      </c>
      <c r="K30" s="184">
        <v>10100000</v>
      </c>
      <c r="L30" s="184">
        <v>9750000</v>
      </c>
      <c r="M30" s="184">
        <v>0</v>
      </c>
      <c r="N30" s="184">
        <v>0</v>
      </c>
      <c r="O30" s="184">
        <v>0</v>
      </c>
      <c r="P30" s="184">
        <v>0</v>
      </c>
      <c r="Q30" s="184">
        <v>0</v>
      </c>
      <c r="R30" s="184">
        <v>0</v>
      </c>
      <c r="S30" s="184">
        <v>0</v>
      </c>
      <c r="T30" s="182">
        <f t="shared" si="0"/>
        <v>0</v>
      </c>
      <c r="U30" s="184">
        <v>0</v>
      </c>
      <c r="V30" s="182">
        <f t="shared" si="0"/>
        <v>0</v>
      </c>
      <c r="W30" s="184">
        <v>0</v>
      </c>
      <c r="X30" s="182">
        <f t="shared" si="1"/>
        <v>0</v>
      </c>
      <c r="Y30" s="184">
        <v>9282700</v>
      </c>
      <c r="Z30" s="183">
        <f t="shared" si="2"/>
        <v>9282700</v>
      </c>
      <c r="AA30" s="183"/>
    </row>
    <row r="31" spans="1:27" ht="141.75" customHeight="1" x14ac:dyDescent="0.3">
      <c r="A31" s="179">
        <v>23</v>
      </c>
      <c r="B31" s="179" t="s">
        <v>475</v>
      </c>
      <c r="C31" s="179">
        <v>43222500</v>
      </c>
      <c r="D31" s="180" t="e" vm="210">
        <v>#VALUE!</v>
      </c>
      <c r="E31" s="181" t="s">
        <v>498</v>
      </c>
      <c r="F31" s="179" t="s">
        <v>334</v>
      </c>
      <c r="G31" s="179">
        <v>1</v>
      </c>
      <c r="H31" s="184">
        <v>360013.5</v>
      </c>
      <c r="I31" s="184">
        <v>0</v>
      </c>
      <c r="J31" s="184">
        <v>490000</v>
      </c>
      <c r="K31" s="184">
        <v>530000</v>
      </c>
      <c r="L31" s="184">
        <v>489000</v>
      </c>
      <c r="M31" s="184">
        <v>0</v>
      </c>
      <c r="N31" s="184">
        <v>0</v>
      </c>
      <c r="O31" s="184">
        <v>0</v>
      </c>
      <c r="P31" s="184">
        <v>0</v>
      </c>
      <c r="Q31" s="184">
        <v>0</v>
      </c>
      <c r="R31" s="184">
        <v>0</v>
      </c>
      <c r="S31" s="184">
        <v>0</v>
      </c>
      <c r="T31" s="182">
        <f t="shared" si="0"/>
        <v>0</v>
      </c>
      <c r="U31" s="184">
        <v>0</v>
      </c>
      <c r="V31" s="182">
        <f t="shared" si="0"/>
        <v>0</v>
      </c>
      <c r="W31" s="184">
        <v>0</v>
      </c>
      <c r="X31" s="182">
        <f t="shared" si="1"/>
        <v>0</v>
      </c>
      <c r="Y31" s="184">
        <v>467260</v>
      </c>
      <c r="Z31" s="183">
        <f t="shared" si="2"/>
        <v>467260</v>
      </c>
      <c r="AA31" s="183"/>
    </row>
    <row r="32" spans="1:27" ht="133.5" customHeight="1" x14ac:dyDescent="0.3">
      <c r="A32" s="179">
        <v>24</v>
      </c>
      <c r="B32" s="179" t="s">
        <v>475</v>
      </c>
      <c r="C32" s="179">
        <v>41113600</v>
      </c>
      <c r="D32" s="180" t="e" vm="211">
        <v>#VALUE!</v>
      </c>
      <c r="E32" s="181" t="s">
        <v>499</v>
      </c>
      <c r="F32" s="179" t="s">
        <v>334</v>
      </c>
      <c r="G32" s="179">
        <v>2</v>
      </c>
      <c r="H32" s="184">
        <v>1350000</v>
      </c>
      <c r="I32" s="184">
        <v>0</v>
      </c>
      <c r="J32" s="184">
        <v>2400000</v>
      </c>
      <c r="K32" s="184">
        <v>2300000</v>
      </c>
      <c r="L32" s="184">
        <v>2410000</v>
      </c>
      <c r="M32" s="184">
        <v>0</v>
      </c>
      <c r="N32" s="184">
        <v>0</v>
      </c>
      <c r="O32" s="184">
        <v>0</v>
      </c>
      <c r="P32" s="184">
        <v>0</v>
      </c>
      <c r="Q32" s="184">
        <v>0</v>
      </c>
      <c r="R32" s="184">
        <v>0</v>
      </c>
      <c r="S32" s="184">
        <v>0</v>
      </c>
      <c r="T32" s="182">
        <f t="shared" si="0"/>
        <v>0</v>
      </c>
      <c r="U32" s="184">
        <v>0</v>
      </c>
      <c r="V32" s="182">
        <f t="shared" si="0"/>
        <v>0</v>
      </c>
      <c r="W32" s="184">
        <v>0</v>
      </c>
      <c r="X32" s="182">
        <f t="shared" si="1"/>
        <v>0</v>
      </c>
      <c r="Y32" s="184">
        <v>2115000</v>
      </c>
      <c r="Z32" s="183">
        <f t="shared" si="2"/>
        <v>4230000</v>
      </c>
      <c r="AA32" s="183"/>
    </row>
    <row r="33" spans="1:27" ht="133.5" customHeight="1" x14ac:dyDescent="0.3">
      <c r="A33" s="179">
        <v>25</v>
      </c>
      <c r="B33" s="179" t="s">
        <v>475</v>
      </c>
      <c r="C33" s="179">
        <v>43211500</v>
      </c>
      <c r="D33" s="185" t="e" vm="212">
        <v>#VALUE!</v>
      </c>
      <c r="E33" s="181" t="s">
        <v>500</v>
      </c>
      <c r="F33" s="179" t="s">
        <v>334</v>
      </c>
      <c r="G33" s="179">
        <v>5</v>
      </c>
      <c r="H33" s="184">
        <v>6000000</v>
      </c>
      <c r="I33" s="184">
        <v>0</v>
      </c>
      <c r="J33" s="184">
        <v>5380000</v>
      </c>
      <c r="K33" s="184">
        <v>5500000</v>
      </c>
      <c r="L33" s="184">
        <v>5780000</v>
      </c>
      <c r="M33" s="184">
        <v>0</v>
      </c>
      <c r="N33" s="184">
        <v>0</v>
      </c>
      <c r="O33" s="184">
        <v>0</v>
      </c>
      <c r="P33" s="184">
        <v>0</v>
      </c>
      <c r="Q33" s="184">
        <v>0</v>
      </c>
      <c r="R33" s="184">
        <v>0</v>
      </c>
      <c r="S33" s="184">
        <v>0</v>
      </c>
      <c r="T33" s="182">
        <f t="shared" si="0"/>
        <v>0</v>
      </c>
      <c r="U33" s="184">
        <v>0</v>
      </c>
      <c r="V33" s="182">
        <f t="shared" si="0"/>
        <v>0</v>
      </c>
      <c r="W33" s="184">
        <v>0</v>
      </c>
      <c r="X33" s="182">
        <f t="shared" si="1"/>
        <v>0</v>
      </c>
      <c r="Y33" s="184">
        <v>5665000</v>
      </c>
      <c r="Z33" s="183">
        <f t="shared" si="2"/>
        <v>28325000</v>
      </c>
      <c r="AA33" s="183"/>
    </row>
    <row r="34" spans="1:27" ht="306.75" customHeight="1" x14ac:dyDescent="0.3">
      <c r="A34" s="179">
        <v>26</v>
      </c>
      <c r="B34" s="186" t="s">
        <v>501</v>
      </c>
      <c r="C34" s="186">
        <v>43211500</v>
      </c>
      <c r="D34" s="187" t="e" vm="213">
        <v>#VALUE!</v>
      </c>
      <c r="E34" s="188" t="s">
        <v>502</v>
      </c>
      <c r="F34" s="179" t="s">
        <v>334</v>
      </c>
      <c r="G34" s="179">
        <v>1</v>
      </c>
      <c r="H34" s="189">
        <v>13500000</v>
      </c>
      <c r="I34" s="189">
        <v>0</v>
      </c>
      <c r="J34" s="189">
        <v>0</v>
      </c>
      <c r="K34" s="189">
        <v>0</v>
      </c>
      <c r="L34" s="189">
        <v>0</v>
      </c>
      <c r="M34" s="189">
        <v>0</v>
      </c>
      <c r="N34" s="189">
        <v>0</v>
      </c>
      <c r="O34" s="189">
        <v>0</v>
      </c>
      <c r="P34" s="189">
        <v>0</v>
      </c>
      <c r="Q34" s="189">
        <v>0</v>
      </c>
      <c r="R34" s="189">
        <v>0</v>
      </c>
      <c r="S34" s="189">
        <v>0</v>
      </c>
      <c r="T34" s="189">
        <f>(S34*20%)+S34</f>
        <v>0</v>
      </c>
      <c r="U34" s="189">
        <v>0</v>
      </c>
      <c r="V34" s="189">
        <f>(U34*20%)+U34</f>
        <v>0</v>
      </c>
      <c r="W34" s="189">
        <v>0</v>
      </c>
      <c r="X34" s="189">
        <v>7699010</v>
      </c>
      <c r="Y34" s="189">
        <v>10599505</v>
      </c>
      <c r="Z34" s="183">
        <f t="shared" si="2"/>
        <v>10599505</v>
      </c>
      <c r="AA34" s="183"/>
    </row>
    <row r="35" spans="1:27" ht="168" customHeight="1" x14ac:dyDescent="0.3">
      <c r="A35" s="179">
        <v>27</v>
      </c>
      <c r="B35" s="179" t="s">
        <v>503</v>
      </c>
      <c r="C35" s="179">
        <v>43211500</v>
      </c>
      <c r="D35" s="185" t="e" vm="214">
        <v>#VALUE!</v>
      </c>
      <c r="E35" s="181" t="s">
        <v>504</v>
      </c>
      <c r="F35" s="179" t="s">
        <v>334</v>
      </c>
      <c r="G35" s="179">
        <v>12</v>
      </c>
      <c r="H35" s="182">
        <v>7783875</v>
      </c>
      <c r="I35" s="182">
        <v>0</v>
      </c>
      <c r="J35" s="182">
        <v>0</v>
      </c>
      <c r="K35" s="182">
        <v>0</v>
      </c>
      <c r="L35" s="182">
        <v>0</v>
      </c>
      <c r="M35" s="182">
        <v>0</v>
      </c>
      <c r="N35" s="182">
        <v>0</v>
      </c>
      <c r="O35" s="182">
        <v>0</v>
      </c>
      <c r="P35" s="182">
        <v>0</v>
      </c>
      <c r="Q35" s="182">
        <v>0</v>
      </c>
      <c r="R35" s="182">
        <v>14698880</v>
      </c>
      <c r="S35" s="182">
        <v>0</v>
      </c>
      <c r="T35" s="182">
        <f t="shared" ref="T35:V50" si="3">(S35*20%)+S35</f>
        <v>0</v>
      </c>
      <c r="U35" s="182">
        <v>0</v>
      </c>
      <c r="V35" s="182">
        <f t="shared" si="3"/>
        <v>0</v>
      </c>
      <c r="W35" s="182">
        <v>0</v>
      </c>
      <c r="X35" s="182">
        <f t="shared" ref="X35:X51" si="4">(W35*20%)+W35</f>
        <v>0</v>
      </c>
      <c r="Y35" s="182">
        <v>11241380</v>
      </c>
      <c r="Z35" s="183">
        <f t="shared" si="2"/>
        <v>134896560</v>
      </c>
      <c r="AA35" s="183"/>
    </row>
    <row r="36" spans="1:27" ht="220.5" customHeight="1" x14ac:dyDescent="0.3">
      <c r="A36" s="179">
        <v>28</v>
      </c>
      <c r="B36" s="179" t="s">
        <v>505</v>
      </c>
      <c r="C36" s="179">
        <v>43221800</v>
      </c>
      <c r="D36" s="185" t="e" vm="215">
        <v>#VALUE!</v>
      </c>
      <c r="E36" s="181" t="s">
        <v>506</v>
      </c>
      <c r="F36" s="179" t="s">
        <v>334</v>
      </c>
      <c r="G36" s="179">
        <v>8</v>
      </c>
      <c r="H36" s="182">
        <v>4670325</v>
      </c>
      <c r="I36" s="182">
        <v>0</v>
      </c>
      <c r="J36" s="182">
        <v>0</v>
      </c>
      <c r="K36" s="182">
        <v>0</v>
      </c>
      <c r="L36" s="182">
        <v>0</v>
      </c>
      <c r="M36" s="182">
        <v>0</v>
      </c>
      <c r="N36" s="182">
        <v>0</v>
      </c>
      <c r="O36" s="182" t="s">
        <v>507</v>
      </c>
      <c r="P36" s="182">
        <v>4198507</v>
      </c>
      <c r="Q36" s="182">
        <v>0</v>
      </c>
      <c r="R36" s="182">
        <v>5176500</v>
      </c>
      <c r="S36" s="182">
        <v>0</v>
      </c>
      <c r="T36" s="182">
        <f t="shared" si="3"/>
        <v>0</v>
      </c>
      <c r="U36" s="182">
        <v>0</v>
      </c>
      <c r="V36" s="182">
        <f t="shared" si="3"/>
        <v>0</v>
      </c>
      <c r="W36" s="182">
        <v>0</v>
      </c>
      <c r="X36" s="182">
        <f t="shared" si="4"/>
        <v>0</v>
      </c>
      <c r="Y36" s="182">
        <v>4681780</v>
      </c>
      <c r="Z36" s="183">
        <f t="shared" si="2"/>
        <v>37454240</v>
      </c>
      <c r="AA36" s="183"/>
    </row>
    <row r="37" spans="1:27" ht="234.75" customHeight="1" x14ac:dyDescent="0.3">
      <c r="A37" s="179">
        <v>29</v>
      </c>
      <c r="B37" s="179" t="s">
        <v>505</v>
      </c>
      <c r="C37" s="179">
        <v>43221800</v>
      </c>
      <c r="D37" s="185" t="e" vm="216">
        <v>#VALUE!</v>
      </c>
      <c r="E37" s="181" t="s">
        <v>508</v>
      </c>
      <c r="F37" s="179" t="s">
        <v>334</v>
      </c>
      <c r="G37" s="179">
        <v>7</v>
      </c>
      <c r="H37" s="182">
        <v>2650000</v>
      </c>
      <c r="I37" s="182">
        <v>0</v>
      </c>
      <c r="J37" s="182">
        <v>0</v>
      </c>
      <c r="K37" s="182">
        <v>0</v>
      </c>
      <c r="L37" s="182">
        <v>0</v>
      </c>
      <c r="M37" s="182">
        <v>0</v>
      </c>
      <c r="N37" s="182">
        <v>0</v>
      </c>
      <c r="O37" s="182">
        <v>6468840</v>
      </c>
      <c r="P37" s="182">
        <v>0</v>
      </c>
      <c r="Q37" s="182">
        <v>0</v>
      </c>
      <c r="R37" s="182">
        <v>0</v>
      </c>
      <c r="S37" s="182">
        <v>0</v>
      </c>
      <c r="T37" s="182">
        <f t="shared" si="3"/>
        <v>0</v>
      </c>
      <c r="U37" s="182">
        <v>0</v>
      </c>
      <c r="V37" s="182">
        <f t="shared" si="3"/>
        <v>0</v>
      </c>
      <c r="W37" s="182">
        <v>0</v>
      </c>
      <c r="X37" s="182">
        <f t="shared" si="4"/>
        <v>0</v>
      </c>
      <c r="Y37" s="182">
        <v>4559420</v>
      </c>
      <c r="Z37" s="183">
        <f t="shared" si="2"/>
        <v>31915940</v>
      </c>
      <c r="AA37" s="183"/>
    </row>
    <row r="38" spans="1:27" ht="201" customHeight="1" x14ac:dyDescent="0.3">
      <c r="A38" s="179">
        <v>30</v>
      </c>
      <c r="B38" s="179" t="s">
        <v>505</v>
      </c>
      <c r="C38" s="179">
        <v>43211500</v>
      </c>
      <c r="D38" s="185" t="e" vm="217">
        <v>#VALUE!</v>
      </c>
      <c r="E38" s="181" t="s">
        <v>509</v>
      </c>
      <c r="F38" s="179" t="s">
        <v>334</v>
      </c>
      <c r="G38" s="179">
        <v>1</v>
      </c>
      <c r="H38" s="184">
        <v>12450000</v>
      </c>
      <c r="I38" s="184">
        <v>0</v>
      </c>
      <c r="J38" s="184">
        <v>0</v>
      </c>
      <c r="K38" s="184">
        <v>0</v>
      </c>
      <c r="L38" s="184">
        <v>0</v>
      </c>
      <c r="M38" s="184">
        <v>0</v>
      </c>
      <c r="N38" s="184">
        <v>0</v>
      </c>
      <c r="O38" s="184">
        <v>0</v>
      </c>
      <c r="P38" s="184">
        <v>0</v>
      </c>
      <c r="Q38" s="184">
        <v>0</v>
      </c>
      <c r="R38" s="184">
        <v>0</v>
      </c>
      <c r="S38" s="184">
        <v>7339000</v>
      </c>
      <c r="T38" s="182">
        <f t="shared" si="3"/>
        <v>8806800</v>
      </c>
      <c r="U38" s="184">
        <v>4888689</v>
      </c>
      <c r="V38" s="182">
        <f t="shared" si="3"/>
        <v>5866426.7999999998</v>
      </c>
      <c r="W38" s="184">
        <v>4657399</v>
      </c>
      <c r="X38" s="182">
        <f t="shared" si="4"/>
        <v>5588878.7999999998</v>
      </c>
      <c r="Y38" s="184">
        <v>8178030</v>
      </c>
      <c r="Z38" s="183">
        <f t="shared" si="2"/>
        <v>8178030</v>
      </c>
      <c r="AA38" s="183"/>
    </row>
    <row r="39" spans="1:27" ht="194.25" customHeight="1" x14ac:dyDescent="0.3">
      <c r="A39" s="179">
        <v>31</v>
      </c>
      <c r="B39" s="179" t="s">
        <v>505</v>
      </c>
      <c r="C39" s="179">
        <v>43211900</v>
      </c>
      <c r="D39" s="185" t="e" vm="218">
        <v>#VALUE!</v>
      </c>
      <c r="E39" s="181" t="s">
        <v>510</v>
      </c>
      <c r="F39" s="179" t="s">
        <v>334</v>
      </c>
      <c r="G39" s="179">
        <v>1</v>
      </c>
      <c r="H39" s="182">
        <v>20238075</v>
      </c>
      <c r="I39" s="182">
        <v>0</v>
      </c>
      <c r="J39" s="182">
        <v>0</v>
      </c>
      <c r="K39" s="182">
        <v>0</v>
      </c>
      <c r="L39" s="182">
        <v>0</v>
      </c>
      <c r="M39" s="182">
        <v>0</v>
      </c>
      <c r="N39" s="182">
        <v>0</v>
      </c>
      <c r="O39" s="182">
        <v>0</v>
      </c>
      <c r="P39" s="182">
        <v>0</v>
      </c>
      <c r="Q39" s="182">
        <v>0</v>
      </c>
      <c r="R39" s="182">
        <v>0</v>
      </c>
      <c r="S39" s="182">
        <v>10631500</v>
      </c>
      <c r="T39" s="182">
        <f t="shared" si="3"/>
        <v>12757800</v>
      </c>
      <c r="U39" s="182">
        <v>13999000</v>
      </c>
      <c r="V39" s="182">
        <f t="shared" si="3"/>
        <v>16798800</v>
      </c>
      <c r="W39" s="182">
        <v>16113370</v>
      </c>
      <c r="X39" s="182">
        <f t="shared" si="4"/>
        <v>19336044</v>
      </c>
      <c r="Y39" s="184">
        <v>17282680</v>
      </c>
      <c r="Z39" s="183">
        <f t="shared" si="2"/>
        <v>17282680</v>
      </c>
      <c r="AA39" s="183"/>
    </row>
    <row r="40" spans="1:27" ht="409.5" customHeight="1" x14ac:dyDescent="0.3">
      <c r="A40" s="179">
        <v>32</v>
      </c>
      <c r="B40" s="179" t="s">
        <v>505</v>
      </c>
      <c r="C40" s="179">
        <v>81112500</v>
      </c>
      <c r="D40" s="185" t="e" vm="219">
        <v>#VALUE!</v>
      </c>
      <c r="E40" s="181" t="s">
        <v>511</v>
      </c>
      <c r="F40" s="179" t="s">
        <v>334</v>
      </c>
      <c r="G40" s="179">
        <v>100</v>
      </c>
      <c r="H40" s="182">
        <v>0</v>
      </c>
      <c r="I40" s="182">
        <v>0</v>
      </c>
      <c r="J40" s="182">
        <v>0</v>
      </c>
      <c r="K40" s="182">
        <v>0</v>
      </c>
      <c r="L40" s="182">
        <v>0</v>
      </c>
      <c r="M40" s="182">
        <v>0</v>
      </c>
      <c r="N40" s="182">
        <v>0</v>
      </c>
      <c r="O40" s="182">
        <v>0</v>
      </c>
      <c r="P40" s="182">
        <v>389200</v>
      </c>
      <c r="Q40" s="182">
        <v>332605</v>
      </c>
      <c r="R40" s="182">
        <v>250495</v>
      </c>
      <c r="S40" s="182">
        <v>0</v>
      </c>
      <c r="T40" s="182">
        <f t="shared" si="3"/>
        <v>0</v>
      </c>
      <c r="U40" s="182">
        <v>0</v>
      </c>
      <c r="V40" s="182">
        <f t="shared" si="3"/>
        <v>0</v>
      </c>
      <c r="W40" s="182">
        <v>0</v>
      </c>
      <c r="X40" s="182">
        <f t="shared" si="4"/>
        <v>0</v>
      </c>
      <c r="Y40" s="182">
        <v>324100</v>
      </c>
      <c r="Z40" s="183">
        <f t="shared" si="2"/>
        <v>32410000</v>
      </c>
      <c r="AA40" s="183"/>
    </row>
    <row r="41" spans="1:27" ht="406.5" customHeight="1" x14ac:dyDescent="0.3">
      <c r="A41" s="179">
        <v>33</v>
      </c>
      <c r="B41" s="179" t="s">
        <v>505</v>
      </c>
      <c r="C41" s="179">
        <v>43222500</v>
      </c>
      <c r="D41" s="185" t="e" vm="220">
        <v>#VALUE!</v>
      </c>
      <c r="E41" s="181" t="s">
        <v>512</v>
      </c>
      <c r="F41" s="179" t="s">
        <v>334</v>
      </c>
      <c r="G41" s="179">
        <v>1</v>
      </c>
      <c r="H41" s="182">
        <v>410988.6</v>
      </c>
      <c r="I41" s="182">
        <v>0</v>
      </c>
      <c r="J41" s="182">
        <v>0</v>
      </c>
      <c r="K41" s="182">
        <v>0</v>
      </c>
      <c r="L41" s="182">
        <v>0</v>
      </c>
      <c r="M41" s="182">
        <v>0</v>
      </c>
      <c r="N41" s="182">
        <v>0</v>
      </c>
      <c r="O41" s="182">
        <v>0</v>
      </c>
      <c r="P41" s="182">
        <v>0</v>
      </c>
      <c r="Q41" s="182">
        <v>0</v>
      </c>
      <c r="R41" s="182">
        <v>0</v>
      </c>
      <c r="S41" s="182">
        <v>309000</v>
      </c>
      <c r="T41" s="182">
        <f t="shared" si="3"/>
        <v>370800</v>
      </c>
      <c r="U41" s="182">
        <v>335900</v>
      </c>
      <c r="V41" s="182">
        <f t="shared" si="3"/>
        <v>403080</v>
      </c>
      <c r="W41" s="182">
        <v>0</v>
      </c>
      <c r="X41" s="182">
        <f t="shared" si="4"/>
        <v>0</v>
      </c>
      <c r="Y41" s="182">
        <v>394960</v>
      </c>
      <c r="Z41" s="183">
        <f t="shared" si="2"/>
        <v>394960</v>
      </c>
      <c r="AA41" s="183"/>
    </row>
    <row r="42" spans="1:27" ht="409.5" customHeight="1" x14ac:dyDescent="0.3">
      <c r="A42" s="179">
        <v>34</v>
      </c>
      <c r="B42" s="179" t="s">
        <v>505</v>
      </c>
      <c r="C42" s="179">
        <v>43222500</v>
      </c>
      <c r="D42" s="185" t="e" vm="221">
        <v>#VALUE!</v>
      </c>
      <c r="E42" s="181" t="s">
        <v>513</v>
      </c>
      <c r="F42" s="179" t="s">
        <v>334</v>
      </c>
      <c r="G42" s="179">
        <v>1</v>
      </c>
      <c r="H42" s="184">
        <v>0</v>
      </c>
      <c r="I42" s="184">
        <v>0</v>
      </c>
      <c r="J42" s="184">
        <v>0</v>
      </c>
      <c r="K42" s="184">
        <v>0</v>
      </c>
      <c r="L42" s="184">
        <v>0</v>
      </c>
      <c r="M42" s="184">
        <v>0</v>
      </c>
      <c r="N42" s="184">
        <v>0</v>
      </c>
      <c r="O42" s="184">
        <v>0</v>
      </c>
      <c r="P42" s="184">
        <v>0</v>
      </c>
      <c r="Q42" s="184">
        <v>0</v>
      </c>
      <c r="R42" s="184">
        <v>0</v>
      </c>
      <c r="S42" s="184">
        <v>153985</v>
      </c>
      <c r="T42" s="182">
        <f t="shared" si="3"/>
        <v>184782</v>
      </c>
      <c r="U42" s="184">
        <v>219900</v>
      </c>
      <c r="V42" s="182">
        <f t="shared" si="3"/>
        <v>263880</v>
      </c>
      <c r="W42" s="184">
        <v>177799</v>
      </c>
      <c r="X42" s="182">
        <f t="shared" si="4"/>
        <v>213358.8</v>
      </c>
      <c r="Y42" s="184">
        <v>220680</v>
      </c>
      <c r="Z42" s="183">
        <f t="shared" si="2"/>
        <v>220680</v>
      </c>
      <c r="AA42" s="183"/>
    </row>
    <row r="43" spans="1:27" ht="147" customHeight="1" x14ac:dyDescent="0.3">
      <c r="A43" s="179">
        <v>35</v>
      </c>
      <c r="B43" s="179" t="s">
        <v>514</v>
      </c>
      <c r="C43" s="179">
        <v>25201700</v>
      </c>
      <c r="D43" s="185" t="e" vm="222">
        <v>#VALUE!</v>
      </c>
      <c r="E43" s="181" t="s">
        <v>515</v>
      </c>
      <c r="F43" s="179" t="s">
        <v>334</v>
      </c>
      <c r="G43" s="179">
        <v>1</v>
      </c>
      <c r="H43" s="184">
        <v>39000000</v>
      </c>
      <c r="I43" s="184">
        <v>0</v>
      </c>
      <c r="J43" s="184">
        <v>0</v>
      </c>
      <c r="K43" s="184">
        <v>0</v>
      </c>
      <c r="L43" s="184">
        <v>0</v>
      </c>
      <c r="M43" s="184">
        <v>0</v>
      </c>
      <c r="N43" s="184">
        <v>0</v>
      </c>
      <c r="O43" s="184">
        <v>0</v>
      </c>
      <c r="P43" s="184">
        <v>0</v>
      </c>
      <c r="Q43" s="184">
        <v>0</v>
      </c>
      <c r="R43" s="184">
        <v>0</v>
      </c>
      <c r="S43" s="184">
        <v>38599000</v>
      </c>
      <c r="T43" s="182">
        <f t="shared" si="3"/>
        <v>46318800</v>
      </c>
      <c r="U43" s="184">
        <v>0</v>
      </c>
      <c r="V43" s="182">
        <f t="shared" si="3"/>
        <v>0</v>
      </c>
      <c r="W43" s="184">
        <v>0</v>
      </c>
      <c r="X43" s="182">
        <f t="shared" si="4"/>
        <v>0</v>
      </c>
      <c r="Y43" s="184">
        <v>42659400</v>
      </c>
      <c r="Z43" s="183">
        <f t="shared" si="2"/>
        <v>42659400</v>
      </c>
      <c r="AA43" s="183"/>
    </row>
    <row r="44" spans="1:27" ht="167.25" customHeight="1" x14ac:dyDescent="0.3">
      <c r="A44" s="179">
        <v>36</v>
      </c>
      <c r="B44" s="179" t="s">
        <v>514</v>
      </c>
      <c r="C44" s="179">
        <v>25201700</v>
      </c>
      <c r="D44" s="185" t="e" vm="223">
        <v>#VALUE!</v>
      </c>
      <c r="E44" s="181" t="s">
        <v>516</v>
      </c>
      <c r="F44" s="179" t="s">
        <v>334</v>
      </c>
      <c r="G44" s="179">
        <v>1</v>
      </c>
      <c r="H44" s="184">
        <v>8250000</v>
      </c>
      <c r="I44" s="184">
        <v>0</v>
      </c>
      <c r="J44" s="184">
        <v>0</v>
      </c>
      <c r="K44" s="184">
        <v>0</v>
      </c>
      <c r="L44" s="184">
        <v>0</v>
      </c>
      <c r="M44" s="184">
        <v>0</v>
      </c>
      <c r="N44" s="184">
        <v>0</v>
      </c>
      <c r="O44" s="184">
        <v>0</v>
      </c>
      <c r="P44" s="184">
        <v>0</v>
      </c>
      <c r="Q44" s="184">
        <v>0</v>
      </c>
      <c r="R44" s="184">
        <v>0</v>
      </c>
      <c r="S44" s="184">
        <v>8999900</v>
      </c>
      <c r="T44" s="182">
        <f t="shared" si="3"/>
        <v>10799880</v>
      </c>
      <c r="U44" s="184">
        <v>4999990</v>
      </c>
      <c r="V44" s="182">
        <f t="shared" si="3"/>
        <v>5999988</v>
      </c>
      <c r="W44" s="184">
        <v>6059900</v>
      </c>
      <c r="X44" s="182">
        <f t="shared" si="4"/>
        <v>7271880</v>
      </c>
      <c r="Y44" s="184">
        <v>8080440</v>
      </c>
      <c r="Z44" s="183">
        <f t="shared" si="2"/>
        <v>8080440</v>
      </c>
      <c r="AA44" s="183"/>
    </row>
    <row r="45" spans="1:27" ht="315" customHeight="1" x14ac:dyDescent="0.3">
      <c r="A45" s="179">
        <v>37</v>
      </c>
      <c r="B45" s="179" t="s">
        <v>514</v>
      </c>
      <c r="C45" s="179">
        <v>43211500</v>
      </c>
      <c r="D45" s="185" t="e" vm="224">
        <v>#VALUE!</v>
      </c>
      <c r="E45" s="181" t="s">
        <v>517</v>
      </c>
      <c r="F45" s="179" t="s">
        <v>334</v>
      </c>
      <c r="G45" s="179">
        <v>25</v>
      </c>
      <c r="H45" s="184">
        <v>14894505</v>
      </c>
      <c r="I45" s="184">
        <v>0</v>
      </c>
      <c r="J45" s="184">
        <v>0</v>
      </c>
      <c r="K45" s="184">
        <v>0</v>
      </c>
      <c r="L45" s="184">
        <v>0</v>
      </c>
      <c r="M45" s="184">
        <v>0</v>
      </c>
      <c r="N45" s="184">
        <v>0</v>
      </c>
      <c r="O45" s="184">
        <v>0</v>
      </c>
      <c r="P45" s="184">
        <v>0</v>
      </c>
      <c r="Q45" s="184">
        <v>0</v>
      </c>
      <c r="R45" s="184">
        <v>0</v>
      </c>
      <c r="S45" s="184">
        <v>13648862</v>
      </c>
      <c r="T45" s="182">
        <f t="shared" si="3"/>
        <v>16378634.4</v>
      </c>
      <c r="U45" s="184">
        <v>12573497</v>
      </c>
      <c r="V45" s="182">
        <f t="shared" si="3"/>
        <v>15088196.4</v>
      </c>
      <c r="W45" s="184">
        <v>0</v>
      </c>
      <c r="X45" s="182">
        <f t="shared" si="4"/>
        <v>0</v>
      </c>
      <c r="Y45" s="184">
        <v>15453780</v>
      </c>
      <c r="Z45" s="183">
        <f t="shared" si="2"/>
        <v>386344500</v>
      </c>
      <c r="AA45" s="183"/>
    </row>
    <row r="46" spans="1:27" ht="294.75" customHeight="1" x14ac:dyDescent="0.3">
      <c r="A46" s="179">
        <v>38</v>
      </c>
      <c r="B46" s="179" t="s">
        <v>514</v>
      </c>
      <c r="C46" s="179">
        <v>43211900</v>
      </c>
      <c r="D46" s="185" t="e" vm="225">
        <v>#VALUE!</v>
      </c>
      <c r="E46" s="181" t="s">
        <v>518</v>
      </c>
      <c r="F46" s="179" t="s">
        <v>334</v>
      </c>
      <c r="G46" s="179">
        <v>25</v>
      </c>
      <c r="H46" s="184">
        <v>5250000</v>
      </c>
      <c r="I46" s="184">
        <v>0</v>
      </c>
      <c r="J46" s="184">
        <v>0</v>
      </c>
      <c r="K46" s="184">
        <v>0</v>
      </c>
      <c r="L46" s="184">
        <v>0</v>
      </c>
      <c r="M46" s="184">
        <v>5600900</v>
      </c>
      <c r="N46" s="184">
        <v>8565950</v>
      </c>
      <c r="O46" s="184">
        <v>0</v>
      </c>
      <c r="P46" s="184">
        <v>0</v>
      </c>
      <c r="Q46" s="184">
        <v>0</v>
      </c>
      <c r="R46" s="184">
        <v>0</v>
      </c>
      <c r="S46" s="184">
        <v>0</v>
      </c>
      <c r="T46" s="182">
        <f t="shared" si="3"/>
        <v>0</v>
      </c>
      <c r="U46" s="184">
        <v>0</v>
      </c>
      <c r="V46" s="182">
        <f t="shared" si="3"/>
        <v>0</v>
      </c>
      <c r="W46" s="184">
        <v>0</v>
      </c>
      <c r="X46" s="182">
        <f t="shared" si="4"/>
        <v>0</v>
      </c>
      <c r="Y46" s="184">
        <v>6472290</v>
      </c>
      <c r="Z46" s="183">
        <f t="shared" si="2"/>
        <v>161807250</v>
      </c>
      <c r="AA46" s="183"/>
    </row>
    <row r="47" spans="1:27" ht="299.25" customHeight="1" x14ac:dyDescent="0.3">
      <c r="A47" s="179">
        <v>39</v>
      </c>
      <c r="B47" s="179" t="s">
        <v>514</v>
      </c>
      <c r="C47" s="179">
        <v>43221800</v>
      </c>
      <c r="D47" s="185" t="e" vm="226">
        <v>#VALUE!</v>
      </c>
      <c r="E47" s="181" t="s">
        <v>519</v>
      </c>
      <c r="F47" s="179" t="s">
        <v>334</v>
      </c>
      <c r="G47" s="179">
        <v>10</v>
      </c>
      <c r="H47" s="184">
        <v>4800000</v>
      </c>
      <c r="I47" s="184">
        <v>0</v>
      </c>
      <c r="J47" s="184">
        <v>0</v>
      </c>
      <c r="K47" s="184">
        <v>0</v>
      </c>
      <c r="L47" s="184">
        <v>0</v>
      </c>
      <c r="M47" s="184">
        <v>3100000</v>
      </c>
      <c r="N47" s="184">
        <v>4741103</v>
      </c>
      <c r="O47" s="184">
        <v>0</v>
      </c>
      <c r="P47" s="184">
        <v>0</v>
      </c>
      <c r="Q47" s="184">
        <v>0</v>
      </c>
      <c r="R47" s="184">
        <v>0</v>
      </c>
      <c r="S47" s="184">
        <v>0</v>
      </c>
      <c r="T47" s="182">
        <f t="shared" si="3"/>
        <v>0</v>
      </c>
      <c r="U47" s="184">
        <v>0</v>
      </c>
      <c r="V47" s="182">
        <f t="shared" si="3"/>
        <v>0</v>
      </c>
      <c r="W47" s="184">
        <v>0</v>
      </c>
      <c r="X47" s="182">
        <f t="shared" si="4"/>
        <v>0</v>
      </c>
      <c r="Y47" s="184">
        <v>4213700</v>
      </c>
      <c r="Z47" s="183">
        <f t="shared" si="2"/>
        <v>42137000</v>
      </c>
      <c r="AA47" s="183"/>
    </row>
    <row r="48" spans="1:27" ht="386.25" customHeight="1" x14ac:dyDescent="0.3">
      <c r="A48" s="179">
        <v>40</v>
      </c>
      <c r="B48" s="179" t="s">
        <v>514</v>
      </c>
      <c r="C48" s="179">
        <v>43211900</v>
      </c>
      <c r="D48" s="185" t="e" vm="227">
        <v>#VALUE!</v>
      </c>
      <c r="E48" s="181" t="s">
        <v>520</v>
      </c>
      <c r="F48" s="179" t="s">
        <v>334</v>
      </c>
      <c r="G48" s="179">
        <v>1</v>
      </c>
      <c r="H48" s="182">
        <v>17200000</v>
      </c>
      <c r="I48" s="182">
        <v>0</v>
      </c>
      <c r="J48" s="182">
        <v>0</v>
      </c>
      <c r="K48" s="182">
        <v>0</v>
      </c>
      <c r="L48" s="182">
        <v>0</v>
      </c>
      <c r="M48" s="182">
        <v>0</v>
      </c>
      <c r="N48" s="182">
        <v>0</v>
      </c>
      <c r="O48" s="182">
        <v>0</v>
      </c>
      <c r="P48" s="182">
        <v>24986123</v>
      </c>
      <c r="Q48" s="182">
        <v>0</v>
      </c>
      <c r="R48" s="182">
        <v>23800000</v>
      </c>
      <c r="S48" s="182">
        <v>0</v>
      </c>
      <c r="T48" s="182">
        <f t="shared" si="3"/>
        <v>0</v>
      </c>
      <c r="U48" s="182">
        <v>0</v>
      </c>
      <c r="V48" s="182">
        <f t="shared" si="3"/>
        <v>0</v>
      </c>
      <c r="W48" s="182">
        <v>0</v>
      </c>
      <c r="X48" s="182">
        <f t="shared" si="4"/>
        <v>0</v>
      </c>
      <c r="Y48" s="182">
        <v>21995380</v>
      </c>
      <c r="Z48" s="183">
        <f t="shared" si="2"/>
        <v>21995380</v>
      </c>
      <c r="AA48" s="183"/>
    </row>
    <row r="49" spans="1:30" ht="225" customHeight="1" x14ac:dyDescent="0.3">
      <c r="A49" s="179">
        <v>41</v>
      </c>
      <c r="B49" s="179" t="s">
        <v>514</v>
      </c>
      <c r="C49" s="179">
        <v>43222500</v>
      </c>
      <c r="D49" s="185" t="e" vm="228">
        <v>#VALUE!</v>
      </c>
      <c r="E49" s="181" t="s">
        <v>521</v>
      </c>
      <c r="F49" s="179" t="s">
        <v>334</v>
      </c>
      <c r="G49" s="179">
        <v>1</v>
      </c>
      <c r="H49" s="184">
        <v>26250000</v>
      </c>
      <c r="I49" s="184">
        <v>0</v>
      </c>
      <c r="J49" s="184">
        <v>0</v>
      </c>
      <c r="K49" s="184">
        <v>0</v>
      </c>
      <c r="L49" s="184">
        <v>0</v>
      </c>
      <c r="M49" s="184">
        <v>16434346</v>
      </c>
      <c r="N49" s="184">
        <v>25134491</v>
      </c>
      <c r="O49" s="184">
        <v>0</v>
      </c>
      <c r="P49" s="184">
        <v>0</v>
      </c>
      <c r="Q49" s="184">
        <v>0</v>
      </c>
      <c r="R49" s="184">
        <v>0</v>
      </c>
      <c r="S49" s="184">
        <v>0</v>
      </c>
      <c r="T49" s="182">
        <f t="shared" si="3"/>
        <v>0</v>
      </c>
      <c r="U49" s="184">
        <v>0</v>
      </c>
      <c r="V49" s="182">
        <f t="shared" si="3"/>
        <v>0</v>
      </c>
      <c r="W49" s="184">
        <v>0</v>
      </c>
      <c r="X49" s="182">
        <f t="shared" si="4"/>
        <v>0</v>
      </c>
      <c r="Y49" s="184">
        <v>22606280</v>
      </c>
      <c r="Z49" s="183">
        <f t="shared" si="2"/>
        <v>22606280</v>
      </c>
      <c r="AA49" s="183"/>
    </row>
    <row r="50" spans="1:30" ht="370.5" customHeight="1" x14ac:dyDescent="0.3">
      <c r="A50" s="179">
        <v>42</v>
      </c>
      <c r="B50" s="179" t="s">
        <v>514</v>
      </c>
      <c r="C50" s="179">
        <v>43212100</v>
      </c>
      <c r="D50" s="185" t="e" vm="229">
        <v>#VALUE!</v>
      </c>
      <c r="E50" s="181" t="s">
        <v>522</v>
      </c>
      <c r="F50" s="179" t="s">
        <v>334</v>
      </c>
      <c r="G50" s="179">
        <v>2</v>
      </c>
      <c r="H50" s="184">
        <v>1418400</v>
      </c>
      <c r="I50" s="184">
        <v>0</v>
      </c>
      <c r="J50" s="184">
        <v>0</v>
      </c>
      <c r="K50" s="184">
        <v>0</v>
      </c>
      <c r="L50" s="184">
        <v>0</v>
      </c>
      <c r="M50" s="184">
        <v>660000</v>
      </c>
      <c r="N50" s="184">
        <v>1009396</v>
      </c>
      <c r="O50" s="184">
        <v>0</v>
      </c>
      <c r="P50" s="184">
        <v>0</v>
      </c>
      <c r="Q50" s="184">
        <v>0</v>
      </c>
      <c r="R50" s="184">
        <v>0</v>
      </c>
      <c r="S50" s="184">
        <v>0</v>
      </c>
      <c r="T50" s="182">
        <f t="shared" si="3"/>
        <v>0</v>
      </c>
      <c r="U50" s="184">
        <v>0</v>
      </c>
      <c r="V50" s="182">
        <f t="shared" si="3"/>
        <v>0</v>
      </c>
      <c r="W50" s="184">
        <v>0</v>
      </c>
      <c r="X50" s="182">
        <f t="shared" si="4"/>
        <v>0</v>
      </c>
      <c r="Y50" s="184">
        <v>1029270</v>
      </c>
      <c r="Z50" s="183">
        <f t="shared" si="2"/>
        <v>2058540</v>
      </c>
      <c r="AA50" s="183"/>
    </row>
    <row r="51" spans="1:30" ht="370.5" customHeight="1" thickBot="1" x14ac:dyDescent="0.35">
      <c r="A51" s="179">
        <v>43</v>
      </c>
      <c r="B51" s="179" t="s">
        <v>514</v>
      </c>
      <c r="C51" s="179">
        <v>43212100</v>
      </c>
      <c r="D51" s="185" t="e" vm="230">
        <v>#VALUE!</v>
      </c>
      <c r="E51" s="181" t="s">
        <v>523</v>
      </c>
      <c r="F51" s="179" t="s">
        <v>334</v>
      </c>
      <c r="G51" s="179">
        <v>2</v>
      </c>
      <c r="H51" s="184">
        <v>450000</v>
      </c>
      <c r="I51" s="184">
        <v>0</v>
      </c>
      <c r="J51" s="184">
        <v>0</v>
      </c>
      <c r="K51" s="184">
        <v>0</v>
      </c>
      <c r="L51" s="184">
        <v>0</v>
      </c>
      <c r="M51" s="184">
        <v>400000</v>
      </c>
      <c r="N51" s="184">
        <v>611755</v>
      </c>
      <c r="O51" s="184">
        <v>0</v>
      </c>
      <c r="P51" s="184">
        <v>0</v>
      </c>
      <c r="Q51" s="184">
        <v>0</v>
      </c>
      <c r="R51" s="184">
        <v>0</v>
      </c>
      <c r="S51" s="184">
        <v>0</v>
      </c>
      <c r="T51" s="182">
        <f t="shared" ref="T51" si="5">(S51*20%)+S51</f>
        <v>0</v>
      </c>
      <c r="U51" s="184">
        <v>0</v>
      </c>
      <c r="V51" s="182">
        <f t="shared" ref="V51" si="6">(U51*20%)+U51</f>
        <v>0</v>
      </c>
      <c r="W51" s="184">
        <v>0</v>
      </c>
      <c r="X51" s="182">
        <f t="shared" si="4"/>
        <v>0</v>
      </c>
      <c r="Y51" s="184">
        <v>487250</v>
      </c>
      <c r="Z51" s="183">
        <f t="shared" si="2"/>
        <v>974500</v>
      </c>
      <c r="AA51" s="183"/>
    </row>
    <row r="52" spans="1:30" s="26" customFormat="1" ht="24.75" customHeight="1" thickBot="1" x14ac:dyDescent="0.35">
      <c r="A52" s="190" t="s">
        <v>524</v>
      </c>
      <c r="B52" s="191"/>
      <c r="C52" s="191"/>
      <c r="D52" s="191"/>
      <c r="E52" s="191"/>
      <c r="F52" s="191"/>
      <c r="G52" s="191"/>
      <c r="H52" s="191"/>
      <c r="I52" s="191"/>
      <c r="J52" s="191"/>
      <c r="K52" s="191"/>
      <c r="L52" s="191"/>
      <c r="M52" s="191"/>
      <c r="N52" s="191"/>
      <c r="O52" s="191"/>
      <c r="P52" s="191"/>
      <c r="Q52" s="191"/>
      <c r="R52" s="191"/>
      <c r="S52" s="191"/>
      <c r="T52" s="191"/>
      <c r="U52" s="191"/>
      <c r="V52" s="191"/>
      <c r="W52" s="191"/>
      <c r="X52" s="191"/>
      <c r="Y52" s="192"/>
      <c r="Z52" s="162">
        <f>SUM(Z9:Z51)</f>
        <v>1484404977</v>
      </c>
      <c r="AA52" s="163"/>
      <c r="AC52" s="57"/>
      <c r="AD52" s="57"/>
    </row>
    <row r="53" spans="1:30" s="26" customFormat="1" ht="24.75" customHeight="1" thickBot="1" x14ac:dyDescent="0.35">
      <c r="A53" s="58"/>
      <c r="B53" s="58"/>
      <c r="C53" s="58"/>
      <c r="D53" s="58"/>
      <c r="E53" s="59"/>
      <c r="F53" s="58"/>
      <c r="G53" s="58"/>
      <c r="H53" s="58"/>
      <c r="I53" s="58"/>
      <c r="J53" s="58"/>
      <c r="K53" s="58"/>
      <c r="L53" s="58"/>
      <c r="M53" s="58"/>
      <c r="N53" s="58"/>
      <c r="O53" s="58"/>
      <c r="P53" s="58"/>
      <c r="Q53" s="58"/>
      <c r="R53" s="58"/>
      <c r="S53" s="58"/>
      <c r="T53" s="58"/>
      <c r="U53" s="58"/>
      <c r="V53" s="58"/>
      <c r="W53" s="58"/>
      <c r="X53" s="58"/>
      <c r="Y53" s="60"/>
      <c r="Z53" s="60"/>
      <c r="AA53" s="60"/>
      <c r="AC53" s="57"/>
      <c r="AD53" s="57"/>
    </row>
    <row r="54" spans="1:30" s="26" customFormat="1" ht="63.75" customHeight="1" thickBot="1" x14ac:dyDescent="0.35">
      <c r="A54" s="243" t="s">
        <v>61</v>
      </c>
      <c r="B54" s="244"/>
      <c r="C54" s="244"/>
      <c r="D54" s="244"/>
      <c r="E54" s="244"/>
      <c r="F54" s="244"/>
      <c r="G54" s="244"/>
      <c r="H54" s="244"/>
      <c r="I54" s="244"/>
      <c r="J54" s="244"/>
      <c r="K54" s="244"/>
      <c r="L54" s="244"/>
      <c r="M54" s="244"/>
      <c r="N54" s="244"/>
      <c r="O54" s="244"/>
      <c r="P54" s="244"/>
      <c r="Q54" s="244"/>
      <c r="R54" s="244"/>
      <c r="S54" s="244"/>
      <c r="T54" s="244"/>
      <c r="U54" s="244"/>
      <c r="V54" s="244"/>
      <c r="W54" s="244"/>
      <c r="X54" s="244"/>
      <c r="Y54" s="244"/>
      <c r="Z54" s="244"/>
      <c r="AA54" s="244"/>
      <c r="AC54" s="57"/>
      <c r="AD54" s="57"/>
    </row>
    <row r="55" spans="1:30" s="26" customFormat="1" ht="24.75" customHeight="1" x14ac:dyDescent="0.35">
      <c r="D55" s="61"/>
      <c r="E55" s="62"/>
      <c r="Y55" s="57"/>
      <c r="Z55" s="57"/>
      <c r="AA55" s="57"/>
      <c r="AC55" s="57"/>
      <c r="AD55" s="57"/>
    </row>
    <row r="56" spans="1:30" s="26" customFormat="1" ht="24.75" customHeight="1" x14ac:dyDescent="0.3">
      <c r="E56" s="62"/>
      <c r="Y56" s="57"/>
      <c r="Z56" s="57"/>
      <c r="AA56" s="57"/>
      <c r="AC56" s="57"/>
      <c r="AD56" s="57"/>
    </row>
    <row r="57" spans="1:30" ht="24.75" customHeight="1" x14ac:dyDescent="0.3">
      <c r="AC57" s="64"/>
      <c r="AD57" s="64"/>
    </row>
    <row r="58" spans="1:30" ht="24.75" customHeight="1" x14ac:dyDescent="0.3">
      <c r="AC58" s="64"/>
      <c r="AD58" s="64"/>
    </row>
    <row r="59" spans="1:30" ht="24.75" customHeight="1" x14ac:dyDescent="0.3">
      <c r="AC59" s="64"/>
      <c r="AD59" s="64"/>
    </row>
    <row r="60" spans="1:30" ht="24.75" customHeight="1" x14ac:dyDescent="0.3">
      <c r="AC60" s="64"/>
      <c r="AD60" s="64"/>
    </row>
    <row r="61" spans="1:30" ht="24.75" customHeight="1" x14ac:dyDescent="0.3">
      <c r="AC61" s="64"/>
      <c r="AD61" s="64"/>
    </row>
    <row r="62" spans="1:30" ht="24.75" customHeight="1" x14ac:dyDescent="0.3"/>
    <row r="63" spans="1:30" ht="24.75" customHeight="1" x14ac:dyDescent="0.3"/>
    <row r="64" spans="1:30"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72" ht="24.75" customHeight="1" x14ac:dyDescent="0.3"/>
    <row r="73" ht="24.75" customHeight="1" x14ac:dyDescent="0.3"/>
    <row r="74" ht="24.75" customHeight="1" x14ac:dyDescent="0.3"/>
    <row r="75" ht="24.75" customHeight="1" x14ac:dyDescent="0.3"/>
    <row r="76" ht="24.75" customHeight="1" x14ac:dyDescent="0.3"/>
    <row r="77" ht="24.75" customHeight="1" x14ac:dyDescent="0.3"/>
    <row r="78" ht="24.75" customHeight="1" x14ac:dyDescent="0.3"/>
    <row r="79" ht="24.75" customHeight="1" x14ac:dyDescent="0.3"/>
    <row r="80" ht="24.75" customHeight="1" x14ac:dyDescent="0.3"/>
    <row r="81" ht="24.75" customHeight="1" x14ac:dyDescent="0.3"/>
    <row r="82" ht="24.75" customHeight="1" x14ac:dyDescent="0.3"/>
    <row r="4043" spans="1:27" s="66" customFormat="1" x14ac:dyDescent="0.3">
      <c r="A4043" s="154"/>
      <c r="B4043" s="154"/>
      <c r="C4043" s="154"/>
      <c r="E4043" s="65"/>
      <c r="Y4043" s="64"/>
      <c r="Z4043" s="64"/>
      <c r="AA4043" s="64"/>
    </row>
    <row r="4044" spans="1:27" s="66" customFormat="1" x14ac:dyDescent="0.3">
      <c r="A4044" s="154"/>
      <c r="B4044" s="154"/>
      <c r="C4044" s="154"/>
      <c r="E4044" s="65"/>
      <c r="Y4044" s="64"/>
      <c r="Z4044" s="64"/>
      <c r="AA4044" s="64"/>
    </row>
    <row r="4045" spans="1:27" s="66" customFormat="1" x14ac:dyDescent="0.3">
      <c r="A4045" s="154"/>
      <c r="B4045" s="154"/>
      <c r="C4045" s="154"/>
      <c r="E4045" s="65"/>
      <c r="Y4045" s="64"/>
      <c r="Z4045" s="64"/>
      <c r="AA4045" s="64"/>
    </row>
    <row r="4046" spans="1:27" s="66" customFormat="1" x14ac:dyDescent="0.3">
      <c r="A4046" s="154"/>
      <c r="B4046" s="154"/>
      <c r="C4046" s="154"/>
      <c r="E4046" s="65"/>
      <c r="Y4046" s="64"/>
      <c r="Z4046" s="64"/>
      <c r="AA4046" s="64"/>
    </row>
    <row r="4047" spans="1:27" s="66" customFormat="1" x14ac:dyDescent="0.3">
      <c r="A4047" s="154"/>
      <c r="B4047" s="154"/>
      <c r="C4047" s="154"/>
      <c r="E4047" s="65"/>
      <c r="Y4047" s="64"/>
      <c r="Z4047" s="64"/>
      <c r="AA4047" s="64"/>
    </row>
    <row r="4048" spans="1:27" s="66" customFormat="1" x14ac:dyDescent="0.3">
      <c r="A4048" s="154"/>
      <c r="B4048" s="154"/>
      <c r="C4048" s="154"/>
      <c r="E4048" s="65"/>
      <c r="Y4048" s="64"/>
      <c r="Z4048" s="64"/>
      <c r="AA4048" s="64"/>
    </row>
    <row r="4049" spans="1:103" s="66" customFormat="1" x14ac:dyDescent="0.3">
      <c r="A4049" s="154"/>
      <c r="B4049" s="154"/>
      <c r="C4049" s="154"/>
      <c r="E4049" s="65"/>
      <c r="Y4049" s="64"/>
      <c r="Z4049" s="64"/>
      <c r="AA4049" s="64"/>
    </row>
    <row r="4050" spans="1:103" s="66" customFormat="1" x14ac:dyDescent="0.3">
      <c r="A4050" s="154"/>
      <c r="B4050" s="154"/>
      <c r="C4050" s="154"/>
      <c r="E4050" s="65"/>
      <c r="Y4050" s="64"/>
      <c r="Z4050" s="64"/>
      <c r="AA4050" s="64"/>
    </row>
    <row r="4051" spans="1:103" s="66" customFormat="1" x14ac:dyDescent="0.3">
      <c r="A4051" s="154"/>
      <c r="B4051" s="154"/>
      <c r="C4051" s="154"/>
      <c r="E4051" s="65"/>
    </row>
    <row r="4052" spans="1:103" s="66" customFormat="1" ht="144" x14ac:dyDescent="0.3">
      <c r="A4052" s="154"/>
      <c r="B4052" s="154"/>
      <c r="C4052" s="154"/>
      <c r="E4052" s="65"/>
      <c r="BN4052" s="67"/>
      <c r="BO4052" s="68" t="s">
        <v>62</v>
      </c>
      <c r="BQ4052" s="69" t="s">
        <v>63</v>
      </c>
      <c r="BR4052" s="70" t="s">
        <v>62</v>
      </c>
      <c r="BS4052" s="70" t="s">
        <v>64</v>
      </c>
      <c r="BT4052" s="70" t="s">
        <v>65</v>
      </c>
      <c r="BU4052" s="70" t="s">
        <v>66</v>
      </c>
      <c r="BV4052" s="70" t="s">
        <v>67</v>
      </c>
      <c r="BW4052" s="68" t="s">
        <v>68</v>
      </c>
      <c r="BX4052" s="68" t="s">
        <v>69</v>
      </c>
      <c r="BY4052" s="68" t="s">
        <v>70</v>
      </c>
      <c r="BZ4052" s="68" t="s">
        <v>71</v>
      </c>
      <c r="CA4052" s="68" t="s">
        <v>72</v>
      </c>
      <c r="CB4052" s="68" t="s">
        <v>73</v>
      </c>
      <c r="CC4052" s="68" t="s">
        <v>74</v>
      </c>
      <c r="CD4052" s="68" t="s">
        <v>75</v>
      </c>
      <c r="CE4052" s="68" t="s">
        <v>76</v>
      </c>
      <c r="CF4052" s="68" t="s">
        <v>77</v>
      </c>
      <c r="CG4052" s="68" t="s">
        <v>78</v>
      </c>
      <c r="CH4052" s="68" t="s">
        <v>79</v>
      </c>
      <c r="CI4052" s="68" t="s">
        <v>80</v>
      </c>
      <c r="CJ4052" s="68" t="s">
        <v>81</v>
      </c>
      <c r="CK4052" s="68" t="s">
        <v>82</v>
      </c>
      <c r="CL4052" s="68" t="s">
        <v>83</v>
      </c>
      <c r="CM4052" s="68" t="s">
        <v>84</v>
      </c>
      <c r="CN4052" s="68" t="s">
        <v>85</v>
      </c>
      <c r="CO4052" s="68" t="s">
        <v>86</v>
      </c>
      <c r="CP4052" s="68" t="s">
        <v>87</v>
      </c>
      <c r="CQ4052" s="68" t="s">
        <v>88</v>
      </c>
      <c r="CR4052" s="68" t="s">
        <v>89</v>
      </c>
      <c r="CS4052" s="68" t="s">
        <v>90</v>
      </c>
      <c r="CT4052" s="68" t="s">
        <v>91</v>
      </c>
      <c r="CU4052" s="68" t="s">
        <v>92</v>
      </c>
      <c r="CV4052" s="68" t="s">
        <v>93</v>
      </c>
      <c r="CW4052" s="68" t="s">
        <v>94</v>
      </c>
      <c r="CX4052" s="68" t="s">
        <v>95</v>
      </c>
      <c r="CY4052" s="68" t="s">
        <v>96</v>
      </c>
    </row>
    <row r="4053" spans="1:103" s="66" customFormat="1" ht="288" x14ac:dyDescent="0.3">
      <c r="A4053" s="154"/>
      <c r="B4053" s="154"/>
      <c r="C4053" s="154"/>
      <c r="E4053" s="65"/>
      <c r="BN4053" s="67"/>
      <c r="BO4053" s="68" t="s">
        <v>64</v>
      </c>
      <c r="BQ4053" s="69" t="s">
        <v>97</v>
      </c>
      <c r="BR4053" s="70" t="s">
        <v>98</v>
      </c>
      <c r="BS4053" s="70" t="s">
        <v>99</v>
      </c>
      <c r="BT4053" s="70" t="s">
        <v>100</v>
      </c>
      <c r="BU4053" s="70" t="s">
        <v>101</v>
      </c>
      <c r="BV4053" s="70" t="s">
        <v>102</v>
      </c>
      <c r="BW4053" s="68" t="s">
        <v>103</v>
      </c>
      <c r="BX4053" s="68" t="s">
        <v>104</v>
      </c>
      <c r="BY4053" s="68" t="s">
        <v>105</v>
      </c>
      <c r="BZ4053" s="68" t="s">
        <v>106</v>
      </c>
      <c r="CA4053" s="68" t="s">
        <v>107</v>
      </c>
      <c r="CB4053" s="68" t="s">
        <v>108</v>
      </c>
      <c r="CC4053" s="68" t="s">
        <v>109</v>
      </c>
      <c r="CD4053" s="68" t="s">
        <v>110</v>
      </c>
      <c r="CE4053" s="68" t="s">
        <v>111</v>
      </c>
      <c r="CF4053" s="68" t="s">
        <v>112</v>
      </c>
      <c r="CG4053" s="68" t="s">
        <v>113</v>
      </c>
      <c r="CH4053" s="68" t="s">
        <v>114</v>
      </c>
      <c r="CI4053" s="68" t="s">
        <v>115</v>
      </c>
      <c r="CJ4053" s="68" t="s">
        <v>116</v>
      </c>
      <c r="CK4053" s="68" t="s">
        <v>117</v>
      </c>
      <c r="CL4053" s="68" t="s">
        <v>118</v>
      </c>
      <c r="CM4053" s="68" t="s">
        <v>119</v>
      </c>
      <c r="CN4053" s="68" t="s">
        <v>120</v>
      </c>
      <c r="CO4053" s="68" t="s">
        <v>121</v>
      </c>
      <c r="CP4053" s="68" t="s">
        <v>122</v>
      </c>
      <c r="CQ4053" s="68" t="s">
        <v>123</v>
      </c>
      <c r="CR4053" s="68" t="s">
        <v>124</v>
      </c>
      <c r="CS4053" s="68" t="s">
        <v>125</v>
      </c>
      <c r="CT4053" s="68" t="s">
        <v>126</v>
      </c>
      <c r="CU4053" s="68" t="s">
        <v>127</v>
      </c>
      <c r="CV4053" s="68" t="s">
        <v>128</v>
      </c>
      <c r="CW4053" s="68" t="s">
        <v>129</v>
      </c>
      <c r="CX4053" s="68" t="s">
        <v>130</v>
      </c>
      <c r="CY4053" s="68" t="s">
        <v>131</v>
      </c>
    </row>
    <row r="4054" spans="1:103" s="66" customFormat="1" ht="409.6" x14ac:dyDescent="0.3">
      <c r="A4054" s="154"/>
      <c r="B4054" s="154"/>
      <c r="C4054" s="154"/>
      <c r="E4054" s="65"/>
      <c r="BN4054" s="67"/>
      <c r="BO4054" s="68" t="s">
        <v>65</v>
      </c>
      <c r="BQ4054" s="69" t="s">
        <v>132</v>
      </c>
      <c r="BR4054" s="71" t="s">
        <v>133</v>
      </c>
      <c r="BS4054" s="71" t="s">
        <v>134</v>
      </c>
      <c r="BT4054" s="71" t="s">
        <v>135</v>
      </c>
      <c r="BU4054" s="71" t="s">
        <v>136</v>
      </c>
      <c r="BV4054" s="71" t="s">
        <v>137</v>
      </c>
      <c r="BW4054" s="72" t="s">
        <v>138</v>
      </c>
      <c r="BX4054" s="72" t="s">
        <v>139</v>
      </c>
      <c r="BY4054" s="72" t="s">
        <v>140</v>
      </c>
      <c r="BZ4054" s="72" t="s">
        <v>141</v>
      </c>
      <c r="CA4054" s="72" t="s">
        <v>142</v>
      </c>
      <c r="CB4054" s="72" t="s">
        <v>143</v>
      </c>
      <c r="CC4054" s="72" t="s">
        <v>144</v>
      </c>
      <c r="CD4054" s="72" t="s">
        <v>145</v>
      </c>
      <c r="CE4054" s="72" t="s">
        <v>146</v>
      </c>
      <c r="CF4054" s="72" t="s">
        <v>147</v>
      </c>
      <c r="CG4054" s="72" t="s">
        <v>148</v>
      </c>
      <c r="CH4054" s="72" t="s">
        <v>149</v>
      </c>
      <c r="CI4054" s="72" t="s">
        <v>150</v>
      </c>
      <c r="CJ4054" s="72" t="s">
        <v>151</v>
      </c>
      <c r="CK4054" s="72" t="s">
        <v>152</v>
      </c>
      <c r="CL4054" s="72" t="s">
        <v>153</v>
      </c>
      <c r="CM4054" s="72" t="s">
        <v>154</v>
      </c>
      <c r="CN4054" s="72" t="s">
        <v>155</v>
      </c>
      <c r="CO4054" s="72" t="s">
        <v>156</v>
      </c>
      <c r="CP4054" s="72" t="s">
        <v>157</v>
      </c>
      <c r="CQ4054" s="72" t="s">
        <v>158</v>
      </c>
      <c r="CR4054" s="72" t="s">
        <v>156</v>
      </c>
      <c r="CS4054" s="72" t="s">
        <v>159</v>
      </c>
      <c r="CT4054" s="72" t="s">
        <v>156</v>
      </c>
      <c r="CU4054" s="72" t="s">
        <v>160</v>
      </c>
      <c r="CV4054" s="72" t="s">
        <v>161</v>
      </c>
      <c r="CW4054" s="72" t="s">
        <v>162</v>
      </c>
      <c r="CX4054" s="72" t="s">
        <v>163</v>
      </c>
      <c r="CY4054" s="72" t="s">
        <v>164</v>
      </c>
    </row>
    <row r="4055" spans="1:103" s="66" customFormat="1" ht="409.6" x14ac:dyDescent="0.3">
      <c r="A4055" s="154"/>
      <c r="B4055" s="154"/>
      <c r="C4055" s="154"/>
      <c r="E4055" s="65"/>
      <c r="BN4055" s="67"/>
      <c r="BO4055" s="68" t="s">
        <v>66</v>
      </c>
      <c r="BQ4055" s="69" t="s">
        <v>165</v>
      </c>
      <c r="BR4055" s="57"/>
      <c r="BS4055" s="71" t="s">
        <v>166</v>
      </c>
      <c r="BT4055" s="57"/>
      <c r="BU4055" s="71" t="s">
        <v>167</v>
      </c>
      <c r="BV4055" s="71" t="s">
        <v>168</v>
      </c>
      <c r="BW4055" s="72" t="s">
        <v>169</v>
      </c>
      <c r="BX4055" s="72" t="s">
        <v>170</v>
      </c>
      <c r="CA4055" s="72" t="s">
        <v>171</v>
      </c>
      <c r="CB4055" s="72" t="s">
        <v>172</v>
      </c>
      <c r="CD4055" s="72" t="s">
        <v>173</v>
      </c>
      <c r="CE4055" s="72" t="s">
        <v>174</v>
      </c>
      <c r="CF4055" s="68"/>
      <c r="CG4055" s="72" t="s">
        <v>175</v>
      </c>
      <c r="CI4055" s="72" t="s">
        <v>176</v>
      </c>
      <c r="CK4055" s="72" t="s">
        <v>177</v>
      </c>
      <c r="CL4055" s="72" t="s">
        <v>178</v>
      </c>
      <c r="CM4055" s="72" t="s">
        <v>179</v>
      </c>
      <c r="CN4055" s="72" t="s">
        <v>180</v>
      </c>
      <c r="CO4055" s="72" t="s">
        <v>181</v>
      </c>
      <c r="CQ4055" s="72" t="s">
        <v>182</v>
      </c>
      <c r="CR4055" s="72" t="s">
        <v>183</v>
      </c>
      <c r="CT4055" s="72" t="s">
        <v>184</v>
      </c>
      <c r="CV4055" s="72" t="s">
        <v>185</v>
      </c>
      <c r="CW4055" s="72" t="s">
        <v>186</v>
      </c>
    </row>
    <row r="4056" spans="1:103" s="66" customFormat="1" ht="409.6" x14ac:dyDescent="0.3">
      <c r="A4056" s="154"/>
      <c r="B4056" s="154"/>
      <c r="C4056" s="154"/>
      <c r="E4056" s="65"/>
      <c r="BN4056" s="69"/>
      <c r="BO4056" s="70" t="s">
        <v>67</v>
      </c>
      <c r="BQ4056" s="69" t="s">
        <v>187</v>
      </c>
      <c r="BR4056" s="57"/>
      <c r="BS4056" s="71" t="s">
        <v>188</v>
      </c>
      <c r="BT4056" s="57"/>
      <c r="BU4056" s="71" t="s">
        <v>189</v>
      </c>
      <c r="BV4056" s="71" t="s">
        <v>190</v>
      </c>
      <c r="BW4056" s="72" t="s">
        <v>191</v>
      </c>
      <c r="BX4056" s="72" t="s">
        <v>192</v>
      </c>
      <c r="CA4056" s="72" t="s">
        <v>193</v>
      </c>
      <c r="CB4056" s="72" t="s">
        <v>194</v>
      </c>
      <c r="CE4056" s="72" t="s">
        <v>195</v>
      </c>
      <c r="CF4056" s="68"/>
      <c r="CG4056" s="72" t="s">
        <v>196</v>
      </c>
      <c r="CK4056" s="72" t="s">
        <v>197</v>
      </c>
      <c r="CN4056" s="72" t="s">
        <v>198</v>
      </c>
      <c r="CQ4056" s="72" t="s">
        <v>199</v>
      </c>
      <c r="CR4056" s="72" t="s">
        <v>193</v>
      </c>
      <c r="CT4056" s="72" t="s">
        <v>200</v>
      </c>
      <c r="CV4056" s="72" t="s">
        <v>193</v>
      </c>
      <c r="CW4056" s="72" t="s">
        <v>201</v>
      </c>
    </row>
    <row r="4057" spans="1:103" s="66" customFormat="1" ht="409.6" x14ac:dyDescent="0.3">
      <c r="A4057" s="154"/>
      <c r="B4057" s="154"/>
      <c r="C4057" s="154"/>
      <c r="E4057" s="65"/>
      <c r="BN4057" s="69"/>
      <c r="BO4057" s="70" t="s">
        <v>68</v>
      </c>
      <c r="BQ4057" s="69" t="s">
        <v>202</v>
      </c>
      <c r="BR4057" s="57"/>
      <c r="BS4057" s="71" t="s">
        <v>203</v>
      </c>
      <c r="BT4057" s="57"/>
      <c r="BU4057" s="71" t="s">
        <v>193</v>
      </c>
      <c r="BV4057" s="71" t="s">
        <v>193</v>
      </c>
      <c r="BW4057" s="72" t="s">
        <v>204</v>
      </c>
      <c r="BX4057" s="72" t="s">
        <v>193</v>
      </c>
      <c r="CE4057" s="72" t="s">
        <v>205</v>
      </c>
      <c r="CF4057" s="68"/>
      <c r="CG4057" s="72" t="s">
        <v>206</v>
      </c>
      <c r="CK4057" s="72" t="s">
        <v>181</v>
      </c>
      <c r="CT4057" s="72" t="s">
        <v>207</v>
      </c>
      <c r="CW4057" s="72" t="s">
        <v>208</v>
      </c>
    </row>
    <row r="4058" spans="1:103" s="66" customFormat="1" ht="409.6" x14ac:dyDescent="0.3">
      <c r="A4058" s="154"/>
      <c r="B4058" s="154"/>
      <c r="C4058" s="154"/>
      <c r="E4058" s="65"/>
      <c r="BN4058" s="69"/>
      <c r="BO4058" s="70" t="s">
        <v>69</v>
      </c>
      <c r="BQ4058" s="69" t="s">
        <v>209</v>
      </c>
      <c r="BR4058" s="57"/>
      <c r="BS4058" s="71" t="s">
        <v>210</v>
      </c>
      <c r="BT4058" s="57"/>
      <c r="BU4058" s="57"/>
      <c r="BX4058" s="72" t="s">
        <v>211</v>
      </c>
      <c r="CE4058" s="72" t="s">
        <v>212</v>
      </c>
      <c r="CF4058" s="68"/>
      <c r="CG4058" s="72" t="s">
        <v>213</v>
      </c>
      <c r="CK4058" s="72" t="s">
        <v>214</v>
      </c>
      <c r="CT4058" s="72" t="s">
        <v>215</v>
      </c>
      <c r="CW4058" s="72" t="s">
        <v>216</v>
      </c>
    </row>
    <row r="4059" spans="1:103" s="57" customFormat="1" ht="288" x14ac:dyDescent="0.3">
      <c r="A4059" s="26"/>
      <c r="B4059" s="26"/>
      <c r="C4059" s="26"/>
      <c r="E4059" s="73"/>
      <c r="BN4059" s="69"/>
      <c r="BO4059" s="70" t="s">
        <v>70</v>
      </c>
      <c r="BQ4059" s="69" t="s">
        <v>217</v>
      </c>
      <c r="BS4059" s="71" t="s">
        <v>218</v>
      </c>
      <c r="CE4059" s="71" t="s">
        <v>219</v>
      </c>
      <c r="CF4059" s="70"/>
      <c r="CG4059" s="71" t="s">
        <v>220</v>
      </c>
      <c r="CT4059" s="71" t="s">
        <v>221</v>
      </c>
      <c r="CW4059" s="71" t="s">
        <v>222</v>
      </c>
    </row>
    <row r="4060" spans="1:103" s="57" customFormat="1" ht="409.6" x14ac:dyDescent="0.3">
      <c r="A4060" s="26"/>
      <c r="B4060" s="26"/>
      <c r="C4060" s="26"/>
      <c r="E4060" s="73"/>
      <c r="BN4060" s="69"/>
      <c r="BO4060" s="70" t="s">
        <v>71</v>
      </c>
      <c r="BQ4060" s="69" t="s">
        <v>223</v>
      </c>
      <c r="BS4060" s="71" t="s">
        <v>224</v>
      </c>
      <c r="CF4060" s="70"/>
      <c r="CG4060" s="71" t="s">
        <v>225</v>
      </c>
      <c r="CT4060" s="71" t="s">
        <v>226</v>
      </c>
      <c r="CW4060" s="71" t="s">
        <v>227</v>
      </c>
    </row>
    <row r="4061" spans="1:103" s="57" customFormat="1" ht="336" x14ac:dyDescent="0.3">
      <c r="A4061" s="26"/>
      <c r="B4061" s="26"/>
      <c r="C4061" s="26"/>
      <c r="E4061" s="73"/>
      <c r="BN4061" s="69"/>
      <c r="BO4061" s="70" t="s">
        <v>72</v>
      </c>
      <c r="BQ4061" s="69" t="s">
        <v>228</v>
      </c>
      <c r="BS4061" s="71" t="s">
        <v>229</v>
      </c>
      <c r="CF4061" s="70"/>
      <c r="CG4061" s="71" t="s">
        <v>230</v>
      </c>
      <c r="CT4061" s="71" t="s">
        <v>231</v>
      </c>
      <c r="CW4061" s="71" t="s">
        <v>232</v>
      </c>
    </row>
    <row r="4062" spans="1:103" s="57" customFormat="1" ht="372" x14ac:dyDescent="0.3">
      <c r="A4062" s="26"/>
      <c r="B4062" s="26"/>
      <c r="C4062" s="26"/>
      <c r="E4062" s="73"/>
      <c r="BN4062" s="69"/>
      <c r="BO4062" s="70" t="s">
        <v>73</v>
      </c>
      <c r="BQ4062" s="69" t="s">
        <v>233</v>
      </c>
      <c r="BS4062" s="71" t="s">
        <v>234</v>
      </c>
      <c r="CF4062" s="70"/>
      <c r="CG4062" s="71" t="s">
        <v>235</v>
      </c>
      <c r="CW4062" s="71" t="s">
        <v>236</v>
      </c>
    </row>
    <row r="4063" spans="1:103" s="57" customFormat="1" ht="409.6" x14ac:dyDescent="0.3">
      <c r="A4063" s="26"/>
      <c r="B4063" s="26"/>
      <c r="C4063" s="26"/>
      <c r="E4063" s="73"/>
      <c r="BN4063" s="69"/>
      <c r="BO4063" s="70" t="s">
        <v>74</v>
      </c>
      <c r="BQ4063" s="69" t="s">
        <v>237</v>
      </c>
      <c r="BS4063" s="71" t="s">
        <v>238</v>
      </c>
      <c r="CF4063" s="70"/>
      <c r="CG4063" s="71" t="s">
        <v>239</v>
      </c>
      <c r="CW4063" s="71" t="s">
        <v>240</v>
      </c>
    </row>
    <row r="4064" spans="1:103" s="57" customFormat="1" ht="396" x14ac:dyDescent="0.3">
      <c r="A4064" s="26"/>
      <c r="B4064" s="26"/>
      <c r="C4064" s="26"/>
      <c r="E4064" s="73"/>
      <c r="BN4064" s="69"/>
      <c r="BO4064" s="70" t="s">
        <v>75</v>
      </c>
      <c r="BQ4064" s="69" t="s">
        <v>241</v>
      </c>
      <c r="BS4064" s="71" t="s">
        <v>242</v>
      </c>
      <c r="CF4064" s="70"/>
      <c r="CG4064" s="71" t="s">
        <v>243</v>
      </c>
    </row>
    <row r="4065" spans="1:85" s="57" customFormat="1" ht="336" x14ac:dyDescent="0.3">
      <c r="A4065" s="26"/>
      <c r="B4065" s="26"/>
      <c r="C4065" s="26"/>
      <c r="E4065" s="73"/>
      <c r="BN4065" s="69"/>
      <c r="BO4065" s="70" t="s">
        <v>76</v>
      </c>
      <c r="BQ4065" s="69" t="s">
        <v>244</v>
      </c>
      <c r="BS4065" s="71" t="s">
        <v>245</v>
      </c>
      <c r="CF4065" s="70"/>
      <c r="CG4065" s="71" t="s">
        <v>246</v>
      </c>
    </row>
    <row r="4066" spans="1:85" s="57" customFormat="1" ht="372" x14ac:dyDescent="0.3">
      <c r="A4066" s="26"/>
      <c r="B4066" s="26"/>
      <c r="C4066" s="26"/>
      <c r="E4066" s="73"/>
      <c r="BN4066" s="69"/>
      <c r="BO4066" s="70" t="s">
        <v>78</v>
      </c>
      <c r="BQ4066" s="69" t="s">
        <v>247</v>
      </c>
      <c r="BS4066" s="71" t="s">
        <v>248</v>
      </c>
      <c r="CG4066" s="71" t="s">
        <v>249</v>
      </c>
    </row>
    <row r="4067" spans="1:85" s="57" customFormat="1" ht="409.6" x14ac:dyDescent="0.3">
      <c r="A4067" s="26"/>
      <c r="B4067" s="26"/>
      <c r="C4067" s="26"/>
      <c r="E4067" s="73"/>
      <c r="BN4067" s="69"/>
      <c r="BO4067" s="70" t="s">
        <v>77</v>
      </c>
      <c r="BQ4067" s="69" t="s">
        <v>250</v>
      </c>
      <c r="BS4067" s="71" t="s">
        <v>251</v>
      </c>
      <c r="CG4067" s="71" t="s">
        <v>252</v>
      </c>
    </row>
    <row r="4068" spans="1:85" s="57" customFormat="1" ht="409.6" x14ac:dyDescent="0.3">
      <c r="A4068" s="26"/>
      <c r="B4068" s="26"/>
      <c r="C4068" s="26"/>
      <c r="E4068" s="73"/>
      <c r="BN4068" s="69"/>
      <c r="BO4068" s="70" t="s">
        <v>79</v>
      </c>
      <c r="BQ4068" s="69" t="s">
        <v>253</v>
      </c>
      <c r="BS4068" s="71" t="s">
        <v>254</v>
      </c>
      <c r="CG4068" s="71" t="s">
        <v>255</v>
      </c>
    </row>
    <row r="4069" spans="1:85" s="66" customFormat="1" ht="60" x14ac:dyDescent="0.3">
      <c r="A4069" s="154"/>
      <c r="B4069" s="154"/>
      <c r="C4069" s="154"/>
      <c r="E4069" s="65"/>
      <c r="BN4069" s="69"/>
      <c r="BO4069" s="70" t="s">
        <v>80</v>
      </c>
      <c r="BP4069" s="57"/>
      <c r="BQ4069" s="69" t="s">
        <v>256</v>
      </c>
      <c r="BR4069" s="57"/>
      <c r="BS4069" s="57"/>
      <c r="BT4069" s="57"/>
      <c r="BU4069" s="57"/>
    </row>
    <row r="4070" spans="1:85" s="66" customFormat="1" ht="60" x14ac:dyDescent="0.3">
      <c r="A4070" s="154"/>
      <c r="B4070" s="154"/>
      <c r="C4070" s="154"/>
      <c r="E4070" s="65"/>
      <c r="BN4070" s="57"/>
      <c r="BO4070" s="70" t="s">
        <v>81</v>
      </c>
      <c r="BP4070" s="57"/>
      <c r="BQ4070" s="57"/>
      <c r="BR4070" s="57"/>
      <c r="BS4070" s="57"/>
      <c r="BT4070" s="57"/>
      <c r="BU4070" s="57"/>
    </row>
    <row r="4071" spans="1:85" s="66" customFormat="1" ht="36" x14ac:dyDescent="0.3">
      <c r="A4071" s="154"/>
      <c r="B4071" s="154"/>
      <c r="C4071" s="154"/>
      <c r="E4071" s="65"/>
      <c r="BN4071" s="57"/>
      <c r="BO4071" s="70" t="s">
        <v>82</v>
      </c>
      <c r="BP4071" s="57"/>
      <c r="BQ4071" s="57"/>
      <c r="BR4071" s="57"/>
      <c r="BS4071" s="57"/>
      <c r="BT4071" s="57"/>
      <c r="BU4071" s="57"/>
    </row>
    <row r="4072" spans="1:85" s="66" customFormat="1" ht="84" x14ac:dyDescent="0.3">
      <c r="A4072" s="154"/>
      <c r="B4072" s="154"/>
      <c r="C4072" s="154"/>
      <c r="E4072" s="65"/>
      <c r="BN4072" s="57"/>
      <c r="BO4072" s="70" t="s">
        <v>83</v>
      </c>
      <c r="BP4072" s="57"/>
      <c r="BQ4072" s="57"/>
      <c r="BR4072" s="57"/>
      <c r="BS4072" s="57"/>
      <c r="BT4072" s="57"/>
      <c r="BU4072" s="57"/>
    </row>
    <row r="4073" spans="1:85" s="66" customFormat="1" ht="36" x14ac:dyDescent="0.3">
      <c r="A4073" s="154"/>
      <c r="B4073" s="154"/>
      <c r="C4073" s="154"/>
      <c r="E4073" s="65"/>
      <c r="BN4073" s="57"/>
      <c r="BO4073" s="70" t="s">
        <v>84</v>
      </c>
      <c r="BP4073" s="57"/>
      <c r="BQ4073" s="57"/>
      <c r="BR4073" s="57"/>
      <c r="BS4073" s="57"/>
      <c r="BT4073" s="57"/>
      <c r="BU4073" s="57"/>
    </row>
    <row r="4074" spans="1:85" s="66" customFormat="1" ht="48" x14ac:dyDescent="0.3">
      <c r="A4074" s="154"/>
      <c r="B4074" s="154"/>
      <c r="C4074" s="154"/>
      <c r="E4074" s="65"/>
      <c r="BN4074" s="57"/>
      <c r="BO4074" s="70" t="s">
        <v>85</v>
      </c>
      <c r="BP4074" s="57"/>
      <c r="BQ4074" s="57"/>
      <c r="BR4074" s="57"/>
      <c r="BS4074" s="57"/>
      <c r="BT4074" s="57"/>
      <c r="BU4074" s="57"/>
    </row>
    <row r="4075" spans="1:85" s="66" customFormat="1" ht="144" x14ac:dyDescent="0.3">
      <c r="A4075" s="154"/>
      <c r="B4075" s="154"/>
      <c r="C4075" s="154"/>
      <c r="E4075" s="65"/>
      <c r="BN4075" s="57"/>
      <c r="BO4075" s="70" t="s">
        <v>86</v>
      </c>
      <c r="BP4075" s="57"/>
      <c r="BQ4075" s="57"/>
      <c r="BR4075" s="57"/>
      <c r="BS4075" s="57"/>
      <c r="BT4075" s="57"/>
      <c r="BU4075" s="57"/>
    </row>
    <row r="4076" spans="1:85" s="66" customFormat="1" ht="72" x14ac:dyDescent="0.3">
      <c r="A4076" s="154"/>
      <c r="B4076" s="154"/>
      <c r="C4076" s="154"/>
      <c r="E4076" s="65"/>
      <c r="BN4076" s="57"/>
      <c r="BO4076" s="70" t="s">
        <v>87</v>
      </c>
      <c r="BP4076" s="57"/>
      <c r="BQ4076" s="57"/>
      <c r="BR4076" s="57"/>
      <c r="BS4076" s="57"/>
      <c r="BT4076" s="57"/>
      <c r="BU4076" s="57"/>
    </row>
    <row r="4077" spans="1:85" s="66" customFormat="1" ht="60" x14ac:dyDescent="0.3">
      <c r="A4077" s="154"/>
      <c r="B4077" s="154"/>
      <c r="C4077" s="154"/>
      <c r="E4077" s="65"/>
      <c r="BN4077" s="57"/>
      <c r="BO4077" s="70" t="s">
        <v>88</v>
      </c>
      <c r="BP4077" s="57"/>
      <c r="BQ4077" s="57"/>
      <c r="BR4077" s="57"/>
      <c r="BS4077" s="57"/>
      <c r="BT4077" s="57"/>
      <c r="BU4077" s="57"/>
    </row>
    <row r="4078" spans="1:85" s="66" customFormat="1" ht="60" x14ac:dyDescent="0.3">
      <c r="A4078" s="154"/>
      <c r="B4078" s="154"/>
      <c r="C4078" s="154"/>
      <c r="E4078" s="65"/>
      <c r="BN4078" s="57"/>
      <c r="BO4078" s="70" t="s">
        <v>89</v>
      </c>
      <c r="BP4078" s="57"/>
      <c r="BQ4078" s="57"/>
      <c r="BR4078" s="57"/>
      <c r="BS4078" s="57"/>
      <c r="BT4078" s="57"/>
      <c r="BU4078" s="57"/>
    </row>
    <row r="4079" spans="1:85" s="66" customFormat="1" ht="96" x14ac:dyDescent="0.3">
      <c r="A4079" s="154"/>
      <c r="B4079" s="154"/>
      <c r="C4079" s="154"/>
      <c r="E4079" s="65"/>
      <c r="BN4079" s="57"/>
      <c r="BO4079" s="70" t="s">
        <v>90</v>
      </c>
      <c r="BP4079" s="57"/>
      <c r="BQ4079" s="57"/>
      <c r="BR4079" s="57"/>
      <c r="BS4079" s="57"/>
      <c r="BT4079" s="57"/>
      <c r="BU4079" s="57"/>
    </row>
    <row r="4080" spans="1:85" s="66" customFormat="1" ht="84" x14ac:dyDescent="0.3">
      <c r="A4080" s="154"/>
      <c r="B4080" s="154"/>
      <c r="C4080" s="154"/>
      <c r="E4080" s="65"/>
      <c r="BN4080" s="57"/>
      <c r="BO4080" s="70" t="s">
        <v>91</v>
      </c>
      <c r="BP4080" s="57"/>
      <c r="BQ4080" s="57"/>
      <c r="BR4080" s="57"/>
      <c r="BS4080" s="57"/>
      <c r="BT4080" s="57"/>
      <c r="BU4080" s="57"/>
    </row>
    <row r="4081" spans="1:108" s="66" customFormat="1" ht="48" x14ac:dyDescent="0.3">
      <c r="A4081" s="154"/>
      <c r="B4081" s="154"/>
      <c r="C4081" s="154"/>
      <c r="E4081" s="65"/>
      <c r="BN4081" s="57"/>
      <c r="BO4081" s="70" t="s">
        <v>92</v>
      </c>
      <c r="BP4081" s="57"/>
      <c r="BQ4081" s="57"/>
      <c r="BR4081" s="57"/>
      <c r="BS4081" s="57"/>
      <c r="BT4081" s="57"/>
      <c r="BU4081" s="57"/>
    </row>
    <row r="4082" spans="1:108" s="66" customFormat="1" ht="60" x14ac:dyDescent="0.3">
      <c r="A4082" s="154"/>
      <c r="B4082" s="154"/>
      <c r="C4082" s="154"/>
      <c r="E4082" s="65"/>
      <c r="BN4082" s="57"/>
      <c r="BO4082" s="70" t="s">
        <v>93</v>
      </c>
      <c r="BP4082" s="57"/>
      <c r="BQ4082" s="57"/>
      <c r="BR4082" s="57"/>
      <c r="BS4082" s="57"/>
      <c r="BT4082" s="57"/>
      <c r="BU4082" s="57"/>
    </row>
    <row r="4083" spans="1:108" s="66" customFormat="1" ht="36" x14ac:dyDescent="0.3">
      <c r="A4083" s="154"/>
      <c r="B4083" s="154"/>
      <c r="C4083" s="154"/>
      <c r="E4083" s="65"/>
      <c r="BN4083" s="57"/>
      <c r="BO4083" s="70" t="s">
        <v>94</v>
      </c>
      <c r="BP4083" s="57"/>
      <c r="BQ4083" s="57"/>
      <c r="BR4083" s="57"/>
      <c r="BS4083" s="57"/>
      <c r="BT4083" s="57"/>
      <c r="BU4083" s="57"/>
    </row>
    <row r="4084" spans="1:108" s="66" customFormat="1" ht="72" x14ac:dyDescent="0.3">
      <c r="A4084" s="154"/>
      <c r="B4084" s="154"/>
      <c r="C4084" s="154"/>
      <c r="E4084" s="65"/>
      <c r="BN4084" s="57"/>
      <c r="BO4084" s="70" t="s">
        <v>95</v>
      </c>
      <c r="BP4084" s="57"/>
      <c r="BQ4084" s="57"/>
      <c r="BR4084" s="57"/>
      <c r="BS4084" s="57"/>
      <c r="BT4084" s="57"/>
      <c r="BU4084" s="57"/>
    </row>
    <row r="4085" spans="1:108" s="66" customFormat="1" ht="72" x14ac:dyDescent="0.3">
      <c r="A4085" s="154"/>
      <c r="B4085" s="154"/>
      <c r="C4085" s="154"/>
      <c r="E4085" s="65"/>
      <c r="BN4085" s="57"/>
      <c r="BO4085" s="70" t="s">
        <v>96</v>
      </c>
      <c r="BP4085" s="57"/>
      <c r="BQ4085" s="57"/>
      <c r="BR4085" s="57"/>
      <c r="BS4085" s="57"/>
      <c r="BT4085" s="57"/>
      <c r="BU4085" s="57"/>
    </row>
    <row r="4086" spans="1:108" s="66" customFormat="1" x14ac:dyDescent="0.3">
      <c r="A4086" s="154"/>
      <c r="B4086" s="154"/>
      <c r="C4086" s="154"/>
      <c r="E4086" s="65"/>
    </row>
    <row r="4087" spans="1:108" s="66" customFormat="1" x14ac:dyDescent="0.3">
      <c r="A4087" s="154"/>
      <c r="B4087" s="154"/>
      <c r="C4087" s="154"/>
      <c r="E4087" s="65"/>
    </row>
    <row r="4088" spans="1:108" s="66" customFormat="1" x14ac:dyDescent="0.3">
      <c r="A4088" s="154"/>
      <c r="B4088" s="154"/>
      <c r="C4088" s="154"/>
      <c r="E4088" s="65"/>
    </row>
    <row r="4089" spans="1:108" x14ac:dyDescent="0.3">
      <c r="BM4089" s="26"/>
      <c r="BN4089" s="26"/>
      <c r="BO4089" s="26"/>
      <c r="BP4089" s="26"/>
      <c r="BQ4089" s="26"/>
      <c r="BR4089" s="26"/>
      <c r="BS4089" s="26"/>
      <c r="BT4089" s="26"/>
      <c r="BU4089" s="26"/>
      <c r="BV4089" s="26"/>
      <c r="BW4089" s="26"/>
      <c r="BX4089" s="26"/>
      <c r="BY4089" s="26"/>
      <c r="BZ4089" s="26"/>
      <c r="CA4089" s="26"/>
      <c r="CB4089" s="26"/>
      <c r="CC4089" s="26"/>
      <c r="CD4089" s="26"/>
      <c r="CE4089" s="26"/>
      <c r="CF4089" s="26"/>
      <c r="CG4089" s="26"/>
      <c r="CH4089" s="26"/>
      <c r="CI4089" s="26"/>
      <c r="CJ4089" s="26"/>
      <c r="CK4089" s="26"/>
      <c r="CL4089" s="26"/>
      <c r="CM4089" s="26"/>
      <c r="CN4089" s="26"/>
      <c r="CO4089" s="26"/>
      <c r="CP4089" s="26"/>
      <c r="CQ4089" s="26"/>
      <c r="CR4089" s="26"/>
      <c r="CS4089" s="26"/>
      <c r="CT4089" s="26"/>
      <c r="CU4089" s="26"/>
      <c r="CV4089" s="26"/>
      <c r="CW4089" s="26"/>
      <c r="CX4089" s="26"/>
      <c r="CY4089" s="26"/>
      <c r="CZ4089" s="26"/>
      <c r="DA4089" s="26"/>
      <c r="DB4089" s="26"/>
    </row>
    <row r="4090" spans="1:108" x14ac:dyDescent="0.3">
      <c r="BM4090" s="26"/>
      <c r="BN4090" s="26"/>
      <c r="BO4090" s="26"/>
      <c r="BP4090" s="26"/>
      <c r="BQ4090" s="26"/>
      <c r="BR4090" s="26"/>
      <c r="BS4090" s="26"/>
      <c r="BT4090" s="26"/>
      <c r="BU4090" s="26"/>
      <c r="BV4090" s="26"/>
      <c r="BW4090" s="26"/>
      <c r="BX4090" s="26"/>
      <c r="BY4090" s="26"/>
      <c r="BZ4090" s="26"/>
      <c r="CA4090" s="26"/>
      <c r="CB4090" s="26"/>
      <c r="CC4090" s="26"/>
      <c r="CD4090" s="26"/>
      <c r="CE4090" s="26"/>
      <c r="CF4090" s="26"/>
      <c r="CG4090" s="26"/>
      <c r="CH4090" s="26"/>
      <c r="CI4090" s="26"/>
      <c r="CJ4090" s="26"/>
      <c r="CK4090" s="26"/>
      <c r="CL4090" s="26"/>
      <c r="CM4090" s="26"/>
      <c r="CN4090" s="26"/>
      <c r="CO4090" s="26"/>
      <c r="CP4090" s="26"/>
      <c r="CQ4090" s="26"/>
      <c r="CR4090" s="26"/>
      <c r="CS4090" s="26"/>
      <c r="CT4090" s="26"/>
      <c r="CU4090" s="26"/>
      <c r="CV4090" s="26"/>
      <c r="CW4090" s="26"/>
      <c r="CX4090" s="26"/>
      <c r="CY4090" s="26"/>
      <c r="CZ4090" s="26"/>
      <c r="DA4090" s="26"/>
      <c r="DB4090" s="26"/>
    </row>
    <row r="4091" spans="1:108" x14ac:dyDescent="0.3">
      <c r="BM4091" s="26"/>
      <c r="BN4091" s="26"/>
      <c r="BO4091" s="26"/>
      <c r="BP4091" s="26"/>
      <c r="BQ4091" s="26"/>
      <c r="BR4091" s="26"/>
      <c r="BS4091" s="26"/>
      <c r="BT4091" s="26"/>
      <c r="BU4091" s="26"/>
      <c r="BV4091" s="26"/>
      <c r="BW4091" s="26"/>
      <c r="BX4091" s="26"/>
      <c r="BY4091" s="26"/>
      <c r="BZ4091" s="26"/>
      <c r="CA4091" s="26"/>
      <c r="CB4091" s="26"/>
      <c r="CC4091" s="26"/>
      <c r="CD4091" s="26"/>
      <c r="CE4091" s="26"/>
      <c r="CF4091" s="26"/>
      <c r="CG4091" s="26"/>
      <c r="CH4091" s="26"/>
      <c r="CI4091" s="26"/>
      <c r="CJ4091" s="26"/>
      <c r="CK4091" s="26"/>
      <c r="CL4091" s="26"/>
      <c r="CM4091" s="26"/>
      <c r="CN4091" s="26"/>
      <c r="CO4091" s="26"/>
      <c r="CP4091" s="26"/>
      <c r="CQ4091" s="26"/>
      <c r="CR4091" s="26"/>
      <c r="CS4091" s="26"/>
      <c r="CT4091" s="26"/>
      <c r="CU4091" s="26"/>
      <c r="CV4091" s="26"/>
      <c r="CW4091" s="26"/>
      <c r="CX4091" s="26"/>
      <c r="CY4091" s="26"/>
      <c r="CZ4091" s="26"/>
      <c r="DA4091" s="26"/>
      <c r="DB4091" s="26"/>
    </row>
    <row r="4092" spans="1:108" x14ac:dyDescent="0.3">
      <c r="BM4092" s="26"/>
      <c r="BN4092" s="26"/>
      <c r="BO4092" s="26"/>
      <c r="BP4092" s="26"/>
      <c r="BQ4092" s="26"/>
      <c r="BR4092" s="26"/>
      <c r="BS4092" s="26"/>
      <c r="BT4092" s="26"/>
      <c r="BU4092" s="26"/>
      <c r="BV4092" s="26"/>
      <c r="BW4092" s="26"/>
      <c r="BX4092" s="26"/>
      <c r="BY4092" s="26"/>
      <c r="BZ4092" s="26"/>
      <c r="CA4092" s="26"/>
      <c r="CB4092" s="26"/>
      <c r="CC4092" s="26"/>
      <c r="CD4092" s="26"/>
      <c r="CE4092" s="26"/>
      <c r="CF4092" s="26"/>
      <c r="CG4092" s="26"/>
      <c r="CH4092" s="26"/>
      <c r="CI4092" s="26"/>
      <c r="CJ4092" s="26"/>
      <c r="CK4092" s="26"/>
      <c r="CL4092" s="26"/>
      <c r="CM4092" s="26"/>
      <c r="CN4092" s="26"/>
      <c r="CO4092" s="26"/>
      <c r="CP4092" s="26"/>
      <c r="CQ4092" s="26"/>
      <c r="CR4092" s="26"/>
      <c r="CS4092" s="26"/>
      <c r="CT4092" s="26"/>
      <c r="CU4092" s="26"/>
      <c r="CV4092" s="26"/>
      <c r="CW4092" s="26"/>
      <c r="CX4092" s="26"/>
      <c r="CY4092" s="26"/>
      <c r="CZ4092" s="26"/>
      <c r="DA4092" s="26"/>
      <c r="DB4092" s="26"/>
      <c r="DC4092" s="74"/>
      <c r="DD4092" s="74"/>
    </row>
    <row r="4093" spans="1:108" x14ac:dyDescent="0.3">
      <c r="BM4093" s="26"/>
      <c r="BN4093" s="26"/>
      <c r="BO4093" s="26"/>
      <c r="BP4093" s="26"/>
      <c r="BQ4093" s="26"/>
      <c r="BR4093" s="26"/>
      <c r="BS4093" s="26"/>
      <c r="BT4093" s="26"/>
      <c r="BU4093" s="26"/>
      <c r="BV4093" s="26"/>
      <c r="BW4093" s="26"/>
      <c r="BX4093" s="26"/>
      <c r="BY4093" s="26"/>
      <c r="BZ4093" s="26"/>
      <c r="CA4093" s="26"/>
      <c r="CB4093" s="26"/>
      <c r="CC4093" s="26"/>
      <c r="CD4093" s="26"/>
      <c r="CE4093" s="26"/>
      <c r="CF4093" s="26"/>
      <c r="CG4093" s="26"/>
      <c r="CH4093" s="26"/>
      <c r="CI4093" s="26"/>
      <c r="CJ4093" s="26"/>
      <c r="CK4093" s="26"/>
      <c r="CL4093" s="26"/>
      <c r="CM4093" s="26"/>
      <c r="CN4093" s="26"/>
      <c r="CO4093" s="26"/>
      <c r="CP4093" s="26"/>
      <c r="CQ4093" s="26"/>
      <c r="CR4093" s="26"/>
      <c r="CS4093" s="26"/>
      <c r="CT4093" s="26"/>
      <c r="CU4093" s="26"/>
      <c r="CV4093" s="26"/>
      <c r="CW4093" s="26"/>
      <c r="CX4093" s="26"/>
      <c r="CY4093" s="26"/>
      <c r="CZ4093" s="26"/>
      <c r="DA4093" s="26"/>
      <c r="DB4093" s="26"/>
      <c r="DC4093" s="74"/>
      <c r="DD4093" s="74"/>
    </row>
    <row r="4094" spans="1:108" x14ac:dyDescent="0.3">
      <c r="BM4094" s="26"/>
      <c r="BN4094" s="26"/>
      <c r="BO4094" s="26"/>
      <c r="BP4094" s="26"/>
      <c r="BQ4094" s="26"/>
      <c r="BR4094" s="26"/>
      <c r="BS4094" s="26"/>
      <c r="BT4094" s="26"/>
      <c r="BU4094" s="26"/>
      <c r="BV4094" s="26"/>
      <c r="BW4094" s="26"/>
      <c r="BX4094" s="26"/>
      <c r="BY4094" s="26"/>
      <c r="BZ4094" s="26"/>
      <c r="CA4094" s="26"/>
      <c r="CB4094" s="26"/>
      <c r="CC4094" s="26"/>
      <c r="CD4094" s="26"/>
      <c r="CE4094" s="26"/>
      <c r="CF4094" s="26"/>
      <c r="CG4094" s="26"/>
      <c r="CH4094" s="26"/>
      <c r="CI4094" s="26"/>
      <c r="CJ4094" s="26"/>
      <c r="CK4094" s="26"/>
      <c r="CL4094" s="26"/>
      <c r="CM4094" s="26"/>
      <c r="CN4094" s="26"/>
      <c r="CO4094" s="26"/>
      <c r="CP4094" s="26"/>
      <c r="CQ4094" s="26"/>
      <c r="CR4094" s="26"/>
      <c r="CS4094" s="26"/>
      <c r="CT4094" s="26"/>
      <c r="CU4094" s="26"/>
      <c r="CV4094" s="26"/>
      <c r="CW4094" s="26"/>
      <c r="CX4094" s="26"/>
      <c r="CY4094" s="26"/>
      <c r="CZ4094" s="26"/>
      <c r="DA4094" s="26"/>
      <c r="DB4094" s="26"/>
      <c r="DC4094" s="74"/>
      <c r="DD4094" s="74"/>
    </row>
    <row r="4095" spans="1:108" x14ac:dyDescent="0.3">
      <c r="BM4095" s="26"/>
      <c r="BN4095" s="26"/>
      <c r="BO4095" s="26"/>
      <c r="BP4095" s="26"/>
      <c r="BQ4095" s="26"/>
      <c r="BR4095" s="26"/>
      <c r="BS4095" s="26"/>
      <c r="BT4095" s="26"/>
      <c r="BU4095" s="26"/>
      <c r="BV4095" s="26"/>
      <c r="BW4095" s="26"/>
      <c r="BX4095" s="26"/>
      <c r="BY4095" s="26"/>
      <c r="BZ4095" s="26"/>
      <c r="CA4095" s="26"/>
      <c r="CB4095" s="26"/>
      <c r="CC4095" s="26"/>
      <c r="CD4095" s="26"/>
      <c r="CE4095" s="26"/>
      <c r="CF4095" s="26"/>
      <c r="CG4095" s="26"/>
      <c r="CH4095" s="26"/>
      <c r="CI4095" s="26"/>
      <c r="CJ4095" s="26"/>
      <c r="CK4095" s="26"/>
      <c r="CL4095" s="26"/>
      <c r="CM4095" s="26"/>
      <c r="CN4095" s="26"/>
      <c r="CO4095" s="26"/>
      <c r="CP4095" s="26"/>
      <c r="CQ4095" s="26"/>
      <c r="CR4095" s="26"/>
      <c r="CS4095" s="26"/>
      <c r="CT4095" s="26"/>
      <c r="CU4095" s="26"/>
      <c r="CV4095" s="26"/>
      <c r="CW4095" s="26"/>
      <c r="CX4095" s="26"/>
      <c r="CY4095" s="26"/>
      <c r="CZ4095" s="26"/>
      <c r="DA4095" s="26"/>
      <c r="DB4095" s="26"/>
      <c r="DC4095" s="74"/>
      <c r="DD4095" s="74"/>
    </row>
    <row r="4096" spans="1:108" x14ac:dyDescent="0.3">
      <c r="BM4096" s="26"/>
      <c r="BN4096" s="26"/>
      <c r="BO4096" s="26"/>
      <c r="BP4096" s="26"/>
      <c r="BQ4096" s="26"/>
      <c r="BR4096" s="26"/>
      <c r="BS4096" s="26"/>
      <c r="BT4096" s="26"/>
      <c r="BU4096" s="26"/>
      <c r="BV4096" s="26"/>
      <c r="BW4096" s="26"/>
      <c r="BX4096" s="26"/>
      <c r="BY4096" s="26"/>
      <c r="BZ4096" s="26"/>
      <c r="CA4096" s="26"/>
      <c r="CB4096" s="26"/>
      <c r="CC4096" s="26"/>
      <c r="CD4096" s="26"/>
      <c r="CE4096" s="26"/>
      <c r="CF4096" s="26"/>
      <c r="CG4096" s="26"/>
      <c r="CH4096" s="26"/>
      <c r="CI4096" s="26"/>
      <c r="CJ4096" s="26"/>
      <c r="CK4096" s="26"/>
      <c r="CL4096" s="26"/>
      <c r="CM4096" s="26"/>
      <c r="CN4096" s="26"/>
      <c r="CO4096" s="26"/>
      <c r="CP4096" s="26"/>
      <c r="CQ4096" s="26"/>
      <c r="CR4096" s="26"/>
      <c r="CS4096" s="26"/>
      <c r="CT4096" s="26"/>
      <c r="CU4096" s="26"/>
      <c r="CV4096" s="26"/>
      <c r="CW4096" s="26"/>
      <c r="CX4096" s="26"/>
      <c r="CY4096" s="26"/>
      <c r="CZ4096" s="26"/>
      <c r="DA4096" s="26"/>
      <c r="DB4096" s="26"/>
      <c r="DC4096" s="74"/>
      <c r="DD4096" s="74"/>
    </row>
    <row r="4097" spans="65:108" x14ac:dyDescent="0.3">
      <c r="BM4097" s="26"/>
      <c r="BN4097" s="26"/>
      <c r="BO4097" s="26"/>
      <c r="BP4097" s="26"/>
      <c r="BQ4097" s="26"/>
      <c r="BR4097" s="26"/>
      <c r="BS4097" s="26"/>
      <c r="BT4097" s="26"/>
      <c r="BU4097" s="26"/>
      <c r="BV4097" s="26"/>
      <c r="BW4097" s="26"/>
      <c r="BX4097" s="26"/>
      <c r="BY4097" s="26"/>
      <c r="BZ4097" s="26"/>
      <c r="CA4097" s="26"/>
      <c r="CB4097" s="26"/>
      <c r="CC4097" s="26"/>
      <c r="CD4097" s="26"/>
      <c r="CE4097" s="26"/>
      <c r="CF4097" s="26"/>
      <c r="CG4097" s="26"/>
      <c r="CH4097" s="26"/>
      <c r="CI4097" s="26"/>
      <c r="CJ4097" s="26"/>
      <c r="CK4097" s="26"/>
      <c r="CL4097" s="26"/>
      <c r="CM4097" s="26"/>
      <c r="CN4097" s="26"/>
      <c r="CO4097" s="26"/>
      <c r="CP4097" s="26"/>
      <c r="CQ4097" s="26"/>
      <c r="CR4097" s="26"/>
      <c r="CS4097" s="26"/>
      <c r="CT4097" s="26"/>
      <c r="CU4097" s="26"/>
      <c r="CV4097" s="26"/>
      <c r="CW4097" s="26"/>
      <c r="CX4097" s="26"/>
      <c r="CY4097" s="26"/>
      <c r="CZ4097" s="26"/>
      <c r="DA4097" s="26"/>
      <c r="DB4097" s="26"/>
      <c r="DC4097" s="74"/>
      <c r="DD4097" s="74"/>
    </row>
    <row r="4098" spans="65:108" x14ac:dyDescent="0.3">
      <c r="BM4098" s="26"/>
      <c r="BN4098" s="26"/>
      <c r="BO4098" s="26"/>
      <c r="BP4098" s="26"/>
      <c r="BQ4098" s="26"/>
      <c r="BR4098" s="26"/>
      <c r="BS4098" s="26"/>
      <c r="BT4098" s="26"/>
      <c r="BU4098" s="26"/>
      <c r="BV4098" s="26"/>
      <c r="BW4098" s="26"/>
      <c r="BX4098" s="26"/>
      <c r="BY4098" s="26"/>
      <c r="BZ4098" s="26"/>
      <c r="CA4098" s="26"/>
      <c r="CB4098" s="26"/>
      <c r="CC4098" s="26"/>
      <c r="CD4098" s="26"/>
      <c r="CE4098" s="26"/>
      <c r="CF4098" s="26"/>
      <c r="CG4098" s="26"/>
      <c r="CH4098" s="26"/>
      <c r="CI4098" s="26"/>
      <c r="CJ4098" s="26"/>
      <c r="CK4098" s="26"/>
      <c r="CL4098" s="26"/>
      <c r="CM4098" s="26"/>
      <c r="CN4098" s="26"/>
      <c r="CO4098" s="26"/>
      <c r="CP4098" s="26"/>
      <c r="CQ4098" s="26"/>
      <c r="CR4098" s="26"/>
      <c r="CS4098" s="26"/>
      <c r="CT4098" s="26"/>
      <c r="CU4098" s="26"/>
      <c r="CV4098" s="26"/>
      <c r="CW4098" s="26"/>
      <c r="CX4098" s="26"/>
      <c r="CY4098" s="26"/>
      <c r="CZ4098" s="26"/>
      <c r="DA4098" s="26"/>
      <c r="DB4098" s="26"/>
      <c r="DC4098" s="74"/>
      <c r="DD4098" s="74"/>
    </row>
    <row r="4099" spans="65:108" x14ac:dyDescent="0.3">
      <c r="BM4099" s="26"/>
      <c r="BN4099" s="26"/>
      <c r="BO4099" s="26"/>
      <c r="BP4099" s="26"/>
      <c r="BQ4099" s="26"/>
      <c r="BR4099" s="26"/>
      <c r="BS4099" s="26"/>
      <c r="BT4099" s="26"/>
      <c r="BU4099" s="26"/>
      <c r="BV4099" s="26"/>
      <c r="BW4099" s="26"/>
      <c r="BX4099" s="26"/>
      <c r="BY4099" s="26"/>
      <c r="BZ4099" s="26"/>
      <c r="CA4099" s="26"/>
      <c r="CB4099" s="26"/>
      <c r="CC4099" s="26"/>
      <c r="CD4099" s="26"/>
      <c r="CE4099" s="26"/>
      <c r="CF4099" s="26"/>
      <c r="CG4099" s="26"/>
      <c r="CH4099" s="26"/>
      <c r="CI4099" s="26"/>
      <c r="CJ4099" s="26"/>
      <c r="CK4099" s="26"/>
      <c r="CL4099" s="26"/>
      <c r="CM4099" s="26"/>
      <c r="CN4099" s="26"/>
      <c r="CO4099" s="26"/>
      <c r="CP4099" s="26"/>
      <c r="CQ4099" s="26"/>
      <c r="CR4099" s="26"/>
      <c r="CS4099" s="26"/>
      <c r="CT4099" s="26"/>
      <c r="CU4099" s="26"/>
      <c r="CV4099" s="26"/>
      <c r="CW4099" s="26"/>
      <c r="CX4099" s="26"/>
      <c r="CY4099" s="26"/>
      <c r="CZ4099" s="26"/>
      <c r="DA4099" s="26"/>
      <c r="DB4099" s="26"/>
      <c r="DC4099" s="74"/>
      <c r="DD4099" s="74"/>
    </row>
    <row r="4100" spans="65:108" x14ac:dyDescent="0.3">
      <c r="BM4100" s="26"/>
      <c r="BN4100" s="26"/>
      <c r="BO4100" s="26"/>
      <c r="BP4100" s="26"/>
      <c r="BQ4100" s="26"/>
      <c r="BR4100" s="26"/>
      <c r="BS4100" s="26"/>
      <c r="BT4100" s="26"/>
      <c r="BU4100" s="26"/>
      <c r="BV4100" s="26"/>
      <c r="BW4100" s="26"/>
      <c r="BX4100" s="26"/>
      <c r="BY4100" s="26"/>
      <c r="BZ4100" s="26"/>
      <c r="CA4100" s="26"/>
      <c r="CB4100" s="26"/>
      <c r="CC4100" s="26"/>
      <c r="CD4100" s="26"/>
      <c r="CE4100" s="26"/>
      <c r="CF4100" s="26"/>
      <c r="CG4100" s="26"/>
      <c r="CH4100" s="26"/>
      <c r="CI4100" s="26"/>
      <c r="CJ4100" s="26"/>
      <c r="CK4100" s="26"/>
      <c r="CL4100" s="26"/>
      <c r="CM4100" s="26"/>
      <c r="CN4100" s="26"/>
      <c r="CO4100" s="26"/>
      <c r="CP4100" s="26"/>
      <c r="CQ4100" s="26"/>
      <c r="CR4100" s="26"/>
      <c r="CS4100" s="26"/>
      <c r="CT4100" s="26"/>
      <c r="CU4100" s="26"/>
      <c r="CV4100" s="26"/>
      <c r="CW4100" s="26"/>
      <c r="CX4100" s="26"/>
      <c r="CY4100" s="26"/>
      <c r="CZ4100" s="26"/>
      <c r="DA4100" s="26"/>
      <c r="DB4100" s="26"/>
      <c r="DC4100" s="74"/>
      <c r="DD4100" s="74"/>
    </row>
    <row r="4101" spans="65:108" x14ac:dyDescent="0.3">
      <c r="BM4101" s="26"/>
      <c r="BN4101" s="26"/>
      <c r="BO4101" s="26"/>
      <c r="BP4101" s="26"/>
      <c r="BQ4101" s="26"/>
      <c r="BR4101" s="26"/>
      <c r="BS4101" s="26"/>
      <c r="BT4101" s="26"/>
      <c r="BU4101" s="26"/>
      <c r="BV4101" s="26"/>
      <c r="BW4101" s="26"/>
      <c r="BX4101" s="26"/>
      <c r="BY4101" s="26"/>
      <c r="BZ4101" s="26"/>
      <c r="CA4101" s="26"/>
      <c r="CB4101" s="26"/>
      <c r="CC4101" s="26"/>
      <c r="CD4101" s="26"/>
      <c r="CE4101" s="26"/>
      <c r="CF4101" s="26"/>
      <c r="CG4101" s="26"/>
      <c r="CH4101" s="26"/>
      <c r="CI4101" s="26"/>
      <c r="CJ4101" s="26"/>
      <c r="CK4101" s="26"/>
      <c r="CL4101" s="26"/>
      <c r="CM4101" s="26"/>
      <c r="CN4101" s="26"/>
      <c r="CO4101" s="26"/>
      <c r="CP4101" s="26"/>
      <c r="CQ4101" s="26"/>
      <c r="CR4101" s="26"/>
      <c r="CS4101" s="26"/>
      <c r="CT4101" s="26"/>
      <c r="CU4101" s="26"/>
      <c r="CV4101" s="26"/>
      <c r="CW4101" s="26"/>
      <c r="CX4101" s="26"/>
      <c r="CY4101" s="26"/>
      <c r="CZ4101" s="26"/>
      <c r="DA4101" s="26"/>
      <c r="DB4101" s="26"/>
      <c r="DC4101" s="74"/>
      <c r="DD4101" s="74"/>
    </row>
    <row r="4102" spans="65:108" x14ac:dyDescent="0.3">
      <c r="BM4102" s="26"/>
      <c r="BN4102" s="26"/>
      <c r="BO4102" s="26"/>
      <c r="BP4102" s="26"/>
      <c r="BQ4102" s="26"/>
      <c r="BR4102" s="26"/>
      <c r="BS4102" s="26"/>
      <c r="BT4102" s="26"/>
      <c r="BU4102" s="26"/>
      <c r="BV4102" s="26"/>
      <c r="BW4102" s="26"/>
      <c r="BX4102" s="26"/>
      <c r="BY4102" s="26"/>
      <c r="BZ4102" s="26"/>
      <c r="CA4102" s="26"/>
      <c r="CB4102" s="26"/>
      <c r="CC4102" s="26"/>
      <c r="CD4102" s="26"/>
      <c r="CE4102" s="26"/>
      <c r="CF4102" s="26"/>
      <c r="CG4102" s="26"/>
      <c r="CH4102" s="26"/>
      <c r="CI4102" s="26"/>
      <c r="CJ4102" s="26"/>
      <c r="CK4102" s="26"/>
      <c r="CL4102" s="26"/>
      <c r="CM4102" s="26"/>
      <c r="CN4102" s="26"/>
      <c r="CO4102" s="26"/>
      <c r="CP4102" s="26"/>
      <c r="CQ4102" s="26"/>
      <c r="CR4102" s="26"/>
      <c r="CS4102" s="26"/>
      <c r="CT4102" s="26"/>
      <c r="CU4102" s="26"/>
      <c r="CV4102" s="26"/>
      <c r="CW4102" s="26"/>
      <c r="CX4102" s="26"/>
      <c r="CY4102" s="26"/>
      <c r="CZ4102" s="26"/>
      <c r="DA4102" s="26"/>
      <c r="DB4102" s="26"/>
      <c r="DC4102" s="74"/>
      <c r="DD4102" s="74"/>
    </row>
    <row r="4103" spans="65:108" x14ac:dyDescent="0.3">
      <c r="BM4103" s="26"/>
      <c r="BN4103" s="26"/>
      <c r="BO4103" s="26"/>
      <c r="BP4103" s="26"/>
      <c r="BQ4103" s="26"/>
      <c r="BR4103" s="26"/>
      <c r="BS4103" s="26"/>
      <c r="BT4103" s="26"/>
      <c r="BU4103" s="26"/>
      <c r="BV4103" s="26"/>
      <c r="BW4103" s="26"/>
      <c r="BX4103" s="26"/>
      <c r="BY4103" s="26"/>
      <c r="BZ4103" s="26"/>
      <c r="CA4103" s="26"/>
      <c r="CB4103" s="26"/>
      <c r="CC4103" s="26"/>
      <c r="CD4103" s="26"/>
      <c r="CE4103" s="26"/>
      <c r="CF4103" s="26"/>
      <c r="CG4103" s="26"/>
      <c r="CH4103" s="26"/>
      <c r="CI4103" s="26"/>
      <c r="CJ4103" s="26"/>
      <c r="CK4103" s="26"/>
      <c r="CL4103" s="26"/>
      <c r="CM4103" s="26"/>
      <c r="CN4103" s="26"/>
      <c r="CO4103" s="26"/>
      <c r="CP4103" s="26"/>
      <c r="CQ4103" s="26"/>
      <c r="CR4103" s="26"/>
      <c r="CS4103" s="26"/>
      <c r="CT4103" s="26"/>
      <c r="CU4103" s="26"/>
      <c r="CV4103" s="26"/>
      <c r="CW4103" s="26"/>
      <c r="CX4103" s="26"/>
      <c r="CY4103" s="26"/>
      <c r="CZ4103" s="26"/>
      <c r="DA4103" s="26"/>
      <c r="DB4103" s="26"/>
      <c r="DC4103" s="74"/>
      <c r="DD4103" s="74"/>
    </row>
    <row r="4104" spans="65:108" x14ac:dyDescent="0.3">
      <c r="BM4104" s="26"/>
      <c r="BN4104" s="26"/>
      <c r="BO4104" s="26"/>
      <c r="BP4104" s="26"/>
      <c r="BQ4104" s="26"/>
      <c r="BR4104" s="26"/>
      <c r="BS4104" s="26"/>
      <c r="BT4104" s="26"/>
      <c r="BU4104" s="26"/>
      <c r="BV4104" s="26"/>
      <c r="BW4104" s="26"/>
      <c r="BX4104" s="26"/>
      <c r="BY4104" s="26"/>
      <c r="BZ4104" s="26"/>
      <c r="CA4104" s="26"/>
      <c r="CB4104" s="26"/>
      <c r="CC4104" s="26"/>
      <c r="CD4104" s="26"/>
      <c r="CE4104" s="26"/>
      <c r="CF4104" s="26"/>
      <c r="CG4104" s="26"/>
      <c r="CH4104" s="26"/>
      <c r="CI4104" s="26"/>
      <c r="CJ4104" s="26"/>
      <c r="CK4104" s="26"/>
      <c r="CL4104" s="26"/>
      <c r="CM4104" s="26"/>
      <c r="CN4104" s="26"/>
      <c r="CO4104" s="26"/>
      <c r="CP4104" s="26"/>
      <c r="CQ4104" s="26"/>
      <c r="CR4104" s="26"/>
      <c r="CS4104" s="26"/>
      <c r="CT4104" s="26"/>
      <c r="CU4104" s="26"/>
      <c r="CV4104" s="26"/>
      <c r="CW4104" s="26"/>
      <c r="CX4104" s="26"/>
      <c r="CY4104" s="26"/>
      <c r="CZ4104" s="26"/>
      <c r="DA4104" s="26"/>
      <c r="DB4104" s="26"/>
      <c r="DC4104" s="74"/>
      <c r="DD4104" s="74"/>
    </row>
    <row r="4105" spans="65:108" x14ac:dyDescent="0.3">
      <c r="BM4105" s="26"/>
      <c r="BN4105" s="26"/>
      <c r="BO4105" s="26"/>
      <c r="BP4105" s="26"/>
      <c r="BQ4105" s="26"/>
      <c r="BR4105" s="26"/>
      <c r="BS4105" s="26"/>
      <c r="BT4105" s="26"/>
      <c r="BU4105" s="26"/>
      <c r="BV4105" s="26"/>
      <c r="BW4105" s="26"/>
      <c r="BX4105" s="26"/>
      <c r="BY4105" s="26"/>
      <c r="BZ4105" s="26"/>
      <c r="CA4105" s="26"/>
      <c r="CB4105" s="26"/>
      <c r="CC4105" s="26"/>
      <c r="CD4105" s="26"/>
      <c r="CE4105" s="26"/>
      <c r="CF4105" s="26"/>
      <c r="CG4105" s="26"/>
      <c r="CH4105" s="26"/>
      <c r="CI4105" s="26"/>
      <c r="CJ4105" s="26"/>
      <c r="CK4105" s="26"/>
      <c r="CL4105" s="26"/>
      <c r="CM4105" s="26"/>
      <c r="CN4105" s="26"/>
      <c r="CO4105" s="26"/>
      <c r="CP4105" s="26"/>
      <c r="CQ4105" s="26"/>
      <c r="CR4105" s="26"/>
      <c r="CS4105" s="26"/>
      <c r="CT4105" s="26"/>
      <c r="CU4105" s="26"/>
      <c r="CV4105" s="26"/>
      <c r="CW4105" s="26"/>
      <c r="CX4105" s="26"/>
      <c r="CY4105" s="26"/>
      <c r="CZ4105" s="26"/>
      <c r="DA4105" s="26"/>
      <c r="DB4105" s="26"/>
      <c r="DC4105" s="74"/>
      <c r="DD4105" s="74"/>
    </row>
    <row r="4106" spans="65:108" x14ac:dyDescent="0.3">
      <c r="BM4106" s="26"/>
      <c r="BN4106" s="26"/>
      <c r="BO4106" s="26"/>
      <c r="BP4106" s="26"/>
      <c r="BQ4106" s="26"/>
      <c r="BR4106" s="26"/>
      <c r="BS4106" s="26"/>
      <c r="BT4106" s="26"/>
      <c r="BU4106" s="26"/>
      <c r="BV4106" s="26"/>
      <c r="BW4106" s="26"/>
      <c r="BX4106" s="26"/>
      <c r="BY4106" s="26"/>
      <c r="BZ4106" s="26"/>
      <c r="CA4106" s="26"/>
      <c r="CB4106" s="26"/>
      <c r="CC4106" s="26"/>
      <c r="CD4106" s="26"/>
      <c r="CE4106" s="26"/>
      <c r="CF4106" s="26"/>
      <c r="CG4106" s="26"/>
      <c r="CH4106" s="26"/>
      <c r="CI4106" s="26"/>
      <c r="CJ4106" s="26"/>
      <c r="CK4106" s="26"/>
      <c r="CL4106" s="26"/>
      <c r="CM4106" s="26"/>
      <c r="CN4106" s="26"/>
      <c r="CO4106" s="26"/>
      <c r="CP4106" s="26"/>
      <c r="CQ4106" s="26"/>
      <c r="CR4106" s="26"/>
      <c r="CS4106" s="26"/>
      <c r="CT4106" s="26"/>
      <c r="CU4106" s="26"/>
      <c r="CV4106" s="26"/>
      <c r="CW4106" s="26"/>
      <c r="CX4106" s="26"/>
      <c r="CY4106" s="26"/>
      <c r="CZ4106" s="26"/>
      <c r="DA4106" s="26"/>
      <c r="DB4106" s="26"/>
      <c r="DC4106" s="74"/>
      <c r="DD4106" s="74"/>
    </row>
    <row r="4107" spans="65:108" x14ac:dyDescent="0.3">
      <c r="BM4107" s="26"/>
      <c r="BN4107" s="26"/>
      <c r="BO4107" s="26"/>
      <c r="BP4107" s="26"/>
      <c r="BQ4107" s="26"/>
      <c r="BR4107" s="26"/>
      <c r="BS4107" s="26"/>
      <c r="BT4107" s="26"/>
      <c r="BU4107" s="26"/>
      <c r="BV4107" s="26"/>
      <c r="BW4107" s="26"/>
      <c r="BX4107" s="26"/>
      <c r="BY4107" s="26"/>
      <c r="BZ4107" s="26"/>
      <c r="CA4107" s="26"/>
      <c r="CB4107" s="26"/>
      <c r="CC4107" s="26"/>
      <c r="CD4107" s="26"/>
      <c r="CE4107" s="26"/>
      <c r="CF4107" s="26"/>
      <c r="CG4107" s="26"/>
      <c r="CH4107" s="26"/>
      <c r="CI4107" s="26"/>
      <c r="CJ4107" s="26"/>
      <c r="CK4107" s="26"/>
      <c r="CL4107" s="26"/>
      <c r="CM4107" s="26"/>
      <c r="CN4107" s="26"/>
      <c r="CO4107" s="26"/>
      <c r="CP4107" s="26"/>
      <c r="CQ4107" s="26"/>
      <c r="CR4107" s="26"/>
      <c r="CS4107" s="26"/>
      <c r="CT4107" s="26"/>
      <c r="CU4107" s="26"/>
      <c r="CV4107" s="26"/>
      <c r="CW4107" s="26"/>
      <c r="CX4107" s="26"/>
      <c r="CY4107" s="26"/>
      <c r="CZ4107" s="26"/>
      <c r="DA4107" s="26"/>
      <c r="DB4107" s="26"/>
      <c r="DC4107" s="74"/>
      <c r="DD4107" s="74"/>
    </row>
    <row r="4108" spans="65:108" x14ac:dyDescent="0.3">
      <c r="BM4108" s="26"/>
      <c r="BN4108" s="26"/>
      <c r="BO4108" s="26"/>
      <c r="BP4108" s="26"/>
      <c r="BQ4108" s="26"/>
      <c r="BR4108" s="26"/>
      <c r="BS4108" s="26"/>
      <c r="BT4108" s="26"/>
      <c r="BU4108" s="26"/>
      <c r="BV4108" s="26"/>
      <c r="BW4108" s="26"/>
      <c r="BX4108" s="26"/>
      <c r="BY4108" s="26"/>
      <c r="BZ4108" s="26"/>
      <c r="CA4108" s="26"/>
      <c r="CB4108" s="26"/>
      <c r="CC4108" s="26"/>
      <c r="CD4108" s="26"/>
      <c r="CE4108" s="26"/>
      <c r="CF4108" s="26"/>
      <c r="CG4108" s="26"/>
      <c r="CH4108" s="26"/>
      <c r="CI4108" s="26"/>
      <c r="CJ4108" s="26"/>
      <c r="CK4108" s="26"/>
      <c r="CL4108" s="26"/>
      <c r="CM4108" s="26"/>
      <c r="CN4108" s="26"/>
      <c r="CO4108" s="26"/>
      <c r="CP4108" s="26"/>
      <c r="CQ4108" s="26"/>
      <c r="CR4108" s="26"/>
      <c r="CS4108" s="26"/>
      <c r="CT4108" s="26"/>
      <c r="CU4108" s="26"/>
      <c r="CV4108" s="26"/>
      <c r="CW4108" s="26"/>
      <c r="CX4108" s="26"/>
      <c r="CY4108" s="26"/>
      <c r="CZ4108" s="26"/>
      <c r="DA4108" s="26"/>
      <c r="DB4108" s="26"/>
      <c r="DC4108" s="74"/>
      <c r="DD4108" s="74"/>
    </row>
    <row r="4109" spans="65:108" x14ac:dyDescent="0.3">
      <c r="BM4109" s="26"/>
      <c r="BN4109" s="26"/>
      <c r="BO4109" s="26"/>
      <c r="BP4109" s="26"/>
      <c r="BQ4109" s="26"/>
      <c r="BR4109" s="26"/>
      <c r="BS4109" s="26"/>
      <c r="BT4109" s="26"/>
      <c r="BU4109" s="26"/>
      <c r="BV4109" s="26"/>
      <c r="BW4109" s="26"/>
      <c r="BX4109" s="26"/>
      <c r="BY4109" s="26"/>
      <c r="BZ4109" s="26"/>
      <c r="CA4109" s="26"/>
      <c r="CB4109" s="26"/>
      <c r="CC4109" s="26"/>
      <c r="CD4109" s="26"/>
      <c r="CE4109" s="26"/>
      <c r="CF4109" s="26"/>
      <c r="CG4109" s="26"/>
      <c r="CH4109" s="26"/>
      <c r="CI4109" s="26"/>
      <c r="CJ4109" s="26"/>
      <c r="CK4109" s="26"/>
      <c r="CL4109" s="26"/>
      <c r="CM4109" s="26"/>
      <c r="CN4109" s="26"/>
      <c r="CO4109" s="26"/>
      <c r="CP4109" s="26"/>
      <c r="CQ4109" s="26"/>
      <c r="CR4109" s="26"/>
      <c r="CS4109" s="26"/>
      <c r="CT4109" s="26"/>
      <c r="CU4109" s="26"/>
      <c r="CV4109" s="26"/>
      <c r="CW4109" s="26"/>
      <c r="CX4109" s="26"/>
      <c r="CY4109" s="26"/>
      <c r="CZ4109" s="26"/>
      <c r="DA4109" s="26"/>
      <c r="DB4109" s="26"/>
      <c r="DC4109" s="74"/>
      <c r="DD4109" s="74"/>
    </row>
    <row r="4110" spans="65:108" x14ac:dyDescent="0.3">
      <c r="BM4110" s="26"/>
      <c r="BN4110" s="26"/>
      <c r="BO4110" s="26"/>
      <c r="BP4110" s="26"/>
      <c r="BQ4110" s="26"/>
      <c r="BR4110" s="26"/>
      <c r="BS4110" s="26"/>
      <c r="BT4110" s="26"/>
      <c r="BU4110" s="26"/>
      <c r="BV4110" s="26"/>
      <c r="BW4110" s="26"/>
      <c r="BX4110" s="26"/>
      <c r="BY4110" s="26"/>
      <c r="BZ4110" s="26"/>
      <c r="CA4110" s="26"/>
      <c r="CB4110" s="26"/>
      <c r="CC4110" s="26"/>
      <c r="CD4110" s="26"/>
      <c r="CE4110" s="26"/>
      <c r="CF4110" s="26"/>
      <c r="CG4110" s="26"/>
      <c r="CH4110" s="26"/>
      <c r="CI4110" s="26"/>
      <c r="CJ4110" s="26"/>
      <c r="CK4110" s="26"/>
      <c r="CL4110" s="26"/>
      <c r="CM4110" s="26"/>
      <c r="CN4110" s="26"/>
      <c r="CO4110" s="26"/>
      <c r="CP4110" s="26"/>
      <c r="CQ4110" s="26"/>
      <c r="CR4110" s="26"/>
      <c r="CS4110" s="26"/>
      <c r="CT4110" s="26"/>
      <c r="CU4110" s="26"/>
      <c r="CV4110" s="26"/>
      <c r="CW4110" s="26"/>
      <c r="CX4110" s="26"/>
      <c r="CY4110" s="26"/>
      <c r="CZ4110" s="26"/>
      <c r="DA4110" s="26"/>
      <c r="DB4110" s="26"/>
      <c r="DC4110" s="74"/>
      <c r="DD4110" s="74"/>
    </row>
    <row r="4111" spans="65:108" x14ac:dyDescent="0.3">
      <c r="BM4111" s="26"/>
      <c r="BN4111" s="26"/>
      <c r="BO4111" s="26"/>
      <c r="BP4111" s="26"/>
      <c r="BQ4111" s="26"/>
      <c r="BR4111" s="26"/>
      <c r="BS4111" s="26"/>
      <c r="BT4111" s="26"/>
      <c r="BU4111" s="26"/>
      <c r="BV4111" s="26"/>
      <c r="BW4111" s="26"/>
      <c r="BX4111" s="26"/>
      <c r="BY4111" s="26"/>
      <c r="BZ4111" s="26"/>
      <c r="CA4111" s="26"/>
      <c r="CB4111" s="26"/>
      <c r="CC4111" s="26"/>
      <c r="CD4111" s="26"/>
      <c r="CE4111" s="26"/>
      <c r="CF4111" s="26"/>
      <c r="CG4111" s="26"/>
      <c r="CH4111" s="26"/>
      <c r="CI4111" s="26"/>
      <c r="CJ4111" s="26"/>
      <c r="CK4111" s="26"/>
      <c r="CL4111" s="26"/>
      <c r="CM4111" s="26"/>
      <c r="CN4111" s="26"/>
      <c r="CO4111" s="26"/>
      <c r="CP4111" s="26"/>
      <c r="CQ4111" s="26"/>
      <c r="CR4111" s="26"/>
      <c r="CS4111" s="26"/>
      <c r="CT4111" s="26"/>
      <c r="CU4111" s="26"/>
      <c r="CV4111" s="26"/>
      <c r="CW4111" s="26"/>
      <c r="CX4111" s="26"/>
      <c r="CY4111" s="26"/>
      <c r="CZ4111" s="26"/>
      <c r="DA4111" s="26"/>
      <c r="DB4111" s="26"/>
      <c r="DC4111" s="74"/>
      <c r="DD4111" s="74"/>
    </row>
    <row r="4112" spans="65:108" x14ac:dyDescent="0.3">
      <c r="BM4112" s="26"/>
      <c r="BN4112" s="26"/>
      <c r="BO4112" s="26"/>
      <c r="BP4112" s="26"/>
      <c r="BQ4112" s="26"/>
      <c r="BR4112" s="26"/>
      <c r="BS4112" s="26"/>
      <c r="BT4112" s="26"/>
      <c r="BU4112" s="26"/>
      <c r="BV4112" s="26"/>
      <c r="BW4112" s="26"/>
      <c r="BX4112" s="26"/>
      <c r="BY4112" s="26"/>
      <c r="BZ4112" s="26"/>
      <c r="CA4112" s="26"/>
      <c r="CB4112" s="26"/>
      <c r="CC4112" s="26"/>
      <c r="CD4112" s="26"/>
      <c r="CE4112" s="26"/>
      <c r="CF4112" s="26"/>
      <c r="CG4112" s="26"/>
      <c r="CH4112" s="26"/>
      <c r="CI4112" s="26"/>
      <c r="CJ4112" s="26"/>
      <c r="CK4112" s="26"/>
      <c r="CL4112" s="26"/>
      <c r="CM4112" s="26"/>
      <c r="CN4112" s="26"/>
      <c r="CO4112" s="26"/>
      <c r="CP4112" s="26"/>
      <c r="CQ4112" s="26"/>
      <c r="CR4112" s="26"/>
      <c r="CS4112" s="26"/>
      <c r="CT4112" s="26"/>
      <c r="CU4112" s="26"/>
      <c r="CV4112" s="26"/>
      <c r="CW4112" s="26"/>
      <c r="CX4112" s="26"/>
      <c r="CY4112" s="26"/>
      <c r="CZ4112" s="26"/>
      <c r="DA4112" s="26"/>
      <c r="DB4112" s="26"/>
      <c r="DC4112" s="74"/>
      <c r="DD4112" s="74"/>
    </row>
    <row r="4113" spans="65:108" x14ac:dyDescent="0.3">
      <c r="BM4113" s="26"/>
      <c r="BN4113" s="26"/>
      <c r="BO4113" s="26"/>
      <c r="BP4113" s="26"/>
      <c r="BQ4113" s="26"/>
      <c r="BR4113" s="26"/>
      <c r="BS4113" s="26"/>
      <c r="BT4113" s="26"/>
      <c r="BU4113" s="26"/>
      <c r="BV4113" s="26"/>
      <c r="BW4113" s="26"/>
      <c r="BX4113" s="26"/>
      <c r="BY4113" s="26"/>
      <c r="BZ4113" s="26"/>
      <c r="CA4113" s="26"/>
      <c r="CB4113" s="26"/>
      <c r="CC4113" s="26"/>
      <c r="CD4113" s="26"/>
      <c r="CE4113" s="26"/>
      <c r="CF4113" s="26"/>
      <c r="CG4113" s="26"/>
      <c r="CH4113" s="26"/>
      <c r="CI4113" s="26"/>
      <c r="CJ4113" s="26"/>
      <c r="CK4113" s="26"/>
      <c r="CL4113" s="26"/>
      <c r="CM4113" s="26"/>
      <c r="CN4113" s="26"/>
      <c r="CO4113" s="26"/>
      <c r="CP4113" s="26"/>
      <c r="CQ4113" s="26"/>
      <c r="CR4113" s="26"/>
      <c r="CS4113" s="26"/>
      <c r="CT4113" s="26"/>
      <c r="CU4113" s="26"/>
      <c r="CV4113" s="26"/>
      <c r="CW4113" s="26"/>
      <c r="CX4113" s="26"/>
      <c r="CY4113" s="26"/>
      <c r="CZ4113" s="26"/>
      <c r="DA4113" s="26"/>
      <c r="DB4113" s="26"/>
      <c r="DC4113" s="74"/>
      <c r="DD4113" s="74"/>
    </row>
    <row r="4114" spans="65:108" x14ac:dyDescent="0.3">
      <c r="BM4114" s="26"/>
      <c r="BN4114" s="26"/>
      <c r="BO4114" s="26"/>
      <c r="BP4114" s="26"/>
      <c r="BQ4114" s="26"/>
      <c r="BR4114" s="26"/>
      <c r="BS4114" s="26"/>
      <c r="BT4114" s="26"/>
      <c r="BU4114" s="26"/>
      <c r="BV4114" s="26"/>
      <c r="BW4114" s="26"/>
      <c r="BX4114" s="26"/>
      <c r="BY4114" s="26"/>
      <c r="BZ4114" s="26"/>
      <c r="CA4114" s="26"/>
      <c r="CB4114" s="26"/>
      <c r="CC4114" s="26"/>
      <c r="CD4114" s="26"/>
      <c r="CE4114" s="26"/>
      <c r="CF4114" s="26"/>
      <c r="CG4114" s="26"/>
      <c r="CH4114" s="26"/>
      <c r="CI4114" s="26"/>
      <c r="CJ4114" s="26"/>
      <c r="CK4114" s="26"/>
      <c r="CL4114" s="26"/>
      <c r="CM4114" s="26"/>
      <c r="CN4114" s="26"/>
      <c r="CO4114" s="26"/>
      <c r="CP4114" s="26"/>
      <c r="CQ4114" s="26"/>
      <c r="CR4114" s="26"/>
      <c r="CS4114" s="26"/>
      <c r="CT4114" s="26"/>
      <c r="CU4114" s="26"/>
      <c r="CV4114" s="26"/>
      <c r="CW4114" s="26"/>
      <c r="CX4114" s="26"/>
      <c r="CY4114" s="26"/>
      <c r="CZ4114" s="26"/>
      <c r="DA4114" s="26"/>
      <c r="DB4114" s="26"/>
      <c r="DC4114" s="74"/>
      <c r="DD4114" s="74"/>
    </row>
    <row r="4115" spans="65:108" x14ac:dyDescent="0.3">
      <c r="BM4115" s="26"/>
      <c r="BN4115" s="26"/>
      <c r="BO4115" s="26"/>
      <c r="BP4115" s="26"/>
      <c r="BQ4115" s="26"/>
      <c r="BR4115" s="26"/>
      <c r="BS4115" s="26"/>
      <c r="BT4115" s="26"/>
      <c r="BU4115" s="26"/>
      <c r="BV4115" s="26"/>
      <c r="BW4115" s="26"/>
      <c r="BX4115" s="26"/>
      <c r="BY4115" s="26"/>
      <c r="BZ4115" s="26"/>
      <c r="CA4115" s="26"/>
      <c r="CB4115" s="26"/>
      <c r="CC4115" s="26"/>
      <c r="CD4115" s="26"/>
      <c r="CE4115" s="26"/>
      <c r="CF4115" s="26"/>
      <c r="CG4115" s="26"/>
      <c r="CH4115" s="26"/>
      <c r="CI4115" s="26"/>
      <c r="CJ4115" s="26"/>
      <c r="CK4115" s="26"/>
      <c r="CL4115" s="26"/>
      <c r="CM4115" s="26"/>
      <c r="CN4115" s="26"/>
      <c r="CO4115" s="26"/>
      <c r="CP4115" s="26"/>
      <c r="CQ4115" s="26"/>
      <c r="CR4115" s="26"/>
      <c r="CS4115" s="26"/>
      <c r="CT4115" s="26"/>
      <c r="CU4115" s="26"/>
      <c r="CV4115" s="26"/>
      <c r="CW4115" s="26"/>
      <c r="CX4115" s="26"/>
      <c r="CY4115" s="26"/>
      <c r="CZ4115" s="26"/>
      <c r="DA4115" s="26"/>
      <c r="DB4115" s="26"/>
      <c r="DC4115" s="74"/>
      <c r="DD4115" s="74"/>
    </row>
    <row r="4116" spans="65:108" x14ac:dyDescent="0.3">
      <c r="BM4116" s="26"/>
      <c r="BN4116" s="26"/>
      <c r="BO4116" s="26"/>
      <c r="BP4116" s="26"/>
      <c r="BQ4116" s="26"/>
      <c r="BR4116" s="26"/>
      <c r="BS4116" s="26"/>
      <c r="BT4116" s="26"/>
      <c r="BU4116" s="26"/>
      <c r="BV4116" s="26"/>
      <c r="BW4116" s="26"/>
      <c r="BX4116" s="26"/>
      <c r="BY4116" s="26"/>
      <c r="BZ4116" s="26"/>
      <c r="CA4116" s="26"/>
      <c r="CB4116" s="26"/>
      <c r="CC4116" s="26"/>
      <c r="CD4116" s="26"/>
      <c r="CE4116" s="26"/>
      <c r="CF4116" s="26"/>
      <c r="CG4116" s="26"/>
      <c r="CH4116" s="26"/>
      <c r="CI4116" s="26"/>
      <c r="CJ4116" s="26"/>
      <c r="CK4116" s="26"/>
      <c r="CL4116" s="26"/>
      <c r="CM4116" s="26"/>
      <c r="CN4116" s="26"/>
      <c r="CO4116" s="26"/>
      <c r="CP4116" s="26"/>
      <c r="CQ4116" s="26"/>
      <c r="CR4116" s="26"/>
      <c r="CS4116" s="26"/>
      <c r="CT4116" s="26"/>
      <c r="CU4116" s="26"/>
      <c r="CV4116" s="26"/>
      <c r="CW4116" s="26"/>
      <c r="CX4116" s="26"/>
      <c r="CY4116" s="26"/>
      <c r="CZ4116" s="26"/>
      <c r="DA4116" s="26"/>
      <c r="DB4116" s="26"/>
      <c r="DC4116" s="74"/>
      <c r="DD4116" s="74"/>
    </row>
    <row r="4117" spans="65:108" x14ac:dyDescent="0.3">
      <c r="BM4117" s="26"/>
      <c r="BN4117" s="26"/>
      <c r="BO4117" s="26"/>
      <c r="BP4117" s="26"/>
      <c r="BQ4117" s="26"/>
      <c r="BR4117" s="26"/>
      <c r="BS4117" s="26"/>
      <c r="BT4117" s="26"/>
      <c r="BU4117" s="26"/>
      <c r="BV4117" s="26"/>
      <c r="BW4117" s="26"/>
      <c r="BX4117" s="26"/>
      <c r="BY4117" s="26"/>
      <c r="BZ4117" s="26"/>
      <c r="CA4117" s="26"/>
      <c r="CB4117" s="26"/>
      <c r="CC4117" s="26"/>
      <c r="CD4117" s="26"/>
      <c r="CE4117" s="26"/>
      <c r="CF4117" s="26"/>
      <c r="CG4117" s="26"/>
      <c r="CH4117" s="26"/>
      <c r="CI4117" s="26"/>
      <c r="CJ4117" s="26"/>
      <c r="CK4117" s="26"/>
      <c r="CL4117" s="26"/>
      <c r="CM4117" s="26"/>
      <c r="CN4117" s="26"/>
      <c r="CO4117" s="26"/>
      <c r="CP4117" s="26"/>
      <c r="CQ4117" s="26"/>
      <c r="CR4117" s="26"/>
      <c r="CS4117" s="26"/>
      <c r="CT4117" s="26"/>
      <c r="CU4117" s="26"/>
      <c r="CV4117" s="26"/>
      <c r="CW4117" s="26"/>
      <c r="CX4117" s="26"/>
      <c r="CY4117" s="26"/>
      <c r="CZ4117" s="26"/>
      <c r="DA4117" s="26"/>
      <c r="DB4117" s="26"/>
      <c r="DC4117" s="74"/>
      <c r="DD4117" s="74"/>
    </row>
    <row r="4118" spans="65:108" x14ac:dyDescent="0.3">
      <c r="BM4118" s="26"/>
      <c r="BN4118" s="26"/>
      <c r="BO4118" s="26"/>
      <c r="BP4118" s="26"/>
      <c r="BQ4118" s="26"/>
      <c r="BR4118" s="26"/>
      <c r="BS4118" s="26"/>
      <c r="BT4118" s="26"/>
      <c r="BU4118" s="26"/>
      <c r="BV4118" s="26"/>
      <c r="BW4118" s="26"/>
      <c r="BX4118" s="26"/>
      <c r="BY4118" s="26"/>
      <c r="BZ4118" s="26"/>
      <c r="CA4118" s="26"/>
      <c r="CB4118" s="26"/>
      <c r="CC4118" s="26"/>
      <c r="CD4118" s="26"/>
      <c r="CE4118" s="26"/>
      <c r="CF4118" s="26"/>
      <c r="CG4118" s="26"/>
      <c r="CH4118" s="26"/>
      <c r="CI4118" s="26"/>
      <c r="CJ4118" s="26"/>
      <c r="CK4118" s="26"/>
      <c r="CL4118" s="26"/>
      <c r="CM4118" s="26"/>
      <c r="CN4118" s="26"/>
      <c r="CO4118" s="26"/>
      <c r="CP4118" s="26"/>
      <c r="CQ4118" s="26"/>
      <c r="CR4118" s="26"/>
      <c r="CS4118" s="26"/>
      <c r="CT4118" s="26"/>
      <c r="CU4118" s="26"/>
      <c r="CV4118" s="26"/>
      <c r="CW4118" s="26"/>
      <c r="CX4118" s="26"/>
      <c r="CY4118" s="26"/>
      <c r="CZ4118" s="26"/>
      <c r="DA4118" s="26"/>
      <c r="DB4118" s="26"/>
      <c r="DC4118" s="74"/>
      <c r="DD4118" s="74"/>
    </row>
    <row r="4119" spans="65:108" x14ac:dyDescent="0.3">
      <c r="BM4119" s="26"/>
      <c r="BN4119" s="26"/>
      <c r="BO4119" s="26"/>
      <c r="BP4119" s="26"/>
      <c r="BQ4119" s="26"/>
      <c r="BR4119" s="26"/>
      <c r="BS4119" s="26"/>
      <c r="BT4119" s="26"/>
      <c r="BU4119" s="26"/>
      <c r="BV4119" s="26"/>
      <c r="BW4119" s="26"/>
      <c r="BX4119" s="26"/>
      <c r="BY4119" s="26"/>
      <c r="BZ4119" s="26"/>
      <c r="CA4119" s="26"/>
      <c r="CB4119" s="26"/>
      <c r="CC4119" s="26"/>
      <c r="CD4119" s="26"/>
      <c r="CE4119" s="26"/>
      <c r="CF4119" s="26"/>
      <c r="CG4119" s="26"/>
      <c r="CH4119" s="26"/>
      <c r="CI4119" s="26"/>
      <c r="CJ4119" s="26"/>
      <c r="CK4119" s="26"/>
      <c r="CL4119" s="26"/>
      <c r="CM4119" s="26"/>
      <c r="CN4119" s="26"/>
      <c r="CO4119" s="26"/>
      <c r="CP4119" s="26"/>
      <c r="CQ4119" s="26"/>
      <c r="CR4119" s="26"/>
      <c r="CS4119" s="26"/>
      <c r="CT4119" s="26"/>
      <c r="CU4119" s="26"/>
      <c r="CV4119" s="26"/>
      <c r="CW4119" s="26"/>
      <c r="CX4119" s="26"/>
      <c r="CY4119" s="26"/>
      <c r="CZ4119" s="26"/>
      <c r="DA4119" s="26"/>
      <c r="DB4119" s="26"/>
      <c r="DC4119" s="74"/>
      <c r="DD4119" s="74"/>
    </row>
    <row r="4120" spans="65:108" x14ac:dyDescent="0.3">
      <c r="BM4120" s="26"/>
      <c r="BN4120" s="26"/>
      <c r="BO4120" s="26"/>
      <c r="BP4120" s="26"/>
      <c r="BQ4120" s="26"/>
      <c r="BR4120" s="26"/>
      <c r="BS4120" s="26"/>
      <c r="BT4120" s="26"/>
      <c r="BU4120" s="26"/>
      <c r="BV4120" s="26"/>
      <c r="BW4120" s="26"/>
      <c r="BX4120" s="26"/>
      <c r="BY4120" s="26"/>
      <c r="BZ4120" s="26"/>
      <c r="CA4120" s="26"/>
      <c r="CB4120" s="26"/>
      <c r="CC4120" s="26"/>
      <c r="CD4120" s="26"/>
      <c r="CE4120" s="26"/>
      <c r="CF4120" s="26"/>
      <c r="CG4120" s="26"/>
      <c r="CH4120" s="26"/>
      <c r="CI4120" s="26"/>
      <c r="CJ4120" s="26"/>
      <c r="CK4120" s="26"/>
      <c r="CL4120" s="26"/>
      <c r="CM4120" s="26"/>
      <c r="CN4120" s="26"/>
      <c r="CO4120" s="26"/>
      <c r="CP4120" s="26"/>
      <c r="CQ4120" s="26"/>
      <c r="CR4120" s="26"/>
      <c r="CS4120" s="26"/>
      <c r="CT4120" s="26"/>
      <c r="CU4120" s="26"/>
      <c r="CV4120" s="26"/>
      <c r="CW4120" s="26"/>
      <c r="CX4120" s="26"/>
      <c r="CY4120" s="26"/>
      <c r="CZ4120" s="26"/>
      <c r="DA4120" s="26"/>
      <c r="DB4120" s="26"/>
      <c r="DC4120" s="74"/>
      <c r="DD4120" s="74"/>
    </row>
    <row r="4121" spans="65:108" x14ac:dyDescent="0.3">
      <c r="BM4121" s="26"/>
      <c r="BN4121" s="26"/>
      <c r="BO4121" s="26"/>
      <c r="BP4121" s="26"/>
      <c r="BQ4121" s="26"/>
      <c r="BR4121" s="26"/>
      <c r="BS4121" s="26"/>
      <c r="BT4121" s="26"/>
      <c r="BU4121" s="26"/>
      <c r="BV4121" s="26"/>
      <c r="BW4121" s="26"/>
      <c r="BX4121" s="26"/>
      <c r="BY4121" s="26"/>
      <c r="BZ4121" s="26"/>
      <c r="CA4121" s="26"/>
      <c r="CB4121" s="26"/>
      <c r="CC4121" s="26"/>
      <c r="CD4121" s="26"/>
      <c r="CE4121" s="26"/>
      <c r="CF4121" s="26"/>
      <c r="CG4121" s="26"/>
      <c r="CH4121" s="26"/>
      <c r="CI4121" s="26"/>
      <c r="CJ4121" s="26"/>
      <c r="CK4121" s="26"/>
      <c r="CL4121" s="26"/>
      <c r="CM4121" s="26"/>
      <c r="CN4121" s="26"/>
      <c r="CO4121" s="26"/>
      <c r="CP4121" s="26"/>
      <c r="CQ4121" s="26"/>
      <c r="CR4121" s="26"/>
      <c r="CS4121" s="26"/>
      <c r="CT4121" s="26"/>
      <c r="CU4121" s="26"/>
      <c r="CV4121" s="26"/>
      <c r="CW4121" s="26"/>
      <c r="CX4121" s="26"/>
      <c r="CY4121" s="26"/>
      <c r="CZ4121" s="26"/>
      <c r="DA4121" s="26"/>
      <c r="DB4121" s="26"/>
      <c r="DC4121" s="74"/>
      <c r="DD4121" s="74"/>
    </row>
    <row r="4122" spans="65:108" x14ac:dyDescent="0.3">
      <c r="BM4122" s="26"/>
      <c r="BN4122" s="26"/>
      <c r="BO4122" s="26"/>
      <c r="BP4122" s="26"/>
      <c r="BQ4122" s="26"/>
      <c r="BR4122" s="26"/>
      <c r="BS4122" s="26"/>
      <c r="BT4122" s="26"/>
      <c r="BU4122" s="26"/>
      <c r="BV4122" s="26"/>
      <c r="BW4122" s="26"/>
      <c r="BX4122" s="26"/>
      <c r="BY4122" s="26"/>
      <c r="BZ4122" s="26"/>
      <c r="CA4122" s="26"/>
      <c r="CB4122" s="26"/>
      <c r="CC4122" s="26"/>
      <c r="CD4122" s="26"/>
      <c r="CE4122" s="26"/>
      <c r="CF4122" s="26"/>
      <c r="CG4122" s="26"/>
      <c r="CH4122" s="26"/>
      <c r="CI4122" s="26"/>
      <c r="CJ4122" s="26"/>
      <c r="CK4122" s="26"/>
      <c r="CL4122" s="26"/>
      <c r="CM4122" s="26"/>
      <c r="CN4122" s="26"/>
      <c r="CO4122" s="26"/>
      <c r="CP4122" s="26"/>
      <c r="CQ4122" s="26"/>
      <c r="CR4122" s="26"/>
      <c r="CS4122" s="26"/>
      <c r="CT4122" s="26"/>
      <c r="CU4122" s="26"/>
      <c r="CV4122" s="26"/>
      <c r="CW4122" s="26"/>
      <c r="CX4122" s="26"/>
      <c r="CY4122" s="26"/>
      <c r="CZ4122" s="26"/>
      <c r="DA4122" s="26"/>
      <c r="DB4122" s="26"/>
      <c r="DC4122" s="74"/>
      <c r="DD4122" s="74"/>
    </row>
    <row r="4123" spans="65:108" x14ac:dyDescent="0.3">
      <c r="BM4123" s="26"/>
      <c r="BN4123" s="26"/>
      <c r="BO4123" s="26"/>
      <c r="BP4123" s="26"/>
      <c r="BQ4123" s="26"/>
      <c r="BR4123" s="26"/>
      <c r="BS4123" s="26"/>
      <c r="BT4123" s="26"/>
      <c r="BU4123" s="26"/>
      <c r="BV4123" s="26"/>
      <c r="BW4123" s="26"/>
      <c r="BX4123" s="26"/>
      <c r="BY4123" s="26"/>
      <c r="BZ4123" s="26"/>
      <c r="CA4123" s="26"/>
      <c r="CB4123" s="26"/>
      <c r="CC4123" s="26"/>
      <c r="CD4123" s="26"/>
      <c r="CE4123" s="26"/>
      <c r="CF4123" s="26"/>
      <c r="CG4123" s="26"/>
      <c r="CH4123" s="26"/>
      <c r="CI4123" s="26"/>
      <c r="CJ4123" s="26"/>
      <c r="CK4123" s="26"/>
      <c r="CL4123" s="26"/>
      <c r="CM4123" s="26"/>
      <c r="CN4123" s="26"/>
      <c r="CO4123" s="26"/>
      <c r="CP4123" s="26"/>
      <c r="CQ4123" s="26"/>
      <c r="CR4123" s="26"/>
      <c r="CS4123" s="26"/>
      <c r="CT4123" s="26"/>
      <c r="CU4123" s="26"/>
      <c r="CV4123" s="26"/>
      <c r="CW4123" s="26"/>
      <c r="CX4123" s="26"/>
      <c r="CY4123" s="26"/>
      <c r="CZ4123" s="26"/>
      <c r="DA4123" s="26"/>
      <c r="DB4123" s="26"/>
      <c r="DC4123" s="74"/>
      <c r="DD4123" s="74"/>
    </row>
    <row r="4124" spans="65:108" x14ac:dyDescent="0.3">
      <c r="BM4124" s="26"/>
      <c r="BN4124" s="26"/>
      <c r="BO4124" s="26"/>
      <c r="BP4124" s="26"/>
      <c r="BQ4124" s="26"/>
      <c r="BR4124" s="26"/>
      <c r="BS4124" s="26"/>
      <c r="BT4124" s="26"/>
      <c r="BU4124" s="26"/>
      <c r="BV4124" s="26"/>
      <c r="BW4124" s="26"/>
      <c r="BX4124" s="26"/>
      <c r="BY4124" s="26"/>
      <c r="BZ4124" s="26"/>
      <c r="CA4124" s="26"/>
      <c r="CB4124" s="26"/>
      <c r="CC4124" s="26"/>
      <c r="CD4124" s="26"/>
      <c r="CE4124" s="26"/>
      <c r="CF4124" s="26"/>
      <c r="CG4124" s="26"/>
      <c r="CH4124" s="26"/>
      <c r="CI4124" s="26"/>
      <c r="CJ4124" s="26"/>
      <c r="CK4124" s="26"/>
      <c r="CL4124" s="26"/>
      <c r="CM4124" s="26"/>
      <c r="CN4124" s="26"/>
      <c r="CO4124" s="26"/>
      <c r="CP4124" s="26"/>
      <c r="CQ4124" s="26"/>
      <c r="CR4124" s="26"/>
      <c r="CS4124" s="26"/>
      <c r="CT4124" s="26"/>
      <c r="CU4124" s="26"/>
      <c r="CV4124" s="26"/>
      <c r="CW4124" s="26"/>
      <c r="CX4124" s="26"/>
      <c r="CY4124" s="26"/>
      <c r="CZ4124" s="26"/>
      <c r="DA4124" s="26"/>
      <c r="DB4124" s="26"/>
      <c r="DC4124" s="74"/>
      <c r="DD4124" s="74"/>
    </row>
    <row r="4125" spans="65:108" x14ac:dyDescent="0.3">
      <c r="BM4125" s="26"/>
      <c r="BN4125" s="26"/>
      <c r="BO4125" s="26"/>
      <c r="BP4125" s="26"/>
      <c r="BQ4125" s="26"/>
      <c r="BR4125" s="26"/>
      <c r="BS4125" s="26"/>
      <c r="BT4125" s="26"/>
      <c r="BU4125" s="26"/>
      <c r="BV4125" s="26"/>
      <c r="BW4125" s="26"/>
      <c r="BX4125" s="26"/>
      <c r="BY4125" s="26"/>
      <c r="BZ4125" s="26"/>
      <c r="CA4125" s="26"/>
      <c r="CB4125" s="26"/>
      <c r="CC4125" s="26"/>
      <c r="CD4125" s="26"/>
      <c r="CE4125" s="26"/>
      <c r="CF4125" s="26"/>
      <c r="CG4125" s="26"/>
      <c r="CH4125" s="26"/>
      <c r="CI4125" s="26"/>
      <c r="CJ4125" s="26"/>
      <c r="CK4125" s="26"/>
      <c r="CL4125" s="26"/>
      <c r="CM4125" s="26"/>
      <c r="CN4125" s="26"/>
      <c r="CO4125" s="26"/>
      <c r="CP4125" s="26"/>
      <c r="CQ4125" s="26"/>
      <c r="CR4125" s="26"/>
      <c r="CS4125" s="26"/>
      <c r="CT4125" s="26"/>
      <c r="CU4125" s="26"/>
      <c r="CV4125" s="26"/>
      <c r="CW4125" s="26"/>
      <c r="CX4125" s="26"/>
      <c r="CY4125" s="26"/>
      <c r="CZ4125" s="26"/>
      <c r="DA4125" s="26"/>
      <c r="DB4125" s="26"/>
      <c r="DC4125" s="74"/>
      <c r="DD4125" s="74"/>
    </row>
    <row r="4126" spans="65:108" x14ac:dyDescent="0.3">
      <c r="BM4126" s="26"/>
      <c r="BN4126" s="26"/>
      <c r="BO4126" s="26"/>
      <c r="BP4126" s="26"/>
      <c r="BQ4126" s="26"/>
      <c r="BR4126" s="26"/>
      <c r="BS4126" s="26"/>
      <c r="BT4126" s="26"/>
      <c r="BU4126" s="26"/>
      <c r="BV4126" s="26"/>
      <c r="BW4126" s="26"/>
      <c r="BX4126" s="26"/>
      <c r="BY4126" s="26"/>
      <c r="BZ4126" s="26"/>
      <c r="CA4126" s="26"/>
      <c r="CB4126" s="26"/>
      <c r="CC4126" s="26"/>
      <c r="CD4126" s="26"/>
      <c r="CE4126" s="26"/>
      <c r="CF4126" s="26"/>
      <c r="CG4126" s="26"/>
      <c r="CH4126" s="26"/>
      <c r="CI4126" s="26"/>
      <c r="CJ4126" s="26"/>
      <c r="CK4126" s="26"/>
      <c r="CL4126" s="26"/>
      <c r="CM4126" s="26"/>
      <c r="CN4126" s="26"/>
      <c r="CO4126" s="26"/>
      <c r="CP4126" s="26"/>
      <c r="CQ4126" s="26"/>
      <c r="CR4126" s="26"/>
      <c r="CS4126" s="26"/>
      <c r="CT4126" s="26"/>
      <c r="CU4126" s="26"/>
      <c r="CV4126" s="26"/>
      <c r="CW4126" s="26"/>
      <c r="CX4126" s="26"/>
      <c r="CY4126" s="26"/>
      <c r="CZ4126" s="26"/>
      <c r="DA4126" s="26"/>
      <c r="DB4126" s="26"/>
      <c r="DC4126" s="74"/>
      <c r="DD4126" s="74"/>
    </row>
    <row r="4127" spans="65:108" x14ac:dyDescent="0.3">
      <c r="CY4127" s="74"/>
      <c r="CZ4127" s="74"/>
      <c r="DA4127" s="74"/>
      <c r="DB4127" s="74"/>
      <c r="DC4127" s="74"/>
      <c r="DD4127" s="74"/>
    </row>
    <row r="4128" spans="65:108" x14ac:dyDescent="0.3">
      <c r="CY4128" s="74"/>
      <c r="CZ4128" s="74"/>
      <c r="DA4128" s="74"/>
      <c r="DB4128" s="74"/>
      <c r="DC4128" s="74"/>
      <c r="DD4128" s="74"/>
    </row>
    <row r="4129" spans="103:108" x14ac:dyDescent="0.3">
      <c r="CY4129" s="74"/>
      <c r="CZ4129" s="74"/>
      <c r="DA4129" s="74"/>
      <c r="DB4129" s="74"/>
      <c r="DC4129" s="74"/>
      <c r="DD4129" s="74"/>
    </row>
    <row r="4130" spans="103:108" x14ac:dyDescent="0.3">
      <c r="CY4130" s="74"/>
      <c r="CZ4130" s="74"/>
      <c r="DA4130" s="74"/>
      <c r="DB4130" s="74"/>
      <c r="DC4130" s="74"/>
      <c r="DD4130" s="74"/>
    </row>
    <row r="4131" spans="103:108" x14ac:dyDescent="0.3">
      <c r="CY4131" s="74"/>
      <c r="CZ4131" s="74"/>
      <c r="DA4131" s="74"/>
      <c r="DB4131" s="74"/>
      <c r="DC4131" s="74"/>
      <c r="DD4131" s="74"/>
    </row>
    <row r="4132" spans="103:108" x14ac:dyDescent="0.3">
      <c r="CY4132" s="74"/>
      <c r="CZ4132" s="74"/>
      <c r="DA4132" s="74"/>
      <c r="DB4132" s="74"/>
      <c r="DC4132" s="74"/>
      <c r="DD4132" s="74"/>
    </row>
    <row r="4133" spans="103:108" x14ac:dyDescent="0.3">
      <c r="CY4133" s="74"/>
      <c r="CZ4133" s="74"/>
      <c r="DA4133" s="74"/>
      <c r="DB4133" s="74"/>
      <c r="DC4133" s="74"/>
      <c r="DD4133" s="74"/>
    </row>
    <row r="4134" spans="103:108" x14ac:dyDescent="0.3">
      <c r="CY4134" s="74"/>
      <c r="CZ4134" s="74"/>
      <c r="DA4134" s="74"/>
      <c r="DB4134" s="74"/>
      <c r="DC4134" s="74"/>
      <c r="DD4134" s="74"/>
    </row>
    <row r="4135" spans="103:108" x14ac:dyDescent="0.3">
      <c r="CY4135" s="74"/>
      <c r="CZ4135" s="74"/>
      <c r="DA4135" s="74"/>
      <c r="DB4135" s="74"/>
      <c r="DC4135" s="74"/>
      <c r="DD4135" s="74"/>
    </row>
    <row r="4136" spans="103:108" x14ac:dyDescent="0.3">
      <c r="CY4136" s="74"/>
      <c r="CZ4136" s="74"/>
      <c r="DA4136" s="74"/>
      <c r="DB4136" s="74"/>
      <c r="DC4136" s="74"/>
      <c r="DD4136" s="74"/>
    </row>
    <row r="4137" spans="103:108" x14ac:dyDescent="0.3">
      <c r="CY4137" s="74"/>
      <c r="CZ4137" s="74"/>
      <c r="DA4137" s="74"/>
      <c r="DB4137" s="74"/>
      <c r="DC4137" s="74"/>
      <c r="DD4137" s="74"/>
    </row>
    <row r="4138" spans="103:108" x14ac:dyDescent="0.3">
      <c r="CY4138" s="74"/>
      <c r="CZ4138" s="74"/>
      <c r="DA4138" s="74"/>
      <c r="DB4138" s="74"/>
      <c r="DC4138" s="74"/>
      <c r="DD4138" s="74"/>
    </row>
    <row r="4139" spans="103:108" x14ac:dyDescent="0.3">
      <c r="CY4139" s="74"/>
      <c r="CZ4139" s="74"/>
      <c r="DA4139" s="74"/>
      <c r="DB4139" s="74"/>
      <c r="DC4139" s="74"/>
      <c r="DD4139" s="74"/>
    </row>
    <row r="4140" spans="103:108" x14ac:dyDescent="0.3">
      <c r="CY4140" s="74"/>
      <c r="CZ4140" s="74"/>
      <c r="DA4140" s="74"/>
      <c r="DB4140" s="74"/>
      <c r="DC4140" s="74"/>
      <c r="DD4140" s="74"/>
    </row>
    <row r="4141" spans="103:108" x14ac:dyDescent="0.3">
      <c r="CY4141" s="74"/>
      <c r="CZ4141" s="74"/>
      <c r="DA4141" s="74"/>
      <c r="DB4141" s="74"/>
      <c r="DC4141" s="74"/>
      <c r="DD4141" s="74"/>
    </row>
    <row r="4142" spans="103:108" x14ac:dyDescent="0.3">
      <c r="CY4142" s="74"/>
      <c r="CZ4142" s="74"/>
      <c r="DA4142" s="74"/>
      <c r="DB4142" s="74"/>
      <c r="DC4142" s="74"/>
      <c r="DD4142" s="74"/>
    </row>
  </sheetData>
  <mergeCells count="19">
    <mergeCell ref="A4:AA4"/>
    <mergeCell ref="A5:B5"/>
    <mergeCell ref="D5:AA5"/>
    <mergeCell ref="A6:AA6"/>
    <mergeCell ref="A7:A8"/>
    <mergeCell ref="B7:B8"/>
    <mergeCell ref="C7:C8"/>
    <mergeCell ref="D7:D8"/>
    <mergeCell ref="E7:E8"/>
    <mergeCell ref="F7:F8"/>
    <mergeCell ref="AA7:AA8"/>
    <mergeCell ref="A52:Y52"/>
    <mergeCell ref="A54:AA54"/>
    <mergeCell ref="G7:G8"/>
    <mergeCell ref="S7:T7"/>
    <mergeCell ref="U7:V7"/>
    <mergeCell ref="W7:X7"/>
    <mergeCell ref="Y7:Y8"/>
    <mergeCell ref="Z7:Z8"/>
  </mergeCells>
  <dataValidations count="2">
    <dataValidation type="list" allowBlank="1" showInputMessage="1" showErrorMessage="1" sqref="D17601:D65231" xr:uid="{DFDA93F0-1D58-4760-BB0B-9CF736F1F97D}">
      <formula1>INDIRECT(A17601)</formula1>
    </dataValidation>
    <dataValidation type="list" allowBlank="1" showInputMessage="1" showErrorMessage="1" sqref="A214:C65231" xr:uid="{1A77B6A1-2FD4-4640-8473-10F8336C1B67}">
      <formula1>REGIONALES</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1, ELECTRICIDAD</vt:lpstr>
      <vt:lpstr>2, AUTOMOTRIZ</vt:lpstr>
      <vt:lpstr>3, DOMOTICA</vt:lpstr>
      <vt:lpstr>4, METALMECANICA</vt:lpstr>
      <vt:lpstr>5, LOGISTICA</vt:lpstr>
      <vt:lpstr>6, MUSICA</vt:lpstr>
      <vt:lpstr>7, BILINGÜISMO</vt:lpstr>
      <vt:lpstr>8 ,COCINA</vt:lpstr>
      <vt:lpstr>9, EBANISTERIA</vt:lpstr>
      <vt:lpstr>10, INDUSTRIAS 4,0</vt:lpstr>
      <vt:lpstr>11, TIC´S</vt:lpstr>
      <vt:lpstr>12, INFORMATICA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Jony Alexis  Guerrero Pulido</dc:creator>
  <cp:lastModifiedBy>Julieth Acevedo Quintero</cp:lastModifiedBy>
  <dcterms:created xsi:type="dcterms:W3CDTF">2025-09-22T20:10:24Z</dcterms:created>
  <dcterms:modified xsi:type="dcterms:W3CDTF">2025-10-02T16:50:16Z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2025-09-22T20:45:02Z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c93b95c0-7a78-4666-9c04-19460354290e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