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D-42814\gncif\GNCIF2025\COMPARTIDA FUNCIONARIOS 2025\CONTRATACION 2025\16. SASI-012-SG-2025 REACTIVOS\SUPERVISION\118-SG-2025\"/>
    </mc:Choice>
  </mc:AlternateContent>
  <xr:revisionPtr revIDLastSave="0" documentId="13_ncr:1_{88E57EC6-D394-4078-B1EC-ECD703F1622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ote 3 contrato 118-sg-2025 " sheetId="1" r:id="rId1"/>
  </sheets>
  <definedNames>
    <definedName name="_xlnm._FilterDatabase" localSheetId="0" hidden="1">'lote 3 contrato 118-sg-2025 '!$A$2:$AP$2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21" i="1" l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3" i="1"/>
  <c r="Z8" i="1" l="1"/>
  <c r="Z9" i="1"/>
  <c r="Z10" i="1"/>
  <c r="Z11" i="1"/>
  <c r="Z12" i="1"/>
  <c r="Z13" i="1"/>
  <c r="Z14" i="1"/>
  <c r="Z15" i="1"/>
  <c r="Z16" i="1"/>
  <c r="AB8" i="1"/>
  <c r="AB9" i="1"/>
  <c r="AB10" i="1"/>
  <c r="AB11" i="1"/>
  <c r="AB12" i="1"/>
  <c r="AB13" i="1"/>
  <c r="AB14" i="1"/>
  <c r="AB15" i="1"/>
  <c r="AB16" i="1"/>
  <c r="AD8" i="1"/>
  <c r="AD9" i="1"/>
  <c r="AD10" i="1"/>
  <c r="AD11" i="1"/>
  <c r="AD12" i="1"/>
  <c r="AD13" i="1"/>
  <c r="AD14" i="1"/>
  <c r="AD15" i="1"/>
  <c r="AD16" i="1"/>
  <c r="AF8" i="1"/>
  <c r="AF9" i="1"/>
  <c r="AF10" i="1"/>
  <c r="AF11" i="1"/>
  <c r="AF12" i="1"/>
  <c r="AF13" i="1"/>
  <c r="AF14" i="1"/>
  <c r="AF15" i="1"/>
  <c r="AF16" i="1"/>
  <c r="AH8" i="1"/>
  <c r="AH9" i="1"/>
  <c r="AH10" i="1"/>
  <c r="AH11" i="1"/>
  <c r="AH12" i="1"/>
  <c r="AH13" i="1"/>
  <c r="AH14" i="1"/>
  <c r="AH15" i="1"/>
  <c r="AJ8" i="1"/>
  <c r="AJ9" i="1"/>
  <c r="AJ10" i="1"/>
  <c r="AJ11" i="1"/>
  <c r="AJ12" i="1"/>
  <c r="AJ13" i="1"/>
  <c r="AJ14" i="1"/>
  <c r="AJ15" i="1"/>
  <c r="AJ16" i="1"/>
  <c r="AL8" i="1"/>
  <c r="AL9" i="1"/>
  <c r="AL10" i="1"/>
  <c r="AL11" i="1"/>
  <c r="AL12" i="1"/>
  <c r="AL13" i="1"/>
  <c r="AL14" i="1"/>
  <c r="AL15" i="1"/>
  <c r="AL16" i="1"/>
  <c r="AN8" i="1"/>
  <c r="AN9" i="1"/>
  <c r="AN10" i="1"/>
  <c r="AN11" i="1"/>
  <c r="AN12" i="1"/>
  <c r="AN13" i="1"/>
  <c r="AN14" i="1"/>
  <c r="AN15" i="1"/>
  <c r="AN16" i="1"/>
  <c r="AP8" i="1"/>
  <c r="AP9" i="1"/>
  <c r="AP10" i="1"/>
  <c r="AP11" i="1"/>
  <c r="AP12" i="1"/>
  <c r="AP13" i="1"/>
  <c r="AP14" i="1"/>
  <c r="AP15" i="1"/>
  <c r="AP16" i="1"/>
  <c r="X8" i="1"/>
  <c r="X9" i="1"/>
  <c r="X10" i="1"/>
  <c r="X11" i="1"/>
  <c r="X12" i="1"/>
  <c r="X13" i="1"/>
  <c r="X14" i="1"/>
  <c r="X15" i="1"/>
  <c r="X16" i="1"/>
  <c r="T8" i="1"/>
  <c r="V8" i="1" s="1"/>
  <c r="T9" i="1"/>
  <c r="V9" i="1" s="1"/>
  <c r="T10" i="1"/>
  <c r="V10" i="1" s="1"/>
  <c r="T11" i="1"/>
  <c r="V11" i="1" s="1"/>
  <c r="T12" i="1"/>
  <c r="V12" i="1" s="1"/>
  <c r="T13" i="1"/>
  <c r="V13" i="1" s="1"/>
  <c r="T14" i="1"/>
  <c r="V14" i="1" s="1"/>
  <c r="T15" i="1"/>
  <c r="V15" i="1" s="1"/>
  <c r="T16" i="1"/>
  <c r="T3" i="1" l="1"/>
  <c r="AP4" i="1"/>
  <c r="AP5" i="1"/>
  <c r="AP6" i="1"/>
  <c r="AP7" i="1"/>
  <c r="AP17" i="1"/>
  <c r="AN4" i="1"/>
  <c r="AN5" i="1"/>
  <c r="AN6" i="1"/>
  <c r="AN7" i="1"/>
  <c r="AN17" i="1"/>
  <c r="AN3" i="1"/>
  <c r="AL4" i="1"/>
  <c r="AL5" i="1"/>
  <c r="AL6" i="1"/>
  <c r="AL7" i="1"/>
  <c r="AL17" i="1"/>
  <c r="AL3" i="1"/>
  <c r="AJ4" i="1"/>
  <c r="AJ5" i="1"/>
  <c r="AJ6" i="1"/>
  <c r="AJ7" i="1"/>
  <c r="AJ17" i="1"/>
  <c r="AH4" i="1"/>
  <c r="AH5" i="1"/>
  <c r="AH6" i="1"/>
  <c r="AH7" i="1"/>
  <c r="AH16" i="1"/>
  <c r="AH17" i="1"/>
  <c r="AF4" i="1"/>
  <c r="AF5" i="1"/>
  <c r="AF6" i="1"/>
  <c r="AF7" i="1"/>
  <c r="AF17" i="1"/>
  <c r="AD4" i="1"/>
  <c r="AD5" i="1"/>
  <c r="AD6" i="1"/>
  <c r="AD7" i="1"/>
  <c r="AD17" i="1"/>
  <c r="AB4" i="1"/>
  <c r="AB5" i="1"/>
  <c r="AB6" i="1"/>
  <c r="AB7" i="1"/>
  <c r="AB17" i="1"/>
  <c r="Z4" i="1"/>
  <c r="Z5" i="1"/>
  <c r="Z6" i="1"/>
  <c r="Z7" i="1"/>
  <c r="Z17" i="1"/>
  <c r="X4" i="1"/>
  <c r="X5" i="1"/>
  <c r="X6" i="1"/>
  <c r="X7" i="1"/>
  <c r="X17" i="1"/>
  <c r="T17" i="1"/>
  <c r="V17" i="1" s="1"/>
  <c r="T4" i="1"/>
  <c r="T5" i="1"/>
  <c r="T6" i="1"/>
  <c r="T7" i="1"/>
  <c r="AK18" i="1" l="1"/>
  <c r="AK20" i="1" s="1"/>
  <c r="AM18" i="1"/>
  <c r="V16" i="1"/>
  <c r="V7" i="1"/>
  <c r="V6" i="1"/>
  <c r="V5" i="1"/>
  <c r="V4" i="1"/>
  <c r="AP3" i="1"/>
  <c r="AP18" i="1" s="1"/>
  <c r="AJ3" i="1"/>
  <c r="AI18" i="1" s="1"/>
  <c r="AI20" i="1" s="1"/>
  <c r="AH3" i="1"/>
  <c r="AG18" i="1" s="1"/>
  <c r="AG20" i="1" s="1"/>
  <c r="AF3" i="1"/>
  <c r="AE18" i="1" s="1"/>
  <c r="AE20" i="1" s="1"/>
  <c r="AD3" i="1"/>
  <c r="AC18" i="1" s="1"/>
  <c r="AC20" i="1" s="1"/>
  <c r="AB3" i="1"/>
  <c r="AA18" i="1" s="1"/>
  <c r="AA20" i="1" s="1"/>
  <c r="Z3" i="1"/>
  <c r="Y18" i="1" s="1"/>
  <c r="Y20" i="1" s="1"/>
  <c r="X3" i="1"/>
  <c r="V3" i="1"/>
  <c r="W18" i="1" l="1"/>
  <c r="U18" i="1"/>
  <c r="W20" i="1" l="1"/>
  <c r="AO20" i="1"/>
</calcChain>
</file>

<file path=xl/sharedStrings.xml><?xml version="1.0" encoding="utf-8"?>
<sst xmlns="http://schemas.openxmlformats.org/spreadsheetml/2006/main" count="136" uniqueCount="80">
  <si>
    <t>ITEM</t>
  </si>
  <si>
    <t>NOROCCIDENTE</t>
  </si>
  <si>
    <t>SUROCCIDENTE</t>
  </si>
  <si>
    <t>OCCIDENTE</t>
  </si>
  <si>
    <t>NORTE</t>
  </si>
  <si>
    <t>SUR</t>
  </si>
  <si>
    <t>ORIENTE</t>
  </si>
  <si>
    <t>NORORIENTE</t>
  </si>
  <si>
    <t>CANTIDAD</t>
  </si>
  <si>
    <t>PRECIO UNITARIO</t>
  </si>
  <si>
    <t>PRECIO TOTAL</t>
  </si>
  <si>
    <t>BOGOTÁ</t>
  </si>
  <si>
    <t>TOTAL RECIBIDO</t>
  </si>
  <si>
    <t>NOROCCODENTE</t>
  </si>
  <si>
    <t>GNASV</t>
  </si>
  <si>
    <t>ADICIÓN</t>
  </si>
  <si>
    <t>OCCDIENTE</t>
  </si>
  <si>
    <t>TOTALES</t>
  </si>
  <si>
    <t>TOTAL CONTRATADO</t>
  </si>
  <si>
    <t>ASIGNACIÓN PRESUPUESTAL POR REGIONAL</t>
  </si>
  <si>
    <t>SALDO TOTAL A LIBERAR</t>
  </si>
  <si>
    <t>SALDO A LIBERAR POR REGIONAL</t>
  </si>
  <si>
    <t>Ácido tricloroacético</t>
  </si>
  <si>
    <t>Reactivo analítico  o  ACS o Análisis o Ph Eur o  BP</t>
  </si>
  <si>
    <t>≥99%.</t>
  </si>
  <si>
    <t>Frasco por 100 gramos</t>
  </si>
  <si>
    <t xml:space="preserve"> Un (1) año a partir de la entrega</t>
  </si>
  <si>
    <t>AMBIENTE</t>
  </si>
  <si>
    <t>76-03-9</t>
  </si>
  <si>
    <t>Acetato de n-propilo</t>
  </si>
  <si>
    <t>≥ 98%</t>
  </si>
  <si>
    <t>Frasco por  1 Litro</t>
  </si>
  <si>
    <t>109-60-4</t>
  </si>
  <si>
    <t>Ácido rodizónico, sal disódica</t>
  </si>
  <si>
    <t>≥ 96%</t>
  </si>
  <si>
    <t>Frasco por 5 gramos</t>
  </si>
  <si>
    <t>523-21-7</t>
  </si>
  <si>
    <t>Beta-glucuronidasa proveniente de Helix Pomatia o Haliotis Rufenscens, solución acuosa, actividad ≥ 100,000 unidades/mL.</t>
  </si>
  <si>
    <t>NA</t>
  </si>
  <si>
    <t>Frasco por 25 mL</t>
  </si>
  <si>
    <t>9001-45-0</t>
  </si>
  <si>
    <t>BSTFA + TMCS (99:1).</t>
  </si>
  <si>
    <t>Paquete * 10 ampollas de 1 mL (no vial con tapa y septum)</t>
  </si>
  <si>
    <t>Alfa naftol (1-Naftol)</t>
  </si>
  <si>
    <t xml:space="preserve"> ≥99%</t>
  </si>
  <si>
    <t>Frasco por 50 gramos</t>
  </si>
  <si>
    <t>90-15-3</t>
  </si>
  <si>
    <t>Dicromato de potasio</t>
  </si>
  <si>
    <t xml:space="preserve">≥98% </t>
  </si>
  <si>
    <t>7778-50-9</t>
  </si>
  <si>
    <t>Nitrato de Bismuto (III)</t>
  </si>
  <si>
    <t xml:space="preserve">≥71% </t>
  </si>
  <si>
    <t>1304-85-4</t>
  </si>
  <si>
    <t>Hidróxido de potasio</t>
  </si>
  <si>
    <t xml:space="preserve">≥85% </t>
  </si>
  <si>
    <t>Frasco por 500 gramos</t>
  </si>
  <si>
    <t>1310-58-3</t>
  </si>
  <si>
    <t xml:space="preserve">Ácido nítrico </t>
  </si>
  <si>
    <t>≥65%</t>
  </si>
  <si>
    <t>Frasco por 2,5 Litros</t>
  </si>
  <si>
    <t> 
7697-37-2</t>
  </si>
  <si>
    <t>Para análisis de trazas inorgánicas</t>
  </si>
  <si>
    <t xml:space="preserve">
7697-37-2</t>
  </si>
  <si>
    <t>Éter metil terbutílico</t>
  </si>
  <si>
    <t> 1634-04-4</t>
  </si>
  <si>
    <t>Formiato de amonio</t>
  </si>
  <si>
    <t>LC MS</t>
  </si>
  <si>
    <t>Frasco por 25 gramos</t>
  </si>
  <si>
    <t>CAS 540-69-2</t>
  </si>
  <si>
    <t>Acetato de amonio</t>
  </si>
  <si>
    <t> CAS 631-61-8</t>
  </si>
  <si>
    <t>LOTE</t>
  </si>
  <si>
    <t>ESPECIFICACION TECNICA</t>
  </si>
  <si>
    <t>GRADO</t>
  </si>
  <si>
    <t>PUREZA</t>
  </si>
  <si>
    <t>PRESENTACION O UNIDAD DE MEDIDA</t>
  </si>
  <si>
    <t>VIGENCIA MINIMA</t>
  </si>
  <si>
    <t>CONDICION DE ALMACENAMIENTO</t>
  </si>
  <si>
    <t>NUMERO DE CAS</t>
  </si>
  <si>
    <t>CONTRATO 118-SG-2025 LOTE 3 MONTO AGOTABLE ADEQUIM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</si>
</sst>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Verdana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49" fontId="9" fillId="0" borderId="0" applyFill="0" applyBorder="0" applyProtection="0">
      <alignment horizontal="left" vertical="center"/>
    </xf>
  </cellStyleXfs>
  <cellXfs count="63">
    <xf numFmtId="0" fontId="0" fillId="0" borderId="0" xfId="0"/>
    <xf numFmtId="4" fontId="0" fillId="0" borderId="0" xfId="0" applyNumberFormat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8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4" fontId="4" fillId="2" borderId="12" xfId="0" applyNumberFormat="1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9" xfId="0" applyFont="1" applyBorder="1"/>
    <xf numFmtId="0" fontId="3" fillId="0" borderId="10" xfId="0" applyFont="1" applyBorder="1"/>
    <xf numFmtId="0" fontId="3" fillId="0" borderId="7" xfId="0" applyFont="1" applyBorder="1"/>
    <xf numFmtId="0" fontId="3" fillId="0" borderId="1" xfId="0" applyFont="1" applyBorder="1"/>
    <xf numFmtId="0" fontId="3" fillId="0" borderId="11" xfId="0" applyFont="1" applyBorder="1"/>
    <xf numFmtId="4" fontId="6" fillId="0" borderId="2" xfId="0" applyNumberFormat="1" applyFont="1" applyBorder="1"/>
    <xf numFmtId="0" fontId="6" fillId="0" borderId="2" xfId="0" applyFont="1" applyBorder="1"/>
    <xf numFmtId="0" fontId="4" fillId="2" borderId="7" xfId="0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2" fillId="2" borderId="1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9" fontId="11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" fontId="6" fillId="3" borderId="11" xfId="0" applyNumberFormat="1" applyFont="1" applyFill="1" applyBorder="1" applyAlignment="1">
      <alignment horizontal="center" vertical="center"/>
    </xf>
    <xf numFmtId="4" fontId="6" fillId="3" borderId="10" xfId="0" applyNumberFormat="1" applyFont="1" applyFill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4" fontId="6" fillId="0" borderId="11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 vertical="center"/>
    </xf>
    <xf numFmtId="4" fontId="0" fillId="0" borderId="4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4" fontId="6" fillId="0" borderId="4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6">
    <cellStyle name="BodyStyle" xfId="5" xr:uid="{B82577C8-8E40-40D4-86C7-70167D4578E7}"/>
    <cellStyle name="Millares 2" xfId="2" xr:uid="{00000000-0005-0000-0000-000000000000}"/>
    <cellStyle name="Millares 2 2" xfId="3" xr:uid="{00000000-0005-0000-0000-000001000000}"/>
    <cellStyle name="Normal" xfId="0" builtinId="0"/>
    <cellStyle name="Normal 10 2" xfId="4" xr:uid="{00000000-0005-0000-0000-000003000000}"/>
    <cellStyle name="Normal 20" xfId="1" xr:uid="{00000000-0005-0000-0000-000004000000}"/>
  </cellStyles>
  <dxfs count="1"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rckmillipore.com/CO/es/search/-?search=&amp;SingleResultDisplay=SFProductSearch&amp;TrackingSearchType=pdp_related_product&amp;SearchTerm=*&amp;SearchParameter=%26%40QueryTerm%3D*%26feature_cas_no_value%3D7778-50-9" TargetMode="External"/><Relationship Id="rId1" Type="http://schemas.openxmlformats.org/officeDocument/2006/relationships/hyperlink" Target="https://www.merckmillipore.com/CO/es/search/-?search=&amp;SingleResultDisplay=SFProductSearch&amp;TrackingSearchType=pdp_related_product&amp;SearchTerm=*&amp;SearchParameter=%26%40QueryTerm%3D*%26feature_cas_no_value%3D1304-85-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5"/>
  <sheetViews>
    <sheetView tabSelected="1" zoomScaleNormal="100" workbookViewId="0">
      <pane ySplit="2" topLeftCell="A9" activePane="bottomLeft" state="frozen"/>
      <selection activeCell="A2" sqref="A2"/>
      <selection pane="bottomLeft" activeCell="U10" sqref="U10"/>
    </sheetView>
  </sheetViews>
  <sheetFormatPr baseColWidth="10" defaultRowHeight="15" x14ac:dyDescent="0.25"/>
  <cols>
    <col min="1" max="1" width="6.28515625" customWidth="1"/>
    <col min="2" max="2" width="5.7109375" customWidth="1"/>
    <col min="3" max="3" width="17.140625" customWidth="1"/>
    <col min="4" max="4" width="14.42578125" customWidth="1"/>
    <col min="5" max="5" width="10.140625" customWidth="1"/>
    <col min="6" max="7" width="12.85546875" customWidth="1"/>
    <col min="8" max="8" width="8.5703125" customWidth="1"/>
    <col min="9" max="9" width="9.42578125" customWidth="1"/>
    <col min="10" max="20" width="6.7109375" customWidth="1"/>
    <col min="21" max="21" width="10.85546875" customWidth="1"/>
    <col min="22" max="22" width="12.42578125" customWidth="1"/>
    <col min="23" max="23" width="6.7109375" customWidth="1"/>
    <col min="24" max="24" width="11.42578125" customWidth="1"/>
    <col min="25" max="25" width="6.7109375" customWidth="1"/>
    <col min="26" max="26" width="11.42578125" customWidth="1"/>
    <col min="27" max="27" width="6.7109375" customWidth="1"/>
    <col min="28" max="28" width="11.42578125" customWidth="1"/>
    <col min="29" max="29" width="6.7109375" customWidth="1"/>
    <col min="30" max="30" width="11.42578125" customWidth="1"/>
    <col min="31" max="31" width="6.7109375" customWidth="1"/>
    <col min="32" max="32" width="11.42578125" customWidth="1"/>
    <col min="33" max="33" width="6.7109375" customWidth="1"/>
    <col min="34" max="34" width="11.42578125" customWidth="1"/>
    <col min="35" max="35" width="6.7109375" customWidth="1"/>
    <col min="36" max="36" width="11.42578125" customWidth="1"/>
    <col min="37" max="37" width="6.7109375" customWidth="1"/>
    <col min="38" max="38" width="11.42578125" customWidth="1"/>
    <col min="39" max="39" width="6.7109375" customWidth="1"/>
    <col min="40" max="40" width="11.42578125" customWidth="1"/>
    <col min="41" max="41" width="6.7109375" customWidth="1"/>
    <col min="42" max="42" width="14.140625" customWidth="1"/>
    <col min="43" max="43" width="13.5703125" customWidth="1"/>
  </cols>
  <sheetData>
    <row r="1" spans="1:43" ht="18" x14ac:dyDescent="0.25">
      <c r="A1" s="37" t="s">
        <v>79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</row>
    <row r="2" spans="1:43" ht="56.25" x14ac:dyDescent="0.25">
      <c r="A2" s="25" t="s">
        <v>71</v>
      </c>
      <c r="B2" s="26" t="s">
        <v>0</v>
      </c>
      <c r="C2" s="27" t="s">
        <v>72</v>
      </c>
      <c r="D2" s="26" t="s">
        <v>73</v>
      </c>
      <c r="E2" s="26" t="s">
        <v>74</v>
      </c>
      <c r="F2" s="27" t="s">
        <v>75</v>
      </c>
      <c r="G2" s="27" t="s">
        <v>76</v>
      </c>
      <c r="H2" s="27" t="s">
        <v>77</v>
      </c>
      <c r="I2" s="33" t="s">
        <v>78</v>
      </c>
      <c r="J2" s="11" t="s">
        <v>11</v>
      </c>
      <c r="K2" s="4" t="s">
        <v>4</v>
      </c>
      <c r="L2" s="4" t="s">
        <v>7</v>
      </c>
      <c r="M2" s="4" t="s">
        <v>13</v>
      </c>
      <c r="N2" s="4" t="s">
        <v>3</v>
      </c>
      <c r="O2" s="4" t="s">
        <v>6</v>
      </c>
      <c r="P2" s="4" t="s">
        <v>5</v>
      </c>
      <c r="Q2" s="4" t="s">
        <v>2</v>
      </c>
      <c r="R2" s="35" t="s">
        <v>14</v>
      </c>
      <c r="S2" s="35" t="s">
        <v>15</v>
      </c>
      <c r="T2" s="35" t="s">
        <v>8</v>
      </c>
      <c r="U2" s="35" t="s">
        <v>9</v>
      </c>
      <c r="V2" s="36" t="s">
        <v>10</v>
      </c>
      <c r="W2" s="38" t="s">
        <v>11</v>
      </c>
      <c r="X2" s="39"/>
      <c r="Y2" s="40" t="s">
        <v>4</v>
      </c>
      <c r="Z2" s="39"/>
      <c r="AA2" s="40" t="s">
        <v>7</v>
      </c>
      <c r="AB2" s="39"/>
      <c r="AC2" s="40" t="s">
        <v>1</v>
      </c>
      <c r="AD2" s="39"/>
      <c r="AE2" s="40" t="s">
        <v>16</v>
      </c>
      <c r="AF2" s="39"/>
      <c r="AG2" s="40" t="s">
        <v>6</v>
      </c>
      <c r="AH2" s="39"/>
      <c r="AI2" s="41" t="s">
        <v>5</v>
      </c>
      <c r="AJ2" s="41"/>
      <c r="AK2" s="40" t="s">
        <v>2</v>
      </c>
      <c r="AL2" s="39"/>
      <c r="AM2" s="40" t="s">
        <v>14</v>
      </c>
      <c r="AN2" s="39"/>
      <c r="AO2" s="41" t="s">
        <v>17</v>
      </c>
      <c r="AP2" s="41"/>
    </row>
    <row r="3" spans="1:43" ht="33.75" x14ac:dyDescent="0.25">
      <c r="A3" s="28">
        <v>3</v>
      </c>
      <c r="B3" s="29">
        <v>42</v>
      </c>
      <c r="C3" s="21" t="s">
        <v>22</v>
      </c>
      <c r="D3" s="22" t="s">
        <v>23</v>
      </c>
      <c r="E3" s="22" t="s">
        <v>24</v>
      </c>
      <c r="F3" s="21" t="s">
        <v>25</v>
      </c>
      <c r="G3" s="21" t="s">
        <v>26</v>
      </c>
      <c r="H3" s="23" t="s">
        <v>27</v>
      </c>
      <c r="I3" s="34" t="s">
        <v>28</v>
      </c>
      <c r="J3" s="3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1</v>
      </c>
      <c r="Q3" s="2">
        <v>0</v>
      </c>
      <c r="R3" s="2">
        <v>0</v>
      </c>
      <c r="S3" s="2"/>
      <c r="T3" s="2">
        <f t="shared" ref="T3:T17" si="0">SUM(J3:S3)</f>
        <v>1</v>
      </c>
      <c r="U3" s="10">
        <v>289519</v>
      </c>
      <c r="V3" s="9">
        <f t="shared" ref="V3:V16" si="1">T3*U3</f>
        <v>289519</v>
      </c>
      <c r="W3" s="7">
        <v>0</v>
      </c>
      <c r="X3" s="3">
        <f t="shared" ref="X3:X16" si="2">U3*W3</f>
        <v>0</v>
      </c>
      <c r="Y3" s="20">
        <v>0</v>
      </c>
      <c r="Z3" s="6">
        <f t="shared" ref="Z3:Z16" si="3">U3*Y3</f>
        <v>0</v>
      </c>
      <c r="AA3" s="20">
        <v>0</v>
      </c>
      <c r="AB3" s="3">
        <f t="shared" ref="AB3:AB16" si="4">U3*AA3</f>
        <v>0</v>
      </c>
      <c r="AC3" s="20">
        <v>0</v>
      </c>
      <c r="AD3" s="3">
        <f t="shared" ref="AD3:AD16" si="5">U3*AC3</f>
        <v>0</v>
      </c>
      <c r="AE3" s="20">
        <v>0</v>
      </c>
      <c r="AF3" s="3">
        <f t="shared" ref="AF3:AF16" si="6">U3*AE3</f>
        <v>0</v>
      </c>
      <c r="AG3" s="20">
        <v>0</v>
      </c>
      <c r="AH3" s="3">
        <f t="shared" ref="AH3:AH16" si="7">U3*AG3</f>
        <v>0</v>
      </c>
      <c r="AI3" s="20">
        <v>1</v>
      </c>
      <c r="AJ3" s="3">
        <f t="shared" ref="AJ3:AJ16" si="8">U3*AI3</f>
        <v>289519</v>
      </c>
      <c r="AK3" s="20">
        <v>0</v>
      </c>
      <c r="AL3" s="3">
        <f>U3*AK3</f>
        <v>0</v>
      </c>
      <c r="AM3" s="20">
        <v>0</v>
      </c>
      <c r="AN3" s="3">
        <f t="shared" ref="AN3:AN17" si="9">U3*AM3</f>
        <v>0</v>
      </c>
      <c r="AO3" s="5">
        <f>W3+Y3+AA3+AC3+AE3+AG3+AI3+AK3+AM3</f>
        <v>1</v>
      </c>
      <c r="AP3" s="3">
        <f t="shared" ref="AP3:AP17" si="10">U3*AO3</f>
        <v>289519</v>
      </c>
      <c r="AQ3" s="1"/>
    </row>
    <row r="4" spans="1:43" ht="33.75" x14ac:dyDescent="0.25">
      <c r="A4" s="28">
        <v>3</v>
      </c>
      <c r="B4" s="29">
        <v>43</v>
      </c>
      <c r="C4" s="21" t="s">
        <v>29</v>
      </c>
      <c r="D4" s="22" t="s">
        <v>23</v>
      </c>
      <c r="E4" s="22" t="s">
        <v>30</v>
      </c>
      <c r="F4" s="21" t="s">
        <v>31</v>
      </c>
      <c r="G4" s="21" t="s">
        <v>26</v>
      </c>
      <c r="H4" s="23" t="s">
        <v>27</v>
      </c>
      <c r="I4" s="34" t="s">
        <v>32</v>
      </c>
      <c r="J4" s="32">
        <v>1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/>
      <c r="T4" s="2">
        <f t="shared" si="0"/>
        <v>1</v>
      </c>
      <c r="U4" s="10">
        <v>248745</v>
      </c>
      <c r="V4" s="9">
        <f t="shared" si="1"/>
        <v>248745</v>
      </c>
      <c r="W4" s="7">
        <v>1</v>
      </c>
      <c r="X4" s="3">
        <f t="shared" si="2"/>
        <v>248745</v>
      </c>
      <c r="Y4" s="20">
        <v>0</v>
      </c>
      <c r="Z4" s="6">
        <f t="shared" si="3"/>
        <v>0</v>
      </c>
      <c r="AA4" s="20">
        <v>0</v>
      </c>
      <c r="AB4" s="3">
        <f t="shared" si="4"/>
        <v>0</v>
      </c>
      <c r="AC4" s="20">
        <v>0</v>
      </c>
      <c r="AD4" s="3">
        <f t="shared" si="5"/>
        <v>0</v>
      </c>
      <c r="AE4" s="20">
        <v>0</v>
      </c>
      <c r="AF4" s="3">
        <f t="shared" si="6"/>
        <v>0</v>
      </c>
      <c r="AG4" s="20">
        <v>0</v>
      </c>
      <c r="AH4" s="3">
        <f t="shared" si="7"/>
        <v>0</v>
      </c>
      <c r="AI4" s="20">
        <v>0</v>
      </c>
      <c r="AJ4" s="3">
        <f t="shared" si="8"/>
        <v>0</v>
      </c>
      <c r="AK4" s="20">
        <v>0</v>
      </c>
      <c r="AL4" s="3">
        <f t="shared" ref="AL4:AL16" si="11">U4*AK4</f>
        <v>0</v>
      </c>
      <c r="AM4" s="20">
        <v>0</v>
      </c>
      <c r="AN4" s="3">
        <f t="shared" si="9"/>
        <v>0</v>
      </c>
      <c r="AO4" s="5">
        <f t="shared" ref="AO4:AO17" si="12">W4+Y4+AA4+AC4+AE4+AG4+AI4+AK4+AM4</f>
        <v>1</v>
      </c>
      <c r="AP4" s="3">
        <f t="shared" si="10"/>
        <v>248745</v>
      </c>
      <c r="AQ4" s="1"/>
    </row>
    <row r="5" spans="1:43" ht="33.75" x14ac:dyDescent="0.25">
      <c r="A5" s="28">
        <v>3</v>
      </c>
      <c r="B5" s="29">
        <v>44</v>
      </c>
      <c r="C5" s="21" t="s">
        <v>33</v>
      </c>
      <c r="D5" s="22" t="s">
        <v>23</v>
      </c>
      <c r="E5" s="22" t="s">
        <v>34</v>
      </c>
      <c r="F5" s="21" t="s">
        <v>35</v>
      </c>
      <c r="G5" s="21" t="s">
        <v>26</v>
      </c>
      <c r="H5" s="23" t="s">
        <v>27</v>
      </c>
      <c r="I5" s="34" t="s">
        <v>36</v>
      </c>
      <c r="J5" s="32">
        <v>0</v>
      </c>
      <c r="K5" s="2">
        <v>1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/>
      <c r="T5" s="2">
        <f t="shared" si="0"/>
        <v>1</v>
      </c>
      <c r="U5" s="10">
        <v>246801</v>
      </c>
      <c r="V5" s="9">
        <f t="shared" si="1"/>
        <v>246801</v>
      </c>
      <c r="W5" s="7">
        <v>0</v>
      </c>
      <c r="X5" s="3">
        <f t="shared" si="2"/>
        <v>0</v>
      </c>
      <c r="Y5" s="20">
        <v>1</v>
      </c>
      <c r="Z5" s="6">
        <f t="shared" si="3"/>
        <v>246801</v>
      </c>
      <c r="AA5" s="20">
        <v>0</v>
      </c>
      <c r="AB5" s="3">
        <f t="shared" si="4"/>
        <v>0</v>
      </c>
      <c r="AC5" s="20">
        <v>0</v>
      </c>
      <c r="AD5" s="3">
        <f t="shared" si="5"/>
        <v>0</v>
      </c>
      <c r="AE5" s="20">
        <v>0</v>
      </c>
      <c r="AF5" s="3">
        <f t="shared" si="6"/>
        <v>0</v>
      </c>
      <c r="AG5" s="20">
        <v>0</v>
      </c>
      <c r="AH5" s="3">
        <f t="shared" si="7"/>
        <v>0</v>
      </c>
      <c r="AI5" s="20">
        <v>0</v>
      </c>
      <c r="AJ5" s="3">
        <f t="shared" si="8"/>
        <v>0</v>
      </c>
      <c r="AK5" s="20">
        <v>0</v>
      </c>
      <c r="AL5" s="3">
        <f t="shared" si="11"/>
        <v>0</v>
      </c>
      <c r="AM5" s="20">
        <v>0</v>
      </c>
      <c r="AN5" s="3">
        <f t="shared" si="9"/>
        <v>0</v>
      </c>
      <c r="AO5" s="5">
        <f t="shared" si="12"/>
        <v>1</v>
      </c>
      <c r="AP5" s="3">
        <f t="shared" si="10"/>
        <v>246801</v>
      </c>
      <c r="AQ5" s="1"/>
    </row>
    <row r="6" spans="1:43" ht="67.5" x14ac:dyDescent="0.25">
      <c r="A6" s="28">
        <v>3</v>
      </c>
      <c r="B6" s="29">
        <v>45</v>
      </c>
      <c r="C6" s="21" t="s">
        <v>37</v>
      </c>
      <c r="D6" s="22" t="s">
        <v>38</v>
      </c>
      <c r="E6" s="22" t="s">
        <v>38</v>
      </c>
      <c r="F6" s="24" t="s">
        <v>39</v>
      </c>
      <c r="G6" s="21" t="s">
        <v>26</v>
      </c>
      <c r="H6" s="23" t="s">
        <v>27</v>
      </c>
      <c r="I6" s="34" t="s">
        <v>40</v>
      </c>
      <c r="J6" s="32">
        <v>15</v>
      </c>
      <c r="K6" s="2">
        <v>10</v>
      </c>
      <c r="L6" s="2">
        <v>0</v>
      </c>
      <c r="M6" s="2">
        <v>0</v>
      </c>
      <c r="N6" s="2">
        <v>2</v>
      </c>
      <c r="O6" s="2">
        <v>0</v>
      </c>
      <c r="P6" s="2">
        <v>6</v>
      </c>
      <c r="Q6" s="2">
        <v>15</v>
      </c>
      <c r="R6" s="2">
        <v>0</v>
      </c>
      <c r="S6" s="2"/>
      <c r="T6" s="2">
        <f t="shared" si="0"/>
        <v>48</v>
      </c>
      <c r="U6" s="10">
        <v>2170817</v>
      </c>
      <c r="V6" s="9">
        <f t="shared" si="1"/>
        <v>104199216</v>
      </c>
      <c r="W6" s="7">
        <v>15</v>
      </c>
      <c r="X6" s="3">
        <f t="shared" si="2"/>
        <v>32562255</v>
      </c>
      <c r="Y6" s="20">
        <v>10</v>
      </c>
      <c r="Z6" s="6">
        <f t="shared" si="3"/>
        <v>21708170</v>
      </c>
      <c r="AA6" s="20">
        <v>0</v>
      </c>
      <c r="AB6" s="3">
        <f t="shared" si="4"/>
        <v>0</v>
      </c>
      <c r="AC6" s="20">
        <v>0</v>
      </c>
      <c r="AD6" s="3">
        <f t="shared" si="5"/>
        <v>0</v>
      </c>
      <c r="AE6" s="20">
        <v>2</v>
      </c>
      <c r="AF6" s="3">
        <f t="shared" si="6"/>
        <v>4341634</v>
      </c>
      <c r="AG6" s="20">
        <v>0</v>
      </c>
      <c r="AH6" s="3">
        <f t="shared" si="7"/>
        <v>0</v>
      </c>
      <c r="AI6" s="20">
        <v>6</v>
      </c>
      <c r="AJ6" s="3">
        <f t="shared" si="8"/>
        <v>13024902</v>
      </c>
      <c r="AK6" s="20">
        <v>15</v>
      </c>
      <c r="AL6" s="3">
        <f t="shared" si="11"/>
        <v>32562255</v>
      </c>
      <c r="AM6" s="20">
        <v>0</v>
      </c>
      <c r="AN6" s="3">
        <f t="shared" si="9"/>
        <v>0</v>
      </c>
      <c r="AO6" s="5">
        <f t="shared" si="12"/>
        <v>48</v>
      </c>
      <c r="AP6" s="3">
        <f t="shared" si="10"/>
        <v>104199216</v>
      </c>
      <c r="AQ6" s="1"/>
    </row>
    <row r="7" spans="1:43" ht="45" x14ac:dyDescent="0.25">
      <c r="A7" s="28">
        <v>3</v>
      </c>
      <c r="B7" s="29">
        <v>46</v>
      </c>
      <c r="C7" s="21" t="s">
        <v>41</v>
      </c>
      <c r="D7" s="22" t="s">
        <v>38</v>
      </c>
      <c r="E7" s="22" t="s">
        <v>38</v>
      </c>
      <c r="F7" s="24" t="s">
        <v>42</v>
      </c>
      <c r="G7" s="21" t="s">
        <v>26</v>
      </c>
      <c r="H7" s="23" t="s">
        <v>27</v>
      </c>
      <c r="I7" s="34" t="s">
        <v>38</v>
      </c>
      <c r="J7" s="32">
        <v>25</v>
      </c>
      <c r="K7" s="2">
        <v>1</v>
      </c>
      <c r="L7" s="2">
        <v>0</v>
      </c>
      <c r="M7" s="2">
        <v>10</v>
      </c>
      <c r="N7" s="2">
        <v>15</v>
      </c>
      <c r="O7" s="2">
        <v>0</v>
      </c>
      <c r="P7" s="2">
        <v>30</v>
      </c>
      <c r="Q7" s="2">
        <v>70</v>
      </c>
      <c r="R7" s="2">
        <v>0</v>
      </c>
      <c r="S7" s="2"/>
      <c r="T7" s="2">
        <f t="shared" si="0"/>
        <v>151</v>
      </c>
      <c r="U7" s="10">
        <v>373168</v>
      </c>
      <c r="V7" s="9">
        <f t="shared" si="1"/>
        <v>56348368</v>
      </c>
      <c r="W7" s="7">
        <v>25</v>
      </c>
      <c r="X7" s="3">
        <f t="shared" si="2"/>
        <v>9329200</v>
      </c>
      <c r="Y7" s="20">
        <v>1</v>
      </c>
      <c r="Z7" s="6">
        <f t="shared" si="3"/>
        <v>373168</v>
      </c>
      <c r="AA7" s="20">
        <v>0</v>
      </c>
      <c r="AB7" s="3">
        <f t="shared" si="4"/>
        <v>0</v>
      </c>
      <c r="AC7" s="20">
        <v>10</v>
      </c>
      <c r="AD7" s="3">
        <f t="shared" si="5"/>
        <v>3731680</v>
      </c>
      <c r="AE7" s="20">
        <v>15</v>
      </c>
      <c r="AF7" s="3">
        <f t="shared" si="6"/>
        <v>5597520</v>
      </c>
      <c r="AG7" s="20">
        <v>0</v>
      </c>
      <c r="AH7" s="3">
        <f t="shared" si="7"/>
        <v>0</v>
      </c>
      <c r="AI7" s="20">
        <v>30</v>
      </c>
      <c r="AJ7" s="3">
        <f t="shared" si="8"/>
        <v>11195040</v>
      </c>
      <c r="AK7" s="20">
        <v>70</v>
      </c>
      <c r="AL7" s="3">
        <f t="shared" si="11"/>
        <v>26121760</v>
      </c>
      <c r="AM7" s="20">
        <v>0</v>
      </c>
      <c r="AN7" s="3">
        <f t="shared" si="9"/>
        <v>0</v>
      </c>
      <c r="AO7" s="5">
        <f t="shared" si="12"/>
        <v>151</v>
      </c>
      <c r="AP7" s="3">
        <f t="shared" si="10"/>
        <v>56348368</v>
      </c>
      <c r="AQ7" s="1"/>
    </row>
    <row r="8" spans="1:43" ht="33.75" x14ac:dyDescent="0.25">
      <c r="A8" s="28">
        <v>3</v>
      </c>
      <c r="B8" s="23">
        <v>47</v>
      </c>
      <c r="C8" s="21" t="s">
        <v>43</v>
      </c>
      <c r="D8" s="22" t="s">
        <v>23</v>
      </c>
      <c r="E8" s="23" t="s">
        <v>44</v>
      </c>
      <c r="F8" s="21" t="s">
        <v>45</v>
      </c>
      <c r="G8" s="21" t="s">
        <v>26</v>
      </c>
      <c r="H8" s="23" t="s">
        <v>27</v>
      </c>
      <c r="I8" s="34" t="s">
        <v>46</v>
      </c>
      <c r="J8" s="32">
        <v>0</v>
      </c>
      <c r="K8" s="2">
        <v>0</v>
      </c>
      <c r="L8" s="2">
        <v>1</v>
      </c>
      <c r="M8" s="2">
        <v>1</v>
      </c>
      <c r="N8" s="2">
        <v>0</v>
      </c>
      <c r="O8" s="2">
        <v>1</v>
      </c>
      <c r="P8" s="2">
        <v>0</v>
      </c>
      <c r="Q8" s="2">
        <v>0</v>
      </c>
      <c r="R8" s="2">
        <v>0</v>
      </c>
      <c r="S8" s="2"/>
      <c r="T8" s="2">
        <f t="shared" si="0"/>
        <v>3</v>
      </c>
      <c r="U8" s="10">
        <v>543197</v>
      </c>
      <c r="V8" s="9">
        <f t="shared" si="1"/>
        <v>1629591</v>
      </c>
      <c r="W8" s="7">
        <v>0</v>
      </c>
      <c r="X8" s="3">
        <f t="shared" si="2"/>
        <v>0</v>
      </c>
      <c r="Y8" s="20">
        <v>0</v>
      </c>
      <c r="Z8" s="6">
        <f t="shared" si="3"/>
        <v>0</v>
      </c>
      <c r="AA8" s="20">
        <v>1</v>
      </c>
      <c r="AB8" s="3">
        <f t="shared" si="4"/>
        <v>543197</v>
      </c>
      <c r="AC8" s="20">
        <v>1</v>
      </c>
      <c r="AD8" s="3">
        <f t="shared" si="5"/>
        <v>543197</v>
      </c>
      <c r="AE8" s="20">
        <v>0</v>
      </c>
      <c r="AF8" s="3">
        <f t="shared" si="6"/>
        <v>0</v>
      </c>
      <c r="AG8" s="20">
        <v>1</v>
      </c>
      <c r="AH8" s="3">
        <f t="shared" si="7"/>
        <v>543197</v>
      </c>
      <c r="AI8" s="20">
        <v>0</v>
      </c>
      <c r="AJ8" s="3">
        <f t="shared" si="8"/>
        <v>0</v>
      </c>
      <c r="AK8" s="20">
        <v>0</v>
      </c>
      <c r="AL8" s="3">
        <f t="shared" si="11"/>
        <v>0</v>
      </c>
      <c r="AM8" s="20">
        <v>0</v>
      </c>
      <c r="AN8" s="3">
        <f t="shared" si="9"/>
        <v>0</v>
      </c>
      <c r="AO8" s="5">
        <f t="shared" si="12"/>
        <v>3</v>
      </c>
      <c r="AP8" s="3">
        <f t="shared" si="10"/>
        <v>1629591</v>
      </c>
      <c r="AQ8" s="1"/>
    </row>
    <row r="9" spans="1:43" ht="33.75" x14ac:dyDescent="0.25">
      <c r="A9" s="28">
        <v>3</v>
      </c>
      <c r="B9" s="23">
        <v>48</v>
      </c>
      <c r="C9" s="21" t="s">
        <v>47</v>
      </c>
      <c r="D9" s="22" t="s">
        <v>23</v>
      </c>
      <c r="E9" s="23" t="s">
        <v>48</v>
      </c>
      <c r="F9" s="21" t="s">
        <v>25</v>
      </c>
      <c r="G9" s="21" t="s">
        <v>26</v>
      </c>
      <c r="H9" s="23" t="s">
        <v>27</v>
      </c>
      <c r="I9" s="34" t="s">
        <v>49</v>
      </c>
      <c r="J9" s="3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1</v>
      </c>
      <c r="R9" s="2">
        <v>0</v>
      </c>
      <c r="S9" s="2"/>
      <c r="T9" s="2">
        <f t="shared" si="0"/>
        <v>1</v>
      </c>
      <c r="U9" s="10">
        <v>1322096</v>
      </c>
      <c r="V9" s="9">
        <f t="shared" si="1"/>
        <v>1322096</v>
      </c>
      <c r="W9" s="7">
        <v>0</v>
      </c>
      <c r="X9" s="3">
        <f t="shared" si="2"/>
        <v>0</v>
      </c>
      <c r="Y9" s="20">
        <v>0</v>
      </c>
      <c r="Z9" s="6">
        <f t="shared" si="3"/>
        <v>0</v>
      </c>
      <c r="AA9" s="20">
        <v>0</v>
      </c>
      <c r="AB9" s="3">
        <f t="shared" si="4"/>
        <v>0</v>
      </c>
      <c r="AC9" s="20">
        <v>0</v>
      </c>
      <c r="AD9" s="3">
        <f t="shared" si="5"/>
        <v>0</v>
      </c>
      <c r="AE9" s="20">
        <v>0</v>
      </c>
      <c r="AF9" s="3">
        <f t="shared" si="6"/>
        <v>0</v>
      </c>
      <c r="AG9" s="20">
        <v>0</v>
      </c>
      <c r="AH9" s="3">
        <f t="shared" si="7"/>
        <v>0</v>
      </c>
      <c r="AI9" s="20">
        <v>0</v>
      </c>
      <c r="AJ9" s="3">
        <f t="shared" si="8"/>
        <v>0</v>
      </c>
      <c r="AK9" s="20">
        <v>1</v>
      </c>
      <c r="AL9" s="3">
        <f t="shared" si="11"/>
        <v>1322096</v>
      </c>
      <c r="AM9" s="20">
        <v>0</v>
      </c>
      <c r="AN9" s="3">
        <f t="shared" si="9"/>
        <v>0</v>
      </c>
      <c r="AO9" s="5">
        <f t="shared" si="12"/>
        <v>1</v>
      </c>
      <c r="AP9" s="3">
        <f t="shared" si="10"/>
        <v>1322096</v>
      </c>
      <c r="AQ9" s="1"/>
    </row>
    <row r="10" spans="1:43" ht="33.75" x14ac:dyDescent="0.25">
      <c r="A10" s="28">
        <v>3</v>
      </c>
      <c r="B10" s="23">
        <v>49</v>
      </c>
      <c r="C10" s="21" t="s">
        <v>50</v>
      </c>
      <c r="D10" s="22" t="s">
        <v>23</v>
      </c>
      <c r="E10" s="23" t="s">
        <v>51</v>
      </c>
      <c r="F10" s="21" t="s">
        <v>25</v>
      </c>
      <c r="G10" s="21" t="s">
        <v>26</v>
      </c>
      <c r="H10" s="23" t="s">
        <v>27</v>
      </c>
      <c r="I10" s="34" t="s">
        <v>52</v>
      </c>
      <c r="J10" s="3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1</v>
      </c>
      <c r="Q10" s="2">
        <v>1</v>
      </c>
      <c r="R10" s="2">
        <v>0</v>
      </c>
      <c r="S10" s="2"/>
      <c r="T10" s="2">
        <f t="shared" si="0"/>
        <v>2</v>
      </c>
      <c r="U10" s="10">
        <v>907652</v>
      </c>
      <c r="V10" s="9">
        <f t="shared" si="1"/>
        <v>1815304</v>
      </c>
      <c r="W10" s="7">
        <v>0</v>
      </c>
      <c r="X10" s="3">
        <f t="shared" si="2"/>
        <v>0</v>
      </c>
      <c r="Y10" s="20">
        <v>0</v>
      </c>
      <c r="Z10" s="6">
        <f t="shared" si="3"/>
        <v>0</v>
      </c>
      <c r="AA10" s="20">
        <v>0</v>
      </c>
      <c r="AB10" s="3">
        <f t="shared" si="4"/>
        <v>0</v>
      </c>
      <c r="AC10" s="20">
        <v>0</v>
      </c>
      <c r="AD10" s="3">
        <f t="shared" si="5"/>
        <v>0</v>
      </c>
      <c r="AE10" s="20">
        <v>0</v>
      </c>
      <c r="AF10" s="3">
        <f t="shared" si="6"/>
        <v>0</v>
      </c>
      <c r="AG10" s="20">
        <v>0</v>
      </c>
      <c r="AH10" s="3">
        <f t="shared" si="7"/>
        <v>0</v>
      </c>
      <c r="AI10" s="20">
        <v>1</v>
      </c>
      <c r="AJ10" s="3">
        <f t="shared" si="8"/>
        <v>907652</v>
      </c>
      <c r="AK10" s="20">
        <v>1</v>
      </c>
      <c r="AL10" s="3">
        <f t="shared" si="11"/>
        <v>907652</v>
      </c>
      <c r="AM10" s="20">
        <v>0</v>
      </c>
      <c r="AN10" s="3">
        <f t="shared" si="9"/>
        <v>0</v>
      </c>
      <c r="AO10" s="5">
        <f t="shared" si="12"/>
        <v>2</v>
      </c>
      <c r="AP10" s="3">
        <f t="shared" si="10"/>
        <v>1815304</v>
      </c>
      <c r="AQ10" s="1"/>
    </row>
    <row r="11" spans="1:43" ht="33.75" x14ac:dyDescent="0.25">
      <c r="A11" s="28">
        <v>3</v>
      </c>
      <c r="B11" s="23">
        <v>50</v>
      </c>
      <c r="C11" s="21" t="s">
        <v>53</v>
      </c>
      <c r="D11" s="22" t="s">
        <v>23</v>
      </c>
      <c r="E11" s="23" t="s">
        <v>54</v>
      </c>
      <c r="F11" s="21" t="s">
        <v>55</v>
      </c>
      <c r="G11" s="21" t="s">
        <v>26</v>
      </c>
      <c r="H11" s="23" t="s">
        <v>27</v>
      </c>
      <c r="I11" s="34" t="s">
        <v>56</v>
      </c>
      <c r="J11" s="32">
        <v>0</v>
      </c>
      <c r="K11" s="2">
        <v>0</v>
      </c>
      <c r="L11" s="2">
        <v>0</v>
      </c>
      <c r="M11" s="2">
        <v>0</v>
      </c>
      <c r="N11" s="2">
        <v>2</v>
      </c>
      <c r="O11" s="2">
        <v>0</v>
      </c>
      <c r="P11" s="2">
        <v>1</v>
      </c>
      <c r="Q11" s="2">
        <v>2</v>
      </c>
      <c r="R11" s="2">
        <v>0</v>
      </c>
      <c r="S11" s="2"/>
      <c r="T11" s="2">
        <f t="shared" si="0"/>
        <v>5</v>
      </c>
      <c r="U11" s="10">
        <v>198605</v>
      </c>
      <c r="V11" s="9">
        <f t="shared" si="1"/>
        <v>993025</v>
      </c>
      <c r="W11" s="7">
        <v>0</v>
      </c>
      <c r="X11" s="3">
        <f t="shared" si="2"/>
        <v>0</v>
      </c>
      <c r="Y11" s="20">
        <v>0</v>
      </c>
      <c r="Z11" s="6">
        <f t="shared" si="3"/>
        <v>0</v>
      </c>
      <c r="AA11" s="20">
        <v>0</v>
      </c>
      <c r="AB11" s="3">
        <f t="shared" si="4"/>
        <v>0</v>
      </c>
      <c r="AC11" s="20">
        <v>0</v>
      </c>
      <c r="AD11" s="3">
        <f t="shared" si="5"/>
        <v>0</v>
      </c>
      <c r="AE11" s="20">
        <v>2</v>
      </c>
      <c r="AF11" s="3">
        <f t="shared" si="6"/>
        <v>397210</v>
      </c>
      <c r="AG11" s="20">
        <v>0</v>
      </c>
      <c r="AH11" s="3">
        <f t="shared" si="7"/>
        <v>0</v>
      </c>
      <c r="AI11" s="20">
        <v>1</v>
      </c>
      <c r="AJ11" s="3">
        <f t="shared" si="8"/>
        <v>198605</v>
      </c>
      <c r="AK11" s="20">
        <v>2</v>
      </c>
      <c r="AL11" s="3">
        <f t="shared" si="11"/>
        <v>397210</v>
      </c>
      <c r="AM11" s="20">
        <v>0</v>
      </c>
      <c r="AN11" s="3">
        <f t="shared" si="9"/>
        <v>0</v>
      </c>
      <c r="AO11" s="5">
        <f t="shared" si="12"/>
        <v>5</v>
      </c>
      <c r="AP11" s="3">
        <f t="shared" si="10"/>
        <v>993025</v>
      </c>
      <c r="AQ11" s="1"/>
    </row>
    <row r="12" spans="1:43" ht="33.75" x14ac:dyDescent="0.25">
      <c r="A12" s="28">
        <v>3</v>
      </c>
      <c r="B12" s="23">
        <v>51</v>
      </c>
      <c r="C12" s="24" t="s">
        <v>57</v>
      </c>
      <c r="D12" s="22" t="s">
        <v>23</v>
      </c>
      <c r="E12" s="30" t="s">
        <v>58</v>
      </c>
      <c r="F12" s="24" t="s">
        <v>59</v>
      </c>
      <c r="G12" s="24" t="s">
        <v>26</v>
      </c>
      <c r="H12" s="23" t="s">
        <v>27</v>
      </c>
      <c r="I12" s="34" t="s">
        <v>60</v>
      </c>
      <c r="J12" s="32">
        <v>0</v>
      </c>
      <c r="K12" s="2">
        <v>0</v>
      </c>
      <c r="L12" s="2">
        <v>1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/>
      <c r="T12" s="2">
        <f t="shared" si="0"/>
        <v>1</v>
      </c>
      <c r="U12" s="10">
        <v>680425</v>
      </c>
      <c r="V12" s="9">
        <f t="shared" si="1"/>
        <v>680425</v>
      </c>
      <c r="W12" s="7">
        <v>0</v>
      </c>
      <c r="X12" s="3">
        <f t="shared" si="2"/>
        <v>0</v>
      </c>
      <c r="Y12" s="20">
        <v>0</v>
      </c>
      <c r="Z12" s="6">
        <f t="shared" si="3"/>
        <v>0</v>
      </c>
      <c r="AA12" s="20">
        <v>1</v>
      </c>
      <c r="AB12" s="3">
        <f t="shared" si="4"/>
        <v>680425</v>
      </c>
      <c r="AC12" s="20">
        <v>0</v>
      </c>
      <c r="AD12" s="3">
        <f t="shared" si="5"/>
        <v>0</v>
      </c>
      <c r="AE12" s="20">
        <v>0</v>
      </c>
      <c r="AF12" s="3">
        <f t="shared" si="6"/>
        <v>0</v>
      </c>
      <c r="AG12" s="20">
        <v>0</v>
      </c>
      <c r="AH12" s="3">
        <f t="shared" si="7"/>
        <v>0</v>
      </c>
      <c r="AI12" s="20">
        <v>0</v>
      </c>
      <c r="AJ12" s="3">
        <f t="shared" si="8"/>
        <v>0</v>
      </c>
      <c r="AK12" s="20">
        <v>0</v>
      </c>
      <c r="AL12" s="3">
        <f t="shared" si="11"/>
        <v>0</v>
      </c>
      <c r="AM12" s="20">
        <v>0</v>
      </c>
      <c r="AN12" s="3">
        <f t="shared" si="9"/>
        <v>0</v>
      </c>
      <c r="AO12" s="5">
        <f t="shared" si="12"/>
        <v>1</v>
      </c>
      <c r="AP12" s="3">
        <f t="shared" si="10"/>
        <v>680425</v>
      </c>
      <c r="AQ12" s="1"/>
    </row>
    <row r="13" spans="1:43" ht="33.75" x14ac:dyDescent="0.25">
      <c r="A13" s="28">
        <v>3</v>
      </c>
      <c r="B13" s="23">
        <v>52</v>
      </c>
      <c r="C13" s="24" t="s">
        <v>57</v>
      </c>
      <c r="D13" s="23" t="s">
        <v>61</v>
      </c>
      <c r="E13" s="30" t="s">
        <v>58</v>
      </c>
      <c r="F13" s="21" t="s">
        <v>31</v>
      </c>
      <c r="G13" s="24" t="s">
        <v>26</v>
      </c>
      <c r="H13" s="23" t="s">
        <v>27</v>
      </c>
      <c r="I13" s="34" t="s">
        <v>62</v>
      </c>
      <c r="J13" s="32">
        <v>4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/>
      <c r="T13" s="2">
        <f t="shared" si="0"/>
        <v>4</v>
      </c>
      <c r="U13" s="10">
        <v>1510889</v>
      </c>
      <c r="V13" s="9">
        <f t="shared" si="1"/>
        <v>6043556</v>
      </c>
      <c r="W13" s="7">
        <v>4</v>
      </c>
      <c r="X13" s="3">
        <f t="shared" si="2"/>
        <v>6043556</v>
      </c>
      <c r="Y13" s="20">
        <v>0</v>
      </c>
      <c r="Z13" s="6">
        <f t="shared" si="3"/>
        <v>0</v>
      </c>
      <c r="AA13" s="20">
        <v>0</v>
      </c>
      <c r="AB13" s="3">
        <f t="shared" si="4"/>
        <v>0</v>
      </c>
      <c r="AC13" s="20">
        <v>0</v>
      </c>
      <c r="AD13" s="3">
        <f t="shared" si="5"/>
        <v>0</v>
      </c>
      <c r="AE13" s="20">
        <v>0</v>
      </c>
      <c r="AF13" s="3">
        <f t="shared" si="6"/>
        <v>0</v>
      </c>
      <c r="AG13" s="20">
        <v>0</v>
      </c>
      <c r="AH13" s="3">
        <f t="shared" si="7"/>
        <v>0</v>
      </c>
      <c r="AI13" s="20">
        <v>0</v>
      </c>
      <c r="AJ13" s="3">
        <f t="shared" si="8"/>
        <v>0</v>
      </c>
      <c r="AK13" s="20">
        <v>0</v>
      </c>
      <c r="AL13" s="3">
        <f t="shared" si="11"/>
        <v>0</v>
      </c>
      <c r="AM13" s="20">
        <v>0</v>
      </c>
      <c r="AN13" s="3">
        <f t="shared" si="9"/>
        <v>0</v>
      </c>
      <c r="AO13" s="5">
        <f t="shared" si="12"/>
        <v>4</v>
      </c>
      <c r="AP13" s="3">
        <f t="shared" si="10"/>
        <v>6043556</v>
      </c>
      <c r="AQ13" s="1"/>
    </row>
    <row r="14" spans="1:43" ht="33.75" x14ac:dyDescent="0.25">
      <c r="A14" s="28">
        <v>3</v>
      </c>
      <c r="B14" s="23">
        <v>53</v>
      </c>
      <c r="C14" s="21" t="s">
        <v>63</v>
      </c>
      <c r="D14" s="22" t="s">
        <v>23</v>
      </c>
      <c r="E14" s="22" t="s">
        <v>44</v>
      </c>
      <c r="F14" s="21" t="s">
        <v>31</v>
      </c>
      <c r="G14" s="21" t="s">
        <v>26</v>
      </c>
      <c r="H14" s="23" t="s">
        <v>27</v>
      </c>
      <c r="I14" s="34" t="s">
        <v>64</v>
      </c>
      <c r="J14" s="32">
        <v>1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/>
      <c r="T14" s="2">
        <f t="shared" si="0"/>
        <v>1</v>
      </c>
      <c r="U14" s="10">
        <v>708890</v>
      </c>
      <c r="V14" s="9">
        <f t="shared" si="1"/>
        <v>708890</v>
      </c>
      <c r="W14" s="7">
        <v>1</v>
      </c>
      <c r="X14" s="3">
        <f t="shared" si="2"/>
        <v>708890</v>
      </c>
      <c r="Y14" s="20">
        <v>0</v>
      </c>
      <c r="Z14" s="6">
        <f t="shared" si="3"/>
        <v>0</v>
      </c>
      <c r="AA14" s="20">
        <v>0</v>
      </c>
      <c r="AB14" s="3">
        <f t="shared" si="4"/>
        <v>0</v>
      </c>
      <c r="AC14" s="20">
        <v>0</v>
      </c>
      <c r="AD14" s="3">
        <f t="shared" si="5"/>
        <v>0</v>
      </c>
      <c r="AE14" s="20">
        <v>0</v>
      </c>
      <c r="AF14" s="3">
        <f t="shared" si="6"/>
        <v>0</v>
      </c>
      <c r="AG14" s="20">
        <v>0</v>
      </c>
      <c r="AH14" s="3">
        <f t="shared" si="7"/>
        <v>0</v>
      </c>
      <c r="AI14" s="20">
        <v>0</v>
      </c>
      <c r="AJ14" s="3">
        <f t="shared" si="8"/>
        <v>0</v>
      </c>
      <c r="AK14" s="20">
        <v>0</v>
      </c>
      <c r="AL14" s="3">
        <f t="shared" si="11"/>
        <v>0</v>
      </c>
      <c r="AM14" s="20">
        <v>0</v>
      </c>
      <c r="AN14" s="3">
        <f t="shared" si="9"/>
        <v>0</v>
      </c>
      <c r="AO14" s="5">
        <f t="shared" si="12"/>
        <v>1</v>
      </c>
      <c r="AP14" s="3">
        <f t="shared" si="10"/>
        <v>708890</v>
      </c>
      <c r="AQ14" s="1"/>
    </row>
    <row r="15" spans="1:43" ht="33.75" x14ac:dyDescent="0.25">
      <c r="A15" s="28">
        <v>3</v>
      </c>
      <c r="B15" s="23">
        <v>54</v>
      </c>
      <c r="C15" s="21" t="s">
        <v>65</v>
      </c>
      <c r="D15" s="31" t="s">
        <v>66</v>
      </c>
      <c r="E15" s="22" t="s">
        <v>44</v>
      </c>
      <c r="F15" s="21" t="s">
        <v>67</v>
      </c>
      <c r="G15" s="21" t="s">
        <v>26</v>
      </c>
      <c r="H15" s="23" t="s">
        <v>27</v>
      </c>
      <c r="I15" s="34" t="s">
        <v>68</v>
      </c>
      <c r="J15" s="32">
        <v>8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/>
      <c r="T15" s="2">
        <f t="shared" si="0"/>
        <v>8</v>
      </c>
      <c r="U15" s="10">
        <v>964064</v>
      </c>
      <c r="V15" s="9">
        <f t="shared" si="1"/>
        <v>7712512</v>
      </c>
      <c r="W15" s="7">
        <v>8</v>
      </c>
      <c r="X15" s="3">
        <f t="shared" si="2"/>
        <v>7712512</v>
      </c>
      <c r="Y15" s="20">
        <v>0</v>
      </c>
      <c r="Z15" s="6">
        <f t="shared" si="3"/>
        <v>0</v>
      </c>
      <c r="AA15" s="20">
        <v>0</v>
      </c>
      <c r="AB15" s="3">
        <f t="shared" si="4"/>
        <v>0</v>
      </c>
      <c r="AC15" s="20">
        <v>0</v>
      </c>
      <c r="AD15" s="3">
        <f t="shared" si="5"/>
        <v>0</v>
      </c>
      <c r="AE15" s="20">
        <v>0</v>
      </c>
      <c r="AF15" s="3">
        <f t="shared" si="6"/>
        <v>0</v>
      </c>
      <c r="AG15" s="20">
        <v>0</v>
      </c>
      <c r="AH15" s="3">
        <f t="shared" si="7"/>
        <v>0</v>
      </c>
      <c r="AI15" s="20">
        <v>0</v>
      </c>
      <c r="AJ15" s="3">
        <f t="shared" si="8"/>
        <v>0</v>
      </c>
      <c r="AK15" s="20">
        <v>0</v>
      </c>
      <c r="AL15" s="3">
        <f t="shared" si="11"/>
        <v>0</v>
      </c>
      <c r="AM15" s="20">
        <v>0</v>
      </c>
      <c r="AN15" s="3">
        <f t="shared" si="9"/>
        <v>0</v>
      </c>
      <c r="AO15" s="5">
        <f t="shared" si="12"/>
        <v>8</v>
      </c>
      <c r="AP15" s="3">
        <f t="shared" si="10"/>
        <v>7712512</v>
      </c>
      <c r="AQ15" s="1"/>
    </row>
    <row r="16" spans="1:43" ht="49.5" customHeight="1" x14ac:dyDescent="0.25">
      <c r="A16" s="28">
        <v>3</v>
      </c>
      <c r="B16" s="23">
        <v>55</v>
      </c>
      <c r="C16" s="24" t="s">
        <v>69</v>
      </c>
      <c r="D16" s="31" t="s">
        <v>66</v>
      </c>
      <c r="E16" s="23" t="s">
        <v>48</v>
      </c>
      <c r="F16" s="24" t="s">
        <v>45</v>
      </c>
      <c r="G16" s="21" t="s">
        <v>26</v>
      </c>
      <c r="H16" s="23" t="s">
        <v>27</v>
      </c>
      <c r="I16" s="34" t="s">
        <v>70</v>
      </c>
      <c r="J16" s="32">
        <v>2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/>
      <c r="T16" s="2">
        <f t="shared" si="0"/>
        <v>2</v>
      </c>
      <c r="U16" s="10">
        <v>803833</v>
      </c>
      <c r="V16" s="9">
        <f t="shared" si="1"/>
        <v>1607666</v>
      </c>
      <c r="W16" s="7">
        <v>2</v>
      </c>
      <c r="X16" s="3">
        <f t="shared" si="2"/>
        <v>1607666</v>
      </c>
      <c r="Y16" s="20">
        <v>0</v>
      </c>
      <c r="Z16" s="6">
        <f t="shared" si="3"/>
        <v>0</v>
      </c>
      <c r="AA16" s="20">
        <v>0</v>
      </c>
      <c r="AB16" s="3">
        <f t="shared" si="4"/>
        <v>0</v>
      </c>
      <c r="AC16" s="20">
        <v>0</v>
      </c>
      <c r="AD16" s="3">
        <f t="shared" si="5"/>
        <v>0</v>
      </c>
      <c r="AE16" s="20">
        <v>0</v>
      </c>
      <c r="AF16" s="3">
        <f t="shared" si="6"/>
        <v>0</v>
      </c>
      <c r="AG16" s="20">
        <v>0</v>
      </c>
      <c r="AH16" s="3">
        <f t="shared" si="7"/>
        <v>0</v>
      </c>
      <c r="AI16" s="20">
        <v>0</v>
      </c>
      <c r="AJ16" s="3">
        <f t="shared" si="8"/>
        <v>0</v>
      </c>
      <c r="AK16" s="20">
        <v>0</v>
      </c>
      <c r="AL16" s="3">
        <f t="shared" si="11"/>
        <v>0</v>
      </c>
      <c r="AM16" s="20">
        <v>0</v>
      </c>
      <c r="AN16" s="3">
        <f t="shared" si="9"/>
        <v>0</v>
      </c>
      <c r="AO16" s="5">
        <f t="shared" si="12"/>
        <v>2</v>
      </c>
      <c r="AP16" s="3">
        <f t="shared" si="10"/>
        <v>1607666</v>
      </c>
      <c r="AQ16" s="1"/>
    </row>
    <row r="17" spans="1:42" x14ac:dyDescent="0.25">
      <c r="A17" s="5"/>
      <c r="B17" s="5"/>
      <c r="C17" s="5"/>
      <c r="D17" s="5"/>
      <c r="E17" s="5"/>
      <c r="F17" s="5"/>
      <c r="G17" s="5"/>
      <c r="H17" s="5"/>
      <c r="I17" s="8"/>
      <c r="J17" s="7"/>
      <c r="K17" s="5"/>
      <c r="L17" s="5"/>
      <c r="M17" s="5"/>
      <c r="N17" s="5"/>
      <c r="O17" s="5"/>
      <c r="P17" s="5"/>
      <c r="Q17" s="5"/>
      <c r="R17" s="5">
        <v>0</v>
      </c>
      <c r="S17" s="5"/>
      <c r="T17" s="2">
        <f t="shared" si="0"/>
        <v>0</v>
      </c>
      <c r="U17" s="7"/>
      <c r="V17" s="9">
        <f t="shared" ref="V17" si="13">T17*U17</f>
        <v>0</v>
      </c>
      <c r="W17" s="7"/>
      <c r="X17" s="3">
        <f t="shared" ref="X17" si="14">U17*W17</f>
        <v>0</v>
      </c>
      <c r="Y17" s="5"/>
      <c r="Z17" s="6">
        <f t="shared" ref="Z17" si="15">U17*Y17</f>
        <v>0</v>
      </c>
      <c r="AA17" s="20"/>
      <c r="AB17" s="3">
        <f t="shared" ref="AB17" si="16">U17*AA17</f>
        <v>0</v>
      </c>
      <c r="AC17" s="5"/>
      <c r="AD17" s="3">
        <f t="shared" ref="AD17" si="17">U17*AC17</f>
        <v>0</v>
      </c>
      <c r="AE17" s="20"/>
      <c r="AF17" s="3">
        <f t="shared" ref="AF17" si="18">U17*AE17</f>
        <v>0</v>
      </c>
      <c r="AG17" s="5"/>
      <c r="AH17" s="3">
        <f t="shared" ref="AH17" si="19">U17*AG17</f>
        <v>0</v>
      </c>
      <c r="AI17" s="20"/>
      <c r="AJ17" s="3">
        <f t="shared" ref="AJ17" si="20">U17*AI17</f>
        <v>0</v>
      </c>
      <c r="AK17" s="5"/>
      <c r="AL17" s="3">
        <f t="shared" ref="AL17" si="21">U17*AK17</f>
        <v>0</v>
      </c>
      <c r="AM17" s="20">
        <v>0</v>
      </c>
      <c r="AN17" s="3">
        <f t="shared" si="9"/>
        <v>0</v>
      </c>
      <c r="AO17" s="5">
        <f t="shared" si="12"/>
        <v>0</v>
      </c>
      <c r="AP17" s="3">
        <f t="shared" si="10"/>
        <v>0</v>
      </c>
    </row>
    <row r="18" spans="1:42" ht="15.75" x14ac:dyDescent="0.25">
      <c r="A18" s="42" t="s">
        <v>18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52">
        <f>SUM(V3:V17)</f>
        <v>183845714</v>
      </c>
      <c r="V18" s="53"/>
      <c r="W18" s="45">
        <f>SUM(X3:X17)</f>
        <v>58212824</v>
      </c>
      <c r="X18" s="45"/>
      <c r="Y18" s="45">
        <f>SUM(Z3:Z17)</f>
        <v>22328139</v>
      </c>
      <c r="Z18" s="45"/>
      <c r="AA18" s="45">
        <f>SUM(AB3:AB17)</f>
        <v>1223622</v>
      </c>
      <c r="AB18" s="45"/>
      <c r="AC18" s="45">
        <f>SUM(AD3:AD17)</f>
        <v>4274877</v>
      </c>
      <c r="AD18" s="45"/>
      <c r="AE18" s="45">
        <f>SUM(AF3:AF17)</f>
        <v>10336364</v>
      </c>
      <c r="AF18" s="45"/>
      <c r="AG18" s="45">
        <f>SUM(AH3:AH17)</f>
        <v>543197</v>
      </c>
      <c r="AH18" s="45"/>
      <c r="AI18" s="58">
        <f>SUM(AJ3:AJ17)</f>
        <v>25615718</v>
      </c>
      <c r="AJ18" s="58"/>
      <c r="AK18" s="58">
        <f>SUM(AL3:AL17)</f>
        <v>61310973</v>
      </c>
      <c r="AL18" s="58"/>
      <c r="AM18" s="58">
        <f>SUM(AN3:AN17)</f>
        <v>0</v>
      </c>
      <c r="AN18" s="58"/>
      <c r="AO18" s="19"/>
      <c r="AP18" s="18">
        <f>SUM(AP3:AP17)</f>
        <v>183845714</v>
      </c>
    </row>
    <row r="19" spans="1:42" x14ac:dyDescent="0.25">
      <c r="A19" s="47" t="s">
        <v>19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9"/>
      <c r="U19" s="43">
        <v>183868614</v>
      </c>
      <c r="V19" s="44"/>
      <c r="W19" s="46">
        <v>58218424</v>
      </c>
      <c r="X19" s="46"/>
      <c r="Y19" s="46">
        <v>22329339</v>
      </c>
      <c r="Z19" s="46"/>
      <c r="AA19" s="46">
        <v>1223822</v>
      </c>
      <c r="AB19" s="46"/>
      <c r="AC19" s="46">
        <v>4275977</v>
      </c>
      <c r="AD19" s="46"/>
      <c r="AE19" s="46">
        <v>10338264</v>
      </c>
      <c r="AF19" s="46"/>
      <c r="AG19" s="46">
        <v>543297</v>
      </c>
      <c r="AH19" s="46"/>
      <c r="AI19" s="46">
        <v>25619618</v>
      </c>
      <c r="AJ19" s="46"/>
      <c r="AK19" s="46">
        <v>61319873</v>
      </c>
      <c r="AL19" s="46"/>
      <c r="AM19" s="17"/>
      <c r="AN19" s="13"/>
      <c r="AO19" s="13"/>
      <c r="AP19" s="14"/>
    </row>
    <row r="20" spans="1:42" ht="20.25" customHeight="1" x14ac:dyDescent="0.25">
      <c r="A20" s="60" t="s">
        <v>21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2"/>
      <c r="U20" s="50"/>
      <c r="V20" s="51"/>
      <c r="W20" s="45">
        <f>W19-W18</f>
        <v>5600</v>
      </c>
      <c r="X20" s="45"/>
      <c r="Y20" s="45">
        <f>Y19-Y18</f>
        <v>1200</v>
      </c>
      <c r="Z20" s="45"/>
      <c r="AA20" s="45">
        <f>AA19-AA18</f>
        <v>200</v>
      </c>
      <c r="AB20" s="45"/>
      <c r="AC20" s="45">
        <f t="shared" ref="AC20" si="22">AC19-AC18</f>
        <v>1100</v>
      </c>
      <c r="AD20" s="45"/>
      <c r="AE20" s="45">
        <f t="shared" ref="AE20" si="23">AE19-AE18</f>
        <v>1900</v>
      </c>
      <c r="AF20" s="45"/>
      <c r="AG20" s="45">
        <f t="shared" ref="AG20" si="24">AG19-AG18</f>
        <v>100</v>
      </c>
      <c r="AH20" s="45"/>
      <c r="AI20" s="45">
        <f t="shared" ref="AI20" si="25">AI19-AI18</f>
        <v>3900</v>
      </c>
      <c r="AJ20" s="45"/>
      <c r="AK20" s="45">
        <f t="shared" ref="AK20" si="26">AK19-AK18</f>
        <v>8900</v>
      </c>
      <c r="AL20" s="45"/>
      <c r="AM20" s="59" t="s">
        <v>12</v>
      </c>
      <c r="AN20" s="57"/>
      <c r="AO20" s="56">
        <f>W18+Y18+AA18+AC18+AE18+AG18+AI18+AK18+AM18</f>
        <v>183845714</v>
      </c>
      <c r="AP20" s="57"/>
    </row>
    <row r="21" spans="1:42" ht="27" customHeight="1" x14ac:dyDescent="0.2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54" t="s">
        <v>20</v>
      </c>
      <c r="AN21" s="55"/>
      <c r="AO21" s="56">
        <f>U19-AO20</f>
        <v>22900</v>
      </c>
      <c r="AP21" s="57"/>
    </row>
    <row r="22" spans="1:42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</row>
    <row r="23" spans="1:42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</row>
    <row r="24" spans="1:42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</row>
    <row r="25" spans="1:42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</row>
  </sheetData>
  <autoFilter ref="A2:AP2" xr:uid="{00000000-0009-0000-0000-000000000000}">
    <filterColumn colId="22" showButton="0"/>
    <filterColumn colId="24" showButton="0"/>
    <filterColumn colId="26" showButton="0"/>
    <filterColumn colId="28" showButton="0"/>
    <filterColumn colId="30" showButton="0"/>
    <filterColumn colId="32" showButton="0"/>
    <filterColumn colId="34" showButton="0"/>
    <filterColumn colId="36" showButton="0"/>
    <filterColumn colId="38" showButton="0"/>
    <filterColumn colId="40" showButton="0"/>
  </autoFilter>
  <mergeCells count="46">
    <mergeCell ref="A20:T20"/>
    <mergeCell ref="AI19:AJ19"/>
    <mergeCell ref="AK19:AL19"/>
    <mergeCell ref="W20:X20"/>
    <mergeCell ref="Y20:Z20"/>
    <mergeCell ref="AA20:AB20"/>
    <mergeCell ref="AC20:AD20"/>
    <mergeCell ref="AE20:AF20"/>
    <mergeCell ref="AG20:AH20"/>
    <mergeCell ref="AI20:AJ20"/>
    <mergeCell ref="AK20:AL20"/>
    <mergeCell ref="AC19:AD19"/>
    <mergeCell ref="AG19:AH19"/>
    <mergeCell ref="AE19:AF19"/>
    <mergeCell ref="U20:V20"/>
    <mergeCell ref="U18:V18"/>
    <mergeCell ref="AM21:AN21"/>
    <mergeCell ref="AO21:AP21"/>
    <mergeCell ref="AM18:AN18"/>
    <mergeCell ref="AM20:AN20"/>
    <mergeCell ref="AO20:AP20"/>
    <mergeCell ref="AC18:AD18"/>
    <mergeCell ref="AE18:AF18"/>
    <mergeCell ref="AG18:AH18"/>
    <mergeCell ref="AI18:AJ18"/>
    <mergeCell ref="AK18:AL18"/>
    <mergeCell ref="A18:T18"/>
    <mergeCell ref="U19:V19"/>
    <mergeCell ref="W18:X18"/>
    <mergeCell ref="Y18:Z18"/>
    <mergeCell ref="AA18:AB18"/>
    <mergeCell ref="W19:X19"/>
    <mergeCell ref="Y19:Z19"/>
    <mergeCell ref="AA19:AB19"/>
    <mergeCell ref="A19:T19"/>
    <mergeCell ref="A1:AP1"/>
    <mergeCell ref="W2:X2"/>
    <mergeCell ref="Y2:Z2"/>
    <mergeCell ref="AA2:AB2"/>
    <mergeCell ref="AC2:AD2"/>
    <mergeCell ref="AE2:AF2"/>
    <mergeCell ref="AG2:AH2"/>
    <mergeCell ref="AI2:AJ2"/>
    <mergeCell ref="AO2:AP2"/>
    <mergeCell ref="AK2:AL2"/>
    <mergeCell ref="AM2:AN2"/>
  </mergeCells>
  <conditionalFormatting sqref="A3:B3 C3:T16 B4:B16">
    <cfRule type="cellIs" dxfId="0" priority="4" stopIfTrue="1" operator="equal">
      <formula>"NO CUMPLE"</formula>
    </cfRule>
  </conditionalFormatting>
  <hyperlinks>
    <hyperlink ref="I10" r:id="rId1" xr:uid="{9961AFFF-D3FA-4706-9279-C779E0BD9D2D}"/>
    <hyperlink ref="I9" r:id="rId2" xr:uid="{A2A4AC92-9C69-4D29-82EF-8F402D71AB3D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 contrato 118-sg-2025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Yasmin Sotelo Sanchez</dc:creator>
  <cp:lastModifiedBy>Grupo Nacional de Ciencias Forenses</cp:lastModifiedBy>
  <dcterms:created xsi:type="dcterms:W3CDTF">2022-08-25T15:49:42Z</dcterms:created>
  <dcterms:modified xsi:type="dcterms:W3CDTF">2025-08-26T19:08:48Z</dcterms:modified>
</cp:coreProperties>
</file>