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166925"/>
  <mc:AlternateContent xmlns:mc="http://schemas.openxmlformats.org/markup-compatibility/2006">
    <mc:Choice Requires="x15">
      <x15ac:absPath xmlns:x15ac="http://schemas.microsoft.com/office/spreadsheetml/2010/11/ac" url="https://itmeduco.sharepoint.com/sites/RectoriaITM/Documentos compartidos/DepartamentoDeSistemas/Departamento de Sistemas/Contratos 2025/04. INVERSIÓN/26. SOLIDWORKS/"/>
    </mc:Choice>
  </mc:AlternateContent>
  <xr:revisionPtr revIDLastSave="412" documentId="8_{AD10D30A-0A2B-438B-B718-1918CD67E108}" xr6:coauthVersionLast="47" xr6:coauthVersionMax="47" xr10:uidLastSave="{6ABB41CC-BFCD-4520-91CE-1FFE5B25E550}"/>
  <bookViews>
    <workbookView xWindow="28680" yWindow="-120" windowWidth="29040" windowHeight="15720" xr2:uid="{D7CE2060-1250-4A99-9D2B-956835961EF5}"/>
  </bookViews>
  <sheets>
    <sheet name="Estudio del Mercad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34" i="1" l="1"/>
  <c r="H32" i="1" l="1"/>
  <c r="H23" i="1"/>
  <c r="F32" i="1"/>
  <c r="G32" i="1" s="1"/>
  <c r="H33" i="1" l="1"/>
  <c r="H35" i="1" l="1"/>
  <c r="I23" i="1"/>
  <c r="I24" i="1" s="1"/>
  <c r="I25" i="1" s="1"/>
  <c r="I26" i="1" l="1"/>
</calcChain>
</file>

<file path=xl/sharedStrings.xml><?xml version="1.0" encoding="utf-8"?>
<sst xmlns="http://schemas.openxmlformats.org/spreadsheetml/2006/main" count="56" uniqueCount="39">
  <si>
    <t>ITEM</t>
  </si>
  <si>
    <t>CANT.</t>
  </si>
  <si>
    <t>ESPECIFICACIONES TÉCNICAS DETALLADAS</t>
  </si>
  <si>
    <t>VALOR  TOTAL ANTES DEL IVA</t>
  </si>
  <si>
    <t>VALOR TOTAL ANTES DEL IVA</t>
  </si>
  <si>
    <t>VALOR TOTAL IVA INCLUIDO</t>
  </si>
  <si>
    <t>COTIZANTE 1</t>
  </si>
  <si>
    <t>COTIZANTE 2</t>
  </si>
  <si>
    <t>PROMEDIO</t>
  </si>
  <si>
    <t>VALOR UNITARIO ANTES DE IVA</t>
  </si>
  <si>
    <t>FECHA</t>
  </si>
  <si>
    <t>CÓDIGO</t>
  </si>
  <si>
    <t>VERSIÓN</t>
  </si>
  <si>
    <t>IDENTIFICACIÓN DE LA NECESIDAD Y DEFINICIÓN DEL PRESUPUESTO</t>
  </si>
  <si>
    <t>OBJETO A CONTRATAR</t>
  </si>
  <si>
    <t>NOMBRE DEL CONTACTO</t>
  </si>
  <si>
    <t>DATOS DE CONTACTO</t>
  </si>
  <si>
    <t>FECHA DE LA COTIZACIÓN</t>
  </si>
  <si>
    <t>VIGENCIA DE LA COTIZACIÓN</t>
  </si>
  <si>
    <t>Und.</t>
  </si>
  <si>
    <t>Este documento  hace parte de los estudios previos y  como tal debe anexarse a la documentación del proceso de contratación que se solicita</t>
  </si>
  <si>
    <t>FBS 090</t>
  </si>
  <si>
    <t>03</t>
  </si>
  <si>
    <t>29-09-2023</t>
  </si>
  <si>
    <t>VALOR DEL IVA</t>
  </si>
  <si>
    <t>VALOR UNITARIO SIN IVA</t>
  </si>
  <si>
    <t>% DEL IVA</t>
  </si>
  <si>
    <t>VALOR UNITARIO IVA INCLUIDO</t>
  </si>
  <si>
    <t>COTIZANTE 3</t>
  </si>
  <si>
    <t xml:space="preserve">Renovación del licenciamiento del software SolidWorks para el Instituto Tecnológico Metropolitano, de acuerdo con las especificaciones técnicas. </t>
  </si>
  <si>
    <t>GRUPO ABSTRACT</t>
  </si>
  <si>
    <t>Correo: a.barrios@GrupoAbstract.com - Cel: 3134751047</t>
  </si>
  <si>
    <t>Andrés Barrios</t>
  </si>
  <si>
    <t>ARON</t>
  </si>
  <si>
    <t>Juan David Londoño</t>
  </si>
  <si>
    <t>Correo: jlondono@vias3d.com - Cel: 3104204371</t>
  </si>
  <si>
    <t>,</t>
  </si>
  <si>
    <t>SOLIDWORKS EDU Edition Network - 100 Users TERM 1Y.
Incluye: 100 licencias adicionales (SEK - Student Engineering Kit) para uso en computadores personales para estudiantes y docentes.</t>
  </si>
  <si>
    <t>Este estudio de mercado se realizó con base en dos (2) cotizaciones recibidas por parte de los proveedores ARON Y Grupo Abstract, los cuales son proveedores de reconocida trayectoria en el mercado, así mismo se tuvo en cuenta el IVA, los Gastos de Legalización y retenciones y las prestaciones sociales de ley.
Es de aclarar que, este software es un producto específico para la Facultad de Ingeniería y Biomédica, y solo se cuenta en el territorio colombiano con tres (3) empresas autorizadas para comercializar SOLIDWORKS. Con conocimiento de lo anterior, se realizó la solicitud de cotización a los proveedores IAC - Ingeniería Asistida por Computador S.A.S, ARON S.A.S. y Grupo Abstract, proveedores que cuentan con la autorización de comercialización.
Hasta el año anterior, la empresa IAC informó que, aunque está autorizado para comercializar la solución, cuenta solo con la autorización para distribuir SOLIDWORKS Comercial, y no SOLIDWORKS Educativo, que es el requerido por la institución. Sin embargo, se realizó la solicitud de cotización a IAC, en caso de que su autorización ya incluyera también el SolidWors Educativo, pero la entidad no recibió respuesta.
Por lo anterior, el Estudio de Mercado solo cuenta con las cotizaciones recibidas por parte de los proveedores ARON Y Grupo Abstract.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</si>
</sst>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1" x14ac:knownFonts="1">
    <font>
      <sz val="11"/>
      <color theme="1"/>
      <name val="Calibri"/>
      <family val="2"/>
      <scheme val="minor"/>
    </font>
    <font>
      <sz val="11"/>
      <color theme="1"/>
      <name val="Calibri"/>
      <family val="2"/>
      <scheme val="minor"/>
    </font>
    <font>
      <b/>
      <sz val="11"/>
      <color rgb="FFFFFFFF"/>
      <name val="Arial Narrow"/>
      <family val="2"/>
    </font>
    <font>
      <sz val="11"/>
      <color rgb="FF000000"/>
      <name val="Arial Narrow"/>
      <family val="2"/>
    </font>
    <font>
      <b/>
      <sz val="11"/>
      <color theme="1"/>
      <name val="Arial Narrow"/>
      <family val="2"/>
    </font>
    <font>
      <sz val="11"/>
      <color theme="1"/>
      <name val="Arial Narrow"/>
      <family val="2"/>
    </font>
    <font>
      <b/>
      <sz val="16"/>
      <color rgb="FFFF0000"/>
      <name val="Arial Narrow"/>
      <family val="2"/>
    </font>
    <font>
      <b/>
      <sz val="10"/>
      <name val="Arial Narrow"/>
      <family val="2"/>
    </font>
    <font>
      <sz val="10"/>
      <color rgb="FF000000"/>
      <name val="Arial Narrow"/>
      <family val="2"/>
    </font>
    <font>
      <b/>
      <sz val="10"/>
      <color theme="1"/>
      <name val="Arial Narrow"/>
      <family val="2"/>
    </font>
    <font>
      <sz val="8"/>
      <name val="Calibri"/>
      <family val="2"/>
      <scheme val="minor"/>
    </font>
  </fonts>
  <fills count="8">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249977111117893"/>
        <bgColor indexed="64"/>
      </patternFill>
    </fill>
    <fill>
      <patternFill patternType="solid">
        <fgColor rgb="FFFFFF00"/>
        <bgColor indexed="64"/>
      </patternFill>
    </fill>
    <fill>
      <patternFill patternType="solid">
        <fgColor theme="4" tint="0.79998168889431442"/>
        <bgColor indexed="64"/>
      </patternFill>
    </fill>
  </fills>
  <borders count="4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88">
    <xf numFmtId="0" fontId="0" fillId="0" borderId="0" xfId="0"/>
    <xf numFmtId="0" fontId="2" fillId="2" borderId="2" xfId="0" applyFont="1" applyFill="1" applyBorder="1" applyAlignment="1">
      <alignment horizontal="center" vertical="center" wrapText="1"/>
    </xf>
    <xf numFmtId="0" fontId="3" fillId="0" borderId="3" xfId="0" applyFont="1" applyBorder="1" applyAlignment="1">
      <alignment horizontal="justify" vertical="center" wrapText="1"/>
    </xf>
    <xf numFmtId="44" fontId="4" fillId="4" borderId="2" xfId="1" applyFont="1" applyFill="1" applyBorder="1" applyAlignment="1">
      <alignment horizontal="center" vertical="center" wrapText="1"/>
    </xf>
    <xf numFmtId="0" fontId="4" fillId="0" borderId="2" xfId="0" applyFont="1" applyBorder="1" applyAlignment="1">
      <alignment horizontal="right"/>
    </xf>
    <xf numFmtId="0" fontId="5" fillId="0" borderId="0" xfId="0" applyFont="1"/>
    <xf numFmtId="0" fontId="2" fillId="5" borderId="2" xfId="0" applyFont="1" applyFill="1" applyBorder="1" applyAlignment="1">
      <alignment horizontal="center" vertical="center" wrapText="1"/>
    </xf>
    <xf numFmtId="0" fontId="4" fillId="0" borderId="14" xfId="0" applyFont="1" applyBorder="1" applyAlignment="1">
      <alignment horizontal="right"/>
    </xf>
    <xf numFmtId="0" fontId="5" fillId="0" borderId="15" xfId="0" applyFont="1" applyBorder="1"/>
    <xf numFmtId="0" fontId="5" fillId="0" borderId="17" xfId="0" applyFont="1" applyBorder="1"/>
    <xf numFmtId="0" fontId="5" fillId="0" borderId="25" xfId="0" applyFont="1" applyBorder="1"/>
    <xf numFmtId="0" fontId="5" fillId="0" borderId="27" xfId="0" applyFont="1" applyBorder="1"/>
    <xf numFmtId="0" fontId="3" fillId="0" borderId="16" xfId="0" applyFont="1" applyBorder="1" applyAlignment="1">
      <alignment horizontal="center" vertical="center" wrapText="1"/>
    </xf>
    <xf numFmtId="44" fontId="4" fillId="4" borderId="17" xfId="1" applyFont="1" applyFill="1" applyBorder="1" applyAlignment="1">
      <alignment horizontal="center" vertical="center" wrapText="1"/>
    </xf>
    <xf numFmtId="44" fontId="4" fillId="4" borderId="20" xfId="1" applyFont="1" applyFill="1" applyBorder="1" applyAlignment="1">
      <alignment horizontal="center" vertical="center" wrapText="1"/>
    </xf>
    <xf numFmtId="0" fontId="7" fillId="7" borderId="1" xfId="0" applyFont="1" applyFill="1" applyBorder="1" applyAlignment="1">
      <alignment horizontal="center" vertical="center" wrapText="1"/>
    </xf>
    <xf numFmtId="0" fontId="8" fillId="0" borderId="2" xfId="0" applyFont="1" applyBorder="1" applyAlignment="1">
      <alignment horizontal="center" vertical="center" wrapText="1"/>
    </xf>
    <xf numFmtId="164" fontId="5" fillId="4" borderId="2" xfId="1" applyNumberFormat="1" applyFont="1" applyFill="1" applyBorder="1" applyAlignment="1">
      <alignment horizontal="center" vertical="center" wrapText="1"/>
    </xf>
    <xf numFmtId="9" fontId="5" fillId="4" borderId="2" xfId="1" applyNumberFormat="1" applyFont="1" applyFill="1" applyBorder="1" applyAlignment="1">
      <alignment horizontal="center" vertical="center" wrapText="1"/>
    </xf>
    <xf numFmtId="164" fontId="4" fillId="4" borderId="2" xfId="1" applyNumberFormat="1" applyFont="1" applyFill="1" applyBorder="1" applyAlignment="1">
      <alignment horizontal="center" vertical="center" wrapText="1"/>
    </xf>
    <xf numFmtId="0" fontId="0" fillId="0" borderId="2" xfId="0" applyBorder="1" applyAlignment="1">
      <alignment horizontal="center" vertical="center"/>
    </xf>
    <xf numFmtId="0" fontId="5" fillId="0" borderId="2" xfId="0" applyFont="1" applyBorder="1" applyAlignment="1">
      <alignment horizontal="left" vertical="center" wrapText="1"/>
    </xf>
    <xf numFmtId="0" fontId="5" fillId="0" borderId="2" xfId="0" applyFont="1" applyBorder="1" applyAlignment="1">
      <alignment horizontal="center" vertical="center"/>
    </xf>
    <xf numFmtId="44" fontId="5" fillId="4" borderId="2" xfId="1" applyFont="1" applyFill="1" applyBorder="1" applyAlignment="1">
      <alignment horizontal="center" vertical="center" wrapText="1"/>
    </xf>
    <xf numFmtId="0" fontId="9" fillId="3" borderId="37" xfId="0" applyFont="1" applyFill="1" applyBorder="1" applyAlignment="1">
      <alignment horizontal="right" vertical="center" wrapText="1"/>
    </xf>
    <xf numFmtId="0" fontId="9" fillId="3" borderId="4" xfId="0" applyFont="1" applyFill="1" applyBorder="1" applyAlignment="1">
      <alignment horizontal="right" vertical="center" wrapText="1"/>
    </xf>
    <xf numFmtId="0" fontId="9" fillId="3" borderId="3" xfId="0" applyFont="1" applyFill="1" applyBorder="1" applyAlignment="1">
      <alignment horizontal="right" vertical="center" wrapText="1"/>
    </xf>
    <xf numFmtId="0" fontId="4" fillId="0" borderId="38" xfId="0" applyFont="1" applyBorder="1" applyAlignment="1">
      <alignment horizontal="center" vertical="center"/>
    </xf>
    <xf numFmtId="0" fontId="4" fillId="0" borderId="39" xfId="0" applyFont="1" applyBorder="1" applyAlignment="1">
      <alignment horizontal="center" vertical="center"/>
    </xf>
    <xf numFmtId="0" fontId="4" fillId="0" borderId="40" xfId="0" applyFont="1" applyBorder="1" applyAlignment="1">
      <alignment horizontal="center" vertical="center"/>
    </xf>
    <xf numFmtId="0" fontId="5" fillId="0" borderId="38" xfId="0" applyFont="1" applyBorder="1" applyAlignment="1">
      <alignment horizontal="center"/>
    </xf>
    <xf numFmtId="0" fontId="5" fillId="0" borderId="39" xfId="0" applyFont="1" applyBorder="1" applyAlignment="1">
      <alignment horizontal="center"/>
    </xf>
    <xf numFmtId="0" fontId="5" fillId="0" borderId="40" xfId="0" applyFont="1" applyBorder="1" applyAlignment="1">
      <alignment horizontal="center"/>
    </xf>
    <xf numFmtId="0" fontId="4" fillId="3" borderId="34" xfId="0" applyFont="1" applyFill="1" applyBorder="1" applyAlignment="1">
      <alignment horizontal="right" vertical="center" wrapText="1"/>
    </xf>
    <xf numFmtId="0" fontId="4" fillId="3" borderId="35" xfId="0" applyFont="1" applyFill="1" applyBorder="1" applyAlignment="1">
      <alignment horizontal="right" vertical="center" wrapText="1"/>
    </xf>
    <xf numFmtId="0" fontId="4" fillId="3" borderId="36" xfId="0" applyFont="1" applyFill="1" applyBorder="1" applyAlignment="1">
      <alignment horizontal="right" vertical="center" wrapText="1"/>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14" xfId="0" applyFont="1" applyBorder="1" applyAlignment="1">
      <alignment horizontal="left" vertical="top"/>
    </xf>
    <xf numFmtId="0" fontId="4" fillId="0" borderId="15" xfId="0" applyFont="1" applyBorder="1" applyAlignment="1">
      <alignment horizontal="left" vertical="top"/>
    </xf>
    <xf numFmtId="0" fontId="4" fillId="0" borderId="16" xfId="0" applyFont="1" applyBorder="1" applyAlignment="1">
      <alignment horizontal="left" vertical="center"/>
    </xf>
    <xf numFmtId="0" fontId="4" fillId="0" borderId="2" xfId="0" applyFont="1" applyBorder="1" applyAlignment="1">
      <alignment horizontal="left" vertical="center"/>
    </xf>
    <xf numFmtId="0" fontId="4" fillId="0" borderId="2" xfId="0" applyFont="1" applyBorder="1" applyAlignment="1">
      <alignment horizontal="left" vertical="top"/>
    </xf>
    <xf numFmtId="0" fontId="4" fillId="0" borderId="17" xfId="0" applyFont="1" applyBorder="1" applyAlignment="1">
      <alignment horizontal="left" vertical="top"/>
    </xf>
    <xf numFmtId="14" fontId="4" fillId="0" borderId="2" xfId="0" applyNumberFormat="1" applyFont="1" applyBorder="1" applyAlignment="1">
      <alignment horizontal="left" vertical="top"/>
    </xf>
    <xf numFmtId="0" fontId="4" fillId="0" borderId="18" xfId="0" applyFont="1" applyBorder="1" applyAlignment="1">
      <alignment horizontal="left" vertical="center"/>
    </xf>
    <xf numFmtId="0" fontId="4" fillId="0" borderId="19" xfId="0" applyFont="1" applyBorder="1" applyAlignment="1">
      <alignment horizontal="left" vertical="center"/>
    </xf>
    <xf numFmtId="14" fontId="4" fillId="0" borderId="19" xfId="0" applyNumberFormat="1" applyFont="1" applyBorder="1" applyAlignment="1">
      <alignment horizontal="left" vertical="top"/>
    </xf>
    <xf numFmtId="0" fontId="4" fillId="0" borderId="19" xfId="0" applyFont="1" applyBorder="1" applyAlignment="1">
      <alignment horizontal="left" vertical="top"/>
    </xf>
    <xf numFmtId="0" fontId="4" fillId="0" borderId="20" xfId="0" applyFont="1" applyBorder="1" applyAlignment="1">
      <alignment horizontal="left" vertical="top"/>
    </xf>
    <xf numFmtId="0" fontId="6" fillId="6" borderId="0" xfId="0" applyFont="1" applyFill="1" applyAlignment="1">
      <alignment horizontal="center"/>
    </xf>
    <xf numFmtId="0" fontId="4" fillId="3" borderId="33" xfId="0" applyFont="1" applyFill="1" applyBorder="1" applyAlignment="1">
      <alignment horizontal="right" vertical="center" wrapText="1"/>
    </xf>
    <xf numFmtId="0" fontId="4" fillId="3" borderId="4"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2" fillId="2" borderId="30"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5" fillId="0" borderId="21" xfId="0" applyFont="1" applyBorder="1" applyAlignment="1">
      <alignment horizontal="center"/>
    </xf>
    <xf numFmtId="0" fontId="5" fillId="0" borderId="22" xfId="0" applyFont="1" applyBorder="1" applyAlignment="1">
      <alignment horizontal="center"/>
    </xf>
    <xf numFmtId="0" fontId="5" fillId="0" borderId="25" xfId="0" applyFont="1" applyBorder="1" applyAlignment="1">
      <alignment horizontal="center"/>
    </xf>
    <xf numFmtId="0" fontId="5" fillId="0" borderId="11" xfId="0" applyFont="1" applyBorder="1" applyAlignment="1">
      <alignment horizontal="center"/>
    </xf>
    <xf numFmtId="0" fontId="5" fillId="0" borderId="26" xfId="0" applyFont="1" applyBorder="1" applyAlignment="1">
      <alignment horizontal="center"/>
    </xf>
    <xf numFmtId="0" fontId="5" fillId="0" borderId="12" xfId="0" applyFont="1" applyBorder="1" applyAlignment="1">
      <alignment horizontal="center"/>
    </xf>
    <xf numFmtId="0" fontId="4" fillId="0" borderId="2" xfId="0" applyFont="1" applyBorder="1" applyAlignment="1">
      <alignment horizontal="left" vertical="center" wrapText="1"/>
    </xf>
    <xf numFmtId="0" fontId="4" fillId="0" borderId="17" xfId="0" applyFont="1" applyBorder="1" applyAlignment="1">
      <alignment horizontal="left"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28" xfId="0" applyFont="1" applyBorder="1" applyAlignment="1">
      <alignment horizontal="left" vertical="center"/>
    </xf>
    <xf numFmtId="0" fontId="4" fillId="0" borderId="5" xfId="0" applyFont="1" applyBorder="1" applyAlignment="1">
      <alignment horizontal="left" vertical="center"/>
    </xf>
    <xf numFmtId="0" fontId="4" fillId="0" borderId="10" xfId="0" applyFont="1" applyBorder="1" applyAlignment="1">
      <alignment horizontal="left" vertical="center"/>
    </xf>
    <xf numFmtId="0" fontId="2" fillId="2" borderId="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4" fillId="0" borderId="25" xfId="0" applyFont="1" applyBorder="1" applyAlignment="1">
      <alignment horizontal="left" vertical="center"/>
    </xf>
    <xf numFmtId="0" fontId="4" fillId="0" borderId="0" xfId="0" applyFont="1" applyBorder="1" applyAlignment="1">
      <alignment horizontal="left" vertical="center"/>
    </xf>
    <xf numFmtId="0" fontId="4" fillId="0" borderId="11" xfId="0" applyFont="1" applyBorder="1" applyAlignment="1">
      <alignment horizontal="left" vertical="center"/>
    </xf>
    <xf numFmtId="0" fontId="4" fillId="0" borderId="1" xfId="0" applyFont="1" applyBorder="1" applyAlignment="1">
      <alignment horizontal="left" vertical="center" wrapText="1"/>
    </xf>
    <xf numFmtId="0" fontId="4" fillId="0" borderId="30" xfId="0" applyFont="1" applyBorder="1" applyAlignment="1">
      <alignment horizontal="left" vertical="center" wrapText="1"/>
    </xf>
    <xf numFmtId="0" fontId="5" fillId="0" borderId="41" xfId="0" applyFont="1" applyBorder="1" applyAlignment="1">
      <alignment horizontal="center"/>
    </xf>
    <xf numFmtId="0" fontId="5" fillId="0" borderId="42" xfId="0" applyFont="1" applyBorder="1" applyAlignment="1">
      <alignment horizontal="center"/>
    </xf>
    <xf numFmtId="0" fontId="5" fillId="0" borderId="43" xfId="0" applyFont="1" applyBorder="1" applyAlignment="1">
      <alignment horizontal="center"/>
    </xf>
    <xf numFmtId="0" fontId="5" fillId="4" borderId="38" xfId="0" applyFont="1" applyFill="1" applyBorder="1" applyAlignment="1">
      <alignment horizontal="left" vertical="center" wrapText="1"/>
    </xf>
    <xf numFmtId="0" fontId="5" fillId="4" borderId="39" xfId="0" applyFont="1" applyFill="1" applyBorder="1" applyAlignment="1">
      <alignment horizontal="left" vertical="center"/>
    </xf>
    <xf numFmtId="0" fontId="5" fillId="4" borderId="40" xfId="0" applyFont="1" applyFill="1" applyBorder="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1770530</xdr:colOff>
      <xdr:row>3</xdr:row>
      <xdr:rowOff>3245</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37765" cy="64198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J35"/>
  <sheetViews>
    <sheetView tabSelected="1" zoomScale="91" zoomScaleNormal="91" workbookViewId="0">
      <selection activeCell="H38" sqref="H38"/>
    </sheetView>
  </sheetViews>
  <sheetFormatPr baseColWidth="10" defaultColWidth="11.44140625" defaultRowHeight="13.8" x14ac:dyDescent="0.25"/>
  <cols>
    <col min="1" max="1" width="5.44140625" style="5" bestFit="1" customWidth="1" collapsed="1"/>
    <col min="2" max="2" width="33.44140625" style="5" customWidth="1" collapsed="1"/>
    <col min="3" max="3" width="7.5546875" style="5" customWidth="1" collapsed="1"/>
    <col min="4" max="4" width="15.109375" style="5" customWidth="1" collapsed="1"/>
    <col min="5" max="5" width="16.88671875" style="5" customWidth="1" collapsed="1"/>
    <col min="6" max="6" width="16.88671875" style="5" customWidth="1"/>
    <col min="7" max="7" width="16.44140625" style="5" customWidth="1" collapsed="1"/>
    <col min="8" max="8" width="18" style="5" customWidth="1" collapsed="1"/>
    <col min="9" max="9" width="17.109375" style="5" customWidth="1" collapsed="1"/>
    <col min="10" max="10" width="11.44140625" style="5" customWidth="1"/>
    <col min="11" max="16384" width="11.44140625" style="5" collapsed="1"/>
  </cols>
  <sheetData>
    <row r="1" spans="1:9" x14ac:dyDescent="0.25">
      <c r="A1" s="56"/>
      <c r="B1" s="57"/>
      <c r="C1" s="64" t="s">
        <v>13</v>
      </c>
      <c r="D1" s="65"/>
      <c r="E1" s="65"/>
      <c r="F1" s="65"/>
      <c r="G1" s="65"/>
      <c r="H1" s="7" t="s">
        <v>11</v>
      </c>
      <c r="I1" s="8" t="s">
        <v>21</v>
      </c>
    </row>
    <row r="2" spans="1:9" x14ac:dyDescent="0.25">
      <c r="A2" s="58"/>
      <c r="B2" s="59"/>
      <c r="C2" s="66"/>
      <c r="D2" s="67"/>
      <c r="E2" s="67"/>
      <c r="F2" s="67"/>
      <c r="G2" s="67"/>
      <c r="H2" s="4" t="s">
        <v>12</v>
      </c>
      <c r="I2" s="9" t="s">
        <v>22</v>
      </c>
    </row>
    <row r="3" spans="1:9" x14ac:dyDescent="0.25">
      <c r="A3" s="60"/>
      <c r="B3" s="61"/>
      <c r="C3" s="68"/>
      <c r="D3" s="69"/>
      <c r="E3" s="69"/>
      <c r="F3" s="69"/>
      <c r="G3" s="69"/>
      <c r="H3" s="4" t="s">
        <v>10</v>
      </c>
      <c r="I3" s="9" t="s">
        <v>23</v>
      </c>
    </row>
    <row r="4" spans="1:9" x14ac:dyDescent="0.25">
      <c r="A4" s="10"/>
      <c r="I4" s="11"/>
    </row>
    <row r="5" spans="1:9" x14ac:dyDescent="0.25">
      <c r="A5" s="70" t="s">
        <v>14</v>
      </c>
      <c r="B5" s="71"/>
      <c r="C5" s="72"/>
      <c r="D5" s="62" t="s">
        <v>29</v>
      </c>
      <c r="E5" s="62"/>
      <c r="F5" s="62"/>
      <c r="G5" s="62"/>
      <c r="H5" s="62"/>
      <c r="I5" s="63"/>
    </row>
    <row r="6" spans="1:9" ht="24.6" customHeight="1" thickBot="1" x14ac:dyDescent="0.3">
      <c r="A6" s="77"/>
      <c r="B6" s="78"/>
      <c r="C6" s="79"/>
      <c r="D6" s="80"/>
      <c r="E6" s="80"/>
      <c r="F6" s="80"/>
      <c r="G6" s="80"/>
      <c r="H6" s="80"/>
      <c r="I6" s="81"/>
    </row>
    <row r="7" spans="1:9" ht="163.19999999999999" customHeight="1" thickBot="1" x14ac:dyDescent="0.3">
      <c r="A7" s="85" t="s">
        <v>38</v>
      </c>
      <c r="B7" s="86"/>
      <c r="C7" s="86"/>
      <c r="D7" s="86"/>
      <c r="E7" s="86"/>
      <c r="F7" s="86"/>
      <c r="G7" s="86"/>
      <c r="H7" s="86"/>
      <c r="I7" s="87"/>
    </row>
    <row r="8" spans="1:9" ht="14.4" thickBot="1" x14ac:dyDescent="0.3">
      <c r="A8" s="82"/>
      <c r="B8" s="83"/>
      <c r="C8" s="83"/>
      <c r="D8" s="83"/>
      <c r="E8" s="83"/>
      <c r="F8" s="83"/>
      <c r="G8" s="83"/>
      <c r="H8" s="83"/>
      <c r="I8" s="84"/>
    </row>
    <row r="9" spans="1:9" x14ac:dyDescent="0.25">
      <c r="A9" s="36" t="s">
        <v>6</v>
      </c>
      <c r="B9" s="37"/>
      <c r="C9" s="37"/>
      <c r="D9" s="38" t="s">
        <v>30</v>
      </c>
      <c r="E9" s="38"/>
      <c r="F9" s="38"/>
      <c r="G9" s="38"/>
      <c r="H9" s="38"/>
      <c r="I9" s="39"/>
    </row>
    <row r="10" spans="1:9" x14ac:dyDescent="0.25">
      <c r="A10" s="40" t="s">
        <v>15</v>
      </c>
      <c r="B10" s="41"/>
      <c r="C10" s="41"/>
      <c r="D10" s="42" t="s">
        <v>32</v>
      </c>
      <c r="E10" s="42"/>
      <c r="F10" s="42"/>
      <c r="G10" s="42"/>
      <c r="H10" s="42"/>
      <c r="I10" s="43"/>
    </row>
    <row r="11" spans="1:9" x14ac:dyDescent="0.25">
      <c r="A11" s="40" t="s">
        <v>16</v>
      </c>
      <c r="B11" s="41"/>
      <c r="C11" s="41"/>
      <c r="D11" s="42" t="s">
        <v>31</v>
      </c>
      <c r="E11" s="42"/>
      <c r="F11" s="42"/>
      <c r="G11" s="42"/>
      <c r="H11" s="42"/>
      <c r="I11" s="43"/>
    </row>
    <row r="12" spans="1:9" x14ac:dyDescent="0.25">
      <c r="A12" s="40" t="s">
        <v>17</v>
      </c>
      <c r="B12" s="41"/>
      <c r="C12" s="41"/>
      <c r="D12" s="44">
        <v>45930</v>
      </c>
      <c r="E12" s="42"/>
      <c r="F12" s="42"/>
      <c r="G12" s="42"/>
      <c r="H12" s="42"/>
      <c r="I12" s="43"/>
    </row>
    <row r="13" spans="1:9" ht="14.4" thickBot="1" x14ac:dyDescent="0.3">
      <c r="A13" s="45" t="s">
        <v>18</v>
      </c>
      <c r="B13" s="46"/>
      <c r="C13" s="46"/>
      <c r="D13" s="47">
        <v>45996</v>
      </c>
      <c r="E13" s="48"/>
      <c r="F13" s="48"/>
      <c r="G13" s="48"/>
      <c r="H13" s="48"/>
      <c r="I13" s="49"/>
    </row>
    <row r="14" spans="1:9" ht="14.4" thickBot="1" x14ac:dyDescent="0.3">
      <c r="A14" s="30"/>
      <c r="B14" s="31"/>
      <c r="C14" s="31"/>
      <c r="D14" s="31"/>
      <c r="E14" s="31"/>
      <c r="F14" s="31"/>
      <c r="G14" s="31"/>
      <c r="H14" s="31"/>
      <c r="I14" s="32"/>
    </row>
    <row r="15" spans="1:9" x14ac:dyDescent="0.25">
      <c r="A15" s="36" t="s">
        <v>7</v>
      </c>
      <c r="B15" s="37"/>
      <c r="C15" s="37"/>
      <c r="D15" s="38" t="s">
        <v>33</v>
      </c>
      <c r="E15" s="38"/>
      <c r="F15" s="38"/>
      <c r="G15" s="38"/>
      <c r="H15" s="38"/>
      <c r="I15" s="39"/>
    </row>
    <row r="16" spans="1:9" x14ac:dyDescent="0.25">
      <c r="A16" s="40" t="s">
        <v>15</v>
      </c>
      <c r="B16" s="41"/>
      <c r="C16" s="41"/>
      <c r="D16" s="42" t="s">
        <v>34</v>
      </c>
      <c r="E16" s="42"/>
      <c r="F16" s="42"/>
      <c r="G16" s="42"/>
      <c r="H16" s="42"/>
      <c r="I16" s="43"/>
    </row>
    <row r="17" spans="1:9" x14ac:dyDescent="0.25">
      <c r="A17" s="40" t="s">
        <v>16</v>
      </c>
      <c r="B17" s="41"/>
      <c r="C17" s="41"/>
      <c r="D17" s="42" t="s">
        <v>35</v>
      </c>
      <c r="E17" s="42"/>
      <c r="F17" s="42"/>
      <c r="G17" s="42"/>
      <c r="H17" s="42"/>
      <c r="I17" s="43"/>
    </row>
    <row r="18" spans="1:9" x14ac:dyDescent="0.25">
      <c r="A18" s="40" t="s">
        <v>17</v>
      </c>
      <c r="B18" s="41"/>
      <c r="C18" s="41"/>
      <c r="D18" s="44">
        <v>45932</v>
      </c>
      <c r="E18" s="42"/>
      <c r="F18" s="42"/>
      <c r="G18" s="42"/>
      <c r="H18" s="42"/>
      <c r="I18" s="43"/>
    </row>
    <row r="19" spans="1:9" ht="14.4" thickBot="1" x14ac:dyDescent="0.3">
      <c r="A19" s="45" t="s">
        <v>18</v>
      </c>
      <c r="B19" s="46"/>
      <c r="C19" s="46"/>
      <c r="D19" s="47">
        <v>45960</v>
      </c>
      <c r="E19" s="48"/>
      <c r="F19" s="48"/>
      <c r="G19" s="48"/>
      <c r="H19" s="48"/>
      <c r="I19" s="49"/>
    </row>
    <row r="20" spans="1:9" ht="14.4" thickBot="1" x14ac:dyDescent="0.3">
      <c r="A20" s="27"/>
      <c r="B20" s="28"/>
      <c r="C20" s="28"/>
      <c r="D20" s="28"/>
      <c r="E20" s="28"/>
      <c r="F20" s="28"/>
      <c r="G20" s="28"/>
      <c r="H20" s="28"/>
      <c r="I20" s="29"/>
    </row>
    <row r="21" spans="1:9" ht="33" customHeight="1" x14ac:dyDescent="0.25">
      <c r="A21" s="75" t="s">
        <v>0</v>
      </c>
      <c r="B21" s="73" t="s">
        <v>2</v>
      </c>
      <c r="C21" s="73" t="s">
        <v>19</v>
      </c>
      <c r="D21" s="73" t="s">
        <v>1</v>
      </c>
      <c r="E21" s="1" t="s">
        <v>6</v>
      </c>
      <c r="F21" s="1" t="s">
        <v>7</v>
      </c>
      <c r="G21" s="1" t="s">
        <v>28</v>
      </c>
      <c r="H21" s="6" t="s">
        <v>8</v>
      </c>
      <c r="I21" s="54" t="s">
        <v>3</v>
      </c>
    </row>
    <row r="22" spans="1:9" ht="27.6" x14ac:dyDescent="0.25">
      <c r="A22" s="76"/>
      <c r="B22" s="74"/>
      <c r="C22" s="74"/>
      <c r="D22" s="74"/>
      <c r="E22" s="1" t="s">
        <v>9</v>
      </c>
      <c r="F22" s="1" t="s">
        <v>9</v>
      </c>
      <c r="G22" s="1" t="s">
        <v>9</v>
      </c>
      <c r="H22" s="1" t="s">
        <v>9</v>
      </c>
      <c r="I22" s="55"/>
    </row>
    <row r="23" spans="1:9" ht="86.4" customHeight="1" x14ac:dyDescent="0.25">
      <c r="A23" s="12">
        <v>1</v>
      </c>
      <c r="B23" s="21" t="s">
        <v>37</v>
      </c>
      <c r="C23" s="2"/>
      <c r="D23" s="22">
        <v>1</v>
      </c>
      <c r="E23" s="3">
        <v>9350000</v>
      </c>
      <c r="F23" s="3">
        <v>9225000</v>
      </c>
      <c r="G23" s="3"/>
      <c r="H23" s="3">
        <f>+ROUND(AVERAGE(E23,F23,G23), 0)</f>
        <v>9287500</v>
      </c>
      <c r="I23" s="13">
        <f>+ROUND((H23*D23), 0)</f>
        <v>9287500</v>
      </c>
    </row>
    <row r="24" spans="1:9" ht="16.5" customHeight="1" x14ac:dyDescent="0.25">
      <c r="A24" s="51" t="s">
        <v>36</v>
      </c>
      <c r="B24" s="52"/>
      <c r="C24" s="52"/>
      <c r="D24" s="52"/>
      <c r="E24" s="52"/>
      <c r="F24" s="52"/>
      <c r="G24" s="52"/>
      <c r="H24" s="53"/>
      <c r="I24" s="13">
        <f>SUM(I23:I23)</f>
        <v>9287500</v>
      </c>
    </row>
    <row r="25" spans="1:9" ht="16.5" customHeight="1" x14ac:dyDescent="0.25">
      <c r="A25" s="51" t="s">
        <v>24</v>
      </c>
      <c r="B25" s="52"/>
      <c r="C25" s="52"/>
      <c r="D25" s="52"/>
      <c r="E25" s="52"/>
      <c r="F25" s="52"/>
      <c r="G25" s="52"/>
      <c r="H25" s="53"/>
      <c r="I25" s="13">
        <f>+ROUND((I24*0%), 0)</f>
        <v>0</v>
      </c>
    </row>
    <row r="26" spans="1:9" ht="16.5" customHeight="1" thickBot="1" x14ac:dyDescent="0.3">
      <c r="A26" s="33" t="s">
        <v>5</v>
      </c>
      <c r="B26" s="34"/>
      <c r="C26" s="34"/>
      <c r="D26" s="34"/>
      <c r="E26" s="34"/>
      <c r="F26" s="34"/>
      <c r="G26" s="34"/>
      <c r="H26" s="35"/>
      <c r="I26" s="14">
        <f>+ROUND(SUM(I24:I25), 0)</f>
        <v>9287500</v>
      </c>
    </row>
    <row r="29" spans="1:9" ht="20.399999999999999" x14ac:dyDescent="0.35">
      <c r="A29" s="50" t="s">
        <v>20</v>
      </c>
      <c r="B29" s="50"/>
      <c r="C29" s="50"/>
      <c r="D29" s="50"/>
      <c r="E29" s="50"/>
      <c r="F29" s="50"/>
      <c r="G29" s="50"/>
      <c r="H29" s="50"/>
      <c r="I29" s="50"/>
    </row>
    <row r="31" spans="1:9" ht="27.6" x14ac:dyDescent="0.25">
      <c r="A31" s="15" t="s">
        <v>0</v>
      </c>
      <c r="B31" s="15" t="s">
        <v>2</v>
      </c>
      <c r="C31" s="15" t="s">
        <v>1</v>
      </c>
      <c r="D31" s="15" t="s">
        <v>25</v>
      </c>
      <c r="E31" s="15" t="s">
        <v>26</v>
      </c>
      <c r="F31" s="15" t="s">
        <v>24</v>
      </c>
      <c r="G31" s="15" t="s">
        <v>27</v>
      </c>
      <c r="H31" s="15" t="s">
        <v>3</v>
      </c>
    </row>
    <row r="32" spans="1:9" ht="87" customHeight="1" x14ac:dyDescent="0.25">
      <c r="A32" s="16">
        <v>1</v>
      </c>
      <c r="B32" s="21" t="s">
        <v>37</v>
      </c>
      <c r="C32" s="20">
        <v>1</v>
      </c>
      <c r="D32" s="23">
        <v>9287500</v>
      </c>
      <c r="E32" s="18">
        <v>0</v>
      </c>
      <c r="F32" s="17">
        <f>ROUND((D32*E32),0)</f>
        <v>0</v>
      </c>
      <c r="G32" s="17">
        <f>ROUND((D32+F32),0)</f>
        <v>9287500</v>
      </c>
      <c r="H32" s="17">
        <f>ROUND((D32*C32),0)</f>
        <v>9287500</v>
      </c>
    </row>
    <row r="33" spans="1:8" ht="16.5" customHeight="1" x14ac:dyDescent="0.25">
      <c r="A33" s="24" t="s">
        <v>4</v>
      </c>
      <c r="B33" s="25"/>
      <c r="C33" s="25"/>
      <c r="D33" s="25"/>
      <c r="E33" s="25"/>
      <c r="F33" s="25"/>
      <c r="G33" s="26"/>
      <c r="H33" s="19">
        <f>ROUND((SUM(H32:H32)),0)</f>
        <v>9287500</v>
      </c>
    </row>
    <row r="34" spans="1:8" ht="16.5" customHeight="1" x14ac:dyDescent="0.25">
      <c r="A34" s="24" t="s">
        <v>24</v>
      </c>
      <c r="B34" s="25"/>
      <c r="C34" s="25"/>
      <c r="D34" s="25"/>
      <c r="E34" s="25"/>
      <c r="F34" s="25"/>
      <c r="G34" s="26"/>
      <c r="H34" s="19">
        <f>+ROUND((H33*0%), 0)</f>
        <v>0</v>
      </c>
    </row>
    <row r="35" spans="1:8" ht="16.5" customHeight="1" x14ac:dyDescent="0.25">
      <c r="A35" s="24" t="s">
        <v>5</v>
      </c>
      <c r="B35" s="25"/>
      <c r="C35" s="25"/>
      <c r="D35" s="25"/>
      <c r="E35" s="25"/>
      <c r="F35" s="25"/>
      <c r="G35" s="26"/>
      <c r="H35" s="19">
        <f>ROUND((H33+H34),0)</f>
        <v>9287500</v>
      </c>
    </row>
  </sheetData>
  <mergeCells count="40">
    <mergeCell ref="A7:I7"/>
    <mergeCell ref="A24:H24"/>
    <mergeCell ref="C21:C22"/>
    <mergeCell ref="A21:A22"/>
    <mergeCell ref="B21:B22"/>
    <mergeCell ref="D21:D22"/>
    <mergeCell ref="A29:I29"/>
    <mergeCell ref="A25:H25"/>
    <mergeCell ref="I21:I22"/>
    <mergeCell ref="A1:B3"/>
    <mergeCell ref="D5:I6"/>
    <mergeCell ref="C1:G3"/>
    <mergeCell ref="D18:I18"/>
    <mergeCell ref="D19:I19"/>
    <mergeCell ref="A18:C18"/>
    <mergeCell ref="A19:C19"/>
    <mergeCell ref="A13:C13"/>
    <mergeCell ref="A15:C15"/>
    <mergeCell ref="A16:C16"/>
    <mergeCell ref="A17:C17"/>
    <mergeCell ref="A5:C6"/>
    <mergeCell ref="A9:C9"/>
    <mergeCell ref="A12:C12"/>
    <mergeCell ref="D9:I9"/>
    <mergeCell ref="D10:I10"/>
    <mergeCell ref="D11:I11"/>
    <mergeCell ref="D12:I12"/>
    <mergeCell ref="D15:I15"/>
    <mergeCell ref="D16:I16"/>
    <mergeCell ref="D17:I17"/>
    <mergeCell ref="D13:I13"/>
    <mergeCell ref="A10:C10"/>
    <mergeCell ref="A11:C11"/>
    <mergeCell ref="A35:G35"/>
    <mergeCell ref="A20:I20"/>
    <mergeCell ref="A14:I14"/>
    <mergeCell ref="A8:I8"/>
    <mergeCell ref="A33:G33"/>
    <mergeCell ref="A34:G34"/>
    <mergeCell ref="A26:H26"/>
  </mergeCells>
  <phoneticPr fontId="10" type="noConversion"/>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aa7f693-b1e1-4382-90e3-78f3c0a28a90" xsi:nil="true"/>
    <lcf76f155ced4ddcb4097134ff3c332f xmlns="9932afc9-16b8-436e-b063-c6edd018cbf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4099F62560ECB4FBCACDD576F14E869" ma:contentTypeVersion="19" ma:contentTypeDescription="Crear nuevo documento." ma:contentTypeScope="" ma:versionID="f448df226bf7b736af787de6f0a7b392">
  <xsd:schema xmlns:xsd="http://www.w3.org/2001/XMLSchema" xmlns:xs="http://www.w3.org/2001/XMLSchema" xmlns:p="http://schemas.microsoft.com/office/2006/metadata/properties" xmlns:ns2="9932afc9-16b8-436e-b063-c6edd018cbfd" xmlns:ns3="4aa7f693-b1e1-4382-90e3-78f3c0a28a90" targetNamespace="http://schemas.microsoft.com/office/2006/metadata/properties" ma:root="true" ma:fieldsID="8655eacc8f7fda2dae7ef212c226aeec" ns2:_="" ns3:_="">
    <xsd:import namespace="9932afc9-16b8-436e-b063-c6edd018cbfd"/>
    <xsd:import namespace="4aa7f693-b1e1-4382-90e3-78f3c0a28a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32afc9-16b8-436e-b063-c6edd018cb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a7f693-b1e1-4382-90e3-78f3c0a28a9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4772ca-37ed-4a08-8eb2-df237d6fb890}" ma:internalName="TaxCatchAll" ma:showField="CatchAllData" ma:web="4aa7f693-b1e1-4382-90e3-78f3c0a28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829258-61A1-4148-9872-8D7CA34A71A6}">
  <ds:schemaRefs>
    <ds:schemaRef ds:uri="http://schemas.microsoft.com/office/2006/metadata/properties"/>
    <ds:schemaRef ds:uri="http://schemas.microsoft.com/office/infopath/2007/PartnerControls"/>
    <ds:schemaRef ds:uri="4aa7f693-b1e1-4382-90e3-78f3c0a28a90"/>
    <ds:schemaRef ds:uri="9932afc9-16b8-436e-b063-c6edd018cbfd"/>
  </ds:schemaRefs>
</ds:datastoreItem>
</file>

<file path=customXml/itemProps2.xml><?xml version="1.0" encoding="utf-8"?>
<ds:datastoreItem xmlns:ds="http://schemas.openxmlformats.org/officeDocument/2006/customXml" ds:itemID="{D1B5C395-33DF-43F1-8423-F3ED650BD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32afc9-16b8-436e-b063-c6edd018cbfd"/>
    <ds:schemaRef ds:uri="4aa7f693-b1e1-4382-90e3-78f3c0a28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F858978-B8B3-4305-B35E-CE347F91135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Maria Alexandra Florez Marin</cp:lastModifiedBy>
  <dcterms:created xsi:type="dcterms:W3CDTF">2023-09-27T15:10:58Z</dcterms:created>
  <dcterms:modified xsi:type="dcterms:W3CDTF">2025-10-16T19:44:12Z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0x01010004099F62560ECB4FBCACDD576F14E869</vt:lpwstr>
  </property>
  <property fmtid="{D5CDD505-2E9C-101B-9397-08002B2CF9AE}" pid="3" name="MediaServiceImageTags">
    <vt:lpwstr/>
  </property>
</Properties>
</file>