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\\servermed\Administrativa2025\GCO\ADQ_BIENES_&amp;_SERVICIOS\PROCESOS_CONTRACTUALES_2025\MÍNIMA_CUANTÍA\OBRA_MEDELLIN\"/>
    </mc:Choice>
  </mc:AlternateContent>
  <xr:revisionPtr revIDLastSave="0" documentId="13_ncr:1_{9E7EAABC-4A17-4B03-891B-9641CA5730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CO-040-PDT-002-f-016 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7" i="2" l="1"/>
  <c r="D36" i="2"/>
  <c r="I19" i="2" l="1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17" i="2"/>
  <c r="I18" i="2"/>
  <c r="I7" i="2"/>
  <c r="H34" i="2"/>
  <c r="H35" i="2"/>
  <c r="H36" i="2"/>
  <c r="I8" i="2"/>
  <c r="H33" i="2"/>
  <c r="I15" i="2" l="1"/>
  <c r="I14" i="2"/>
  <c r="I13" i="2"/>
  <c r="I12" i="2"/>
  <c r="I11" i="2"/>
  <c r="I10" i="2"/>
  <c r="I9" i="2"/>
  <c r="I16" i="2"/>
</calcChain>
</file>

<file path=xl/sharedStrings.xml><?xml version="1.0" encoding="utf-8"?>
<sst xmlns="http://schemas.openxmlformats.org/spreadsheetml/2006/main" count="114" uniqueCount="57">
  <si>
    <t xml:space="preserve">CONSOLIDADO ESTUDIO DE LA OFERTA </t>
  </si>
  <si>
    <t>Objeto del contrato:</t>
  </si>
  <si>
    <t>Descripción del bien o servicio</t>
  </si>
  <si>
    <t>Valor unitario incluido IVA</t>
  </si>
  <si>
    <t>Valor Unitario Promedio Incluido IVA</t>
  </si>
  <si>
    <t>Valor total promedio por ítem (para cantidad requerida) incluido IVA</t>
  </si>
  <si>
    <t>Valor Unitario Promedio Incluido IVA (redondeado)</t>
  </si>
  <si>
    <t xml:space="preserve">CODIGO: GCO-040-PDT-002-f-016               </t>
  </si>
  <si>
    <t>VERSION: 6</t>
  </si>
  <si>
    <t>NO COTIZARON</t>
  </si>
  <si>
    <t xml:space="preserve">Cantidad </t>
  </si>
  <si>
    <t xml:space="preserve">Observaciones  </t>
  </si>
  <si>
    <t>N/A</t>
  </si>
  <si>
    <t xml:space="preserve">TOTAL  </t>
  </si>
  <si>
    <t xml:space="preserve">Elaborado: CIOR
</t>
  </si>
  <si>
    <t>CONTRATAR LAS OBRAS DE MANTENIMIENTO, ADECUACIÓN Y REPARACIONES LOCATIVAS DE LAS OFICINAS DE LA DIRECCIÓN TERRITORIAL NOROCCIDENTE DEL DANE EN LA CIUDAD DE MEDELLIN, DE ACUERDO CON LAS CARACTERÍSTICAS TÉCNICAS DETERMINADAS POR LA ENTIDAD</t>
  </si>
  <si>
    <t>ADECUACION DE PUERTA DE CORTINA METALICA ENROLLABLE ENTRADA PRINCIPAL, REQUIERE DE RELOCALIZACION DE GUIAS Y PARALES PARA GARANTIZAR FUNCIONALIDAD DE PUERTA VIDRIO EXISTENTE, INCLUYE MANTENIMIENTO DE EJES, RESORTES, AJUSTE SOPORTES, NIVELACIÓN, LIJADO Y PINTURA.</t>
  </si>
  <si>
    <t xml:space="preserve">Unidad de Medida </t>
  </si>
  <si>
    <t>GL</t>
  </si>
  <si>
    <t>REPARACION DE FISURAS y RESANE DE SUPERFICIES - (INCLUYE APLICACIÓN, LIJADA , PULIDA Y PINTURA A BASE DE AGUA TIPO I)</t>
  </si>
  <si>
    <t>M2</t>
  </si>
  <si>
    <t>PINTURA VINÍLICA SUPER LAVABLE A 2 MANOS PARA MUROS Y TECHOS INTERIORES -  COLOR BLANCO PURO TIPO I.</t>
  </si>
  <si>
    <t>REVISIÓN,  LOCALIZACIÓN Y REPARACIÓN DE FUGA DE AGUA BAÑO, INCLUYE DEMOLICIÓN, REGATA, DESMONTE Y CAMBIO DE TUBERIA HASTA 6 METROS CON ACCESORIOS Y RESANE DE REGATA PARA ACABADO FINAL.</t>
  </si>
  <si>
    <t xml:space="preserve">IMPERMEABILIZACIÓN DE CUBIERTAS PLANAS Y MEDIA CAÑA CON MANTO ASFÁLTICO IMPERMEABILIZANTE CON FOIL DE ALUMINIO. </t>
  </si>
  <si>
    <t>SUMINISTRO Y APLICACIÓN DE PINTURA DE ALUMINIO DE ALTA RESISTENCIA EN MANTO ASFALTICO A 2 MANOS</t>
  </si>
  <si>
    <t>ADECUACION DE RAMPA PARA DISCAPACITADOS ACCESO PRINCIPAL  EN CONCRETO DE 3.000 PSI; DE ESPESOR=0.07m.</t>
  </si>
  <si>
    <t>SUMINISTRO E INSTALACIÓN PARA REPOSICIÓN DE CAJAS CON TAPA PLASTICA PARA CAJAS DE MEDIDORES (ANDEN ENTRADA PRINCIPAL) - CON SISTEMA DE SEGURIDAD PARA APERTURA Y TAPA MIRILLA - HOMOLOGADA ACUEDUCTO MEDELLIN. (INCLUYE DESMONTE DE CAJA EXISTENTE).</t>
  </si>
  <si>
    <t>UN</t>
  </si>
  <si>
    <t>CANALETA METÁLICA CON DIVISIÓN DE 12 X 5, ACABADO EN PINTURA ELECTROSTÁTICA, INCLUYE ACCESORIOS DE INSTALACIÓN Y FIJACIÓN.</t>
  </si>
  <si>
    <t>M/L</t>
  </si>
  <si>
    <t>SALIDA PARA TOMACORRIENTE DOBLE NEMA 5-15R 120VAC DE COLOR NARANJA SOBRE CANALETA PERIMETRAL, EN CABLE (1#12F+1#12N+1#12T) AWG TRENZADO HASTA 3.5 METROS DESDE EL PUNTO DE CONEXIÓN MÁS CERCANO, (INCLUYE AMARRES, CONECTORES, TOMACORRIENTE CON FACE PLATE Y TODOS LOS ACCESORIOS PARA SU CORRECTO FUNCIONAMIENTO)</t>
  </si>
  <si>
    <t>SUMINISTRO E INSTALACIÓN DE MARQUILLAS PARA SALIDA ELÉCTRICA REGULADA Y CIRCUITOS EN TABLERO REGULADO, TENIENDO EN CUENTA LA NOMENCLATURA USADA POR LA ENTIDAD</t>
  </si>
  <si>
    <t>SALIDA PARA TOMACORRIENTE DOBLE NEMA 5-15R 120VAC COLOR BLANCO MONOFÁSICO CON POLO A TIERRA SOBRE CANALETA PERIMETRAL EN CABLE (1#12F+1#12N+1#12T) AWG TRENZADO HASTA 3.5 METROS DESDE EL PUNTO DE CONEXIÓN MÁS CERCANO, (INCLUYE AMARRES, CONECTORES, TOMACORRIENTE CON FACE PLATE Y TODOS LOS ACCESORIOS PARA SU CORRECTO FUNCIONAMIENTO)</t>
  </si>
  <si>
    <t>MARQUILLAS DE MARCACIÓN RED NORMAL</t>
  </si>
  <si>
    <t>SUMINISTRO E INSTALACIÒN DE INTERRUPTOR TERMOMAGNÈTICO UNIPOLAR 1X20 A</t>
  </si>
  <si>
    <t>SUMINISTRO E INSTALACIÒN DE INTERRUPTOR TERMOMAGNÈTICO UNIPOLAR 1X20 TIPO RIEL</t>
  </si>
  <si>
    <t>TROQUEL DOBLE TIPO ZAPATO DE 12 CM</t>
  </si>
  <si>
    <t>SUMINISTRO Y TENDIDO DE ACOMETIDA MONOFASICA EN CONDUCTORES DE COBRE TRENZADO CALIBRE # 12 AWG THHN POR TUBO CONDUIT PVC. 3/4" INCLUYE AMARRES Y TERMINALES.</t>
  </si>
  <si>
    <t>CABLE UTP CATEGORÍA 6A</t>
  </si>
  <si>
    <t>ML</t>
  </si>
  <si>
    <t>PATCH CORD 2M CATEGORÍA 6A</t>
  </si>
  <si>
    <t>SALIDA DE DATOS COMPLETA (INCLUYE FACE PLATE Y MARCACIÓN)</t>
  </si>
  <si>
    <t>TOMAS PARA TRANSMISIÓN (JACK) CATEGORÍA 6A PARA DATOS COLOR AZUL</t>
  </si>
  <si>
    <t>TOMAS PARA TRANSMISIÓN (JACK) CATEGORÍA 6A PARA DATOS COLOR ROJO</t>
  </si>
  <si>
    <t>ETIQUETAS DE IDENTIFICACIÓN PARA SALIDAS DE TELECOMUNICACIÓN</t>
  </si>
  <si>
    <t>CERTIFICACIÓN DE RED CATEGORÍA 6A</t>
  </si>
  <si>
    <t>PONCHADO EN PUERTOS DE PATCH PANEL CAT 6A</t>
  </si>
  <si>
    <t xml:space="preserve">PLANOS AS-BUILD </t>
  </si>
  <si>
    <t xml:space="preserve">ADMINISTRACIÓN </t>
  </si>
  <si>
    <t xml:space="preserve">PORCENTAJE </t>
  </si>
  <si>
    <t xml:space="preserve">IMPREVISTOS </t>
  </si>
  <si>
    <t>UTILIDAD</t>
  </si>
  <si>
    <t>IVA SOBRE LA UTILIDAD</t>
  </si>
  <si>
    <t>7284 PROVEEDORES ENLISTADOS EN SECOP II</t>
  </si>
  <si>
    <t>Arquitecto Carlos José Cruz Garcia</t>
  </si>
  <si>
    <t>FECHA DE COTIZACION 
10-10-2025</t>
  </si>
  <si>
    <t>Observaciones: El valor promedio arrojado es de $49.996.528  IVA incluido.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</si>
</sst>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164" formatCode="&quot;$&quot;\ #,##0"/>
    <numFmt numFmtId="165" formatCode="&quot;$&quot;\ #,##0.00"/>
    <numFmt numFmtId="166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b/>
      <sz val="16"/>
      <color rgb="FFFFFFFF"/>
      <name val="Arial"/>
      <family val="2"/>
    </font>
    <font>
      <b/>
      <sz val="11"/>
      <color rgb="FFFFFFFF"/>
      <name val="Arial"/>
      <family val="2"/>
    </font>
    <font>
      <sz val="14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theme="1"/>
      <name val="Segoe UI"/>
      <family val="2"/>
    </font>
    <font>
      <sz val="11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BE0C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17" fillId="0" borderId="0"/>
  </cellStyleXfs>
  <cellXfs count="5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vertical="center"/>
    </xf>
    <xf numFmtId="165" fontId="1" fillId="0" borderId="0" xfId="0" applyNumberFormat="1" applyFont="1"/>
    <xf numFmtId="164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>
      <alignment vertical="center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  <protection locked="0"/>
    </xf>
    <xf numFmtId="165" fontId="4" fillId="5" borderId="1" xfId="0" applyNumberFormat="1" applyFont="1" applyFill="1" applyBorder="1" applyAlignment="1" applyProtection="1">
      <alignment vertical="center"/>
      <protection locked="0"/>
    </xf>
    <xf numFmtId="0" fontId="7" fillId="2" borderId="1" xfId="2" applyFill="1" applyBorder="1" applyAlignment="1">
      <alignment horizontal="center" vertical="center" wrapText="1"/>
    </xf>
    <xf numFmtId="0" fontId="7" fillId="4" borderId="1" xfId="2" applyFill="1" applyBorder="1" applyAlignment="1">
      <alignment horizontal="center" vertical="center" wrapText="1"/>
    </xf>
    <xf numFmtId="164" fontId="7" fillId="4" borderId="1" xfId="2" applyNumberFormat="1" applyFill="1" applyBorder="1" applyAlignment="1">
      <alignment vertical="center" wrapText="1"/>
    </xf>
    <xf numFmtId="165" fontId="4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4" fontId="12" fillId="0" borderId="14" xfId="2" applyNumberFormat="1" applyFont="1" applyBorder="1" applyAlignment="1">
      <alignment horizontal="center" vertical="center"/>
    </xf>
    <xf numFmtId="0" fontId="7" fillId="4" borderId="1" xfId="2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9" fontId="7" fillId="4" borderId="1" xfId="2" applyNumberFormat="1" applyFill="1" applyBorder="1" applyAlignment="1">
      <alignment horizontal="center" vertical="center" wrapText="1"/>
    </xf>
    <xf numFmtId="8" fontId="9" fillId="0" borderId="0" xfId="0" applyNumberFormat="1" applyFont="1"/>
  </cellXfs>
  <cellStyles count="9">
    <cellStyle name="Moneda 2" xfId="6" xr:uid="{7F31A4D4-F5B8-4B2A-8415-844631D2AB9B}"/>
    <cellStyle name="Normal" xfId="0" builtinId="0"/>
    <cellStyle name="Normal 2" xfId="3" xr:uid="{BE012F7C-128B-4D32-A307-5722AB193391}"/>
    <cellStyle name="Normal 2 2" xfId="5" xr:uid="{2C1BC437-0C4E-4028-A9EE-FC52111B4800}"/>
    <cellStyle name="Normal 2 3" xfId="7" xr:uid="{CB5B0FC1-DBCC-45F1-BC2B-C1850BD1C708}"/>
    <cellStyle name="Normal 2 4" xfId="1" xr:uid="{00000000-0005-0000-0000-000001000000}"/>
    <cellStyle name="Normal 3" xfId="4" xr:uid="{437FA086-54B3-47A8-8710-F809B2775DE2}"/>
    <cellStyle name="Normal 4" xfId="2" xr:uid="{00000000-0005-0000-0000-000002000000}"/>
    <cellStyle name="Normal 5" xfId="8" xr:uid="{8BEA0ED2-7BCC-4920-B136-1E13D7C1B5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730250</xdr:colOff>
      <xdr:row>0</xdr:row>
      <xdr:rowOff>0</xdr:rowOff>
    </xdr:from>
    <xdr:to>
      <xdr:col>0</xdr:col>
      <xdr:colOff>3261179</xdr:colOff>
      <xdr:row>2</xdr:row>
      <xdr:rowOff>3577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A99A4C-3AE6-F4C8-F7A5-B1AE696C0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0250" y="0"/>
          <a:ext cx="2530929" cy="844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44"/>
  <sheetViews>
    <sheetView tabSelected="1" topLeftCell="A27" zoomScale="60" zoomScaleNormal="60" zoomScaleSheetLayoutView="70" zoomScalePageLayoutView="60" workbookViewId="0">
      <selection activeCell="I37" sqref="I37"/>
    </sheetView>
  </sheetViews>
  <sheetFormatPr baseColWidth="10" defaultRowHeight="14.25" x14ac:dyDescent="0.2"/>
  <cols>
    <col min="1" max="1" width="62.7109375" style="3" customWidth="1"/>
    <col min="2" max="2" width="18.5703125" style="3" customWidth="1"/>
    <col min="3" max="3" width="23.85546875" style="3" customWidth="1"/>
    <col min="4" max="4" width="28.140625" style="3" customWidth="1"/>
    <col min="5" max="5" width="32" style="3" customWidth="1"/>
    <col min="6" max="6" width="33.5703125" style="3" customWidth="1"/>
    <col min="7" max="7" width="17.42578125" style="3" customWidth="1"/>
    <col min="8" max="8" width="18.42578125" style="3" customWidth="1"/>
    <col min="9" max="9" width="20.85546875" style="3" customWidth="1"/>
    <col min="10" max="10" width="20.5703125" style="3" customWidth="1"/>
    <col min="11" max="14" width="11.42578125" style="3"/>
    <col min="15" max="15" width="22.42578125" style="3" customWidth="1"/>
    <col min="16" max="16384" width="11.42578125" style="3"/>
  </cols>
  <sheetData>
    <row r="1" spans="1:10" s="1" customFormat="1" ht="26.25" customHeight="1" x14ac:dyDescent="0.25">
      <c r="A1" s="26"/>
      <c r="B1" s="27"/>
      <c r="C1" s="13"/>
      <c r="D1" s="30" t="s">
        <v>0</v>
      </c>
      <c r="E1" s="31"/>
      <c r="F1" s="31"/>
      <c r="G1" s="24" t="s">
        <v>7</v>
      </c>
      <c r="H1" s="24"/>
      <c r="I1" s="24"/>
      <c r="J1" s="24"/>
    </row>
    <row r="2" spans="1:10" s="1" customFormat="1" ht="40.5" customHeight="1" x14ac:dyDescent="0.25">
      <c r="A2" s="28"/>
      <c r="B2" s="29"/>
      <c r="C2" s="14"/>
      <c r="D2" s="32"/>
      <c r="E2" s="33"/>
      <c r="F2" s="33"/>
      <c r="G2" s="24" t="s">
        <v>8</v>
      </c>
      <c r="H2" s="24"/>
      <c r="I2" s="24"/>
      <c r="J2" s="24"/>
    </row>
    <row r="3" spans="1:10" s="1" customFormat="1" ht="63.75" customHeight="1" x14ac:dyDescent="0.25">
      <c r="A3" s="11" t="s">
        <v>1</v>
      </c>
      <c r="B3" s="25" t="s">
        <v>15</v>
      </c>
      <c r="C3" s="25"/>
      <c r="D3" s="25"/>
      <c r="E3" s="25"/>
      <c r="F3" s="25"/>
      <c r="G3" s="25"/>
      <c r="H3" s="25"/>
      <c r="I3" s="25"/>
      <c r="J3" s="25"/>
    </row>
    <row r="4" spans="1:10" s="2" customFormat="1" ht="74.25" customHeight="1" x14ac:dyDescent="0.25">
      <c r="A4" s="36" t="s">
        <v>2</v>
      </c>
      <c r="B4" s="39" t="s">
        <v>17</v>
      </c>
      <c r="C4" s="39" t="s">
        <v>10</v>
      </c>
      <c r="D4" s="12" t="s">
        <v>54</v>
      </c>
      <c r="E4" s="12" t="s">
        <v>53</v>
      </c>
      <c r="F4" s="12" t="s">
        <v>53</v>
      </c>
      <c r="G4" s="39" t="s">
        <v>4</v>
      </c>
      <c r="H4" s="39" t="s">
        <v>6</v>
      </c>
      <c r="I4" s="39" t="s">
        <v>5</v>
      </c>
      <c r="J4" s="39" t="s">
        <v>11</v>
      </c>
    </row>
    <row r="5" spans="1:10" s="2" customFormat="1" ht="51.75" customHeight="1" x14ac:dyDescent="0.25">
      <c r="A5" s="37"/>
      <c r="B5" s="40"/>
      <c r="C5" s="40"/>
      <c r="D5" s="5" t="s">
        <v>55</v>
      </c>
      <c r="E5" s="5" t="s">
        <v>9</v>
      </c>
      <c r="F5" s="5" t="s">
        <v>9</v>
      </c>
      <c r="G5" s="40"/>
      <c r="H5" s="40"/>
      <c r="I5" s="40"/>
      <c r="J5" s="40"/>
    </row>
    <row r="6" spans="1:10" s="2" customFormat="1" ht="36.75" customHeight="1" x14ac:dyDescent="0.25">
      <c r="A6" s="38"/>
      <c r="B6" s="41"/>
      <c r="C6" s="41"/>
      <c r="D6" s="4" t="s">
        <v>3</v>
      </c>
      <c r="E6" s="4" t="s">
        <v>3</v>
      </c>
      <c r="F6" s="4" t="s">
        <v>3</v>
      </c>
      <c r="G6" s="41"/>
      <c r="H6" s="41"/>
      <c r="I6" s="41"/>
      <c r="J6" s="41"/>
    </row>
    <row r="7" spans="1:10" s="6" customFormat="1" ht="101.25" customHeight="1" x14ac:dyDescent="0.2">
      <c r="A7" s="49" t="s">
        <v>16</v>
      </c>
      <c r="B7" s="47" t="s">
        <v>18</v>
      </c>
      <c r="C7" s="20">
        <v>1</v>
      </c>
      <c r="D7" s="22">
        <v>2400000</v>
      </c>
      <c r="E7" s="22">
        <v>0</v>
      </c>
      <c r="F7" s="9">
        <v>0</v>
      </c>
      <c r="G7" s="16">
        <v>2400000</v>
      </c>
      <c r="H7" s="18">
        <v>2400000</v>
      </c>
      <c r="I7" s="10">
        <f>(G7*C7)</f>
        <v>2400000</v>
      </c>
      <c r="J7" s="17" t="s">
        <v>12</v>
      </c>
    </row>
    <row r="8" spans="1:10" s="6" customFormat="1" ht="66" customHeight="1" x14ac:dyDescent="0.2">
      <c r="A8" s="50" t="s">
        <v>19</v>
      </c>
      <c r="B8" s="48" t="s">
        <v>20</v>
      </c>
      <c r="C8" s="20">
        <v>60</v>
      </c>
      <c r="D8" s="22">
        <v>22000</v>
      </c>
      <c r="E8" s="22">
        <v>0</v>
      </c>
      <c r="F8" s="9">
        <v>0</v>
      </c>
      <c r="G8" s="16">
        <v>22000</v>
      </c>
      <c r="H8" s="18">
        <v>22000</v>
      </c>
      <c r="I8" s="10">
        <f t="shared" ref="I8:I32" si="0">(G8*C8)</f>
        <v>1320000</v>
      </c>
      <c r="J8" s="17" t="s">
        <v>12</v>
      </c>
    </row>
    <row r="9" spans="1:10" s="6" customFormat="1" ht="56.25" customHeight="1" x14ac:dyDescent="0.2">
      <c r="A9" s="50" t="s">
        <v>21</v>
      </c>
      <c r="B9" s="48" t="s">
        <v>20</v>
      </c>
      <c r="C9" s="21">
        <v>60</v>
      </c>
      <c r="D9" s="22">
        <v>16000</v>
      </c>
      <c r="E9" s="22">
        <v>0</v>
      </c>
      <c r="F9" s="9">
        <v>0</v>
      </c>
      <c r="G9" s="16">
        <v>16000</v>
      </c>
      <c r="H9" s="18">
        <v>16000</v>
      </c>
      <c r="I9" s="10">
        <f t="shared" si="0"/>
        <v>960000</v>
      </c>
      <c r="J9" s="17" t="s">
        <v>12</v>
      </c>
    </row>
    <row r="10" spans="1:10" s="6" customFormat="1" ht="82.5" customHeight="1" x14ac:dyDescent="0.2">
      <c r="A10" s="50" t="s">
        <v>22</v>
      </c>
      <c r="B10" s="48" t="s">
        <v>18</v>
      </c>
      <c r="C10" s="45">
        <v>1</v>
      </c>
      <c r="D10" s="22">
        <v>1125000</v>
      </c>
      <c r="E10" s="22">
        <v>0</v>
      </c>
      <c r="F10" s="9">
        <v>0</v>
      </c>
      <c r="G10" s="16">
        <v>1125000</v>
      </c>
      <c r="H10" s="18">
        <v>1125000</v>
      </c>
      <c r="I10" s="10">
        <f t="shared" si="0"/>
        <v>1125000</v>
      </c>
      <c r="J10" s="17" t="s">
        <v>12</v>
      </c>
    </row>
    <row r="11" spans="1:10" s="6" customFormat="1" ht="56.25" customHeight="1" x14ac:dyDescent="0.2">
      <c r="A11" s="50" t="s">
        <v>23</v>
      </c>
      <c r="B11" s="48" t="s">
        <v>20</v>
      </c>
      <c r="C11" s="21">
        <v>45</v>
      </c>
      <c r="D11" s="22">
        <v>75000</v>
      </c>
      <c r="E11" s="22">
        <v>0</v>
      </c>
      <c r="F11" s="9">
        <v>0</v>
      </c>
      <c r="G11" s="16">
        <v>75000</v>
      </c>
      <c r="H11" s="18">
        <v>75000</v>
      </c>
      <c r="I11" s="10">
        <f t="shared" si="0"/>
        <v>3375000</v>
      </c>
      <c r="J11" s="17" t="s">
        <v>12</v>
      </c>
    </row>
    <row r="12" spans="1:10" s="6" customFormat="1" ht="56.25" customHeight="1" x14ac:dyDescent="0.2">
      <c r="A12" s="51" t="s">
        <v>24</v>
      </c>
      <c r="B12" s="48" t="s">
        <v>20</v>
      </c>
      <c r="C12" s="21">
        <v>10</v>
      </c>
      <c r="D12" s="22">
        <v>45000</v>
      </c>
      <c r="E12" s="22">
        <v>0</v>
      </c>
      <c r="F12" s="9">
        <v>0</v>
      </c>
      <c r="G12" s="16">
        <v>45000</v>
      </c>
      <c r="H12" s="18">
        <v>45000</v>
      </c>
      <c r="I12" s="10">
        <f t="shared" si="0"/>
        <v>450000</v>
      </c>
      <c r="J12" s="17" t="s">
        <v>12</v>
      </c>
    </row>
    <row r="13" spans="1:10" s="6" customFormat="1" ht="87.75" customHeight="1" x14ac:dyDescent="0.2">
      <c r="A13" s="51" t="s">
        <v>25</v>
      </c>
      <c r="B13" s="48" t="s">
        <v>20</v>
      </c>
      <c r="C13" s="21">
        <v>2</v>
      </c>
      <c r="D13" s="22">
        <v>150000</v>
      </c>
      <c r="E13" s="22">
        <v>0</v>
      </c>
      <c r="F13" s="9">
        <v>0</v>
      </c>
      <c r="G13" s="16">
        <v>150000</v>
      </c>
      <c r="H13" s="18">
        <v>150000</v>
      </c>
      <c r="I13" s="10">
        <f t="shared" si="0"/>
        <v>300000</v>
      </c>
      <c r="J13" s="17" t="s">
        <v>12</v>
      </c>
    </row>
    <row r="14" spans="1:10" s="6" customFormat="1" ht="92.25" customHeight="1" x14ac:dyDescent="0.2">
      <c r="A14" s="50" t="s">
        <v>26</v>
      </c>
      <c r="B14" s="48" t="s">
        <v>27</v>
      </c>
      <c r="C14" s="21">
        <v>4</v>
      </c>
      <c r="D14" s="22">
        <v>240000</v>
      </c>
      <c r="E14" s="22">
        <v>0</v>
      </c>
      <c r="F14" s="9">
        <v>0</v>
      </c>
      <c r="G14" s="16">
        <v>240000</v>
      </c>
      <c r="H14" s="18">
        <v>240000</v>
      </c>
      <c r="I14" s="10">
        <f t="shared" si="0"/>
        <v>960000</v>
      </c>
      <c r="J14" s="17" t="s">
        <v>12</v>
      </c>
    </row>
    <row r="15" spans="1:10" s="6" customFormat="1" ht="56.25" customHeight="1" x14ac:dyDescent="0.2">
      <c r="A15" s="50" t="s">
        <v>28</v>
      </c>
      <c r="B15" s="48" t="s">
        <v>29</v>
      </c>
      <c r="C15" s="46">
        <v>60</v>
      </c>
      <c r="D15" s="22">
        <v>75000</v>
      </c>
      <c r="E15" s="22">
        <v>0</v>
      </c>
      <c r="F15" s="9">
        <v>0</v>
      </c>
      <c r="G15" s="16">
        <v>75000</v>
      </c>
      <c r="H15" s="18">
        <v>75000</v>
      </c>
      <c r="I15" s="10">
        <f t="shared" si="0"/>
        <v>4500000</v>
      </c>
      <c r="J15" s="17" t="s">
        <v>12</v>
      </c>
    </row>
    <row r="16" spans="1:10" s="6" customFormat="1" ht="108.75" customHeight="1" x14ac:dyDescent="0.2">
      <c r="A16" s="50" t="s">
        <v>30</v>
      </c>
      <c r="B16" s="48" t="s">
        <v>27</v>
      </c>
      <c r="C16" s="46">
        <v>24</v>
      </c>
      <c r="D16" s="22">
        <v>105000</v>
      </c>
      <c r="E16" s="22">
        <v>0</v>
      </c>
      <c r="F16" s="9">
        <v>0</v>
      </c>
      <c r="G16" s="16">
        <v>105000</v>
      </c>
      <c r="H16" s="18">
        <v>105000</v>
      </c>
      <c r="I16" s="10">
        <f t="shared" si="0"/>
        <v>2520000</v>
      </c>
      <c r="J16" s="17" t="s">
        <v>12</v>
      </c>
    </row>
    <row r="17" spans="1:15" s="6" customFormat="1" ht="86.25" customHeight="1" x14ac:dyDescent="0.2">
      <c r="A17" s="50" t="s">
        <v>31</v>
      </c>
      <c r="B17" s="48" t="s">
        <v>27</v>
      </c>
      <c r="C17" s="46">
        <v>24</v>
      </c>
      <c r="D17" s="22">
        <v>19000</v>
      </c>
      <c r="E17" s="22">
        <v>0</v>
      </c>
      <c r="F17" s="9">
        <v>0</v>
      </c>
      <c r="G17" s="16">
        <v>19000</v>
      </c>
      <c r="H17" s="18">
        <v>19000</v>
      </c>
      <c r="I17" s="10">
        <f t="shared" si="0"/>
        <v>456000</v>
      </c>
      <c r="J17" s="17" t="s">
        <v>12</v>
      </c>
    </row>
    <row r="18" spans="1:15" s="6" customFormat="1" ht="118.5" customHeight="1" x14ac:dyDescent="0.2">
      <c r="A18" s="50" t="s">
        <v>32</v>
      </c>
      <c r="B18" s="48" t="s">
        <v>27</v>
      </c>
      <c r="C18" s="46">
        <v>25</v>
      </c>
      <c r="D18" s="22">
        <v>100000</v>
      </c>
      <c r="E18" s="22">
        <v>0</v>
      </c>
      <c r="F18" s="9">
        <v>0</v>
      </c>
      <c r="G18" s="16">
        <v>100000</v>
      </c>
      <c r="H18" s="18">
        <v>100000</v>
      </c>
      <c r="I18" s="10">
        <f t="shared" si="0"/>
        <v>2500000</v>
      </c>
      <c r="J18" s="17" t="s">
        <v>12</v>
      </c>
    </row>
    <row r="19" spans="1:15" s="6" customFormat="1" ht="37.5" customHeight="1" x14ac:dyDescent="0.2">
      <c r="A19" s="51" t="s">
        <v>33</v>
      </c>
      <c r="B19" s="48" t="s">
        <v>27</v>
      </c>
      <c r="C19" s="46">
        <v>25</v>
      </c>
      <c r="D19" s="22">
        <v>14000</v>
      </c>
      <c r="E19" s="22">
        <v>0</v>
      </c>
      <c r="F19" s="9">
        <v>0</v>
      </c>
      <c r="G19" s="16">
        <v>14000</v>
      </c>
      <c r="H19" s="18">
        <v>14000</v>
      </c>
      <c r="I19" s="10">
        <f t="shared" si="0"/>
        <v>350000</v>
      </c>
      <c r="J19" s="17" t="s">
        <v>12</v>
      </c>
    </row>
    <row r="20" spans="1:15" s="6" customFormat="1" ht="57.75" customHeight="1" x14ac:dyDescent="0.2">
      <c r="A20" s="51" t="s">
        <v>34</v>
      </c>
      <c r="B20" s="48" t="s">
        <v>27</v>
      </c>
      <c r="C20" s="46">
        <v>3</v>
      </c>
      <c r="D20" s="22">
        <v>60000</v>
      </c>
      <c r="E20" s="22">
        <v>0</v>
      </c>
      <c r="F20" s="9">
        <v>0</v>
      </c>
      <c r="G20" s="16">
        <v>60000</v>
      </c>
      <c r="H20" s="18">
        <v>60000</v>
      </c>
      <c r="I20" s="10">
        <f t="shared" si="0"/>
        <v>180000</v>
      </c>
      <c r="J20" s="17" t="s">
        <v>12</v>
      </c>
    </row>
    <row r="21" spans="1:15" s="6" customFormat="1" ht="57.75" customHeight="1" x14ac:dyDescent="0.2">
      <c r="A21" s="51" t="s">
        <v>35</v>
      </c>
      <c r="B21" s="48" t="s">
        <v>27</v>
      </c>
      <c r="C21" s="46">
        <v>3</v>
      </c>
      <c r="D21" s="22">
        <v>60000</v>
      </c>
      <c r="E21" s="22">
        <v>0</v>
      </c>
      <c r="F21" s="9">
        <v>0</v>
      </c>
      <c r="G21" s="16">
        <v>60000</v>
      </c>
      <c r="H21" s="18">
        <v>60000</v>
      </c>
      <c r="I21" s="10">
        <f t="shared" si="0"/>
        <v>180000</v>
      </c>
      <c r="J21" s="17" t="s">
        <v>12</v>
      </c>
    </row>
    <row r="22" spans="1:15" s="6" customFormat="1" ht="28.5" customHeight="1" x14ac:dyDescent="0.2">
      <c r="A22" s="51" t="s">
        <v>36</v>
      </c>
      <c r="B22" s="48" t="s">
        <v>27</v>
      </c>
      <c r="C22" s="46">
        <v>50</v>
      </c>
      <c r="D22" s="22">
        <v>12000</v>
      </c>
      <c r="E22" s="22">
        <v>0</v>
      </c>
      <c r="F22" s="9">
        <v>0</v>
      </c>
      <c r="G22" s="16">
        <v>12000</v>
      </c>
      <c r="H22" s="18">
        <v>12000</v>
      </c>
      <c r="I22" s="10">
        <f t="shared" si="0"/>
        <v>600000</v>
      </c>
      <c r="J22" s="17" t="s">
        <v>12</v>
      </c>
    </row>
    <row r="23" spans="1:15" s="6" customFormat="1" ht="80.25" customHeight="1" x14ac:dyDescent="0.2">
      <c r="A23" s="51" t="s">
        <v>37</v>
      </c>
      <c r="B23" s="48" t="s">
        <v>29</v>
      </c>
      <c r="C23" s="46">
        <v>52</v>
      </c>
      <c r="D23" s="22">
        <v>12000</v>
      </c>
      <c r="E23" s="22">
        <v>0</v>
      </c>
      <c r="F23" s="9">
        <v>0</v>
      </c>
      <c r="G23" s="16">
        <v>12000</v>
      </c>
      <c r="H23" s="18">
        <v>12000</v>
      </c>
      <c r="I23" s="10">
        <f t="shared" si="0"/>
        <v>624000</v>
      </c>
      <c r="J23" s="17" t="s">
        <v>12</v>
      </c>
    </row>
    <row r="24" spans="1:15" s="6" customFormat="1" ht="38.25" customHeight="1" x14ac:dyDescent="0.2">
      <c r="A24" s="51" t="s">
        <v>38</v>
      </c>
      <c r="B24" s="48" t="s">
        <v>39</v>
      </c>
      <c r="C24" s="21">
        <v>730</v>
      </c>
      <c r="D24" s="22">
        <v>7000</v>
      </c>
      <c r="E24" s="22">
        <v>0</v>
      </c>
      <c r="F24" s="9">
        <v>0</v>
      </c>
      <c r="G24" s="16">
        <v>7000</v>
      </c>
      <c r="H24" s="18">
        <v>7000</v>
      </c>
      <c r="I24" s="10">
        <f t="shared" si="0"/>
        <v>5110000</v>
      </c>
      <c r="J24" s="17" t="s">
        <v>12</v>
      </c>
    </row>
    <row r="25" spans="1:15" s="6" customFormat="1" ht="42.75" customHeight="1" x14ac:dyDescent="0.2">
      <c r="A25" s="51" t="s">
        <v>40</v>
      </c>
      <c r="B25" s="48" t="s">
        <v>27</v>
      </c>
      <c r="C25" s="21">
        <v>40</v>
      </c>
      <c r="D25" s="22">
        <v>30000</v>
      </c>
      <c r="E25" s="22">
        <v>0</v>
      </c>
      <c r="F25" s="9">
        <v>0</v>
      </c>
      <c r="G25" s="16">
        <v>30000</v>
      </c>
      <c r="H25" s="18">
        <v>30000</v>
      </c>
      <c r="I25" s="10">
        <f t="shared" si="0"/>
        <v>1200000</v>
      </c>
      <c r="J25" s="17" t="s">
        <v>12</v>
      </c>
    </row>
    <row r="26" spans="1:15" s="6" customFormat="1" ht="48.75" customHeight="1" x14ac:dyDescent="0.2">
      <c r="A26" s="51" t="s">
        <v>41</v>
      </c>
      <c r="B26" s="48" t="s">
        <v>27</v>
      </c>
      <c r="C26" s="21">
        <v>40</v>
      </c>
      <c r="D26" s="22">
        <v>60000</v>
      </c>
      <c r="E26" s="22">
        <v>0</v>
      </c>
      <c r="F26" s="9">
        <v>0</v>
      </c>
      <c r="G26" s="16">
        <v>60000</v>
      </c>
      <c r="H26" s="18">
        <v>60000</v>
      </c>
      <c r="I26" s="10">
        <f t="shared" si="0"/>
        <v>2400000</v>
      </c>
      <c r="J26" s="17" t="s">
        <v>12</v>
      </c>
    </row>
    <row r="27" spans="1:15" s="6" customFormat="1" ht="56.25" customHeight="1" x14ac:dyDescent="0.2">
      <c r="A27" s="51" t="s">
        <v>42</v>
      </c>
      <c r="B27" s="48" t="s">
        <v>27</v>
      </c>
      <c r="C27" s="21">
        <v>40</v>
      </c>
      <c r="D27" s="22">
        <v>32000</v>
      </c>
      <c r="E27" s="22">
        <v>0</v>
      </c>
      <c r="F27" s="9">
        <v>0</v>
      </c>
      <c r="G27" s="16">
        <v>32000</v>
      </c>
      <c r="H27" s="18">
        <v>32000</v>
      </c>
      <c r="I27" s="10">
        <f t="shared" si="0"/>
        <v>1280000</v>
      </c>
      <c r="J27" s="17" t="s">
        <v>12</v>
      </c>
    </row>
    <row r="28" spans="1:15" s="6" customFormat="1" ht="45" customHeight="1" x14ac:dyDescent="0.2">
      <c r="A28" s="51" t="s">
        <v>43</v>
      </c>
      <c r="B28" s="48" t="s">
        <v>27</v>
      </c>
      <c r="C28" s="21">
        <v>40</v>
      </c>
      <c r="D28" s="22">
        <v>32000</v>
      </c>
      <c r="E28" s="22">
        <v>0</v>
      </c>
      <c r="F28" s="9">
        <v>0</v>
      </c>
      <c r="G28" s="16">
        <v>32000</v>
      </c>
      <c r="H28" s="18">
        <v>32000</v>
      </c>
      <c r="I28" s="10">
        <f t="shared" si="0"/>
        <v>1280000</v>
      </c>
      <c r="J28" s="17" t="s">
        <v>12</v>
      </c>
    </row>
    <row r="29" spans="1:15" s="6" customFormat="1" ht="47.25" customHeight="1" x14ac:dyDescent="0.2">
      <c r="A29" s="51" t="s">
        <v>44</v>
      </c>
      <c r="B29" s="48" t="s">
        <v>27</v>
      </c>
      <c r="C29" s="21">
        <v>80</v>
      </c>
      <c r="D29" s="22">
        <v>5000</v>
      </c>
      <c r="E29" s="22">
        <v>0</v>
      </c>
      <c r="F29" s="9">
        <v>0</v>
      </c>
      <c r="G29" s="16">
        <v>5000</v>
      </c>
      <c r="H29" s="18">
        <v>5000</v>
      </c>
      <c r="I29" s="10">
        <f t="shared" si="0"/>
        <v>400000</v>
      </c>
      <c r="J29" s="17" t="s">
        <v>12</v>
      </c>
    </row>
    <row r="30" spans="1:15" s="6" customFormat="1" ht="37.5" customHeight="1" x14ac:dyDescent="0.2">
      <c r="A30" s="51" t="s">
        <v>45</v>
      </c>
      <c r="B30" s="48" t="s">
        <v>27</v>
      </c>
      <c r="C30" s="21">
        <v>40</v>
      </c>
      <c r="D30" s="22">
        <v>40000</v>
      </c>
      <c r="E30" s="22">
        <v>0</v>
      </c>
      <c r="F30" s="9">
        <v>0</v>
      </c>
      <c r="G30" s="16">
        <v>40000</v>
      </c>
      <c r="H30" s="18">
        <v>40000</v>
      </c>
      <c r="I30" s="10">
        <f t="shared" si="0"/>
        <v>1600000</v>
      </c>
      <c r="J30" s="17" t="s">
        <v>12</v>
      </c>
      <c r="O30" s="53"/>
    </row>
    <row r="31" spans="1:15" s="6" customFormat="1" ht="39.75" customHeight="1" x14ac:dyDescent="0.2">
      <c r="A31" s="51" t="s">
        <v>46</v>
      </c>
      <c r="B31" s="48" t="s">
        <v>27</v>
      </c>
      <c r="C31" s="21">
        <v>80</v>
      </c>
      <c r="D31" s="22">
        <v>12000</v>
      </c>
      <c r="E31" s="22">
        <v>0</v>
      </c>
      <c r="F31" s="9">
        <v>0</v>
      </c>
      <c r="G31" s="16">
        <v>12000</v>
      </c>
      <c r="H31" s="18">
        <v>12000</v>
      </c>
      <c r="I31" s="10">
        <f t="shared" si="0"/>
        <v>960000</v>
      </c>
      <c r="J31" s="17" t="s">
        <v>12</v>
      </c>
      <c r="O31" s="53"/>
    </row>
    <row r="32" spans="1:15" s="6" customFormat="1" ht="39" customHeight="1" x14ac:dyDescent="0.2">
      <c r="A32" s="51" t="s">
        <v>47</v>
      </c>
      <c r="B32" s="48" t="s">
        <v>27</v>
      </c>
      <c r="C32" s="21">
        <v>1</v>
      </c>
      <c r="D32" s="22">
        <v>1500000</v>
      </c>
      <c r="E32" s="22">
        <v>0</v>
      </c>
      <c r="F32" s="9">
        <v>0</v>
      </c>
      <c r="G32" s="16">
        <v>1500000</v>
      </c>
      <c r="H32" s="18">
        <v>1500000</v>
      </c>
      <c r="I32" s="10">
        <f t="shared" si="0"/>
        <v>1500000</v>
      </c>
      <c r="J32" s="17" t="s">
        <v>12</v>
      </c>
      <c r="O32" s="53"/>
    </row>
    <row r="33" spans="1:15" s="6" customFormat="1" ht="39" customHeight="1" x14ac:dyDescent="0.2">
      <c r="A33" s="51" t="s">
        <v>48</v>
      </c>
      <c r="B33" s="48" t="s">
        <v>49</v>
      </c>
      <c r="C33" s="52">
        <v>0.18</v>
      </c>
      <c r="D33" s="22">
        <v>6935400</v>
      </c>
      <c r="E33" s="22">
        <v>0</v>
      </c>
      <c r="F33" s="9">
        <v>0</v>
      </c>
      <c r="G33" s="16">
        <v>6935400</v>
      </c>
      <c r="H33" s="18">
        <f t="shared" ref="H8:H36" si="1">ROUNDUP(G33,0)</f>
        <v>6935400</v>
      </c>
      <c r="I33" s="10">
        <v>6935400</v>
      </c>
      <c r="J33" s="17" t="s">
        <v>12</v>
      </c>
      <c r="O33" s="53"/>
    </row>
    <row r="34" spans="1:15" s="6" customFormat="1" ht="39" customHeight="1" x14ac:dyDescent="0.2">
      <c r="A34" s="51" t="s">
        <v>50</v>
      </c>
      <c r="B34" s="48" t="s">
        <v>49</v>
      </c>
      <c r="C34" s="52">
        <v>7.0000000000000007E-2</v>
      </c>
      <c r="D34" s="22">
        <v>2697100.0000000005</v>
      </c>
      <c r="E34" s="22">
        <v>0</v>
      </c>
      <c r="F34" s="9">
        <v>0</v>
      </c>
      <c r="G34" s="16">
        <v>2697100.0000000005</v>
      </c>
      <c r="H34" s="18">
        <f t="shared" si="1"/>
        <v>2697100</v>
      </c>
      <c r="I34" s="10">
        <v>2697100.0000000005</v>
      </c>
      <c r="J34" s="17" t="s">
        <v>12</v>
      </c>
    </row>
    <row r="35" spans="1:15" s="6" customFormat="1" ht="39" customHeight="1" x14ac:dyDescent="0.2">
      <c r="A35" s="51" t="s">
        <v>51</v>
      </c>
      <c r="B35" s="48" t="s">
        <v>49</v>
      </c>
      <c r="C35" s="52">
        <v>0.04</v>
      </c>
      <c r="D35" s="22">
        <v>1541200</v>
      </c>
      <c r="E35" s="22">
        <v>0</v>
      </c>
      <c r="F35" s="9">
        <v>0</v>
      </c>
      <c r="G35" s="16">
        <v>1541200</v>
      </c>
      <c r="H35" s="18">
        <f t="shared" si="1"/>
        <v>1541200</v>
      </c>
      <c r="I35" s="10">
        <v>1541200</v>
      </c>
      <c r="J35" s="17" t="s">
        <v>12</v>
      </c>
    </row>
    <row r="36" spans="1:15" s="6" customFormat="1" ht="39" customHeight="1" x14ac:dyDescent="0.2">
      <c r="A36" s="51" t="s">
        <v>52</v>
      </c>
      <c r="B36" s="48" t="s">
        <v>49</v>
      </c>
      <c r="C36" s="52">
        <v>0.19</v>
      </c>
      <c r="D36" s="22">
        <f>(D35*0.19)</f>
        <v>292828</v>
      </c>
      <c r="E36" s="22">
        <v>0</v>
      </c>
      <c r="F36" s="9">
        <v>0</v>
      </c>
      <c r="G36" s="16">
        <v>292828</v>
      </c>
      <c r="H36" s="18">
        <f t="shared" si="1"/>
        <v>292828</v>
      </c>
      <c r="I36" s="10">
        <v>292828</v>
      </c>
      <c r="J36" s="17" t="s">
        <v>12</v>
      </c>
    </row>
    <row r="37" spans="1:15" s="7" customFormat="1" ht="24" customHeight="1" x14ac:dyDescent="0.25">
      <c r="A37" s="43" t="s">
        <v>13</v>
      </c>
      <c r="B37" s="44"/>
      <c r="C37" s="44"/>
      <c r="D37" s="44"/>
      <c r="E37" s="44"/>
      <c r="F37" s="44"/>
      <c r="G37" s="44"/>
      <c r="H37" s="44"/>
      <c r="I37" s="19">
        <f>SUM(I7:I36)</f>
        <v>49996528</v>
      </c>
      <c r="J37" s="23"/>
    </row>
    <row r="38" spans="1:15" ht="21.75" customHeight="1" x14ac:dyDescent="0.2">
      <c r="A38" s="42" t="s">
        <v>56</v>
      </c>
      <c r="B38" s="42"/>
      <c r="C38" s="34"/>
      <c r="D38" s="34"/>
      <c r="E38" s="34"/>
      <c r="F38" s="34"/>
      <c r="G38" s="34"/>
      <c r="H38" s="34"/>
      <c r="I38" s="34"/>
      <c r="J38" s="34"/>
    </row>
    <row r="39" spans="1:15" ht="2.25" customHeight="1" x14ac:dyDescent="0.2">
      <c r="A39" s="34"/>
      <c r="B39" s="34"/>
      <c r="C39" s="34"/>
      <c r="D39" s="34"/>
      <c r="E39" s="34"/>
      <c r="F39" s="34"/>
      <c r="G39" s="34"/>
      <c r="H39" s="34"/>
      <c r="I39" s="34"/>
      <c r="J39" s="34"/>
    </row>
    <row r="40" spans="1:15" hidden="1" x14ac:dyDescent="0.2"/>
    <row r="41" spans="1:15" ht="14.25" customHeight="1" x14ac:dyDescent="0.2">
      <c r="A41" s="35" t="s">
        <v>14</v>
      </c>
      <c r="B41" s="35"/>
      <c r="C41" s="35"/>
      <c r="D41" s="35"/>
      <c r="E41" s="15"/>
    </row>
    <row r="42" spans="1:15" x14ac:dyDescent="0.2">
      <c r="A42" s="35"/>
      <c r="B42" s="35"/>
      <c r="C42" s="35"/>
      <c r="D42" s="35"/>
      <c r="E42" s="15"/>
    </row>
    <row r="43" spans="1:15" ht="10.5" customHeight="1" x14ac:dyDescent="0.2">
      <c r="A43" s="35"/>
      <c r="B43" s="35"/>
      <c r="C43" s="35"/>
      <c r="D43" s="35"/>
      <c r="E43" s="15"/>
    </row>
    <row r="44" spans="1:15" x14ac:dyDescent="0.2">
      <c r="G44" s="8"/>
    </row>
  </sheetData>
  <mergeCells count="15">
    <mergeCell ref="A38:J39"/>
    <mergeCell ref="A41:D43"/>
    <mergeCell ref="A1:B2"/>
    <mergeCell ref="D1:F2"/>
    <mergeCell ref="G1:J1"/>
    <mergeCell ref="G2:J2"/>
    <mergeCell ref="B3:J3"/>
    <mergeCell ref="A4:A6"/>
    <mergeCell ref="B4:B6"/>
    <mergeCell ref="G4:G6"/>
    <mergeCell ref="H4:H6"/>
    <mergeCell ref="J4:J6"/>
    <mergeCell ref="C4:C6"/>
    <mergeCell ref="A37:H37"/>
    <mergeCell ref="I4:I6"/>
  </mergeCells>
  <pageMargins left="0.25" right="0.25" top="0.75" bottom="0.75" header="0.3" footer="0.3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GCO-040-PDT-002-f-016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Bustos</dc:creator>
  <cp:lastModifiedBy>Carlos Ignacio Ospina Ramirez</cp:lastModifiedBy>
  <cp:lastPrinted>2024-04-08T13:07:03Z</cp:lastPrinted>
  <dcterms:created xsi:type="dcterms:W3CDTF">2019-10-30T15:43:12Z</dcterms:created>
  <dcterms:modified xsi:type="dcterms:W3CDTF">2025-10-15T22:09:03Z</dcterms:modified>
</cp:coreProperties>
</file>