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tbcsj-my.sharepoint.com/personal/mzuletac_cendoj_ramajudicial_gov_co/Documents/Unplodd 1/Contratación/Contratación 2025/En trámite/Blindaje de seguridad/Estudio de mercado/"/>
    </mc:Choice>
  </mc:AlternateContent>
  <xr:revisionPtr revIDLastSave="80" documentId="8_{DCC78168-C5F8-47EA-AF6D-36243B889565}" xr6:coauthVersionLast="47" xr6:coauthVersionMax="47" xr10:uidLastSave="{C16363E3-5C9A-402D-9150-09E322695502}"/>
  <bookViews>
    <workbookView xWindow="-120" yWindow="-120" windowWidth="29040" windowHeight="15720" xr2:uid="{9006E7D3-AF8D-47BF-B9CF-C777D1F49E0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1" l="1"/>
  <c r="K7" i="1"/>
  <c r="K4" i="1"/>
  <c r="K5" i="1"/>
  <c r="K6" i="1"/>
  <c r="K3" i="1"/>
  <c r="J4" i="1"/>
  <c r="J5" i="1"/>
  <c r="J6" i="1"/>
  <c r="J3" i="1"/>
  <c r="I7" i="1" l="1"/>
  <c r="H7" i="1"/>
  <c r="I4" i="1"/>
  <c r="I5" i="1"/>
  <c r="I6" i="1"/>
  <c r="I3" i="1"/>
  <c r="G7" i="1"/>
  <c r="G4" i="1"/>
  <c r="G5" i="1"/>
  <c r="G6" i="1"/>
  <c r="G3" i="1"/>
  <c r="F7" i="1"/>
  <c r="E7" i="1"/>
  <c r="D7" i="1"/>
  <c r="E6" i="1"/>
  <c r="E4" i="1"/>
  <c r="E5" i="1"/>
  <c r="E3" i="1"/>
</calcChain>
</file>

<file path=xl/sharedStrings.xml><?xml version="1.0" encoding="utf-8"?>
<sst xmlns="http://schemas.openxmlformats.org/spreadsheetml/2006/main" count="20" uniqueCount="14">
  <si>
    <t>Item</t>
  </si>
  <si>
    <t>Descripción</t>
  </si>
  <si>
    <t>Valor Unitario incluido Iva</t>
  </si>
  <si>
    <t>Valor Total</t>
  </si>
  <si>
    <t>Cantidad</t>
  </si>
  <si>
    <r>
      <t xml:space="preserve">Desmonte, suministro e instalación de cristales para puertas delanteras Nivel III </t>
    </r>
    <r>
      <rPr>
        <sz val="11"/>
        <color rgb="FFFF0000"/>
        <rFont val="Aptos Narrow"/>
        <family val="2"/>
        <scheme val="minor"/>
      </rPr>
      <t>de 19 mm de espesor</t>
    </r>
    <r>
      <rPr>
        <sz val="11"/>
        <color theme="1"/>
        <rFont val="Aptos Narrow"/>
        <family val="2"/>
        <scheme val="minor"/>
      </rPr>
      <t xml:space="preserve"> a vehículo  Toyota Prado Modelo 2013.
Los cristales debe contar con la debida certificación de empresas que cumpla con los estándares de blindaje.</t>
    </r>
  </si>
  <si>
    <t>Desmonte, suministro e instalación de cristal panorámico Nivel III de 19 mm de espesor a vehículo blindado de marca Toyota Prado Modelo 2013.
El cristal debe contar con la debida certificación de empresas que cumpla con los estándares de blindaje.</t>
  </si>
  <si>
    <r>
      <t xml:space="preserve">Desmonte, suministro e instalación de cristales para puertas traseras Nivel III </t>
    </r>
    <r>
      <rPr>
        <sz val="11"/>
        <color rgb="FFFF0000"/>
        <rFont val="Aptos Narrow"/>
        <family val="2"/>
        <scheme val="minor"/>
      </rPr>
      <t>de 19 mm de espesor</t>
    </r>
    <r>
      <rPr>
        <sz val="11"/>
        <color theme="1"/>
        <rFont val="Aptos Narrow"/>
        <family val="2"/>
        <scheme val="minor"/>
      </rPr>
      <t xml:space="preserve"> a vehículo blindado de marca Toyota Prado Modelo 2013.
Los cristales debe contar con la debida certificación de empresas que cumpla con los estándares de blindaje.</t>
    </r>
  </si>
  <si>
    <t>Restauración y aplicación de pintura anticorrosiva a pareles a vehículo blindado de marca Toyota Prado Modelo 2013.</t>
  </si>
  <si>
    <t>DISTRIBUCIONES S.A.S. DEPARTAMENTO DE SEGURIDAD</t>
  </si>
  <si>
    <t>TOTAL</t>
  </si>
  <si>
    <t>GESTIONES S.A.S.</t>
  </si>
  <si>
    <t>BLINDEX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</si>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</sst>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5" formatCode="_-&quot;$&quot;\ * #,##0_-;\-&quot;$&quot;\ * #,##0_-;_-&quot;$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3" fontId="0" fillId="2" borderId="1" xfId="0" applyNumberFormat="1" applyFill="1" applyBorder="1"/>
    <xf numFmtId="3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3" fontId="0" fillId="3" borderId="1" xfId="0" applyNumberFormat="1" applyFill="1" applyBorder="1" applyAlignment="1">
      <alignment horizontal="center" vertical="center" wrapText="1"/>
    </xf>
    <xf numFmtId="3" fontId="0" fillId="3" borderId="1" xfId="0" applyNumberFormat="1" applyFill="1" applyBorder="1" applyAlignment="1">
      <alignment horizontal="center" vertical="center"/>
    </xf>
    <xf numFmtId="165" fontId="0" fillId="3" borderId="1" xfId="1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3" fontId="0" fillId="4" borderId="1" xfId="0" applyNumberFormat="1" applyFill="1" applyBorder="1"/>
    <xf numFmtId="165" fontId="0" fillId="3" borderId="1" xfId="1" applyNumberFormat="1" applyFont="1" applyFill="1" applyBorder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733B7-E955-4E74-89F8-56E58DBCE476}">
  <dimension ref="A1:K7"/>
  <sheetViews>
    <sheetView tabSelected="1" workbookViewId="0">
      <selection activeCell="L10" sqref="L10"/>
    </sheetView>
  </sheetViews>
  <sheetFormatPr baseColWidth="10" defaultRowHeight="15" x14ac:dyDescent="0.25"/>
  <cols>
    <col min="2" max="2" width="66.28515625" customWidth="1"/>
    <col min="4" max="4" width="16.7109375" customWidth="1"/>
    <col min="5" max="5" width="16" customWidth="1"/>
    <col min="6" max="6" width="15.28515625" customWidth="1"/>
    <col min="7" max="8" width="13.7109375" customWidth="1"/>
    <col min="9" max="9" width="13.28515625" customWidth="1"/>
  </cols>
  <sheetData>
    <row r="1" spans="1:11" ht="33.75" customHeight="1" x14ac:dyDescent="0.25">
      <c r="D1" s="9" t="s">
        <v>9</v>
      </c>
      <c r="E1" s="9"/>
      <c r="F1" s="10" t="s">
        <v>11</v>
      </c>
      <c r="G1" s="10"/>
      <c r="H1" s="10" t="s">
        <v>12</v>
      </c>
      <c r="I1" s="10"/>
      <c r="J1" s="14" t="s">
        <v>13</v>
      </c>
      <c r="K1" s="14"/>
    </row>
    <row r="2" spans="1:11" ht="45" x14ac:dyDescent="0.25">
      <c r="A2" s="3" t="s">
        <v>0</v>
      </c>
      <c r="B2" s="3" t="s">
        <v>1</v>
      </c>
      <c r="C2" s="3" t="s">
        <v>4</v>
      </c>
      <c r="D2" s="4" t="s">
        <v>2</v>
      </c>
      <c r="E2" s="3" t="s">
        <v>3</v>
      </c>
      <c r="F2" s="4" t="s">
        <v>2</v>
      </c>
      <c r="G2" s="3" t="s">
        <v>3</v>
      </c>
      <c r="H2" s="4" t="s">
        <v>2</v>
      </c>
      <c r="I2" s="3" t="s">
        <v>3</v>
      </c>
      <c r="J2" s="15" t="s">
        <v>2</v>
      </c>
      <c r="K2" s="16" t="s">
        <v>3</v>
      </c>
    </row>
    <row r="3" spans="1:11" ht="72" customHeight="1" x14ac:dyDescent="0.25">
      <c r="A3" s="1">
        <v>1</v>
      </c>
      <c r="B3" s="2" t="s">
        <v>6</v>
      </c>
      <c r="C3" s="1">
        <v>1</v>
      </c>
      <c r="D3" s="11">
        <v>10400000</v>
      </c>
      <c r="E3" s="12">
        <f>D3*C3</f>
        <v>10400000</v>
      </c>
      <c r="F3" s="5">
        <v>10200000</v>
      </c>
      <c r="G3" s="5">
        <f>F3*C3</f>
        <v>10200000</v>
      </c>
      <c r="H3" s="13">
        <v>4107000</v>
      </c>
      <c r="I3" s="13">
        <f>+H3*C3</f>
        <v>4107000</v>
      </c>
      <c r="J3" s="5">
        <f>ROUND((D3+F3+H3)/3,0)</f>
        <v>8235667</v>
      </c>
      <c r="K3" s="5">
        <f>J3*C3</f>
        <v>8235667</v>
      </c>
    </row>
    <row r="4" spans="1:11" ht="78" customHeight="1" x14ac:dyDescent="0.25">
      <c r="A4" s="1">
        <v>2</v>
      </c>
      <c r="B4" s="2" t="s">
        <v>5</v>
      </c>
      <c r="C4" s="1">
        <v>2</v>
      </c>
      <c r="D4" s="11">
        <v>6300000</v>
      </c>
      <c r="E4" s="12">
        <f t="shared" ref="E4:E5" si="0">D4*C4</f>
        <v>12600000</v>
      </c>
      <c r="F4" s="5">
        <v>6100000</v>
      </c>
      <c r="G4" s="5">
        <f t="shared" ref="G4:G6" si="1">F4*C4</f>
        <v>12200000</v>
      </c>
      <c r="H4" s="13">
        <v>2165900</v>
      </c>
      <c r="I4" s="13">
        <f t="shared" ref="I4:I6" si="2">+H4*C4</f>
        <v>4331800</v>
      </c>
      <c r="J4" s="5">
        <f t="shared" ref="J4:J6" si="3">ROUND((D4+F4+H4)/3,0)</f>
        <v>4855300</v>
      </c>
      <c r="K4" s="5">
        <f t="shared" ref="K4:K6" si="4">J4*C4</f>
        <v>9710600</v>
      </c>
    </row>
    <row r="5" spans="1:11" ht="91.5" customHeight="1" x14ac:dyDescent="0.25">
      <c r="A5" s="1">
        <v>3</v>
      </c>
      <c r="B5" s="2" t="s">
        <v>7</v>
      </c>
      <c r="C5" s="1">
        <v>2</v>
      </c>
      <c r="D5" s="11">
        <v>6300000</v>
      </c>
      <c r="E5" s="12">
        <f t="shared" si="0"/>
        <v>12600000</v>
      </c>
      <c r="F5" s="5">
        <v>6100000</v>
      </c>
      <c r="G5" s="5">
        <f t="shared" si="1"/>
        <v>12200000</v>
      </c>
      <c r="H5" s="13">
        <v>2165900</v>
      </c>
      <c r="I5" s="13">
        <f t="shared" si="2"/>
        <v>4331800</v>
      </c>
      <c r="J5" s="5">
        <f t="shared" si="3"/>
        <v>4855300</v>
      </c>
      <c r="K5" s="5">
        <f t="shared" si="4"/>
        <v>9710600</v>
      </c>
    </row>
    <row r="6" spans="1:11" ht="30" x14ac:dyDescent="0.25">
      <c r="A6" s="1">
        <v>4</v>
      </c>
      <c r="B6" s="2" t="s">
        <v>8</v>
      </c>
      <c r="C6" s="1">
        <v>5</v>
      </c>
      <c r="D6" s="11">
        <v>2600000</v>
      </c>
      <c r="E6" s="12">
        <f>D6*C6</f>
        <v>13000000</v>
      </c>
      <c r="F6" s="5">
        <v>2400000</v>
      </c>
      <c r="G6" s="5">
        <f t="shared" si="1"/>
        <v>12000000</v>
      </c>
      <c r="H6" s="18">
        <v>132000</v>
      </c>
      <c r="I6" s="13">
        <f t="shared" si="2"/>
        <v>660000</v>
      </c>
      <c r="J6" s="5">
        <f t="shared" si="3"/>
        <v>1710667</v>
      </c>
      <c r="K6" s="5">
        <f t="shared" si="4"/>
        <v>8553335</v>
      </c>
    </row>
    <row r="7" spans="1:11" x14ac:dyDescent="0.25">
      <c r="A7" s="6" t="s">
        <v>10</v>
      </c>
      <c r="B7" s="6"/>
      <c r="C7" s="6"/>
      <c r="D7" s="7">
        <f>SUM(D3:D6)</f>
        <v>25600000</v>
      </c>
      <c r="E7" s="7">
        <f>SUM(E3:E6)</f>
        <v>48600000</v>
      </c>
      <c r="F7" s="8">
        <f>SUM(F3:F6)</f>
        <v>24800000</v>
      </c>
      <c r="G7" s="8">
        <f>SUM(I3)</f>
        <v>4107000</v>
      </c>
      <c r="H7" s="8">
        <f>SUM(H3:H6)</f>
        <v>8570800</v>
      </c>
      <c r="I7" s="8">
        <f>SUM(I3:I6)</f>
        <v>13430600</v>
      </c>
      <c r="J7" s="17">
        <f>SUM(J3:J6)</f>
        <v>19656934</v>
      </c>
      <c r="K7" s="17">
        <f>SUM(K3:K6)</f>
        <v>36210202</v>
      </c>
    </row>
  </sheetData>
  <mergeCells count="5">
    <mergeCell ref="D1:E1"/>
    <mergeCell ref="A7:C7"/>
    <mergeCell ref="F1:G1"/>
    <mergeCell ref="H1:I1"/>
    <mergeCell ref="J1:K1"/>
  </mergeCells>
  <pageMargins left="0.7" right="0.7" top="0.75" bottom="0.75" header="0.3" footer="0.3"/>
  <pageSetup paperSize="1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Consejo Superior de la Judicatura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Zuleta Carrasquilla</dc:creator>
  <cp:lastModifiedBy>Miguel Jose Zuleta Carrasquilla</cp:lastModifiedBy>
  <cp:lastPrinted>2025-06-25T13:15:03Z</cp:lastPrinted>
  <dcterms:created xsi:type="dcterms:W3CDTF">2025-06-25T12:49:21Z</dcterms:created>
  <dcterms:modified xsi:type="dcterms:W3CDTF">2025-07-16T15:27:31Z</dcterms:modified>
</cp:coreProperties>
</file>