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defaultThemeVersion="202300"/>
  <mc:AlternateContent xmlns:mc="http://schemas.openxmlformats.org/markup-compatibility/2006">
    <mc:Choice Requires="x15">
      <x15ac:absPath xmlns:x15ac="http://schemas.microsoft.com/office/spreadsheetml/2010/11/ac" url="E:\CLÍMA LABORAL\proceso nuevo\4-cotizacion nueva\"/>
    </mc:Choice>
  </mc:AlternateContent>
  <xr:revisionPtr revIDLastSave="0" documentId="13_ncr:1_{27690203-513C-4613-977E-CCAEA1388408}" xr6:coauthVersionLast="47" xr6:coauthVersionMax="47" xr10:uidLastSave="{00000000-0000-0000-0000-000000000000}"/>
  <bookViews>
    <workbookView xWindow="-120" yWindow="-120" windowWidth="29040" windowHeight="15720" xr2:uid="{A62AC8EE-D9FE-4CE9-8843-5C22D8953343}"/>
  </bookViews>
  <sheets>
    <sheet name="ESTUDIO MERCADO CLIMA LABORAL" sheetId="3"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14" i="3" l="1"/>
  <c r="K13" i="3"/>
  <c r="K12" i="3"/>
  <c r="I13" i="3"/>
  <c r="I7" i="3"/>
  <c r="I8" i="3"/>
  <c r="I9" i="3"/>
  <c r="I10" i="3"/>
  <c r="I11" i="3"/>
  <c r="K11" i="3" s="1"/>
  <c r="I6" i="3"/>
  <c r="G11" i="3"/>
  <c r="G6" i="3"/>
  <c r="J6" i="3"/>
  <c r="J7" i="3"/>
  <c r="J8" i="3"/>
  <c r="J9" i="3"/>
  <c r="J10" i="3"/>
  <c r="J11" i="3"/>
  <c r="G10" i="3"/>
  <c r="G9" i="3"/>
  <c r="G8" i="3"/>
  <c r="G7" i="3"/>
  <c r="I12" i="3" l="1"/>
  <c r="K9" i="3"/>
  <c r="I14" i="3"/>
  <c r="K8" i="3"/>
  <c r="K10" i="3"/>
  <c r="K6" i="3"/>
  <c r="K7" i="3"/>
  <c r="G12" i="3"/>
  <c r="G13" i="3" l="1"/>
  <c r="G14" i="3" s="1"/>
</calcChain>
</file>

<file path=xl/sharedStrings.xml><?xml version="1.0" encoding="utf-8"?>
<sst xmlns="http://schemas.openxmlformats.org/spreadsheetml/2006/main" count="50" uniqueCount="41">
  <si>
    <t>ITEMS</t>
  </si>
  <si>
    <t>CANT</t>
  </si>
  <si>
    <t>UNIDAD DE MEDIDA</t>
  </si>
  <si>
    <t>DENOMINACION Y/O DESCRIPCION TECNICA DEL BIEN O SERVICIO</t>
  </si>
  <si>
    <t>SUBTOTAL</t>
  </si>
  <si>
    <t>DIA</t>
  </si>
  <si>
    <t>TALLER COMUNICACIÓN EFECTIVA</t>
  </si>
  <si>
    <t>OPERADOR LOGISTICO</t>
  </si>
  <si>
    <t>REFRIGERIO</t>
  </si>
  <si>
    <t>ALMUERZO</t>
  </si>
  <si>
    <t>CONFERENCISTA</t>
  </si>
  <si>
    <t>TALLERES DE CRECIMIENTO EMOCIONAL</t>
  </si>
  <si>
    <t>Teniendo en cuenta los resultados arrojados rn la aplicación de bateria de riesgo psicosocial, se programan charlas de psicoeducación en Lenguaje verbal, expresiones no verbales y adecuados canales de comunicación, esta actividad será dirigida por un profesional experto en el tema y especialista en seguridad y salud en el trabajo. Las actividades deben ser diseñadas por un Psicólogo especialista en Coaching y Salud Ocupacional; ademas de ejercicios practicas en temas de comunicación verbal con fonoaudiologo, quien se encargue de apoyar los talleres y psicoeducar en tecnicas de lenguaje verbal y no verbal, con el fin de se logre una comunicacion eficaz. Estas actividades seran dictadas a lideres de grupos, areas y procesos con el fin de entrenarlos en comunicación asertiva y eficaz para mantener un clima laboral saludable donde se estimule las buenas relaciones interpersonales.</t>
  </si>
  <si>
    <t>Hotel o Caja de Compensación de fácil acceso y localización, que cuente con parqueadero y plan de emergencia, que incluya un Salón para 40 personas por dia, con aire acondicionado, buena iluminación, conexiones eléctricas, conexión de internet wi-fi, silleteria comoda, suministro de papelería, fotocopias, materiales, ayudas audiovisuales así como todos los insumos indispensables para la prestación de lo servicio.</t>
  </si>
  <si>
    <t xml:space="preserve">Dos refrigerios por cada participante (Palito de Queso (Bastón de hojaldre relleno de queso)  / Porción de Empanadas de Carne y pollo, estos deben estar acompañados de jugo de fruta natural), Mesero para la atención del evento; estos deben estar acompañados de Estación de Café incluyendo, Aromática, Agua, azúcar normal y light, insta cream. </t>
  </si>
  <si>
    <t>2 dias: Almuerzo tipo buffet (Pollo  relleno de queso y espinacas y Posta cartagenera - Ensalada verde (lechuga, espárragos blancos, brócoli, arvejas y champiñones.) - Arroz primavera – Flan de Coco - Jugo de Fruta).</t>
  </si>
  <si>
    <t xml:space="preserve">Conferencista especializado en los temas relacionados, incluyendo la hoja de vida de este, donde especifiquen la experiencia de 2 años y perfil relacionada (Mínimo Especialista).  Talleres experimentales sobre las siguientes temáticas: 1.Liderazgo,  2. Estilos de liderazgo 3. Empoderamiento, 4. Trabajo colaborativo, 5. Sentido de pertenencia. Todas las actividades deben ser dinámicas y que incluya materiales para los conocimientos de los trabajadores por ejemplo (lápices, hojas, juegos, balones, todo lo que requiera los talleres para que sea ameno y dinámico. Los talleres NO deben ser Tipo Magistral. </t>
  </si>
  <si>
    <t>Brindar formaciones en el manejo emocional que favorezca el trabajo en equipo. Trabajar el autoestima-autocencepto, hablidades cmunicativas, relaciones sociales.Charla virtual con psicologo especialista en el tema o coaching entrenado. Se brindaran espacios de formacion a los colaboradores en los que se entrenaran en temas para la salud mental y emocinal que fortalezca el crecimiento personal. Estos talleres se haran en grupos pequeños con personal especefico que este en procesos y/o seguimientos por parte del area.</t>
  </si>
  <si>
    <t>OBJETO:  Contratar la intervención para la mejora del clima organizacional del SENA Regional Bolivar.</t>
  </si>
  <si>
    <t>SERVICIO NACIONAL DE APRENDIZAJE SENA</t>
  </si>
  <si>
    <t>ANEXOS ESTUDIO DE MERCADO COMPARATIVO DE PRECIOS</t>
  </si>
  <si>
    <t>CARMENZA BRAY BOHORQUEZ</t>
  </si>
  <si>
    <t>DENOMINACION GENERAL</t>
  </si>
  <si>
    <t>ESTHER C CUELLO H</t>
  </si>
  <si>
    <t>PROMEDIO</t>
  </si>
  <si>
    <t>UND</t>
  </si>
  <si>
    <t>DÍA</t>
  </si>
  <si>
    <t>SUBTOTAL:</t>
  </si>
  <si>
    <t>I.V.A.</t>
  </si>
  <si>
    <t>TOTAL:</t>
  </si>
  <si>
    <t>$1.500.000</t>
  </si>
  <si>
    <t>$900.000</t>
  </si>
  <si>
    <t>$15.000</t>
  </si>
  <si>
    <t>$2.000.000</t>
  </si>
  <si>
    <t>VALOR UNITARIO</t>
  </si>
  <si>
    <t xml:space="preserve">VALOR UNITARIO </t>
  </si>
  <si>
    <t>$2.500.000</t>
  </si>
  <si>
    <t>$1.788.000</t>
  </si>
  <si>
    <t>$60.000</t>
  </si>
  <si>
    <t>Suma que supera el presupuesto de la entidad por lo que las ofertas deben tener en cuenta el valor disponible relacionado en la Nota 1 del presente estudio.</t>
  </si>
  <si>
    <r>
      <rPr>
        <b/>
        <sz val="12"/>
        <color theme="1"/>
        <rFont val="Arial"/>
        <family val="2"/>
      </rPr>
      <t>Nota 1:</t>
    </r>
    <r>
      <rPr>
        <b/>
        <sz val="10"/>
        <color theme="1"/>
        <rFont val="Arial"/>
        <family val="2"/>
      </rPr>
      <t xml:space="preserve"> </t>
    </r>
    <r>
      <rPr>
        <sz val="10"/>
        <color theme="1"/>
        <rFont val="Arial"/>
        <family val="2"/>
      </rPr>
      <t xml:space="preserve">  De acuerdo al presente estudio del mercado los interesados en cotizar, realizaron sus cotizaciones, no obstante, no se relacionó el valor del i.v.a.., por lo que se procedio ajustar las cotizaciones con dicho valor, siendo ajustadas a la realidad de acuerdo a la necesidad de la entidad, sin embargo, pese a dicho ajuste, </t>
    </r>
    <r>
      <rPr>
        <b/>
        <sz val="10"/>
        <color theme="1"/>
        <rFont val="Arial"/>
        <family val="2"/>
      </rPr>
      <t>el estudio de mercado arrojó un valor superior al presupuesto disponible para dicho proceso.</t>
    </r>
    <r>
      <rPr>
        <sz val="10"/>
        <color theme="1"/>
        <rFont val="Arial"/>
        <family val="2"/>
      </rPr>
      <t xml:space="preserve"> En consecuncia, la entidad aclara que solo cuenta con un presupuesto de </t>
    </r>
    <r>
      <rPr>
        <b/>
        <u/>
        <sz val="14"/>
        <color theme="1"/>
        <rFont val="Arial"/>
        <family val="2"/>
      </rPr>
      <t>($18.360.000)</t>
    </r>
    <r>
      <rPr>
        <b/>
        <u/>
        <sz val="13"/>
        <color theme="1"/>
        <rFont val="Arial"/>
        <family val="2"/>
      </rPr>
      <t xml:space="preserve"> </t>
    </r>
    <r>
      <rPr>
        <b/>
        <u/>
        <sz val="11"/>
        <color theme="1"/>
        <rFont val="Arial"/>
        <family val="2"/>
      </rPr>
      <t>, en tal sentido los proponentes interesados deberán tener en cuenta tal presupuesto, para su adjudicación.</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</si>
</sst>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 #,##0.00_-;\-&quot;$&quot;\ * #,##0.00_-;_-&quot;$&quot;\ * &quot;-&quot;??_-;_-@_-"/>
    <numFmt numFmtId="164" formatCode="&quot;$&quot;\ #,##0"/>
    <numFmt numFmtId="165" formatCode="_-&quot;$&quot;\ * #,##0_-;\-&quot;$&quot;\ * #,##0_-;_-&quot;$&quot;\ * &quot;-&quot;??_-;_-@_-"/>
    <numFmt numFmtId="166" formatCode="_ &quot;$&quot;\ * #,##0.00_ ;_ &quot;$&quot;\ * \-#,##0.00_ ;_ &quot;$&quot;\ * &quot;-&quot;??_ ;_ @_ "/>
    <numFmt numFmtId="167" formatCode="_ * #,##0.00_ ;_ * \-#,##0.00_ ;_ * &quot;-&quot;??_ ;_ @_ "/>
    <numFmt numFmtId="168" formatCode="_-[$$-240A]\ * #,##0.00_-;\-[$$-240A]\ * #,##0.00_-;_-[$$-240A]\ * &quot;-&quot;??_-;_-@_-"/>
    <numFmt numFmtId="169" formatCode="_-[$$-240A]\ * #,##0_-;\-[$$-240A]\ * #,##0_-;_-[$$-240A]\ * &quot;-&quot;??_-;_-@_-"/>
  </numFmts>
  <fonts count="17" x14ac:knownFonts="1">
    <font>
      <sz val="11"/>
      <color theme="1"/>
      <name val="Aptos Narrow"/>
      <family val="2"/>
      <scheme val="minor"/>
    </font>
    <font>
      <b/>
      <sz val="10"/>
      <color theme="1"/>
      <name val="Arial"/>
      <family val="2"/>
    </font>
    <font>
      <sz val="10"/>
      <color theme="1"/>
      <name val="Arial"/>
      <family val="2"/>
    </font>
    <font>
      <b/>
      <sz val="10"/>
      <color rgb="FF000000"/>
      <name val="Arial"/>
      <family val="2"/>
    </font>
    <font>
      <sz val="10"/>
      <color rgb="FF000000"/>
      <name val="Arial"/>
      <family val="2"/>
    </font>
    <font>
      <sz val="11"/>
      <color theme="1"/>
      <name val="Aptos Narrow"/>
      <family val="2"/>
      <scheme val="minor"/>
    </font>
    <font>
      <sz val="9"/>
      <color theme="1"/>
      <name val="Arial"/>
      <family val="2"/>
    </font>
    <font>
      <b/>
      <u/>
      <sz val="11"/>
      <color theme="1"/>
      <name val="Arial"/>
      <family val="2"/>
    </font>
    <font>
      <b/>
      <u/>
      <sz val="13"/>
      <color theme="1"/>
      <name val="Arial"/>
      <family val="2"/>
    </font>
    <font>
      <b/>
      <sz val="12"/>
      <color theme="1"/>
      <name val="Arial"/>
      <family val="2"/>
    </font>
    <font>
      <sz val="10"/>
      <name val="Arial"/>
    </font>
    <font>
      <sz val="10"/>
      <name val="Arial"/>
      <family val="2"/>
    </font>
    <font>
      <b/>
      <sz val="10"/>
      <name val="Arial"/>
      <family val="2"/>
    </font>
    <font>
      <sz val="12"/>
      <name val="Aptos Narrow"/>
      <family val="2"/>
      <scheme val="minor"/>
    </font>
    <font>
      <sz val="11"/>
      <color rgb="FF000000"/>
      <name val="Aptos Narrow"/>
      <family val="2"/>
      <scheme val="minor"/>
    </font>
    <font>
      <b/>
      <sz val="14"/>
      <name val="Aptos Narrow"/>
      <family val="2"/>
      <scheme val="minor"/>
    </font>
    <font>
      <b/>
      <u/>
      <sz val="14"/>
      <color theme="1"/>
      <name val="Arial"/>
      <family val="2"/>
    </font>
  </fonts>
  <fills count="8">
    <fill>
      <patternFill patternType="none"/>
    </fill>
    <fill>
      <patternFill patternType="gray125"/>
    </fill>
    <fill>
      <patternFill patternType="solid">
        <fgColor theme="0" tint="-0.14999847407452621"/>
        <bgColor indexed="64"/>
      </patternFill>
    </fill>
    <fill>
      <patternFill patternType="solid">
        <fgColor theme="0" tint="-0.249977111117893"/>
        <bgColor indexed="64"/>
      </patternFill>
    </fill>
    <fill>
      <patternFill patternType="solid">
        <fgColor theme="3" tint="0.749992370372631"/>
        <bgColor indexed="64"/>
      </patternFill>
    </fill>
    <fill>
      <patternFill patternType="solid">
        <fgColor theme="6" tint="0.59999389629810485"/>
        <bgColor indexed="64"/>
      </patternFill>
    </fill>
    <fill>
      <patternFill patternType="solid">
        <fgColor rgb="FFFFFF00"/>
        <bgColor indexed="64"/>
      </patternFill>
    </fill>
    <fill>
      <patternFill patternType="solid">
        <fgColor theme="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8">
    <xf numFmtId="0" fontId="0" fillId="0" borderId="0"/>
    <xf numFmtId="44" fontId="5" fillId="0" borderId="0" applyFont="0" applyFill="0" applyBorder="0" applyAlignment="0" applyProtection="0"/>
    <xf numFmtId="0" fontId="10" fillId="0" borderId="0"/>
    <xf numFmtId="167" fontId="10" fillId="0" borderId="0" applyFont="0" applyFill="0" applyBorder="0" applyAlignment="0" applyProtection="0"/>
    <xf numFmtId="166" fontId="10" fillId="0" borderId="0" applyFont="0" applyFill="0" applyBorder="0" applyAlignment="0" applyProtection="0"/>
    <xf numFmtId="167" fontId="11" fillId="0" borderId="0" applyFont="0" applyFill="0" applyBorder="0" applyAlignment="0" applyProtection="0"/>
    <xf numFmtId="0" fontId="11" fillId="0" borderId="0"/>
    <xf numFmtId="166" fontId="11" fillId="0" borderId="0" applyFont="0" applyFill="0" applyBorder="0" applyAlignment="0" applyProtection="0"/>
  </cellStyleXfs>
  <cellXfs count="51">
    <xf numFmtId="0" fontId="0" fillId="0" borderId="0" xfId="0"/>
    <xf numFmtId="0" fontId="1" fillId="0" borderId="0" xfId="0" applyFont="1"/>
    <xf numFmtId="0" fontId="2" fillId="0" borderId="0" xfId="0" applyFont="1"/>
    <xf numFmtId="164" fontId="2" fillId="0" borderId="0" xfId="0" applyNumberFormat="1" applyFont="1"/>
    <xf numFmtId="0" fontId="4" fillId="0" borderId="1" xfId="0" applyFont="1" applyBorder="1" applyAlignment="1">
      <alignment horizontal="center" vertical="center" wrapText="1"/>
    </xf>
    <xf numFmtId="165" fontId="2" fillId="0" borderId="1" xfId="1" applyNumberFormat="1" applyFont="1" applyBorder="1" applyAlignment="1">
      <alignment vertical="center"/>
    </xf>
    <xf numFmtId="0" fontId="3" fillId="0" borderId="1" xfId="0" applyFont="1" applyBorder="1" applyAlignment="1">
      <alignment horizontal="center" vertical="center" wrapText="1"/>
    </xf>
    <xf numFmtId="0" fontId="1" fillId="0" borderId="1" xfId="0" applyFont="1" applyBorder="1" applyAlignment="1">
      <alignment vertical="center" wrapText="1"/>
    </xf>
    <xf numFmtId="0" fontId="3" fillId="0" borderId="1" xfId="0" applyFont="1" applyBorder="1" applyAlignment="1">
      <alignment vertical="center" wrapText="1"/>
    </xf>
    <xf numFmtId="164" fontId="1" fillId="2" borderId="1" xfId="0" applyNumberFormat="1" applyFont="1" applyFill="1" applyBorder="1" applyAlignment="1">
      <alignment horizontal="center" vertical="center" wrapText="1"/>
    </xf>
    <xf numFmtId="1" fontId="13" fillId="0" borderId="1" xfId="3" applyNumberFormat="1" applyFont="1" applyFill="1" applyBorder="1" applyAlignment="1">
      <alignment horizontal="center" vertical="center" wrapText="1"/>
    </xf>
    <xf numFmtId="0" fontId="11" fillId="0" borderId="1" xfId="2" applyFont="1" applyBorder="1" applyAlignment="1">
      <alignment horizontal="center" vertical="center" wrapText="1"/>
    </xf>
    <xf numFmtId="49" fontId="13" fillId="0" borderId="1" xfId="5" applyNumberFormat="1" applyFont="1" applyFill="1" applyBorder="1" applyAlignment="1">
      <alignment horizontal="center" vertical="center" wrapText="1"/>
    </xf>
    <xf numFmtId="0" fontId="2" fillId="0" borderId="0" xfId="0" applyFont="1" applyAlignment="1">
      <alignment vertical="center" wrapText="1"/>
    </xf>
    <xf numFmtId="0" fontId="14" fillId="0" borderId="1" xfId="6" applyFont="1" applyBorder="1" applyAlignment="1">
      <alignment horizontal="center" vertical="center" wrapText="1"/>
    </xf>
    <xf numFmtId="0" fontId="11" fillId="0" borderId="1" xfId="6" applyBorder="1" applyAlignment="1">
      <alignment horizontal="center" vertical="center" wrapText="1"/>
    </xf>
    <xf numFmtId="168" fontId="13" fillId="0" borderId="1" xfId="5" applyNumberFormat="1" applyFont="1" applyFill="1" applyBorder="1" applyAlignment="1">
      <alignment horizontal="center" vertical="center" wrapText="1"/>
    </xf>
    <xf numFmtId="168" fontId="13" fillId="0" borderId="5" xfId="5" applyNumberFormat="1" applyFont="1" applyFill="1" applyBorder="1" applyAlignment="1">
      <alignment horizontal="center" vertical="center" wrapText="1"/>
    </xf>
    <xf numFmtId="0" fontId="3" fillId="7" borderId="1" xfId="0" applyFont="1" applyFill="1" applyBorder="1" applyAlignment="1">
      <alignment vertical="center" wrapText="1"/>
    </xf>
    <xf numFmtId="0" fontId="2" fillId="7" borderId="0" xfId="0" applyFont="1" applyFill="1" applyAlignment="1">
      <alignment vertical="top" wrapText="1"/>
    </xf>
    <xf numFmtId="0" fontId="2" fillId="7" borderId="0" xfId="0" applyFont="1" applyFill="1"/>
    <xf numFmtId="165" fontId="2" fillId="0" borderId="0" xfId="0" applyNumberFormat="1" applyFont="1"/>
    <xf numFmtId="0" fontId="2" fillId="0" borderId="1" xfId="0" applyFont="1" applyBorder="1"/>
    <xf numFmtId="165" fontId="12" fillId="6" borderId="1" xfId="6" applyNumberFormat="1" applyFont="1" applyFill="1" applyBorder="1"/>
    <xf numFmtId="165" fontId="2" fillId="0" borderId="0" xfId="0" applyNumberFormat="1" applyFont="1" applyAlignment="1">
      <alignment vertical="top" wrapText="1"/>
    </xf>
    <xf numFmtId="165" fontId="12" fillId="2" borderId="1" xfId="6" applyNumberFormat="1" applyFont="1" applyFill="1" applyBorder="1"/>
    <xf numFmtId="44" fontId="11" fillId="2" borderId="1" xfId="6" applyNumberFormat="1" applyFill="1" applyBorder="1"/>
    <xf numFmtId="165" fontId="11" fillId="2" borderId="1" xfId="6" applyNumberFormat="1" applyFill="1" applyBorder="1"/>
    <xf numFmtId="165" fontId="6" fillId="2" borderId="1" xfId="0" applyNumberFormat="1" applyFont="1" applyFill="1" applyBorder="1"/>
    <xf numFmtId="164" fontId="6" fillId="2" borderId="1" xfId="0" applyNumberFormat="1" applyFont="1" applyFill="1" applyBorder="1"/>
    <xf numFmtId="9" fontId="1" fillId="2" borderId="4" xfId="0" applyNumberFormat="1" applyFont="1" applyFill="1" applyBorder="1"/>
    <xf numFmtId="169" fontId="13" fillId="2" borderId="5" xfId="6" applyNumberFormat="1" applyFont="1" applyFill="1" applyBorder="1" applyAlignment="1" applyProtection="1">
      <alignment vertical="center" wrapText="1"/>
      <protection locked="0"/>
    </xf>
    <xf numFmtId="168" fontId="13" fillId="2" borderId="5" xfId="6" applyNumberFormat="1" applyFont="1" applyFill="1" applyBorder="1" applyAlignment="1" applyProtection="1">
      <alignment vertical="center" wrapText="1"/>
      <protection locked="0"/>
    </xf>
    <xf numFmtId="0" fontId="2" fillId="0" borderId="0" xfId="0" applyFont="1" applyAlignment="1">
      <alignment horizontal="center" vertical="top" wrapText="1"/>
    </xf>
    <xf numFmtId="0" fontId="1" fillId="5" borderId="1" xfId="0" applyFont="1" applyFill="1" applyBorder="1" applyAlignment="1">
      <alignment horizontal="center"/>
    </xf>
    <xf numFmtId="0" fontId="1" fillId="6" borderId="1" xfId="0" applyFont="1" applyFill="1" applyBorder="1" applyAlignment="1">
      <alignment horizontal="center"/>
    </xf>
    <xf numFmtId="0" fontId="3"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1" fillId="2" borderId="1" xfId="0" applyFont="1" applyFill="1" applyBorder="1" applyAlignment="1">
      <alignment horizontal="center"/>
    </xf>
    <xf numFmtId="4" fontId="15" fillId="2" borderId="1" xfId="6" applyNumberFormat="1" applyFont="1" applyFill="1" applyBorder="1" applyAlignment="1">
      <alignment horizontal="center" vertical="center"/>
    </xf>
    <xf numFmtId="0" fontId="2" fillId="0" borderId="2" xfId="0" applyFont="1" applyBorder="1" applyAlignment="1">
      <alignment horizontal="center"/>
    </xf>
    <xf numFmtId="0" fontId="2" fillId="0" borderId="3" xfId="0" applyFont="1" applyBorder="1" applyAlignment="1">
      <alignment horizontal="center"/>
    </xf>
    <xf numFmtId="0" fontId="2" fillId="0" borderId="4" xfId="0" applyFont="1" applyBorder="1" applyAlignment="1">
      <alignment horizontal="center"/>
    </xf>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1" fillId="0" borderId="4" xfId="0" applyFont="1" applyBorder="1" applyAlignment="1">
      <alignment horizontal="center" vertical="center"/>
    </xf>
    <xf numFmtId="0" fontId="1" fillId="3" borderId="2" xfId="0" applyFont="1" applyFill="1" applyBorder="1" applyAlignment="1">
      <alignment horizontal="center"/>
    </xf>
    <xf numFmtId="0" fontId="1" fillId="3" borderId="3" xfId="0" applyFont="1" applyFill="1" applyBorder="1" applyAlignment="1">
      <alignment horizontal="center"/>
    </xf>
    <xf numFmtId="0" fontId="1" fillId="3" borderId="4" xfId="0" applyFont="1" applyFill="1" applyBorder="1" applyAlignment="1">
      <alignment horizontal="center"/>
    </xf>
    <xf numFmtId="0" fontId="1" fillId="3" borderId="1" xfId="0" applyFont="1" applyFill="1" applyBorder="1" applyAlignment="1">
      <alignment horizontal="center"/>
    </xf>
    <xf numFmtId="164" fontId="1" fillId="4" borderId="1" xfId="0" applyNumberFormat="1" applyFont="1" applyFill="1" applyBorder="1" applyAlignment="1">
      <alignment horizontal="center" vertical="center"/>
    </xf>
  </cellXfs>
  <cellStyles count="8">
    <cellStyle name="Millares 2" xfId="3" xr:uid="{A5820290-2058-4B9A-9E4A-685542555A23}"/>
    <cellStyle name="Millares 3" xfId="5" xr:uid="{79D98567-FD01-4E0C-A4F0-A4A1FE24CF3D}"/>
    <cellStyle name="Moneda" xfId="1" builtinId="4"/>
    <cellStyle name="Moneda 2" xfId="4" xr:uid="{6F7EFDFC-9648-414D-9D6A-4212DE104753}"/>
    <cellStyle name="Moneda 3" xfId="7" xr:uid="{57710052-B2DB-4537-BF23-C1FC7F40040C}"/>
    <cellStyle name="Normal" xfId="0" builtinId="0"/>
    <cellStyle name="Normal 2" xfId="2" xr:uid="{8587D0D4-A081-4597-9FD2-79A42EC8C4BB}"/>
    <cellStyle name="Normal 3" xfId="6" xr:uid="{9DBD412B-885E-4BB5-8DFE-7755A0BC142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1.v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3</xdr:col>
      <xdr:colOff>242303</xdr:colOff>
      <xdr:row>0</xdr:row>
      <xdr:rowOff>0</xdr:rowOff>
    </xdr:from>
    <xdr:to>
      <xdr:col>4</xdr:col>
      <xdr:colOff>370607</xdr:colOff>
      <xdr:row>0</xdr:row>
      <xdr:rowOff>791888</xdr:rowOff>
    </xdr:to>
    <xdr:pic>
      <xdr:nvPicPr>
        <xdr:cNvPr id="2" name="Imagen 1" descr="Albums 102+ Background Images Sena Full HD, 2k, 4k">
          <a:extLst>
            <a:ext uri="{FF2B5EF4-FFF2-40B4-BE49-F238E27FC236}">
              <a16:creationId xmlns:a16="http://schemas.microsoft.com/office/drawing/2014/main" id="{FD785B44-F97B-4397-8C7E-EFBDD93CC01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784474" y="0"/>
          <a:ext cx="951297" cy="79188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389A29-419D-40E6-A5E6-755ECC4DE679}">
  <dimension ref="A1:P18"/>
  <sheetViews>
    <sheetView tabSelected="1" zoomScale="76" zoomScaleNormal="76" workbookViewId="0">
      <selection activeCell="C14" sqref="C14"/>
    </sheetView>
  </sheetViews>
  <sheetFormatPr baseColWidth="10" defaultColWidth="11.42578125" defaultRowHeight="12.75" x14ac:dyDescent="0.2"/>
  <cols>
    <col min="1" max="1" width="7" style="2" customWidth="1"/>
    <col min="2" max="2" width="17.28515625" style="2" customWidth="1"/>
    <col min="3" max="3" width="69.42578125" style="2" customWidth="1"/>
    <col min="4" max="4" width="11.7109375" style="2" customWidth="1"/>
    <col min="5" max="5" width="11.85546875" style="2" customWidth="1"/>
    <col min="6" max="6" width="15.7109375" style="3" customWidth="1"/>
    <col min="7" max="7" width="19.28515625" style="2" customWidth="1"/>
    <col min="8" max="8" width="14.7109375" style="2" customWidth="1"/>
    <col min="9" max="9" width="17.42578125" style="2" customWidth="1"/>
    <col min="10" max="10" width="15.140625" style="2" customWidth="1"/>
    <col min="11" max="11" width="17.42578125" style="2" customWidth="1"/>
    <col min="12" max="12" width="26.85546875" style="2" customWidth="1"/>
    <col min="13" max="13" width="18.28515625" style="2" customWidth="1"/>
    <col min="14" max="14" width="16.7109375" style="2" customWidth="1"/>
    <col min="15" max="16" width="16.7109375" style="2" bestFit="1" customWidth="1"/>
    <col min="17" max="16384" width="11.42578125" style="2"/>
  </cols>
  <sheetData>
    <row r="1" spans="1:16" ht="71.099999999999994" customHeight="1" x14ac:dyDescent="0.2">
      <c r="A1" s="40"/>
      <c r="B1" s="41"/>
      <c r="C1" s="41"/>
      <c r="D1" s="41"/>
      <c r="E1" s="41"/>
      <c r="F1" s="41"/>
      <c r="G1" s="41"/>
      <c r="H1" s="41"/>
      <c r="I1" s="41"/>
      <c r="J1" s="41"/>
      <c r="K1" s="42"/>
    </row>
    <row r="2" spans="1:16" ht="71.099999999999994" customHeight="1" x14ac:dyDescent="0.2">
      <c r="A2" s="43" t="s">
        <v>18</v>
      </c>
      <c r="B2" s="44"/>
      <c r="C2" s="44"/>
      <c r="D2" s="44"/>
      <c r="E2" s="44"/>
      <c r="F2" s="44"/>
      <c r="G2" s="44"/>
      <c r="H2" s="44"/>
      <c r="I2" s="44"/>
      <c r="J2" s="44"/>
      <c r="K2" s="45"/>
    </row>
    <row r="3" spans="1:16" x14ac:dyDescent="0.2">
      <c r="A3" s="46" t="s">
        <v>19</v>
      </c>
      <c r="B3" s="47"/>
      <c r="C3" s="47"/>
      <c r="D3" s="47"/>
      <c r="E3" s="47"/>
      <c r="F3" s="47"/>
      <c r="G3" s="47"/>
      <c r="H3" s="47"/>
      <c r="I3" s="47"/>
      <c r="J3" s="47"/>
      <c r="K3" s="48"/>
      <c r="L3" s="1"/>
      <c r="M3" s="1"/>
      <c r="N3" s="1"/>
      <c r="O3" s="1"/>
      <c r="P3" s="1"/>
    </row>
    <row r="4" spans="1:16" ht="15" customHeight="1" x14ac:dyDescent="0.2">
      <c r="A4" s="49" t="s">
        <v>20</v>
      </c>
      <c r="B4" s="49"/>
      <c r="C4" s="49"/>
      <c r="D4" s="49"/>
      <c r="E4" s="49"/>
      <c r="F4" s="50" t="s">
        <v>21</v>
      </c>
      <c r="G4" s="50"/>
      <c r="H4" s="34" t="s">
        <v>23</v>
      </c>
      <c r="I4" s="34"/>
      <c r="J4" s="35" t="s">
        <v>24</v>
      </c>
      <c r="K4" s="35"/>
    </row>
    <row r="5" spans="1:16" ht="56.25" customHeight="1" x14ac:dyDescent="0.2">
      <c r="A5" s="6" t="s">
        <v>0</v>
      </c>
      <c r="B5" s="7" t="s">
        <v>22</v>
      </c>
      <c r="C5" s="8" t="s">
        <v>3</v>
      </c>
      <c r="D5" s="6" t="s">
        <v>2</v>
      </c>
      <c r="E5" s="6" t="s">
        <v>1</v>
      </c>
      <c r="F5" s="9" t="s">
        <v>34</v>
      </c>
      <c r="G5" s="9" t="s">
        <v>4</v>
      </c>
      <c r="H5" s="9" t="s">
        <v>35</v>
      </c>
      <c r="I5" s="9" t="s">
        <v>4</v>
      </c>
      <c r="J5" s="9" t="s">
        <v>34</v>
      </c>
      <c r="K5" s="9" t="s">
        <v>4</v>
      </c>
    </row>
    <row r="6" spans="1:16" ht="168.75" customHeight="1" x14ac:dyDescent="0.2">
      <c r="A6" s="4">
        <v>1</v>
      </c>
      <c r="B6" s="14" t="s">
        <v>6</v>
      </c>
      <c r="C6" s="11" t="s">
        <v>12</v>
      </c>
      <c r="D6" s="12" t="s">
        <v>5</v>
      </c>
      <c r="E6" s="10">
        <v>2</v>
      </c>
      <c r="F6" s="16" t="s">
        <v>30</v>
      </c>
      <c r="G6" s="5">
        <f t="shared" ref="G6:G11" si="0">F6*E6</f>
        <v>3000000</v>
      </c>
      <c r="H6" s="16" t="s">
        <v>36</v>
      </c>
      <c r="I6" s="5">
        <f>H6*E6</f>
        <v>5000000</v>
      </c>
      <c r="J6" s="5">
        <f>(F6+H6)/2</f>
        <v>2000000</v>
      </c>
      <c r="K6" s="5">
        <f>(G6+I6)/2</f>
        <v>4000000</v>
      </c>
    </row>
    <row r="7" spans="1:16" ht="92.25" customHeight="1" x14ac:dyDescent="0.2">
      <c r="A7" s="4">
        <v>2</v>
      </c>
      <c r="B7" s="15" t="s">
        <v>7</v>
      </c>
      <c r="C7" s="11" t="s">
        <v>13</v>
      </c>
      <c r="D7" s="12" t="s">
        <v>5</v>
      </c>
      <c r="E7" s="10">
        <v>2</v>
      </c>
      <c r="F7" s="16" t="s">
        <v>31</v>
      </c>
      <c r="G7" s="5">
        <f t="shared" si="0"/>
        <v>1800000</v>
      </c>
      <c r="H7" s="16" t="s">
        <v>37</v>
      </c>
      <c r="I7" s="5">
        <f t="shared" ref="I7:I11" si="1">H7*E7</f>
        <v>3576000</v>
      </c>
      <c r="J7" s="5">
        <f t="shared" ref="J7:J11" si="2">(F7+H7)/2</f>
        <v>1344000</v>
      </c>
      <c r="K7" s="5">
        <f t="shared" ref="K7:K11" si="3">(G7+I7)/2</f>
        <v>2688000</v>
      </c>
    </row>
    <row r="8" spans="1:16" ht="81.75" customHeight="1" x14ac:dyDescent="0.2">
      <c r="A8" s="4">
        <v>3</v>
      </c>
      <c r="B8" s="15" t="s">
        <v>8</v>
      </c>
      <c r="C8" s="11" t="s">
        <v>14</v>
      </c>
      <c r="D8" s="12" t="s">
        <v>25</v>
      </c>
      <c r="E8" s="10">
        <v>200</v>
      </c>
      <c r="F8" s="17" t="s">
        <v>32</v>
      </c>
      <c r="G8" s="5">
        <f t="shared" si="0"/>
        <v>3000000</v>
      </c>
      <c r="H8" s="17">
        <v>40000</v>
      </c>
      <c r="I8" s="5">
        <f t="shared" si="1"/>
        <v>8000000</v>
      </c>
      <c r="J8" s="5">
        <f t="shared" si="2"/>
        <v>27500</v>
      </c>
      <c r="K8" s="5">
        <f t="shared" si="3"/>
        <v>5500000</v>
      </c>
    </row>
    <row r="9" spans="1:16" ht="62.25" customHeight="1" x14ac:dyDescent="0.2">
      <c r="A9" s="4">
        <v>4</v>
      </c>
      <c r="B9" s="15" t="s">
        <v>9</v>
      </c>
      <c r="C9" s="11" t="s">
        <v>15</v>
      </c>
      <c r="D9" s="12" t="s">
        <v>25</v>
      </c>
      <c r="E9" s="10">
        <v>100</v>
      </c>
      <c r="F9" s="17">
        <v>32000</v>
      </c>
      <c r="G9" s="5">
        <f t="shared" si="0"/>
        <v>3200000</v>
      </c>
      <c r="H9" s="17" t="s">
        <v>38</v>
      </c>
      <c r="I9" s="5">
        <f t="shared" si="1"/>
        <v>6000000</v>
      </c>
      <c r="J9" s="5">
        <f t="shared" si="2"/>
        <v>46000</v>
      </c>
      <c r="K9" s="5">
        <f t="shared" si="3"/>
        <v>4600000</v>
      </c>
    </row>
    <row r="10" spans="1:16" ht="118.5" customHeight="1" x14ac:dyDescent="0.2">
      <c r="A10" s="4">
        <v>5</v>
      </c>
      <c r="B10" s="15" t="s">
        <v>10</v>
      </c>
      <c r="C10" s="11" t="s">
        <v>16</v>
      </c>
      <c r="D10" s="12" t="s">
        <v>25</v>
      </c>
      <c r="E10" s="10">
        <v>2</v>
      </c>
      <c r="F10" s="17" t="s">
        <v>33</v>
      </c>
      <c r="G10" s="5">
        <f t="shared" si="0"/>
        <v>4000000</v>
      </c>
      <c r="H10" s="17" t="s">
        <v>36</v>
      </c>
      <c r="I10" s="5">
        <f t="shared" si="1"/>
        <v>5000000</v>
      </c>
      <c r="J10" s="5">
        <f t="shared" si="2"/>
        <v>2250000</v>
      </c>
      <c r="K10" s="5">
        <f t="shared" si="3"/>
        <v>4500000</v>
      </c>
    </row>
    <row r="11" spans="1:16" ht="122.25" customHeight="1" x14ac:dyDescent="0.2">
      <c r="A11" s="4">
        <v>6</v>
      </c>
      <c r="B11" s="15" t="s">
        <v>11</v>
      </c>
      <c r="C11" s="11" t="s">
        <v>17</v>
      </c>
      <c r="D11" s="12" t="s">
        <v>26</v>
      </c>
      <c r="E11" s="10">
        <v>2</v>
      </c>
      <c r="F11" s="17" t="s">
        <v>30</v>
      </c>
      <c r="G11" s="5">
        <f t="shared" si="0"/>
        <v>3000000</v>
      </c>
      <c r="H11" s="17" t="s">
        <v>36</v>
      </c>
      <c r="I11" s="5">
        <f t="shared" si="1"/>
        <v>5000000</v>
      </c>
      <c r="J11" s="5">
        <f t="shared" si="2"/>
        <v>2000000</v>
      </c>
      <c r="K11" s="5">
        <f t="shared" si="3"/>
        <v>4000000</v>
      </c>
    </row>
    <row r="12" spans="1:16" s="20" customFormat="1" ht="38.25" customHeight="1" x14ac:dyDescent="0.2">
      <c r="A12" s="18"/>
      <c r="B12" s="18"/>
      <c r="C12" s="18"/>
      <c r="D12" s="36" t="s">
        <v>27</v>
      </c>
      <c r="E12" s="36"/>
      <c r="F12" s="37"/>
      <c r="G12" s="28">
        <f>SUM(G6:G11)</f>
        <v>18000000</v>
      </c>
      <c r="H12" s="28"/>
      <c r="I12" s="28">
        <f t="shared" ref="I12" si="4">SUM(I6:I11)</f>
        <v>32576000</v>
      </c>
      <c r="J12" s="29"/>
      <c r="K12" s="28">
        <f>SUM(K6:K11)</f>
        <v>25288000</v>
      </c>
      <c r="L12" s="19"/>
    </row>
    <row r="13" spans="1:16" ht="15.75" x14ac:dyDescent="0.2">
      <c r="A13" s="22"/>
      <c r="B13" s="22"/>
      <c r="C13" s="22"/>
      <c r="D13" s="30">
        <v>0.19</v>
      </c>
      <c r="E13" s="38" t="s">
        <v>28</v>
      </c>
      <c r="F13" s="38"/>
      <c r="G13" s="31">
        <f>(G12*D13)</f>
        <v>3420000</v>
      </c>
      <c r="H13" s="32"/>
      <c r="I13" s="31">
        <f>(I12*D13)</f>
        <v>6189440</v>
      </c>
      <c r="J13" s="31"/>
      <c r="K13" s="31">
        <f>(K12*D13)</f>
        <v>4804720</v>
      </c>
    </row>
    <row r="14" spans="1:16" ht="54.95" customHeight="1" x14ac:dyDescent="0.2">
      <c r="C14" s="13"/>
      <c r="D14" s="39" t="s">
        <v>29</v>
      </c>
      <c r="E14" s="39"/>
      <c r="F14" s="39"/>
      <c r="G14" s="25">
        <f>(G12+G13)</f>
        <v>21420000</v>
      </c>
      <c r="H14" s="26"/>
      <c r="I14" s="25">
        <f t="shared" ref="I14" si="5">(I12+I13)</f>
        <v>38765440</v>
      </c>
      <c r="J14" s="27"/>
      <c r="K14" s="23">
        <f t="shared" ref="K14" si="6">(K12+K13)</f>
        <v>30092720</v>
      </c>
      <c r="L14" s="24" t="s">
        <v>39</v>
      </c>
    </row>
    <row r="15" spans="1:16" x14ac:dyDescent="0.2">
      <c r="L15" s="21"/>
    </row>
    <row r="16" spans="1:16" ht="52.5" customHeight="1" x14ac:dyDescent="0.2">
      <c r="C16" s="33"/>
      <c r="D16" s="33"/>
      <c r="E16" s="33"/>
      <c r="L16" s="21"/>
    </row>
    <row r="18" spans="3:5" ht="124.5" customHeight="1" x14ac:dyDescent="0.2">
      <c r="C18" s="33" t="s">
        <v>40</v>
      </c>
      <c r="D18" s="33"/>
      <c r="E18" s="33"/>
    </row>
  </sheetData>
  <mergeCells count="12">
    <mergeCell ref="A1:K1"/>
    <mergeCell ref="A2:K2"/>
    <mergeCell ref="A3:K3"/>
    <mergeCell ref="A4:E4"/>
    <mergeCell ref="F4:G4"/>
    <mergeCell ref="C18:E18"/>
    <mergeCell ref="H4:I4"/>
    <mergeCell ref="C16:E16"/>
    <mergeCell ref="J4:K4"/>
    <mergeCell ref="D12:F12"/>
    <mergeCell ref="E13:F13"/>
    <mergeCell ref="D14:F14"/>
  </mergeCells>
  <pageMargins left="0.98425196850393704" right="0.39370078740157483" top="0.98425196850393704" bottom="0.98425196850393704" header="0.31496062992125984" footer="0.19685039370078741"/>
  <pageSetup scale="60" orientation="portrait" r:id="rId1"/>
  <headerFooter>
    <oddHeader>&amp;C&amp;G</oddHeader>
    <oddFooter>&amp;C&amp;G</oddFooter>
  </headerFooter>
  <drawing r:id="rId2"/>
  <legacyDrawingHF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ESTUDIO MERCADO CLIMA LABORAL</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Marlys Maria Martinez Oliva</dc:creator>
  <cp:lastModifiedBy>Kleyn Bernardo Melendez Caraballo</cp:lastModifiedBy>
  <cp:lastPrinted>2025-03-27T14:25:49Z</cp:lastPrinted>
  <dcterms:created xsi:type="dcterms:W3CDTF">2025-03-26T16:40:12Z</dcterms:created>
  <dcterms:modified xsi:type="dcterms:W3CDTF">2025-10-22T16:35:47Z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3dc41c4-3f95-4020-bedd-cbbd89182633_Enabled">
    <vt:lpwstr>true</vt:lpwstr>
  </property>
  <property fmtid="{D5CDD505-2E9C-101B-9397-08002B2CF9AE}" pid="3" name="MSIP_Label_13dc41c4-3f95-4020-bedd-cbbd89182633_SetDate">
    <vt:lpwstr>2025-03-26T16:49:14Z</vt:lpwstr>
  </property>
  <property fmtid="{D5CDD505-2E9C-101B-9397-08002B2CF9AE}" pid="4" name="MSIP_Label_13dc41c4-3f95-4020-bedd-cbbd89182633_Method">
    <vt:lpwstr>Privileged</vt:lpwstr>
  </property>
  <property fmtid="{D5CDD505-2E9C-101B-9397-08002B2CF9AE}" pid="5" name="MSIP_Label_13dc41c4-3f95-4020-bedd-cbbd89182633_Name">
    <vt:lpwstr>General</vt:lpwstr>
  </property>
  <property fmtid="{D5CDD505-2E9C-101B-9397-08002B2CF9AE}" pid="6" name="MSIP_Label_13dc41c4-3f95-4020-bedd-cbbd89182633_SiteId">
    <vt:lpwstr>cbc2c381-2f2e-4d93-91d1-506c9316ace7</vt:lpwstr>
  </property>
  <property fmtid="{D5CDD505-2E9C-101B-9397-08002B2CF9AE}" pid="7" name="MSIP_Label_13dc41c4-3f95-4020-bedd-cbbd89182633_ActionId">
    <vt:lpwstr>a3998805-37df-4517-8f97-60852a1f9b3c</vt:lpwstr>
  </property>
  <property fmtid="{D5CDD505-2E9C-101B-9397-08002B2CF9AE}" pid="8" name="MSIP_Label_13dc41c4-3f95-4020-bedd-cbbd89182633_ContentBits">
    <vt:lpwstr>0</vt:lpwstr>
  </property>
  <property fmtid="{D5CDD505-2E9C-101B-9397-08002B2CF9AE}" pid="9" name="MSIP_Label_13dc41c4-3f95-4020-bedd-cbbd89182633_Tag">
    <vt:lpwstr>10, 0, 1, 1</vt:lpwstr>
  </property>
</Properties>
</file>