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ABEJORRAL\MINIMA CUANTIA\7. TRANSPORTE\V3\"/>
    </mc:Choice>
  </mc:AlternateContent>
  <xr:revisionPtr revIDLastSave="0" documentId="8_{50AB1575-9536-4C84-8CC6-DC2ADA9D173F}" xr6:coauthVersionLast="47" xr6:coauthVersionMax="47" xr10:uidLastSave="{00000000-0000-0000-0000-000000000000}"/>
  <bookViews>
    <workbookView xWindow="-110" yWindow="-110" windowWidth="19420" windowHeight="10420" xr2:uid="{91E3CC7E-18B3-4DED-B02D-485637CC7D3B}"/>
  </bookViews>
  <sheets>
    <sheet name="FICHA TECNICA" sheetId="1" r:id="rId1"/>
    <sheet name="Cotización 1" sheetId="2" r:id="rId2"/>
    <sheet name="Cotización 2" sheetId="3" r:id="rId3"/>
    <sheet name="Cotización 3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1" i="4" l="1"/>
  <c r="J21" i="4" s="1"/>
  <c r="I20" i="4"/>
  <c r="J20" i="4" s="1"/>
  <c r="I19" i="4"/>
  <c r="J19" i="4" s="1"/>
  <c r="I18" i="4"/>
  <c r="J18" i="4" s="1"/>
  <c r="I17" i="4"/>
  <c r="J17" i="4" s="1"/>
  <c r="I16" i="4"/>
  <c r="J16" i="4" s="1"/>
  <c r="I15" i="4"/>
  <c r="J15" i="4" s="1"/>
  <c r="I14" i="4"/>
  <c r="J14" i="4" s="1"/>
  <c r="I13" i="4"/>
  <c r="J13" i="4" s="1"/>
  <c r="I12" i="4"/>
  <c r="J12" i="4" s="1"/>
  <c r="I11" i="4"/>
  <c r="J11" i="4" s="1"/>
  <c r="I10" i="4"/>
  <c r="J10" i="4" s="1"/>
  <c r="I9" i="4"/>
  <c r="J9" i="4" s="1"/>
  <c r="I8" i="4"/>
  <c r="J8" i="4" s="1"/>
  <c r="I7" i="4"/>
  <c r="J7" i="4" s="1"/>
  <c r="I6" i="4"/>
  <c r="J6" i="4" s="1"/>
  <c r="I5" i="4"/>
  <c r="I20" i="3"/>
  <c r="J20" i="3" s="1"/>
  <c r="J19" i="3"/>
  <c r="I19" i="3"/>
  <c r="I18" i="3"/>
  <c r="J18" i="3" s="1"/>
  <c r="J17" i="3"/>
  <c r="I17" i="3"/>
  <c r="I16" i="3"/>
  <c r="J16" i="3" s="1"/>
  <c r="J15" i="3"/>
  <c r="I15" i="3"/>
  <c r="I14" i="3"/>
  <c r="J14" i="3" s="1"/>
  <c r="J13" i="3"/>
  <c r="I13" i="3"/>
  <c r="I12" i="3"/>
  <c r="J12" i="3" s="1"/>
  <c r="J11" i="3"/>
  <c r="I11" i="3"/>
  <c r="I10" i="3"/>
  <c r="J10" i="3" s="1"/>
  <c r="J9" i="3"/>
  <c r="I9" i="3"/>
  <c r="I8" i="3"/>
  <c r="J8" i="3" s="1"/>
  <c r="J7" i="3"/>
  <c r="I7" i="3"/>
  <c r="I6" i="3"/>
  <c r="J6" i="3" s="1"/>
  <c r="J5" i="3"/>
  <c r="I5" i="3"/>
  <c r="I4" i="3"/>
  <c r="J4" i="3" s="1"/>
  <c r="L20" i="2"/>
  <c r="J20" i="2"/>
  <c r="J19" i="2"/>
  <c r="L19" i="2" s="1"/>
  <c r="L18" i="2"/>
  <c r="J18" i="2"/>
  <c r="J17" i="2"/>
  <c r="L17" i="2" s="1"/>
  <c r="L16" i="2"/>
  <c r="J16" i="2"/>
  <c r="J15" i="2"/>
  <c r="L15" i="2" s="1"/>
  <c r="L14" i="2"/>
  <c r="J14" i="2"/>
  <c r="J13" i="2"/>
  <c r="L13" i="2" s="1"/>
  <c r="L12" i="2"/>
  <c r="J12" i="2"/>
  <c r="J11" i="2"/>
  <c r="L11" i="2" s="1"/>
  <c r="L10" i="2"/>
  <c r="J10" i="2"/>
  <c r="J9" i="2"/>
  <c r="L9" i="2" s="1"/>
  <c r="L8" i="2"/>
  <c r="J8" i="2"/>
  <c r="J7" i="2"/>
  <c r="L7" i="2" s="1"/>
  <c r="L6" i="2"/>
  <c r="J6" i="2"/>
  <c r="J5" i="2"/>
  <c r="L5" i="2" s="1"/>
  <c r="L4" i="2"/>
  <c r="J4" i="2"/>
  <c r="J5" i="4" l="1"/>
  <c r="J22" i="4" s="1"/>
  <c r="J21" i="3"/>
  <c r="L21" i="2"/>
  <c r="H19" i="1"/>
  <c r="H4" i="1"/>
  <c r="H3" i="1"/>
  <c r="H16" i="1"/>
  <c r="H13" i="1"/>
  <c r="J13" i="1" s="1"/>
  <c r="H12" i="1"/>
  <c r="H8" i="1"/>
  <c r="H5" i="1"/>
  <c r="H10" i="1"/>
  <c r="J10" i="1" s="1"/>
  <c r="H6" i="1"/>
  <c r="P9" i="1"/>
  <c r="P10" i="1"/>
  <c r="P11" i="1"/>
  <c r="P12" i="1"/>
  <c r="P13" i="1"/>
  <c r="P14" i="1"/>
  <c r="P15" i="1"/>
  <c r="P16" i="1"/>
  <c r="P17" i="1"/>
  <c r="P18" i="1"/>
  <c r="P19" i="1"/>
  <c r="P4" i="1"/>
  <c r="P5" i="1"/>
  <c r="P6" i="1"/>
  <c r="P7" i="1"/>
  <c r="P8" i="1"/>
  <c r="P3" i="1"/>
  <c r="H17" i="1"/>
  <c r="H18" i="1"/>
  <c r="H14" i="1"/>
  <c r="H15" i="1"/>
  <c r="H9" i="1"/>
  <c r="J9" i="1" s="1"/>
  <c r="H11" i="1"/>
  <c r="H7" i="1"/>
  <c r="J4" i="1" l="1"/>
  <c r="J8" i="1"/>
  <c r="J5" i="1"/>
  <c r="J17" i="1"/>
  <c r="J14" i="1"/>
  <c r="J3" i="1"/>
  <c r="J7" i="1"/>
  <c r="J12" i="1"/>
  <c r="J16" i="1"/>
  <c r="J6" i="1"/>
  <c r="J19" i="1"/>
  <c r="J18" i="1"/>
  <c r="J15" i="1"/>
  <c r="J11" i="1"/>
  <c r="J20" i="1" l="1"/>
</calcChain>
</file>

<file path=xl/sharedStrings.xml><?xml version="1.0" encoding="utf-8"?>
<sst xmlns="http://schemas.openxmlformats.org/spreadsheetml/2006/main" count="185" uniqueCount="44">
  <si>
    <t xml:space="preserve">ITEM </t>
  </si>
  <si>
    <t>DESCRIPCION</t>
  </si>
  <si>
    <t xml:space="preserve">CANTIDAD </t>
  </si>
  <si>
    <t>VALOR TOTAL 
IMPUESTOS INCLUIDOS</t>
  </si>
  <si>
    <t>VALOR
 ESTAMPILLAS</t>
  </si>
  <si>
    <t>VALOR
 IVA</t>
  </si>
  <si>
    <t>VALOR 
UNITARIO</t>
  </si>
  <si>
    <t>TOTAL</t>
  </si>
  <si>
    <t>PRODUCTO / SERVICIO.</t>
  </si>
  <si>
    <t>TRANSPORTE</t>
  </si>
  <si>
    <t>COTIZACION 1
EL AGUILA</t>
  </si>
  <si>
    <t xml:space="preserve">COTIZACION 2
PRECOOABE </t>
  </si>
  <si>
    <t>COTIZACION 3
JHON FERNEY TABARES</t>
  </si>
  <si>
    <t>PRESUPUESTO OFICIAL TRANSPORTE</t>
  </si>
  <si>
    <t>TIPO DE VEHICULO</t>
  </si>
  <si>
    <t>ESCALERA</t>
  </si>
  <si>
    <t>CAMIONETA</t>
  </si>
  <si>
    <t xml:space="preserve">CAMIONETA </t>
  </si>
  <si>
    <t>ARGELIA  IDA Y REGRESO</t>
  </si>
  <si>
    <t>COCORNA IDA Y REGRESO</t>
  </si>
  <si>
    <t xml:space="preserve">SANTA  ELENA IDA Y REGRESO </t>
  </si>
  <si>
    <t>LA PINTADA IDA Y REGRESO</t>
  </si>
  <si>
    <t>LA UNIÓN   IDA Y REGRESO</t>
  </si>
  <si>
    <t>CHAGUALAL  IDA Y REGRESO</t>
  </si>
  <si>
    <t>CORREGIMIENTO DE PANTANILLO  IDA Y REGRESO</t>
  </si>
  <si>
    <t>PEÑOL  IDA Y REGRESO</t>
  </si>
  <si>
    <t>MARINILLA SIN ESPERA   IDA Y REGRESO</t>
  </si>
  <si>
    <t>MEDELLÍN   IDA Y REGRESO</t>
  </si>
  <si>
    <t>URBANO  IDA Y REGRESO</t>
  </si>
  <si>
    <t>RIONEGRO  IDA Y REGRESO</t>
  </si>
  <si>
    <t>SONSON  IDA Y REGRESO</t>
  </si>
  <si>
    <t>LA CEJA  IDA Y REGRESO</t>
  </si>
  <si>
    <t>MARINILLA CON ESPERA DE DÍAS   IDA Y REGRESO</t>
  </si>
  <si>
    <t>VALOR UNITARIO * CANTIDAD</t>
  </si>
  <si>
    <t>Cotización PrecooAbe</t>
  </si>
  <si>
    <t xml:space="preserve">Cotización John Ferney Tabares Mazo </t>
  </si>
  <si>
    <t xml:space="preserve">Cooperativa de transporte el Aguila </t>
  </si>
  <si>
    <t>VALOR 
UNITARIO IMPUESTOS INCLUIDOS</t>
  </si>
  <si>
    <t>TOTAL IMPUESTOS INCLUIDOS</t>
  </si>
  <si>
    <t>VALOR 
UNITARIO CON IMPUESTOS INCLUIDOS</t>
  </si>
  <si>
    <t>VALOR UNITARIO * CANTIDAD IMPUESTOS INCLUIDOS</t>
  </si>
  <si>
    <t xml:space="preserve">BUS TIPO ESCALERA CON CAPACIDAD PARA 50 PERSONAS </t>
  </si>
  <si>
    <r>
      <t>BUS TIPO ESCALERA CON CAPACIDAD PARA 50 PERSONAS</t>
    </r>
    <r>
      <rPr>
        <sz val="11"/>
        <color rgb="FF000000"/>
        <rFont val="Calibri"/>
        <family val="2"/>
        <scheme val="minor"/>
      </rPr>
      <t xml:space="preserve"> </t>
    </r>
  </si>
  <si>
    <t>CAMIONETA 4X4 CON CAPACIDAD PARA 4 PERSONAS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</si>
</sst>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164" fontId="0" fillId="0" borderId="0" xfId="0" applyNumberFormat="1"/>
    <xf numFmtId="10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65" fontId="0" fillId="0" borderId="1" xfId="0" applyNumberFormat="1" applyBorder="1" applyAlignment="1">
      <alignment vertical="center"/>
    </xf>
    <xf numFmtId="0" fontId="0" fillId="0" borderId="0" xfId="0" applyAlignment="1">
      <alignment horizontal="right"/>
    </xf>
    <xf numFmtId="165" fontId="0" fillId="0" borderId="1" xfId="1" applyNumberFormat="1" applyFon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165" fontId="0" fillId="0" borderId="1" xfId="0" applyNumberFormat="1" applyFill="1" applyBorder="1" applyAlignment="1">
      <alignment horizontal="right" vertical="center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165" fontId="0" fillId="0" borderId="0" xfId="1" applyNumberFormat="1" applyFont="1" applyBorder="1" applyAlignment="1">
      <alignment vertical="center"/>
    </xf>
    <xf numFmtId="164" fontId="0" fillId="0" borderId="0" xfId="0" applyNumberFormat="1" applyBorder="1" applyAlignment="1">
      <alignment vertical="center"/>
    </xf>
    <xf numFmtId="165" fontId="0" fillId="0" borderId="0" xfId="1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vertical="center"/>
    </xf>
    <xf numFmtId="165" fontId="0" fillId="0" borderId="0" xfId="0" applyNumberFormat="1"/>
    <xf numFmtId="165" fontId="4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5" fontId="0" fillId="6" borderId="1" xfId="1" applyNumberFormat="1" applyFont="1" applyFill="1" applyBorder="1" applyAlignment="1">
      <alignment horizontal="right" vertical="center"/>
    </xf>
    <xf numFmtId="165" fontId="2" fillId="6" borderId="1" xfId="1" applyNumberFormat="1" applyFont="1" applyFill="1" applyBorder="1" applyAlignment="1">
      <alignment horizontal="right" vertical="center"/>
    </xf>
    <xf numFmtId="0" fontId="1" fillId="6" borderId="1" xfId="0" applyFont="1" applyFill="1" applyBorder="1" applyAlignment="1">
      <alignment horizontal="center" vertical="center" wrapText="1"/>
    </xf>
    <xf numFmtId="0" fontId="0" fillId="0" borderId="7" xfId="0" applyBorder="1"/>
    <xf numFmtId="164" fontId="0" fillId="0" borderId="0" xfId="0" applyNumberFormat="1" applyAlignment="1">
      <alignment vertical="center"/>
    </xf>
    <xf numFmtId="164" fontId="0" fillId="0" borderId="1" xfId="0" applyNumberFormat="1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165" fontId="0" fillId="6" borderId="1" xfId="0" applyNumberFormat="1" applyFill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164" fontId="0" fillId="6" borderId="1" xfId="0" applyNumberForma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D0FE5-17BD-47BA-B025-EEA049DD4FB6}">
  <dimension ref="A1:P25"/>
  <sheetViews>
    <sheetView tabSelected="1" topLeftCell="C7" zoomScale="70" zoomScaleNormal="70" workbookViewId="0">
      <selection activeCell="K3" sqref="K3"/>
    </sheetView>
  </sheetViews>
  <sheetFormatPr baseColWidth="10" defaultRowHeight="14.5" x14ac:dyDescent="0.35"/>
  <cols>
    <col min="1" max="1" width="6.81640625" customWidth="1"/>
    <col min="2" max="2" width="19.26953125" customWidth="1"/>
    <col min="3" max="3" width="22.7265625" style="20" customWidth="1"/>
    <col min="4" max="4" width="17.1796875" style="11" customWidth="1"/>
    <col min="5" max="5" width="9.1796875" style="11" customWidth="1"/>
    <col min="6" max="6" width="15.81640625" style="43" customWidth="1"/>
    <col min="7" max="7" width="22" hidden="1" customWidth="1"/>
    <col min="8" max="8" width="18" customWidth="1"/>
    <col min="9" max="9" width="17.7265625" hidden="1" customWidth="1"/>
    <col min="10" max="10" width="16" customWidth="1"/>
    <col min="11" max="11" width="19.81640625" customWidth="1"/>
    <col min="13" max="13" width="25.26953125" style="19" customWidth="1"/>
    <col min="14" max="14" width="24.7265625" style="15" customWidth="1"/>
    <col min="15" max="15" width="24.453125" customWidth="1"/>
    <col min="16" max="16" width="24.1796875" customWidth="1"/>
  </cols>
  <sheetData>
    <row r="1" spans="1:16" ht="57.65" customHeight="1" x14ac:dyDescent="0.35">
      <c r="A1" s="45" t="s">
        <v>13</v>
      </c>
      <c r="B1" s="46"/>
      <c r="C1" s="46"/>
      <c r="D1" s="46"/>
      <c r="E1" s="46"/>
      <c r="F1" s="46"/>
      <c r="G1" s="46"/>
      <c r="H1" s="46"/>
      <c r="I1" s="46"/>
      <c r="J1" s="46"/>
      <c r="K1" s="4"/>
    </row>
    <row r="2" spans="1:16" ht="63" customHeight="1" x14ac:dyDescent="0.35">
      <c r="A2" s="8" t="s">
        <v>0</v>
      </c>
      <c r="B2" s="8" t="s">
        <v>8</v>
      </c>
      <c r="C2" s="8" t="s">
        <v>1</v>
      </c>
      <c r="D2" s="8" t="s">
        <v>14</v>
      </c>
      <c r="E2" s="8" t="s">
        <v>2</v>
      </c>
      <c r="F2" s="8" t="s">
        <v>37</v>
      </c>
      <c r="G2" s="8" t="s">
        <v>5</v>
      </c>
      <c r="H2" s="8" t="s">
        <v>33</v>
      </c>
      <c r="I2" s="8" t="s">
        <v>4</v>
      </c>
      <c r="J2" s="8" t="s">
        <v>3</v>
      </c>
      <c r="M2" s="30" t="s">
        <v>10</v>
      </c>
      <c r="N2" s="31" t="s">
        <v>11</v>
      </c>
      <c r="O2" s="7" t="s">
        <v>12</v>
      </c>
    </row>
    <row r="3" spans="1:16" ht="86.25" customHeight="1" x14ac:dyDescent="0.35">
      <c r="A3" s="2">
        <v>1</v>
      </c>
      <c r="B3" s="50" t="s">
        <v>9</v>
      </c>
      <c r="C3" s="12" t="s">
        <v>18</v>
      </c>
      <c r="D3" s="13" t="s">
        <v>41</v>
      </c>
      <c r="E3" s="34">
        <v>2</v>
      </c>
      <c r="F3" s="41">
        <v>2746500</v>
      </c>
      <c r="G3" s="3">
        <v>0</v>
      </c>
      <c r="H3" s="3">
        <f>F3*E3</f>
        <v>5493000</v>
      </c>
      <c r="I3" s="3">
        <v>0</v>
      </c>
      <c r="J3" s="44">
        <f>SUM(H3+G3+I3)</f>
        <v>5493000</v>
      </c>
      <c r="M3" s="3">
        <v>2776500</v>
      </c>
      <c r="N3" s="33">
        <v>2720250</v>
      </c>
      <c r="O3" s="3">
        <v>2742750</v>
      </c>
      <c r="P3" s="29">
        <f>SUM(M3:O3)/3</f>
        <v>2746500</v>
      </c>
    </row>
    <row r="4" spans="1:16" ht="84" customHeight="1" x14ac:dyDescent="0.35">
      <c r="A4" s="2">
        <v>2</v>
      </c>
      <c r="B4" s="51"/>
      <c r="C4" s="12" t="s">
        <v>19</v>
      </c>
      <c r="D4" s="40" t="s">
        <v>42</v>
      </c>
      <c r="E4" s="34">
        <v>2</v>
      </c>
      <c r="F4" s="41">
        <v>2409000</v>
      </c>
      <c r="G4" s="3">
        <v>0</v>
      </c>
      <c r="H4" s="3">
        <f>F4*E4</f>
        <v>4818000</v>
      </c>
      <c r="I4" s="3">
        <v>0</v>
      </c>
      <c r="J4" s="44">
        <f t="shared" ref="J4:J19" si="0">SUM(H4+G4+I4)</f>
        <v>4818000</v>
      </c>
      <c r="M4" s="3">
        <v>2439000</v>
      </c>
      <c r="N4" s="32">
        <v>2382750</v>
      </c>
      <c r="O4" s="3">
        <v>2405250</v>
      </c>
      <c r="P4" s="29">
        <f t="shared" ref="P4:P19" si="1">SUM(M4:O4)/3</f>
        <v>2409000</v>
      </c>
    </row>
    <row r="5" spans="1:16" ht="84.75" customHeight="1" x14ac:dyDescent="0.35">
      <c r="A5" s="2">
        <v>3</v>
      </c>
      <c r="B5" s="51"/>
      <c r="C5" s="12" t="s">
        <v>20</v>
      </c>
      <c r="D5" s="13" t="s">
        <v>41</v>
      </c>
      <c r="E5" s="34">
        <v>2</v>
      </c>
      <c r="F5" s="41">
        <v>1396500</v>
      </c>
      <c r="G5" s="3">
        <v>0</v>
      </c>
      <c r="H5" s="3">
        <f t="shared" ref="H5:H18" si="2">F5*E5</f>
        <v>2793000</v>
      </c>
      <c r="I5" s="3">
        <v>0</v>
      </c>
      <c r="J5" s="44">
        <f t="shared" si="0"/>
        <v>2793000</v>
      </c>
      <c r="M5" s="3">
        <v>1426500</v>
      </c>
      <c r="N5" s="32">
        <v>1370250</v>
      </c>
      <c r="O5" s="3">
        <v>1392750</v>
      </c>
      <c r="P5" s="29">
        <f t="shared" si="1"/>
        <v>1396500</v>
      </c>
    </row>
    <row r="6" spans="1:16" ht="76.5" customHeight="1" x14ac:dyDescent="0.35">
      <c r="A6" s="2">
        <v>4</v>
      </c>
      <c r="B6" s="51"/>
      <c r="C6" s="12" t="s">
        <v>21</v>
      </c>
      <c r="D6" s="13" t="s">
        <v>41</v>
      </c>
      <c r="E6" s="34">
        <v>2</v>
      </c>
      <c r="F6" s="41">
        <v>1621500</v>
      </c>
      <c r="G6" s="3">
        <v>0</v>
      </c>
      <c r="H6" s="3">
        <f t="shared" si="2"/>
        <v>3243000</v>
      </c>
      <c r="I6" s="3">
        <v>0</v>
      </c>
      <c r="J6" s="44">
        <f t="shared" si="0"/>
        <v>3243000</v>
      </c>
      <c r="M6" s="3">
        <v>1651500</v>
      </c>
      <c r="N6" s="16">
        <v>1595250</v>
      </c>
      <c r="O6" s="3">
        <v>1617750</v>
      </c>
      <c r="P6" s="29">
        <f t="shared" si="1"/>
        <v>1621500</v>
      </c>
    </row>
    <row r="7" spans="1:16" ht="76.5" customHeight="1" x14ac:dyDescent="0.35">
      <c r="A7" s="2">
        <v>5</v>
      </c>
      <c r="B7" s="51"/>
      <c r="C7" s="12" t="s">
        <v>22</v>
      </c>
      <c r="D7" s="13" t="s">
        <v>41</v>
      </c>
      <c r="E7" s="34">
        <v>1</v>
      </c>
      <c r="F7" s="41">
        <v>1284000</v>
      </c>
      <c r="G7" s="3">
        <v>0</v>
      </c>
      <c r="H7" s="3">
        <f t="shared" si="2"/>
        <v>1284000</v>
      </c>
      <c r="I7" s="3">
        <v>0</v>
      </c>
      <c r="J7" s="44">
        <f t="shared" si="0"/>
        <v>1284000</v>
      </c>
      <c r="M7" s="3">
        <v>1314000</v>
      </c>
      <c r="N7" s="16">
        <v>1257750</v>
      </c>
      <c r="O7" s="3">
        <v>1280250</v>
      </c>
      <c r="P7" s="29">
        <f t="shared" si="1"/>
        <v>1284000</v>
      </c>
    </row>
    <row r="8" spans="1:16" ht="92.25" customHeight="1" x14ac:dyDescent="0.35">
      <c r="A8" s="2">
        <v>6</v>
      </c>
      <c r="B8" s="51"/>
      <c r="C8" s="12" t="s">
        <v>23</v>
      </c>
      <c r="D8" s="13" t="s">
        <v>43</v>
      </c>
      <c r="E8" s="6">
        <v>1</v>
      </c>
      <c r="F8" s="14">
        <v>489000</v>
      </c>
      <c r="G8" s="3">
        <v>0</v>
      </c>
      <c r="H8" s="3">
        <f>F8*E8</f>
        <v>489000</v>
      </c>
      <c r="I8" s="3">
        <v>0</v>
      </c>
      <c r="J8" s="44">
        <f t="shared" si="0"/>
        <v>489000</v>
      </c>
      <c r="M8" s="3">
        <v>506250</v>
      </c>
      <c r="N8" s="17">
        <v>506250</v>
      </c>
      <c r="O8" s="3">
        <v>454500</v>
      </c>
      <c r="P8" s="29">
        <f t="shared" si="1"/>
        <v>489000</v>
      </c>
    </row>
    <row r="9" spans="1:16" ht="93.75" customHeight="1" x14ac:dyDescent="0.35">
      <c r="A9" s="2">
        <v>7</v>
      </c>
      <c r="B9" s="51"/>
      <c r="C9" s="12" t="s">
        <v>24</v>
      </c>
      <c r="D9" s="13" t="s">
        <v>43</v>
      </c>
      <c r="E9" s="6">
        <v>1</v>
      </c>
      <c r="F9" s="14">
        <v>437625.33333333331</v>
      </c>
      <c r="G9" s="3">
        <v>0</v>
      </c>
      <c r="H9" s="3">
        <f t="shared" si="2"/>
        <v>437625.33333333331</v>
      </c>
      <c r="I9" s="3">
        <v>0</v>
      </c>
      <c r="J9" s="44">
        <f>SUM(H9+G9+I9)</f>
        <v>437625.33333333331</v>
      </c>
      <c r="M9" s="3">
        <v>456469</v>
      </c>
      <c r="N9" s="17">
        <v>400219</v>
      </c>
      <c r="O9" s="3">
        <v>456188</v>
      </c>
      <c r="P9" s="29">
        <f t="shared" si="1"/>
        <v>437625.33333333331</v>
      </c>
    </row>
    <row r="10" spans="1:16" ht="103.5" customHeight="1" x14ac:dyDescent="0.35">
      <c r="A10" s="47">
        <v>8</v>
      </c>
      <c r="B10" s="51"/>
      <c r="C10" s="12" t="s">
        <v>32</v>
      </c>
      <c r="D10" s="13" t="s">
        <v>41</v>
      </c>
      <c r="E10" s="6">
        <v>2</v>
      </c>
      <c r="F10" s="14">
        <v>1677563</v>
      </c>
      <c r="G10" s="3">
        <v>0</v>
      </c>
      <c r="H10" s="3">
        <f t="shared" si="2"/>
        <v>3355126</v>
      </c>
      <c r="I10" s="3">
        <v>0</v>
      </c>
      <c r="J10" s="44">
        <f t="shared" si="0"/>
        <v>3355126</v>
      </c>
      <c r="M10" s="3">
        <v>1700438</v>
      </c>
      <c r="N10" s="17">
        <v>1644188</v>
      </c>
      <c r="O10" s="3">
        <v>1688063</v>
      </c>
      <c r="P10" s="29">
        <f t="shared" si="1"/>
        <v>1677563</v>
      </c>
    </row>
    <row r="11" spans="1:16" ht="94.5" customHeight="1" x14ac:dyDescent="0.35">
      <c r="A11" s="48"/>
      <c r="B11" s="51"/>
      <c r="C11" s="12" t="s">
        <v>25</v>
      </c>
      <c r="D11" s="13" t="s">
        <v>41</v>
      </c>
      <c r="E11" s="6">
        <v>1</v>
      </c>
      <c r="F11" s="14">
        <v>1509000</v>
      </c>
      <c r="G11" s="3">
        <v>0</v>
      </c>
      <c r="H11" s="3">
        <f t="shared" si="2"/>
        <v>1509000</v>
      </c>
      <c r="I11" s="3">
        <v>0</v>
      </c>
      <c r="J11" s="44">
        <f t="shared" si="0"/>
        <v>1509000</v>
      </c>
      <c r="M11" s="3">
        <v>1539000</v>
      </c>
      <c r="N11" s="17">
        <v>1482750</v>
      </c>
      <c r="O11" s="3">
        <v>1505250</v>
      </c>
      <c r="P11" s="29">
        <f t="shared" si="1"/>
        <v>1509000</v>
      </c>
    </row>
    <row r="12" spans="1:16" ht="109.5" customHeight="1" x14ac:dyDescent="0.35">
      <c r="A12" s="48"/>
      <c r="B12" s="51"/>
      <c r="C12" s="12" t="s">
        <v>26</v>
      </c>
      <c r="D12" s="12" t="s">
        <v>41</v>
      </c>
      <c r="E12" s="6">
        <v>1</v>
      </c>
      <c r="F12" s="14">
        <v>1396500</v>
      </c>
      <c r="G12" s="3">
        <v>0</v>
      </c>
      <c r="H12" s="3">
        <f>F12*E12</f>
        <v>1396500</v>
      </c>
      <c r="I12" s="3">
        <v>0</v>
      </c>
      <c r="J12" s="44">
        <f t="shared" si="0"/>
        <v>1396500</v>
      </c>
      <c r="M12" s="3">
        <v>1426500</v>
      </c>
      <c r="N12" s="17">
        <v>1370250</v>
      </c>
      <c r="O12" s="3">
        <v>1392750</v>
      </c>
      <c r="P12" s="29">
        <f t="shared" si="1"/>
        <v>1396500</v>
      </c>
    </row>
    <row r="13" spans="1:16" ht="81" customHeight="1" x14ac:dyDescent="0.35">
      <c r="A13" s="49"/>
      <c r="B13" s="51"/>
      <c r="C13" s="12" t="s">
        <v>27</v>
      </c>
      <c r="D13" s="13" t="s">
        <v>43</v>
      </c>
      <c r="E13" s="6">
        <v>4</v>
      </c>
      <c r="F13" s="14">
        <v>712500</v>
      </c>
      <c r="G13" s="3">
        <v>0</v>
      </c>
      <c r="H13" s="3">
        <f t="shared" si="2"/>
        <v>2850000</v>
      </c>
      <c r="I13" s="3">
        <v>0</v>
      </c>
      <c r="J13" s="44">
        <f t="shared" si="0"/>
        <v>2850000</v>
      </c>
      <c r="M13" s="3">
        <v>731250</v>
      </c>
      <c r="N13" s="17">
        <v>787500</v>
      </c>
      <c r="O13" s="3">
        <v>618750</v>
      </c>
      <c r="P13" s="29">
        <f t="shared" si="1"/>
        <v>712500</v>
      </c>
    </row>
    <row r="14" spans="1:16" ht="39" customHeight="1" x14ac:dyDescent="0.35">
      <c r="A14" s="9">
        <v>9</v>
      </c>
      <c r="B14" s="51"/>
      <c r="C14" s="12" t="s">
        <v>28</v>
      </c>
      <c r="D14" s="12" t="s">
        <v>43</v>
      </c>
      <c r="E14" s="6">
        <v>2</v>
      </c>
      <c r="F14" s="14">
        <v>33750</v>
      </c>
      <c r="G14" s="3">
        <v>0</v>
      </c>
      <c r="H14" s="3">
        <f t="shared" si="2"/>
        <v>67500</v>
      </c>
      <c r="I14" s="3">
        <v>0</v>
      </c>
      <c r="J14" s="44">
        <f>SUM(H14+G14+I14)</f>
        <v>67500</v>
      </c>
      <c r="K14" s="10"/>
      <c r="L14" s="10"/>
      <c r="M14" s="3">
        <v>33750</v>
      </c>
      <c r="N14" s="18">
        <v>33750</v>
      </c>
      <c r="O14" s="3">
        <v>33750</v>
      </c>
      <c r="P14" s="29">
        <f t="shared" si="1"/>
        <v>33750</v>
      </c>
    </row>
    <row r="15" spans="1:16" ht="45" customHeight="1" x14ac:dyDescent="0.35">
      <c r="A15" s="9">
        <v>10</v>
      </c>
      <c r="B15" s="51"/>
      <c r="C15" s="12" t="s">
        <v>29</v>
      </c>
      <c r="D15" s="13" t="s">
        <v>41</v>
      </c>
      <c r="E15" s="6">
        <v>2</v>
      </c>
      <c r="F15" s="14">
        <v>1309875</v>
      </c>
      <c r="G15" s="3">
        <v>0</v>
      </c>
      <c r="H15" s="3">
        <f t="shared" si="2"/>
        <v>2619750</v>
      </c>
      <c r="I15" s="3">
        <v>0</v>
      </c>
      <c r="J15" s="44">
        <f t="shared" si="0"/>
        <v>2619750</v>
      </c>
      <c r="K15" s="10"/>
      <c r="L15" s="10"/>
      <c r="M15" s="3">
        <v>1328625</v>
      </c>
      <c r="N15" s="18">
        <v>1272375</v>
      </c>
      <c r="O15" s="3">
        <v>1328625</v>
      </c>
      <c r="P15" s="29">
        <f t="shared" si="1"/>
        <v>1309875</v>
      </c>
    </row>
    <row r="16" spans="1:16" ht="78" customHeight="1" x14ac:dyDescent="0.35">
      <c r="A16" s="9">
        <v>11</v>
      </c>
      <c r="B16" s="51"/>
      <c r="C16" s="12" t="s">
        <v>30</v>
      </c>
      <c r="D16" s="13" t="s">
        <v>43</v>
      </c>
      <c r="E16" s="6">
        <v>2</v>
      </c>
      <c r="F16" s="14">
        <v>637500</v>
      </c>
      <c r="G16" s="3">
        <v>0</v>
      </c>
      <c r="H16" s="3">
        <f>F16*E16</f>
        <v>1275000</v>
      </c>
      <c r="I16" s="3">
        <v>0</v>
      </c>
      <c r="J16" s="44">
        <f t="shared" si="0"/>
        <v>1275000</v>
      </c>
      <c r="K16" s="10"/>
      <c r="L16" s="10"/>
      <c r="M16" s="3">
        <v>641250</v>
      </c>
      <c r="N16" s="18">
        <v>618750</v>
      </c>
      <c r="O16" s="3">
        <v>652500</v>
      </c>
      <c r="P16" s="29">
        <f t="shared" si="1"/>
        <v>637500</v>
      </c>
    </row>
    <row r="17" spans="1:16" ht="84" customHeight="1" x14ac:dyDescent="0.35">
      <c r="A17" s="9">
        <v>12</v>
      </c>
      <c r="B17" s="51"/>
      <c r="C17" s="12" t="s">
        <v>27</v>
      </c>
      <c r="D17" s="13" t="s">
        <v>41</v>
      </c>
      <c r="E17" s="6">
        <v>2</v>
      </c>
      <c r="F17" s="14">
        <v>1576500</v>
      </c>
      <c r="G17" s="3">
        <v>0</v>
      </c>
      <c r="H17" s="3">
        <f t="shared" si="2"/>
        <v>3153000</v>
      </c>
      <c r="I17" s="3">
        <v>0</v>
      </c>
      <c r="J17" s="44">
        <f t="shared" si="0"/>
        <v>3153000</v>
      </c>
      <c r="K17" s="10"/>
      <c r="L17" s="10"/>
      <c r="M17" s="3">
        <v>1595250</v>
      </c>
      <c r="N17" s="18">
        <v>1539000</v>
      </c>
      <c r="O17" s="3">
        <v>1595250</v>
      </c>
      <c r="P17" s="29">
        <f t="shared" si="1"/>
        <v>1576500</v>
      </c>
    </row>
    <row r="18" spans="1:16" ht="79.5" customHeight="1" x14ac:dyDescent="0.35">
      <c r="A18" s="9">
        <v>13</v>
      </c>
      <c r="B18" s="51"/>
      <c r="C18" s="12" t="s">
        <v>31</v>
      </c>
      <c r="D18" s="13" t="s">
        <v>43</v>
      </c>
      <c r="E18" s="6">
        <v>2</v>
      </c>
      <c r="F18" s="14">
        <v>528750</v>
      </c>
      <c r="G18" s="3">
        <v>0</v>
      </c>
      <c r="H18" s="3">
        <f t="shared" si="2"/>
        <v>1057500</v>
      </c>
      <c r="I18" s="3">
        <v>0</v>
      </c>
      <c r="J18" s="44">
        <f>SUM(H18+G18+I18)</f>
        <v>1057500</v>
      </c>
      <c r="K18" s="10"/>
      <c r="L18" s="10"/>
      <c r="M18" s="3">
        <v>540000</v>
      </c>
      <c r="N18" s="18">
        <v>506250</v>
      </c>
      <c r="O18" s="3">
        <v>540000</v>
      </c>
      <c r="P18" s="29">
        <f t="shared" si="1"/>
        <v>528750</v>
      </c>
    </row>
    <row r="19" spans="1:16" ht="96.75" customHeight="1" x14ac:dyDescent="0.35">
      <c r="A19" s="1">
        <v>14</v>
      </c>
      <c r="B19" s="52"/>
      <c r="C19" s="12" t="s">
        <v>31</v>
      </c>
      <c r="D19" s="13" t="s">
        <v>41</v>
      </c>
      <c r="E19" s="6">
        <v>3</v>
      </c>
      <c r="F19" s="14">
        <v>1091250</v>
      </c>
      <c r="G19" s="3">
        <v>0</v>
      </c>
      <c r="H19" s="3">
        <f>F19*E19</f>
        <v>3273750</v>
      </c>
      <c r="I19" s="3">
        <v>0</v>
      </c>
      <c r="J19" s="44">
        <f t="shared" si="0"/>
        <v>3273750</v>
      </c>
      <c r="M19" s="3">
        <v>1102500</v>
      </c>
      <c r="N19" s="16">
        <v>1068750</v>
      </c>
      <c r="O19" s="3">
        <v>1102500</v>
      </c>
      <c r="P19" s="29">
        <f t="shared" si="1"/>
        <v>1091250</v>
      </c>
    </row>
    <row r="20" spans="1:16" ht="44.25" customHeight="1" x14ac:dyDescent="0.35">
      <c r="A20" s="21"/>
      <c r="B20" s="22"/>
      <c r="C20" s="23"/>
      <c r="D20" s="24"/>
      <c r="E20" s="22"/>
      <c r="F20" s="25"/>
      <c r="G20" s="26"/>
      <c r="H20" s="26"/>
      <c r="I20" s="28" t="s">
        <v>7</v>
      </c>
      <c r="J20" s="44">
        <f>SUM(J3:J19)</f>
        <v>39114751.333333328</v>
      </c>
      <c r="M20" s="27"/>
      <c r="N20" s="27"/>
      <c r="O20" s="25"/>
    </row>
    <row r="21" spans="1:16" ht="63" customHeight="1" x14ac:dyDescent="0.35">
      <c r="F21" s="42"/>
      <c r="G21" s="5"/>
      <c r="H21" s="5"/>
      <c r="I21" s="5"/>
      <c r="J21" s="5"/>
    </row>
    <row r="22" spans="1:16" x14ac:dyDescent="0.35">
      <c r="F22" s="42"/>
    </row>
    <row r="25" spans="1:16" x14ac:dyDescent="0.35">
      <c r="I25" s="4"/>
    </row>
  </sheetData>
  <mergeCells count="3">
    <mergeCell ref="A1:J1"/>
    <mergeCell ref="A10:A13"/>
    <mergeCell ref="B3:B19"/>
  </mergeCell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1CB9D-3060-435A-BDA3-B99F1FBB4040}">
  <dimension ref="C2:M21"/>
  <sheetViews>
    <sheetView topLeftCell="A17" workbookViewId="0">
      <selection activeCell="H4" sqref="H4:H20"/>
    </sheetView>
  </sheetViews>
  <sheetFormatPr baseColWidth="10" defaultRowHeight="14.5" x14ac:dyDescent="0.35"/>
  <cols>
    <col min="7" max="7" width="15.7265625" customWidth="1"/>
    <col min="8" max="8" width="13.7265625" customWidth="1"/>
    <col min="9" max="9" width="15.7265625" hidden="1" customWidth="1"/>
    <col min="10" max="10" width="13.26953125" bestFit="1" customWidth="1"/>
    <col min="11" max="11" width="16.26953125" hidden="1" customWidth="1"/>
    <col min="12" max="12" width="15.1796875" customWidth="1"/>
    <col min="13" max="13" width="12" bestFit="1" customWidth="1"/>
  </cols>
  <sheetData>
    <row r="2" spans="3:13" x14ac:dyDescent="0.35">
      <c r="C2" s="54" t="s">
        <v>36</v>
      </c>
      <c r="D2" s="54"/>
      <c r="E2" s="54"/>
      <c r="F2" s="54"/>
      <c r="G2" s="54"/>
      <c r="H2" s="54"/>
      <c r="I2" s="54"/>
      <c r="J2" s="54"/>
      <c r="K2" s="54"/>
      <c r="L2" s="54"/>
    </row>
    <row r="3" spans="3:13" ht="58" x14ac:dyDescent="0.35">
      <c r="C3" s="8" t="s">
        <v>0</v>
      </c>
      <c r="D3" s="8" t="s">
        <v>8</v>
      </c>
      <c r="E3" s="8" t="s">
        <v>1</v>
      </c>
      <c r="F3" s="8" t="s">
        <v>14</v>
      </c>
      <c r="G3" s="8" t="s">
        <v>2</v>
      </c>
      <c r="H3" s="8" t="s">
        <v>37</v>
      </c>
      <c r="I3" s="8" t="s">
        <v>5</v>
      </c>
      <c r="J3" s="8" t="s">
        <v>33</v>
      </c>
      <c r="K3" s="8" t="s">
        <v>4</v>
      </c>
      <c r="L3" s="8" t="s">
        <v>3</v>
      </c>
    </row>
    <row r="4" spans="3:13" ht="43.5" x14ac:dyDescent="0.35">
      <c r="C4" s="2">
        <v>1</v>
      </c>
      <c r="D4" s="50" t="s">
        <v>9</v>
      </c>
      <c r="E4" s="12" t="s">
        <v>18</v>
      </c>
      <c r="F4" s="13" t="s">
        <v>15</v>
      </c>
      <c r="G4" s="34">
        <v>2</v>
      </c>
      <c r="H4" s="32">
        <v>2776500</v>
      </c>
      <c r="I4" s="3">
        <v>0</v>
      </c>
      <c r="J4" s="3">
        <f>H4*G4</f>
        <v>5553000</v>
      </c>
      <c r="K4" s="3">
        <v>0</v>
      </c>
      <c r="L4" s="3">
        <f t="shared" ref="L4:L20" si="0">SUM(J4+I4+K4)</f>
        <v>5553000</v>
      </c>
      <c r="M4" s="4"/>
    </row>
    <row r="5" spans="3:13" ht="43.5" x14ac:dyDescent="0.35">
      <c r="C5" s="2">
        <v>2</v>
      </c>
      <c r="D5" s="51"/>
      <c r="E5" s="12" t="s">
        <v>19</v>
      </c>
      <c r="F5" s="13" t="s">
        <v>15</v>
      </c>
      <c r="G5" s="34">
        <v>2</v>
      </c>
      <c r="H5" s="32">
        <v>2439000</v>
      </c>
      <c r="I5" s="3">
        <v>0</v>
      </c>
      <c r="J5" s="3">
        <f>H5*G5</f>
        <v>4878000</v>
      </c>
      <c r="K5" s="3">
        <v>0</v>
      </c>
      <c r="L5" s="3">
        <f t="shared" si="0"/>
        <v>4878000</v>
      </c>
    </row>
    <row r="6" spans="3:13" ht="43.5" x14ac:dyDescent="0.35">
      <c r="C6" s="2">
        <v>3</v>
      </c>
      <c r="D6" s="51"/>
      <c r="E6" s="12" t="s">
        <v>20</v>
      </c>
      <c r="F6" s="13" t="s">
        <v>15</v>
      </c>
      <c r="G6" s="34">
        <v>2</v>
      </c>
      <c r="H6" s="32">
        <v>1426500</v>
      </c>
      <c r="I6" s="3">
        <v>0</v>
      </c>
      <c r="J6" s="3">
        <f t="shared" ref="J6:J19" si="1">H6*G6</f>
        <v>2853000</v>
      </c>
      <c r="K6" s="3">
        <v>0</v>
      </c>
      <c r="L6" s="3">
        <f t="shared" si="0"/>
        <v>2853000</v>
      </c>
    </row>
    <row r="7" spans="3:13" ht="43.5" x14ac:dyDescent="0.35">
      <c r="C7" s="2">
        <v>4</v>
      </c>
      <c r="D7" s="51"/>
      <c r="E7" s="12" t="s">
        <v>21</v>
      </c>
      <c r="F7" s="13" t="s">
        <v>15</v>
      </c>
      <c r="G7" s="34">
        <v>2</v>
      </c>
      <c r="H7" s="16">
        <v>1651500</v>
      </c>
      <c r="I7" s="3">
        <v>0</v>
      </c>
      <c r="J7" s="3">
        <f t="shared" si="1"/>
        <v>3303000</v>
      </c>
      <c r="K7" s="3">
        <v>0</v>
      </c>
      <c r="L7" s="3">
        <f t="shared" si="0"/>
        <v>3303000</v>
      </c>
    </row>
    <row r="8" spans="3:13" ht="43.5" x14ac:dyDescent="0.35">
      <c r="C8" s="2">
        <v>5</v>
      </c>
      <c r="D8" s="51"/>
      <c r="E8" s="12" t="s">
        <v>22</v>
      </c>
      <c r="F8" s="13" t="s">
        <v>15</v>
      </c>
      <c r="G8" s="34">
        <v>1</v>
      </c>
      <c r="H8" s="16">
        <v>1314000</v>
      </c>
      <c r="I8" s="3">
        <v>0</v>
      </c>
      <c r="J8" s="3">
        <f t="shared" si="1"/>
        <v>1314000</v>
      </c>
      <c r="K8" s="3">
        <v>0</v>
      </c>
      <c r="L8" s="3">
        <f t="shared" si="0"/>
        <v>1314000</v>
      </c>
    </row>
    <row r="9" spans="3:13" ht="43.5" x14ac:dyDescent="0.35">
      <c r="C9" s="2">
        <v>6</v>
      </c>
      <c r="D9" s="51"/>
      <c r="E9" s="12" t="s">
        <v>23</v>
      </c>
      <c r="F9" s="13" t="s">
        <v>16</v>
      </c>
      <c r="G9" s="6">
        <v>1</v>
      </c>
      <c r="H9" s="16">
        <v>506250</v>
      </c>
      <c r="I9" s="3">
        <v>0</v>
      </c>
      <c r="J9" s="3">
        <f>H9*G9</f>
        <v>506250</v>
      </c>
      <c r="K9" s="3">
        <v>0</v>
      </c>
      <c r="L9" s="3">
        <f t="shared" si="0"/>
        <v>506250</v>
      </c>
    </row>
    <row r="10" spans="3:13" ht="72.5" x14ac:dyDescent="0.35">
      <c r="C10" s="2">
        <v>7</v>
      </c>
      <c r="D10" s="51"/>
      <c r="E10" s="12" t="s">
        <v>24</v>
      </c>
      <c r="F10" s="13" t="s">
        <v>17</v>
      </c>
      <c r="G10" s="6">
        <v>1</v>
      </c>
      <c r="H10" s="16">
        <v>456469</v>
      </c>
      <c r="I10" s="3">
        <v>0</v>
      </c>
      <c r="J10" s="3">
        <f t="shared" si="1"/>
        <v>456469</v>
      </c>
      <c r="K10" s="3">
        <v>0</v>
      </c>
      <c r="L10" s="3">
        <f t="shared" si="0"/>
        <v>456469</v>
      </c>
    </row>
    <row r="11" spans="3:13" ht="72.5" x14ac:dyDescent="0.35">
      <c r="C11" s="47">
        <v>8</v>
      </c>
      <c r="D11" s="51"/>
      <c r="E11" s="12" t="s">
        <v>32</v>
      </c>
      <c r="F11" s="13" t="s">
        <v>15</v>
      </c>
      <c r="G11" s="6">
        <v>2</v>
      </c>
      <c r="H11" s="16">
        <v>1700438</v>
      </c>
      <c r="I11" s="3">
        <v>0</v>
      </c>
      <c r="J11" s="3">
        <f t="shared" si="1"/>
        <v>3400876</v>
      </c>
      <c r="K11" s="3">
        <v>0</v>
      </c>
      <c r="L11" s="3">
        <f t="shared" si="0"/>
        <v>3400876</v>
      </c>
    </row>
    <row r="12" spans="3:13" ht="29" x14ac:dyDescent="0.35">
      <c r="C12" s="48"/>
      <c r="D12" s="51"/>
      <c r="E12" s="12" t="s">
        <v>25</v>
      </c>
      <c r="F12" s="13" t="s">
        <v>15</v>
      </c>
      <c r="G12" s="6">
        <v>1</v>
      </c>
      <c r="H12" s="16">
        <v>1539000</v>
      </c>
      <c r="I12" s="3">
        <v>0</v>
      </c>
      <c r="J12" s="3">
        <f t="shared" si="1"/>
        <v>1539000</v>
      </c>
      <c r="K12" s="3">
        <v>0</v>
      </c>
      <c r="L12" s="3">
        <f t="shared" si="0"/>
        <v>1539000</v>
      </c>
    </row>
    <row r="13" spans="3:13" ht="58" x14ac:dyDescent="0.35">
      <c r="C13" s="48"/>
      <c r="D13" s="51"/>
      <c r="E13" s="12" t="s">
        <v>26</v>
      </c>
      <c r="F13" s="13" t="s">
        <v>15</v>
      </c>
      <c r="G13" s="6">
        <v>1</v>
      </c>
      <c r="H13" s="16">
        <v>1426500</v>
      </c>
      <c r="I13" s="3">
        <v>0</v>
      </c>
      <c r="J13" s="3">
        <f>H13*G13</f>
        <v>1426500</v>
      </c>
      <c r="K13" s="3">
        <v>0</v>
      </c>
      <c r="L13" s="3">
        <f t="shared" si="0"/>
        <v>1426500</v>
      </c>
    </row>
    <row r="14" spans="3:13" ht="43.5" x14ac:dyDescent="0.35">
      <c r="C14" s="49"/>
      <c r="D14" s="51"/>
      <c r="E14" s="12" t="s">
        <v>27</v>
      </c>
      <c r="F14" s="13" t="s">
        <v>16</v>
      </c>
      <c r="G14" s="6">
        <v>4</v>
      </c>
      <c r="H14" s="16">
        <v>731250</v>
      </c>
      <c r="I14" s="3">
        <v>0</v>
      </c>
      <c r="J14" s="3">
        <f>H14*G14</f>
        <v>2925000</v>
      </c>
      <c r="K14" s="3">
        <v>0</v>
      </c>
      <c r="L14" s="3">
        <f t="shared" si="0"/>
        <v>2925000</v>
      </c>
    </row>
    <row r="15" spans="3:13" ht="43.5" x14ac:dyDescent="0.35">
      <c r="C15" s="2">
        <v>9</v>
      </c>
      <c r="D15" s="51"/>
      <c r="E15" s="12" t="s">
        <v>28</v>
      </c>
      <c r="F15" s="13" t="s">
        <v>17</v>
      </c>
      <c r="G15" s="6">
        <v>2</v>
      </c>
      <c r="H15" s="16">
        <v>33750</v>
      </c>
      <c r="I15" s="3">
        <v>0</v>
      </c>
      <c r="J15" s="3">
        <f>H15*G15</f>
        <v>67500</v>
      </c>
      <c r="K15" s="3">
        <v>0</v>
      </c>
      <c r="L15" s="3">
        <f t="shared" si="0"/>
        <v>67500</v>
      </c>
    </row>
    <row r="16" spans="3:13" ht="43.5" x14ac:dyDescent="0.35">
      <c r="C16" s="2">
        <v>10</v>
      </c>
      <c r="D16" s="51"/>
      <c r="E16" s="12" t="s">
        <v>29</v>
      </c>
      <c r="F16" s="13" t="s">
        <v>15</v>
      </c>
      <c r="G16" s="6">
        <v>2</v>
      </c>
      <c r="H16" s="16">
        <v>1328625</v>
      </c>
      <c r="I16" s="3">
        <v>0</v>
      </c>
      <c r="J16" s="3">
        <f t="shared" si="1"/>
        <v>2657250</v>
      </c>
      <c r="K16" s="3">
        <v>0</v>
      </c>
      <c r="L16" s="3">
        <f t="shared" si="0"/>
        <v>2657250</v>
      </c>
    </row>
    <row r="17" spans="3:12" ht="43.5" x14ac:dyDescent="0.35">
      <c r="C17" s="2">
        <v>11</v>
      </c>
      <c r="D17" s="51"/>
      <c r="E17" s="12" t="s">
        <v>30</v>
      </c>
      <c r="F17" s="13" t="s">
        <v>16</v>
      </c>
      <c r="G17" s="6">
        <v>2</v>
      </c>
      <c r="H17" s="16">
        <v>641250</v>
      </c>
      <c r="I17" s="3">
        <v>0</v>
      </c>
      <c r="J17" s="3">
        <f>H17*G17</f>
        <v>1282500</v>
      </c>
      <c r="K17" s="3">
        <v>0</v>
      </c>
      <c r="L17" s="3">
        <f t="shared" si="0"/>
        <v>1282500</v>
      </c>
    </row>
    <row r="18" spans="3:12" ht="43.5" x14ac:dyDescent="0.35">
      <c r="C18" s="2">
        <v>12</v>
      </c>
      <c r="D18" s="51"/>
      <c r="E18" s="12" t="s">
        <v>27</v>
      </c>
      <c r="F18" s="13" t="s">
        <v>15</v>
      </c>
      <c r="G18" s="6">
        <v>2</v>
      </c>
      <c r="H18" s="16">
        <v>1595250</v>
      </c>
      <c r="I18" s="3">
        <v>0</v>
      </c>
      <c r="J18" s="3">
        <f t="shared" si="1"/>
        <v>3190500</v>
      </c>
      <c r="K18" s="3">
        <v>0</v>
      </c>
      <c r="L18" s="3">
        <f t="shared" si="0"/>
        <v>3190500</v>
      </c>
    </row>
    <row r="19" spans="3:12" ht="43.5" x14ac:dyDescent="0.35">
      <c r="C19" s="2">
        <v>13</v>
      </c>
      <c r="D19" s="51"/>
      <c r="E19" s="12" t="s">
        <v>31</v>
      </c>
      <c r="F19" s="13" t="s">
        <v>16</v>
      </c>
      <c r="G19" s="6">
        <v>2</v>
      </c>
      <c r="H19" s="16">
        <v>540000</v>
      </c>
      <c r="I19" s="3">
        <v>0</v>
      </c>
      <c r="J19" s="3">
        <f t="shared" si="1"/>
        <v>1080000</v>
      </c>
      <c r="K19" s="3">
        <v>0</v>
      </c>
      <c r="L19" s="3">
        <f t="shared" si="0"/>
        <v>1080000</v>
      </c>
    </row>
    <row r="20" spans="3:12" ht="43.5" x14ac:dyDescent="0.35">
      <c r="C20" s="1">
        <v>14</v>
      </c>
      <c r="D20" s="52"/>
      <c r="E20" s="12" t="s">
        <v>31</v>
      </c>
      <c r="F20" s="13" t="s">
        <v>15</v>
      </c>
      <c r="G20" s="6">
        <v>3</v>
      </c>
      <c r="H20" s="16">
        <v>1102500</v>
      </c>
      <c r="I20" s="3">
        <v>0</v>
      </c>
      <c r="J20" s="3">
        <f>H20*G20</f>
        <v>3307500</v>
      </c>
      <c r="K20" s="3">
        <v>0</v>
      </c>
      <c r="L20" s="3">
        <f t="shared" si="0"/>
        <v>3307500</v>
      </c>
    </row>
    <row r="21" spans="3:12" x14ac:dyDescent="0.35">
      <c r="G21" s="53" t="s">
        <v>38</v>
      </c>
      <c r="H21" s="53"/>
      <c r="I21" s="53"/>
      <c r="J21" s="53"/>
      <c r="L21" s="4">
        <f>L4+L5+L6+L7+L8+L9+L10+L11+L12+L13+L14+L15+L16+L17+L18+L19+L20</f>
        <v>39740345</v>
      </c>
    </row>
  </sheetData>
  <mergeCells count="4">
    <mergeCell ref="G21:J21"/>
    <mergeCell ref="C2:L2"/>
    <mergeCell ref="D4:D20"/>
    <mergeCell ref="C11:C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E2817-26FA-42BA-A1A9-6BDAB5C7C39A}">
  <dimension ref="C2:J21"/>
  <sheetViews>
    <sheetView topLeftCell="A20" workbookViewId="0">
      <selection activeCell="M30" sqref="M30"/>
    </sheetView>
  </sheetViews>
  <sheetFormatPr baseColWidth="10" defaultRowHeight="14.5" x14ac:dyDescent="0.35"/>
  <cols>
    <col min="8" max="8" width="14.26953125" customWidth="1"/>
    <col min="9" max="9" width="0" hidden="1" customWidth="1"/>
    <col min="10" max="10" width="15.81640625" customWidth="1"/>
    <col min="11" max="11" width="0" hidden="1" customWidth="1"/>
    <col min="12" max="12" width="14.81640625" customWidth="1"/>
  </cols>
  <sheetData>
    <row r="2" spans="3:10" ht="15.5" x14ac:dyDescent="0.35">
      <c r="C2" s="45" t="s">
        <v>34</v>
      </c>
      <c r="D2" s="46"/>
      <c r="E2" s="46"/>
      <c r="F2" s="46"/>
      <c r="G2" s="46"/>
      <c r="H2" s="46"/>
      <c r="I2" s="46"/>
      <c r="J2" s="46"/>
    </row>
    <row r="3" spans="3:10" ht="43.5" x14ac:dyDescent="0.35">
      <c r="C3" s="8" t="s">
        <v>0</v>
      </c>
      <c r="D3" s="8" t="s">
        <v>8</v>
      </c>
      <c r="E3" s="8" t="s">
        <v>1</v>
      </c>
      <c r="F3" s="8" t="s">
        <v>14</v>
      </c>
      <c r="G3" s="8" t="s">
        <v>2</v>
      </c>
      <c r="H3" s="8" t="s">
        <v>6</v>
      </c>
      <c r="I3" s="8" t="s">
        <v>33</v>
      </c>
      <c r="J3" s="8" t="s">
        <v>3</v>
      </c>
    </row>
    <row r="4" spans="3:10" ht="43.5" x14ac:dyDescent="0.35">
      <c r="C4" s="2">
        <v>1</v>
      </c>
      <c r="D4" s="50" t="s">
        <v>9</v>
      </c>
      <c r="E4" s="12" t="s">
        <v>18</v>
      </c>
      <c r="F4" s="13" t="s">
        <v>15</v>
      </c>
      <c r="G4" s="34">
        <v>2</v>
      </c>
      <c r="H4" s="3">
        <v>2720250</v>
      </c>
      <c r="I4" s="3">
        <f>H4*G4</f>
        <v>5440500</v>
      </c>
      <c r="J4" s="3">
        <f>I4</f>
        <v>5440500</v>
      </c>
    </row>
    <row r="5" spans="3:10" ht="43.5" x14ac:dyDescent="0.35">
      <c r="C5" s="2">
        <v>2</v>
      </c>
      <c r="D5" s="51"/>
      <c r="E5" s="12" t="s">
        <v>19</v>
      </c>
      <c r="F5" s="13" t="s">
        <v>15</v>
      </c>
      <c r="G5" s="34">
        <v>2</v>
      </c>
      <c r="H5" s="3">
        <v>2382750</v>
      </c>
      <c r="I5" s="3">
        <f>H5*G5</f>
        <v>4765500</v>
      </c>
      <c r="J5" s="3">
        <f t="shared" ref="J5:J20" si="0">I5</f>
        <v>4765500</v>
      </c>
    </row>
    <row r="6" spans="3:10" ht="43.5" x14ac:dyDescent="0.35">
      <c r="C6" s="2">
        <v>3</v>
      </c>
      <c r="D6" s="51"/>
      <c r="E6" s="12" t="s">
        <v>20</v>
      </c>
      <c r="F6" s="13" t="s">
        <v>15</v>
      </c>
      <c r="G6" s="34">
        <v>2</v>
      </c>
      <c r="H6" s="3">
        <v>1370250</v>
      </c>
      <c r="I6" s="3">
        <f t="shared" ref="I6:I20" si="1">H6*G6</f>
        <v>2740500</v>
      </c>
      <c r="J6" s="3">
        <f t="shared" si="0"/>
        <v>2740500</v>
      </c>
    </row>
    <row r="7" spans="3:10" ht="43.5" x14ac:dyDescent="0.35">
      <c r="C7" s="2">
        <v>4</v>
      </c>
      <c r="D7" s="51"/>
      <c r="E7" s="12" t="s">
        <v>21</v>
      </c>
      <c r="F7" s="13" t="s">
        <v>15</v>
      </c>
      <c r="G7" s="34">
        <v>2</v>
      </c>
      <c r="H7" s="3">
        <v>1595250</v>
      </c>
      <c r="I7" s="3">
        <f t="shared" si="1"/>
        <v>3190500</v>
      </c>
      <c r="J7" s="3">
        <f t="shared" si="0"/>
        <v>3190500</v>
      </c>
    </row>
    <row r="8" spans="3:10" ht="43.5" x14ac:dyDescent="0.35">
      <c r="C8" s="2">
        <v>5</v>
      </c>
      <c r="D8" s="51"/>
      <c r="E8" s="12" t="s">
        <v>22</v>
      </c>
      <c r="F8" s="13" t="s">
        <v>15</v>
      </c>
      <c r="G8" s="34">
        <v>1</v>
      </c>
      <c r="H8" s="3">
        <v>1257750</v>
      </c>
      <c r="I8" s="3">
        <f t="shared" si="1"/>
        <v>1257750</v>
      </c>
      <c r="J8" s="3">
        <f t="shared" si="0"/>
        <v>1257750</v>
      </c>
    </row>
    <row r="9" spans="3:10" ht="43.5" x14ac:dyDescent="0.35">
      <c r="C9" s="2">
        <v>6</v>
      </c>
      <c r="D9" s="51"/>
      <c r="E9" s="12" t="s">
        <v>23</v>
      </c>
      <c r="F9" s="13" t="s">
        <v>16</v>
      </c>
      <c r="G9" s="6">
        <v>1</v>
      </c>
      <c r="H9" s="36">
        <v>506250</v>
      </c>
      <c r="I9" s="3">
        <f t="shared" si="1"/>
        <v>506250</v>
      </c>
      <c r="J9" s="3">
        <f t="shared" si="0"/>
        <v>506250</v>
      </c>
    </row>
    <row r="10" spans="3:10" ht="72.5" x14ac:dyDescent="0.35">
      <c r="C10" s="2">
        <v>7</v>
      </c>
      <c r="D10" s="51"/>
      <c r="E10" s="12" t="s">
        <v>24</v>
      </c>
      <c r="F10" s="13" t="s">
        <v>17</v>
      </c>
      <c r="G10" s="6">
        <v>1</v>
      </c>
      <c r="H10" s="3">
        <v>400219</v>
      </c>
      <c r="I10" s="3">
        <f t="shared" si="1"/>
        <v>400219</v>
      </c>
      <c r="J10" s="3">
        <f t="shared" si="0"/>
        <v>400219</v>
      </c>
    </row>
    <row r="11" spans="3:10" ht="72.5" x14ac:dyDescent="0.35">
      <c r="C11" s="47">
        <v>8</v>
      </c>
      <c r="D11" s="51"/>
      <c r="E11" s="12" t="s">
        <v>32</v>
      </c>
      <c r="F11" s="13" t="s">
        <v>15</v>
      </c>
      <c r="G11" s="6">
        <v>2</v>
      </c>
      <c r="H11" s="37">
        <v>1644188</v>
      </c>
      <c r="I11" s="3">
        <f t="shared" si="1"/>
        <v>3288376</v>
      </c>
      <c r="J11" s="3">
        <f t="shared" si="0"/>
        <v>3288376</v>
      </c>
    </row>
    <row r="12" spans="3:10" ht="29" x14ac:dyDescent="0.35">
      <c r="C12" s="48"/>
      <c r="D12" s="51"/>
      <c r="E12" s="12" t="s">
        <v>25</v>
      </c>
      <c r="F12" s="13" t="s">
        <v>15</v>
      </c>
      <c r="G12" s="6">
        <v>1</v>
      </c>
      <c r="H12" s="37">
        <v>1482750</v>
      </c>
      <c r="I12" s="3">
        <f t="shared" si="1"/>
        <v>1482750</v>
      </c>
      <c r="J12" s="3">
        <f t="shared" si="0"/>
        <v>1482750</v>
      </c>
    </row>
    <row r="13" spans="3:10" ht="58" x14ac:dyDescent="0.35">
      <c r="C13" s="48"/>
      <c r="D13" s="51"/>
      <c r="E13" s="12" t="s">
        <v>26</v>
      </c>
      <c r="F13" s="13" t="s">
        <v>15</v>
      </c>
      <c r="G13" s="6">
        <v>1</v>
      </c>
      <c r="H13" s="37">
        <v>1370250</v>
      </c>
      <c r="I13" s="3">
        <f t="shared" si="1"/>
        <v>1370250</v>
      </c>
      <c r="J13" s="3">
        <f t="shared" si="0"/>
        <v>1370250</v>
      </c>
    </row>
    <row r="14" spans="3:10" ht="43.5" x14ac:dyDescent="0.35">
      <c r="C14" s="49"/>
      <c r="D14" s="51"/>
      <c r="E14" s="12" t="s">
        <v>27</v>
      </c>
      <c r="F14" s="13" t="s">
        <v>16</v>
      </c>
      <c r="G14" s="6">
        <v>4</v>
      </c>
      <c r="H14" s="37">
        <v>787500</v>
      </c>
      <c r="I14" s="3">
        <f t="shared" si="1"/>
        <v>3150000</v>
      </c>
      <c r="J14" s="3">
        <f t="shared" si="0"/>
        <v>3150000</v>
      </c>
    </row>
    <row r="15" spans="3:10" ht="43.5" x14ac:dyDescent="0.35">
      <c r="C15" s="2">
        <v>9</v>
      </c>
      <c r="D15" s="51"/>
      <c r="E15" s="12" t="s">
        <v>28</v>
      </c>
      <c r="F15" s="13" t="s">
        <v>17</v>
      </c>
      <c r="G15" s="6">
        <v>2</v>
      </c>
      <c r="H15" s="4">
        <v>33750</v>
      </c>
      <c r="I15" s="3">
        <f t="shared" si="1"/>
        <v>67500</v>
      </c>
      <c r="J15" s="3">
        <f t="shared" si="0"/>
        <v>67500</v>
      </c>
    </row>
    <row r="16" spans="3:10" ht="43.5" x14ac:dyDescent="0.35">
      <c r="C16" s="2">
        <v>10</v>
      </c>
      <c r="D16" s="51"/>
      <c r="E16" s="12" t="s">
        <v>29</v>
      </c>
      <c r="F16" s="13" t="s">
        <v>15</v>
      </c>
      <c r="G16" s="6">
        <v>2</v>
      </c>
      <c r="H16" s="37">
        <v>1272375</v>
      </c>
      <c r="I16" s="3">
        <f t="shared" si="1"/>
        <v>2544750</v>
      </c>
      <c r="J16" s="3">
        <f t="shared" si="0"/>
        <v>2544750</v>
      </c>
    </row>
    <row r="17" spans="3:10" ht="43.5" x14ac:dyDescent="0.35">
      <c r="C17" s="2">
        <v>11</v>
      </c>
      <c r="D17" s="51"/>
      <c r="E17" s="12" t="s">
        <v>30</v>
      </c>
      <c r="F17" s="13" t="s">
        <v>16</v>
      </c>
      <c r="G17" s="6">
        <v>2</v>
      </c>
      <c r="H17" s="37">
        <v>618750</v>
      </c>
      <c r="I17" s="3">
        <f t="shared" si="1"/>
        <v>1237500</v>
      </c>
      <c r="J17" s="3">
        <f t="shared" si="0"/>
        <v>1237500</v>
      </c>
    </row>
    <row r="18" spans="3:10" ht="43.5" x14ac:dyDescent="0.35">
      <c r="C18" s="2">
        <v>12</v>
      </c>
      <c r="D18" s="51"/>
      <c r="E18" s="12" t="s">
        <v>27</v>
      </c>
      <c r="F18" s="13" t="s">
        <v>15</v>
      </c>
      <c r="G18" s="6">
        <v>2</v>
      </c>
      <c r="H18" s="37">
        <v>1539000</v>
      </c>
      <c r="I18" s="3">
        <f t="shared" si="1"/>
        <v>3078000</v>
      </c>
      <c r="J18" s="3">
        <f t="shared" si="0"/>
        <v>3078000</v>
      </c>
    </row>
    <row r="19" spans="3:10" ht="43.5" x14ac:dyDescent="0.35">
      <c r="C19" s="2">
        <v>13</v>
      </c>
      <c r="D19" s="51"/>
      <c r="E19" s="12" t="s">
        <v>31</v>
      </c>
      <c r="F19" s="13" t="s">
        <v>16</v>
      </c>
      <c r="G19" s="6">
        <v>2</v>
      </c>
      <c r="H19" s="37">
        <v>506250</v>
      </c>
      <c r="I19" s="3">
        <f t="shared" si="1"/>
        <v>1012500</v>
      </c>
      <c r="J19" s="3">
        <f t="shared" si="0"/>
        <v>1012500</v>
      </c>
    </row>
    <row r="20" spans="3:10" ht="43.5" x14ac:dyDescent="0.35">
      <c r="C20" s="1">
        <v>14</v>
      </c>
      <c r="D20" s="52"/>
      <c r="E20" s="12" t="s">
        <v>31</v>
      </c>
      <c r="F20" s="13" t="s">
        <v>15</v>
      </c>
      <c r="G20" s="6">
        <v>3</v>
      </c>
      <c r="H20" s="37">
        <v>1068750</v>
      </c>
      <c r="I20" s="3">
        <f t="shared" si="1"/>
        <v>3206250</v>
      </c>
      <c r="J20" s="3">
        <f t="shared" si="0"/>
        <v>3206250</v>
      </c>
    </row>
    <row r="21" spans="3:10" x14ac:dyDescent="0.35">
      <c r="C21" s="11"/>
      <c r="D21" s="38"/>
      <c r="E21" s="20"/>
      <c r="F21" s="39"/>
      <c r="G21" s="38"/>
      <c r="H21" s="25"/>
      <c r="I21" s="36"/>
      <c r="J21" s="3">
        <f>SUM(J4:J20)</f>
        <v>38739095</v>
      </c>
    </row>
  </sheetData>
  <mergeCells count="3">
    <mergeCell ref="D4:D20"/>
    <mergeCell ref="C11:C14"/>
    <mergeCell ref="C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B884A-0026-4286-8280-BA67BBFD3CA2}">
  <dimension ref="C2:J25"/>
  <sheetViews>
    <sheetView topLeftCell="A18" workbookViewId="0">
      <selection activeCell="C25" sqref="C25"/>
    </sheetView>
  </sheetViews>
  <sheetFormatPr baseColWidth="10" defaultRowHeight="14.5" x14ac:dyDescent="0.35"/>
  <cols>
    <col min="6" max="6" width="12.6328125" bestFit="1" customWidth="1"/>
    <col min="8" max="8" width="15.1796875" customWidth="1"/>
    <col min="9" max="9" width="19.1796875" customWidth="1"/>
    <col min="10" max="10" width="15.54296875" customWidth="1"/>
    <col min="11" max="11" width="14.7265625" customWidth="1"/>
    <col min="12" max="12" width="11.453125" customWidth="1"/>
    <col min="13" max="13" width="17.1796875" customWidth="1"/>
  </cols>
  <sheetData>
    <row r="2" spans="3:10" x14ac:dyDescent="0.35">
      <c r="D2" s="35"/>
    </row>
    <row r="3" spans="3:10" ht="15.5" x14ac:dyDescent="0.35">
      <c r="C3" s="45" t="s">
        <v>35</v>
      </c>
      <c r="D3" s="46"/>
      <c r="E3" s="46"/>
      <c r="F3" s="46"/>
      <c r="G3" s="46"/>
      <c r="H3" s="46"/>
      <c r="I3" s="46"/>
      <c r="J3" s="46"/>
    </row>
    <row r="4" spans="3:10" ht="58" x14ac:dyDescent="0.35">
      <c r="C4" s="8" t="s">
        <v>0</v>
      </c>
      <c r="D4" s="8" t="s">
        <v>8</v>
      </c>
      <c r="E4" s="8" t="s">
        <v>1</v>
      </c>
      <c r="F4" s="8" t="s">
        <v>14</v>
      </c>
      <c r="G4" s="8" t="s">
        <v>2</v>
      </c>
      <c r="H4" s="8" t="s">
        <v>39</v>
      </c>
      <c r="I4" s="8" t="s">
        <v>40</v>
      </c>
      <c r="J4" s="8" t="s">
        <v>3</v>
      </c>
    </row>
    <row r="5" spans="3:10" ht="43.5" x14ac:dyDescent="0.35">
      <c r="C5" s="2">
        <v>1</v>
      </c>
      <c r="D5" s="50" t="s">
        <v>9</v>
      </c>
      <c r="E5" s="12" t="s">
        <v>18</v>
      </c>
      <c r="F5" s="13" t="s">
        <v>15</v>
      </c>
      <c r="G5" s="34">
        <v>2</v>
      </c>
      <c r="H5" s="3">
        <v>2742750</v>
      </c>
      <c r="I5" s="3">
        <f>H5*G5</f>
        <v>5485500</v>
      </c>
      <c r="J5" s="3">
        <f>I5</f>
        <v>5485500</v>
      </c>
    </row>
    <row r="6" spans="3:10" ht="43.5" x14ac:dyDescent="0.35">
      <c r="C6" s="2">
        <v>2</v>
      </c>
      <c r="D6" s="51"/>
      <c r="E6" s="12" t="s">
        <v>19</v>
      </c>
      <c r="F6" s="13" t="s">
        <v>15</v>
      </c>
      <c r="G6" s="34">
        <v>2</v>
      </c>
      <c r="H6" s="3">
        <v>2405250</v>
      </c>
      <c r="I6" s="3">
        <f>H6*G6</f>
        <v>4810500</v>
      </c>
      <c r="J6" s="3">
        <f t="shared" ref="J6:J21" si="0">I6</f>
        <v>4810500</v>
      </c>
    </row>
    <row r="7" spans="3:10" ht="43.5" x14ac:dyDescent="0.35">
      <c r="C7" s="2">
        <v>3</v>
      </c>
      <c r="D7" s="51"/>
      <c r="E7" s="12" t="s">
        <v>20</v>
      </c>
      <c r="F7" s="13" t="s">
        <v>15</v>
      </c>
      <c r="G7" s="34">
        <v>2</v>
      </c>
      <c r="H7" s="3">
        <v>1392750</v>
      </c>
      <c r="I7" s="3">
        <f t="shared" ref="I7:I21" si="1">H7*G7</f>
        <v>2785500</v>
      </c>
      <c r="J7" s="3">
        <f t="shared" si="0"/>
        <v>2785500</v>
      </c>
    </row>
    <row r="8" spans="3:10" ht="43.5" x14ac:dyDescent="0.35">
      <c r="C8" s="2">
        <v>4</v>
      </c>
      <c r="D8" s="51"/>
      <c r="E8" s="12" t="s">
        <v>21</v>
      </c>
      <c r="F8" s="13" t="s">
        <v>15</v>
      </c>
      <c r="G8" s="34">
        <v>2</v>
      </c>
      <c r="H8" s="3">
        <v>1617750</v>
      </c>
      <c r="I8" s="3">
        <f t="shared" si="1"/>
        <v>3235500</v>
      </c>
      <c r="J8" s="3">
        <f t="shared" si="0"/>
        <v>3235500</v>
      </c>
    </row>
    <row r="9" spans="3:10" ht="43.5" x14ac:dyDescent="0.35">
      <c r="C9" s="2">
        <v>5</v>
      </c>
      <c r="D9" s="51"/>
      <c r="E9" s="12" t="s">
        <v>22</v>
      </c>
      <c r="F9" s="13" t="s">
        <v>15</v>
      </c>
      <c r="G9" s="34">
        <v>1</v>
      </c>
      <c r="H9" s="3">
        <v>1280250</v>
      </c>
      <c r="I9" s="3">
        <f t="shared" si="1"/>
        <v>1280250</v>
      </c>
      <c r="J9" s="3">
        <f t="shared" si="0"/>
        <v>1280250</v>
      </c>
    </row>
    <row r="10" spans="3:10" ht="43.5" x14ac:dyDescent="0.35">
      <c r="C10" s="2">
        <v>6</v>
      </c>
      <c r="D10" s="51"/>
      <c r="E10" s="12" t="s">
        <v>23</v>
      </c>
      <c r="F10" s="13" t="s">
        <v>16</v>
      </c>
      <c r="G10" s="6">
        <v>1</v>
      </c>
      <c r="H10" s="3">
        <v>454500</v>
      </c>
      <c r="I10" s="3">
        <f t="shared" si="1"/>
        <v>454500</v>
      </c>
      <c r="J10" s="3">
        <f t="shared" si="0"/>
        <v>454500</v>
      </c>
    </row>
    <row r="11" spans="3:10" ht="72.5" x14ac:dyDescent="0.35">
      <c r="C11" s="2">
        <v>7</v>
      </c>
      <c r="D11" s="51"/>
      <c r="E11" s="12" t="s">
        <v>24</v>
      </c>
      <c r="F11" s="13" t="s">
        <v>17</v>
      </c>
      <c r="G11" s="6">
        <v>1</v>
      </c>
      <c r="H11" s="3">
        <v>456188</v>
      </c>
      <c r="I11" s="3">
        <f t="shared" si="1"/>
        <v>456188</v>
      </c>
      <c r="J11" s="3">
        <f t="shared" si="0"/>
        <v>456188</v>
      </c>
    </row>
    <row r="12" spans="3:10" ht="72.5" x14ac:dyDescent="0.35">
      <c r="C12" s="47">
        <v>8</v>
      </c>
      <c r="D12" s="51"/>
      <c r="E12" s="12" t="s">
        <v>32</v>
      </c>
      <c r="F12" s="13" t="s">
        <v>15</v>
      </c>
      <c r="G12" s="6">
        <v>2</v>
      </c>
      <c r="H12" s="3">
        <v>1688063</v>
      </c>
      <c r="I12" s="3">
        <f t="shared" si="1"/>
        <v>3376126</v>
      </c>
      <c r="J12" s="3">
        <f t="shared" si="0"/>
        <v>3376126</v>
      </c>
    </row>
    <row r="13" spans="3:10" ht="29" x14ac:dyDescent="0.35">
      <c r="C13" s="48"/>
      <c r="D13" s="51"/>
      <c r="E13" s="12" t="s">
        <v>25</v>
      </c>
      <c r="F13" s="13" t="s">
        <v>15</v>
      </c>
      <c r="G13" s="6">
        <v>1</v>
      </c>
      <c r="H13" s="3">
        <v>1505250</v>
      </c>
      <c r="I13" s="3">
        <f t="shared" si="1"/>
        <v>1505250</v>
      </c>
      <c r="J13" s="3">
        <f t="shared" si="0"/>
        <v>1505250</v>
      </c>
    </row>
    <row r="14" spans="3:10" ht="58" x14ac:dyDescent="0.35">
      <c r="C14" s="48"/>
      <c r="D14" s="51"/>
      <c r="E14" s="12" t="s">
        <v>26</v>
      </c>
      <c r="F14" s="13" t="s">
        <v>15</v>
      </c>
      <c r="G14" s="6">
        <v>1</v>
      </c>
      <c r="H14" s="3">
        <v>1392750</v>
      </c>
      <c r="I14" s="3">
        <f t="shared" si="1"/>
        <v>1392750</v>
      </c>
      <c r="J14" s="3">
        <f t="shared" si="0"/>
        <v>1392750</v>
      </c>
    </row>
    <row r="15" spans="3:10" ht="43.5" x14ac:dyDescent="0.35">
      <c r="C15" s="49"/>
      <c r="D15" s="51"/>
      <c r="E15" s="12" t="s">
        <v>27</v>
      </c>
      <c r="F15" s="13" t="s">
        <v>16</v>
      </c>
      <c r="G15" s="6">
        <v>4</v>
      </c>
      <c r="H15" s="3">
        <v>618750</v>
      </c>
      <c r="I15" s="3">
        <f t="shared" si="1"/>
        <v>2475000</v>
      </c>
      <c r="J15" s="3">
        <f t="shared" si="0"/>
        <v>2475000</v>
      </c>
    </row>
    <row r="16" spans="3:10" ht="43.5" x14ac:dyDescent="0.35">
      <c r="C16" s="2">
        <v>9</v>
      </c>
      <c r="D16" s="51"/>
      <c r="E16" s="12" t="s">
        <v>28</v>
      </c>
      <c r="F16" s="13" t="s">
        <v>17</v>
      </c>
      <c r="G16" s="6">
        <v>2</v>
      </c>
      <c r="H16" s="3">
        <v>33750</v>
      </c>
      <c r="I16" s="3">
        <f t="shared" si="1"/>
        <v>67500</v>
      </c>
      <c r="J16" s="3">
        <f t="shared" si="0"/>
        <v>67500</v>
      </c>
    </row>
    <row r="17" spans="3:10" ht="43.5" x14ac:dyDescent="0.35">
      <c r="C17" s="2">
        <v>10</v>
      </c>
      <c r="D17" s="51"/>
      <c r="E17" s="12" t="s">
        <v>29</v>
      </c>
      <c r="F17" s="13" t="s">
        <v>15</v>
      </c>
      <c r="G17" s="6">
        <v>2</v>
      </c>
      <c r="H17" s="3">
        <v>1328625</v>
      </c>
      <c r="I17" s="3">
        <f t="shared" si="1"/>
        <v>2657250</v>
      </c>
      <c r="J17" s="3">
        <f t="shared" si="0"/>
        <v>2657250</v>
      </c>
    </row>
    <row r="18" spans="3:10" ht="43.5" x14ac:dyDescent="0.35">
      <c r="C18" s="2">
        <v>11</v>
      </c>
      <c r="D18" s="51"/>
      <c r="E18" s="12" t="s">
        <v>30</v>
      </c>
      <c r="F18" s="13" t="s">
        <v>16</v>
      </c>
      <c r="G18" s="6">
        <v>2</v>
      </c>
      <c r="H18" s="3">
        <v>652500</v>
      </c>
      <c r="I18" s="3">
        <f t="shared" si="1"/>
        <v>1305000</v>
      </c>
      <c r="J18" s="3">
        <f t="shared" si="0"/>
        <v>1305000</v>
      </c>
    </row>
    <row r="19" spans="3:10" ht="43.5" x14ac:dyDescent="0.35">
      <c r="C19" s="2">
        <v>12</v>
      </c>
      <c r="D19" s="51"/>
      <c r="E19" s="12" t="s">
        <v>27</v>
      </c>
      <c r="F19" s="13" t="s">
        <v>15</v>
      </c>
      <c r="G19" s="6">
        <v>2</v>
      </c>
      <c r="H19" s="3">
        <v>1595250</v>
      </c>
      <c r="I19" s="3">
        <f t="shared" si="1"/>
        <v>3190500</v>
      </c>
      <c r="J19" s="3">
        <f t="shared" si="0"/>
        <v>3190500</v>
      </c>
    </row>
    <row r="20" spans="3:10" ht="43.5" x14ac:dyDescent="0.35">
      <c r="C20" s="2">
        <v>13</v>
      </c>
      <c r="D20" s="51"/>
      <c r="E20" s="12" t="s">
        <v>31</v>
      </c>
      <c r="F20" s="13" t="s">
        <v>16</v>
      </c>
      <c r="G20" s="6">
        <v>2</v>
      </c>
      <c r="H20" s="3">
        <v>540000</v>
      </c>
      <c r="I20" s="3">
        <f t="shared" si="1"/>
        <v>1080000</v>
      </c>
      <c r="J20" s="3">
        <f t="shared" si="0"/>
        <v>1080000</v>
      </c>
    </row>
    <row r="21" spans="3:10" ht="43.5" x14ac:dyDescent="0.35">
      <c r="C21" s="1">
        <v>14</v>
      </c>
      <c r="D21" s="52"/>
      <c r="E21" s="12" t="s">
        <v>31</v>
      </c>
      <c r="F21" s="13" t="s">
        <v>15</v>
      </c>
      <c r="G21" s="6">
        <v>3</v>
      </c>
      <c r="H21" s="3">
        <v>1102500</v>
      </c>
      <c r="I21" s="3">
        <f t="shared" si="1"/>
        <v>3307500</v>
      </c>
      <c r="J21" s="3">
        <f t="shared" si="0"/>
        <v>3307500</v>
      </c>
    </row>
    <row r="22" spans="3:10" x14ac:dyDescent="0.35">
      <c r="C22" s="11"/>
      <c r="D22" s="38"/>
      <c r="E22" s="20"/>
      <c r="F22" s="39"/>
      <c r="G22" s="38"/>
      <c r="H22" s="25"/>
      <c r="I22" s="3"/>
      <c r="J22" s="3">
        <f>SUM(J5:J21)</f>
        <v>38864814</v>
      </c>
    </row>
    <row r="25" spans="3:10" x14ac:dyDescent="0.35">
      <c r="F25" s="4"/>
    </row>
  </sheetData>
  <mergeCells count="3">
    <mergeCell ref="C3:J3"/>
    <mergeCell ref="D5:D21"/>
    <mergeCell ref="C12:C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FICHA TECNICA</vt:lpstr>
      <vt:lpstr>Cotización 1</vt:lpstr>
      <vt:lpstr>Cotización 2</vt:lpstr>
      <vt:lpstr>Cotización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User</cp:lastModifiedBy>
  <dcterms:created xsi:type="dcterms:W3CDTF">2025-03-31T17:26:52Z</dcterms:created>
  <dcterms:modified xsi:type="dcterms:W3CDTF">2025-10-28T19:31:39Z</dcterms:modified>
</cp:coreProperties>
</file>