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5\CONTRATOS\SUBASTAS\CABINAS DE EXTRACCION\2025\ESTUDIO PREVIO 2025\RICARDO\"/>
    </mc:Choice>
  </mc:AlternateContent>
  <xr:revisionPtr revIDLastSave="0" documentId="13_ncr:1_{AD216658-35E2-401F-B884-EAFBBA8F3E1F}" xr6:coauthVersionLast="47" xr6:coauthVersionMax="47" xr10:uidLastSave="{00000000-0000-0000-0000-000000000000}"/>
  <bookViews>
    <workbookView xWindow="-6945" yWindow="15" windowWidth="20490" windowHeight="10185" xr2:uid="{00000000-000D-0000-FFFF-FFFF00000000}"/>
  </bookViews>
  <sheets>
    <sheet name="FORMATO COTIZACIÓN" sheetId="10" r:id="rId1"/>
  </sheets>
  <definedNames>
    <definedName name="_xlnm.Print_Area" localSheetId="0">'FORMATO COTIZACIÓN'!$B$2:$M$26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00" i="10" l="1"/>
  <c r="M211" i="10"/>
  <c r="M200" i="10"/>
  <c r="M167" i="10"/>
  <c r="P159" i="10"/>
  <c r="M159" i="10"/>
  <c r="P135" i="10"/>
  <c r="M135" i="10"/>
  <c r="P130" i="10"/>
  <c r="M130" i="10"/>
  <c r="M123" i="10"/>
  <c r="P116" i="10"/>
  <c r="M116" i="10"/>
  <c r="M103" i="10"/>
  <c r="P61" i="10"/>
  <c r="M61" i="10"/>
  <c r="M18" i="10"/>
  <c r="P11" i="10"/>
  <c r="M11" i="10"/>
  <c r="L102" i="10" l="1"/>
  <c r="M102" i="10" s="1"/>
  <c r="L101" i="10"/>
  <c r="M101" i="10" s="1"/>
  <c r="L100" i="10"/>
  <c r="M100" i="10" s="1"/>
  <c r="L99" i="10"/>
  <c r="M99" i="10" s="1"/>
  <c r="L98" i="10"/>
  <c r="M98" i="10" s="1"/>
  <c r="L97" i="10"/>
  <c r="M97" i="10" s="1"/>
  <c r="L96" i="10"/>
  <c r="M96" i="10" s="1"/>
  <c r="L95" i="10"/>
  <c r="M95" i="10" s="1"/>
  <c r="L94" i="10"/>
  <c r="M94" i="10" s="1"/>
  <c r="L93" i="10"/>
  <c r="M93" i="10" s="1"/>
  <c r="L92" i="10"/>
  <c r="M92" i="10" s="1"/>
  <c r="L91" i="10"/>
  <c r="M91" i="10" s="1"/>
  <c r="L90" i="10"/>
  <c r="M90" i="10" s="1"/>
  <c r="L89" i="10"/>
  <c r="M89" i="10" s="1"/>
  <c r="L88" i="10"/>
  <c r="M88" i="10" s="1"/>
  <c r="L87" i="10"/>
  <c r="M87" i="10" s="1"/>
  <c r="L86" i="10"/>
  <c r="M86" i="10" s="1"/>
  <c r="L85" i="10"/>
  <c r="M85" i="10" s="1"/>
  <c r="L84" i="10"/>
  <c r="M84" i="10" s="1"/>
  <c r="M83" i="10"/>
  <c r="L83" i="10"/>
  <c r="L82" i="10"/>
  <c r="M82" i="10" s="1"/>
  <c r="L81" i="10"/>
  <c r="M81" i="10" s="1"/>
  <c r="L80" i="10"/>
  <c r="M80" i="10" s="1"/>
  <c r="L79" i="10"/>
  <c r="M79" i="10" s="1"/>
  <c r="L78" i="10"/>
  <c r="M78" i="10" s="1"/>
  <c r="L77" i="10"/>
  <c r="M77" i="10" s="1"/>
  <c r="L76" i="10"/>
  <c r="M76" i="10" s="1"/>
  <c r="L75" i="10"/>
  <c r="M75" i="10" s="1"/>
  <c r="L74" i="10"/>
  <c r="M74" i="10" s="1"/>
  <c r="L73" i="10"/>
  <c r="M73" i="10" s="1"/>
  <c r="L72" i="10"/>
  <c r="M72" i="10" s="1"/>
  <c r="L71" i="10"/>
  <c r="M71" i="10" s="1"/>
  <c r="L70" i="10"/>
  <c r="M70" i="10" s="1"/>
  <c r="L69" i="10"/>
  <c r="M69" i="10" s="1"/>
  <c r="L68" i="10"/>
  <c r="M68" i="10" s="1"/>
  <c r="L67" i="10"/>
  <c r="M67" i="10" s="1"/>
  <c r="L66" i="10"/>
  <c r="M66" i="10" s="1"/>
  <c r="L65" i="10"/>
  <c r="M65" i="10" s="1"/>
  <c r="L210" i="10"/>
  <c r="M210" i="10" s="1"/>
  <c r="L209" i="10"/>
  <c r="M209" i="10" s="1"/>
  <c r="L208" i="10"/>
  <c r="M208" i="10" s="1"/>
  <c r="L207" i="10"/>
  <c r="M207" i="10" s="1"/>
  <c r="L206" i="10"/>
  <c r="M206" i="10" s="1"/>
  <c r="L205" i="10"/>
  <c r="M205" i="10" s="1"/>
  <c r="L204" i="10"/>
  <c r="M204" i="10" s="1"/>
  <c r="O172" i="10"/>
  <c r="P172" i="10" s="1"/>
  <c r="O173" i="10"/>
  <c r="P173" i="10" s="1"/>
  <c r="O174" i="10"/>
  <c r="P174" i="10" s="1"/>
  <c r="O175" i="10"/>
  <c r="P175" i="10"/>
  <c r="O176" i="10"/>
  <c r="P176" i="10" s="1"/>
  <c r="O177" i="10"/>
  <c r="P177" i="10"/>
  <c r="O178" i="10"/>
  <c r="P178" i="10" s="1"/>
  <c r="O179" i="10"/>
  <c r="P179" i="10"/>
  <c r="O180" i="10"/>
  <c r="P180" i="10" s="1"/>
  <c r="O181" i="10"/>
  <c r="P181" i="10" s="1"/>
  <c r="O182" i="10"/>
  <c r="P182" i="10" s="1"/>
  <c r="O183" i="10"/>
  <c r="P183" i="10"/>
  <c r="O184" i="10"/>
  <c r="P184" i="10" s="1"/>
  <c r="O185" i="10"/>
  <c r="P185" i="10"/>
  <c r="O186" i="10"/>
  <c r="P186" i="10" s="1"/>
  <c r="O187" i="10"/>
  <c r="P187" i="10" s="1"/>
  <c r="O188" i="10"/>
  <c r="P188" i="10" s="1"/>
  <c r="O189" i="10"/>
  <c r="P189" i="10" s="1"/>
  <c r="O190" i="10"/>
  <c r="P190" i="10" s="1"/>
  <c r="O191" i="10"/>
  <c r="P191" i="10"/>
  <c r="O192" i="10"/>
  <c r="P192" i="10" s="1"/>
  <c r="O193" i="10"/>
  <c r="P193" i="10"/>
  <c r="O194" i="10"/>
  <c r="P194" i="10" s="1"/>
  <c r="O195" i="10"/>
  <c r="P195" i="10" s="1"/>
  <c r="O196" i="10"/>
  <c r="P196" i="10" s="1"/>
  <c r="O197" i="10"/>
  <c r="P197" i="10" s="1"/>
  <c r="O198" i="10"/>
  <c r="P198" i="10" s="1"/>
  <c r="O199" i="10"/>
  <c r="P199" i="10"/>
  <c r="O171" i="10"/>
  <c r="P171" i="10" s="1"/>
  <c r="L199" i="10"/>
  <c r="M199" i="10" s="1"/>
  <c r="L198" i="10"/>
  <c r="M198" i="10" s="1"/>
  <c r="L197" i="10"/>
  <c r="M197" i="10" s="1"/>
  <c r="L196" i="10"/>
  <c r="M196" i="10" s="1"/>
  <c r="L195" i="10"/>
  <c r="M195" i="10" s="1"/>
  <c r="L194" i="10"/>
  <c r="M194" i="10" s="1"/>
  <c r="L193" i="10"/>
  <c r="M193" i="10" s="1"/>
  <c r="L192" i="10"/>
  <c r="M192" i="10" s="1"/>
  <c r="L191" i="10"/>
  <c r="M191" i="10" s="1"/>
  <c r="L190" i="10"/>
  <c r="M190" i="10" s="1"/>
  <c r="L189" i="10"/>
  <c r="M189" i="10" s="1"/>
  <c r="L188" i="10"/>
  <c r="M188" i="10" s="1"/>
  <c r="L187" i="10"/>
  <c r="M187" i="10" s="1"/>
  <c r="L186" i="10"/>
  <c r="M186" i="10" s="1"/>
  <c r="L185" i="10"/>
  <c r="M185" i="10" s="1"/>
  <c r="L184" i="10"/>
  <c r="M184" i="10" s="1"/>
  <c r="L183" i="10"/>
  <c r="M183" i="10" s="1"/>
  <c r="L182" i="10"/>
  <c r="M182" i="10" s="1"/>
  <c r="L181" i="10"/>
  <c r="M181" i="10" s="1"/>
  <c r="L180" i="10"/>
  <c r="M180" i="10" s="1"/>
  <c r="L179" i="10"/>
  <c r="M179" i="10" s="1"/>
  <c r="L178" i="10"/>
  <c r="M178" i="10" s="1"/>
  <c r="L177" i="10"/>
  <c r="M177" i="10" s="1"/>
  <c r="L176" i="10"/>
  <c r="M176" i="10" s="1"/>
  <c r="L175" i="10"/>
  <c r="M175" i="10" s="1"/>
  <c r="L174" i="10"/>
  <c r="M174" i="10" s="1"/>
  <c r="L173" i="10"/>
  <c r="M173" i="10" s="1"/>
  <c r="L172" i="10"/>
  <c r="M172" i="10" s="1"/>
  <c r="L171" i="10"/>
  <c r="M171" i="10" s="1"/>
  <c r="L166" i="10"/>
  <c r="M166" i="10" s="1"/>
  <c r="L165" i="10"/>
  <c r="M165" i="10" s="1"/>
  <c r="L164" i="10"/>
  <c r="M164" i="10" s="1"/>
  <c r="L163" i="10"/>
  <c r="M163" i="10" s="1"/>
  <c r="O140" i="10"/>
  <c r="P140" i="10" s="1"/>
  <c r="O141" i="10"/>
  <c r="P141" i="10" s="1"/>
  <c r="O142" i="10"/>
  <c r="P142" i="10"/>
  <c r="O143" i="10"/>
  <c r="P143" i="10" s="1"/>
  <c r="O144" i="10"/>
  <c r="P144" i="10"/>
  <c r="O145" i="10"/>
  <c r="P145" i="10" s="1"/>
  <c r="O146" i="10"/>
  <c r="P146" i="10"/>
  <c r="O147" i="10"/>
  <c r="P147" i="10" s="1"/>
  <c r="O148" i="10"/>
  <c r="P148" i="10"/>
  <c r="O149" i="10"/>
  <c r="P149" i="10" s="1"/>
  <c r="O150" i="10"/>
  <c r="P150" i="10"/>
  <c r="O151" i="10"/>
  <c r="P151" i="10" s="1"/>
  <c r="O152" i="10"/>
  <c r="P152" i="10"/>
  <c r="O153" i="10"/>
  <c r="P153" i="10" s="1"/>
  <c r="O154" i="10"/>
  <c r="P154" i="10"/>
  <c r="O155" i="10"/>
  <c r="P155" i="10" s="1"/>
  <c r="O156" i="10"/>
  <c r="P156" i="10"/>
  <c r="O157" i="10"/>
  <c r="P157" i="10" s="1"/>
  <c r="O158" i="10"/>
  <c r="P158" i="10"/>
  <c r="P139" i="10"/>
  <c r="O139" i="10"/>
  <c r="L158" i="10"/>
  <c r="M158" i="10" s="1"/>
  <c r="L157" i="10"/>
  <c r="M157" i="10" s="1"/>
  <c r="L156" i="10"/>
  <c r="M156" i="10" s="1"/>
  <c r="L155" i="10"/>
  <c r="M155" i="10" s="1"/>
  <c r="L154" i="10"/>
  <c r="M154" i="10" s="1"/>
  <c r="L153" i="10"/>
  <c r="M153" i="10" s="1"/>
  <c r="L152" i="10"/>
  <c r="M152" i="10" s="1"/>
  <c r="L151" i="10"/>
  <c r="M151" i="10" s="1"/>
  <c r="L150" i="10"/>
  <c r="M150" i="10" s="1"/>
  <c r="L149" i="10"/>
  <c r="M149" i="10" s="1"/>
  <c r="L148" i="10"/>
  <c r="M148" i="10" s="1"/>
  <c r="L147" i="10"/>
  <c r="M147" i="10" s="1"/>
  <c r="L146" i="10"/>
  <c r="M146" i="10" s="1"/>
  <c r="L145" i="10"/>
  <c r="M145" i="10" s="1"/>
  <c r="L144" i="10"/>
  <c r="M144" i="10" s="1"/>
  <c r="L143" i="10"/>
  <c r="M143" i="10" s="1"/>
  <c r="L142" i="10"/>
  <c r="M142" i="10" s="1"/>
  <c r="L141" i="10"/>
  <c r="M141" i="10" s="1"/>
  <c r="L140" i="10"/>
  <c r="M140" i="10" s="1"/>
  <c r="L139" i="10"/>
  <c r="M139" i="10" s="1"/>
  <c r="O134" i="10"/>
  <c r="P134" i="10" s="1"/>
  <c r="L134" i="10"/>
  <c r="M134" i="10" s="1"/>
  <c r="O128" i="10"/>
  <c r="P128" i="10" s="1"/>
  <c r="O129" i="10"/>
  <c r="P129" i="10"/>
  <c r="O127" i="10"/>
  <c r="P127" i="10" s="1"/>
  <c r="L128" i="10"/>
  <c r="M128" i="10" s="1"/>
  <c r="L129" i="10"/>
  <c r="M129" i="10"/>
  <c r="L127" i="10"/>
  <c r="M127" i="10"/>
  <c r="L122" i="10"/>
  <c r="M122" i="10" s="1"/>
  <c r="L121" i="10"/>
  <c r="M121" i="10" s="1"/>
  <c r="L120" i="10"/>
  <c r="M120" i="10" s="1"/>
  <c r="O108" i="10"/>
  <c r="P108" i="10" s="1"/>
  <c r="O109" i="10"/>
  <c r="P109" i="10"/>
  <c r="O110" i="10"/>
  <c r="P110" i="10" s="1"/>
  <c r="O111" i="10"/>
  <c r="P111" i="10"/>
  <c r="O112" i="10"/>
  <c r="P112" i="10" s="1"/>
  <c r="O113" i="10"/>
  <c r="P113" i="10"/>
  <c r="O114" i="10"/>
  <c r="P114" i="10" s="1"/>
  <c r="O115" i="10"/>
  <c r="P115" i="10"/>
  <c r="P107" i="10"/>
  <c r="O107" i="10"/>
  <c r="M109" i="10"/>
  <c r="M113" i="10"/>
  <c r="L108" i="10"/>
  <c r="M108" i="10" s="1"/>
  <c r="L109" i="10"/>
  <c r="L110" i="10"/>
  <c r="M110" i="10" s="1"/>
  <c r="L111" i="10"/>
  <c r="M111" i="10" s="1"/>
  <c r="L112" i="10"/>
  <c r="M112" i="10" s="1"/>
  <c r="L113" i="10"/>
  <c r="L114" i="10"/>
  <c r="M114" i="10" s="1"/>
  <c r="L115" i="10"/>
  <c r="M115" i="10" s="1"/>
  <c r="L107" i="10"/>
  <c r="M107" i="10" s="1"/>
  <c r="O25" i="10"/>
  <c r="O26" i="10"/>
  <c r="O29" i="10"/>
  <c r="O30" i="10"/>
  <c r="O33" i="10"/>
  <c r="O34" i="10"/>
  <c r="O37" i="10"/>
  <c r="O38" i="10"/>
  <c r="O41" i="10"/>
  <c r="O42" i="10"/>
  <c r="O45" i="10"/>
  <c r="O46" i="10"/>
  <c r="O49" i="10"/>
  <c r="O50" i="10"/>
  <c r="O53" i="10"/>
  <c r="O54" i="10"/>
  <c r="O57" i="10"/>
  <c r="O58" i="10"/>
  <c r="O23" i="10"/>
  <c r="P23" i="10" s="1"/>
  <c r="N24" i="10"/>
  <c r="N25" i="10"/>
  <c r="P25" i="10" s="1"/>
  <c r="N26" i="10"/>
  <c r="P26" i="10" s="1"/>
  <c r="N27" i="10"/>
  <c r="O27" i="10" s="1"/>
  <c r="N28" i="10"/>
  <c r="N29" i="10"/>
  <c r="P29" i="10" s="1"/>
  <c r="N30" i="10"/>
  <c r="P30" i="10" s="1"/>
  <c r="N31" i="10"/>
  <c r="O31" i="10" s="1"/>
  <c r="N32" i="10"/>
  <c r="N33" i="10"/>
  <c r="P33" i="10" s="1"/>
  <c r="N34" i="10"/>
  <c r="P34" i="10" s="1"/>
  <c r="N35" i="10"/>
  <c r="O35" i="10" s="1"/>
  <c r="N36" i="10"/>
  <c r="N37" i="10"/>
  <c r="P37" i="10" s="1"/>
  <c r="N38" i="10"/>
  <c r="P38" i="10" s="1"/>
  <c r="N39" i="10"/>
  <c r="O39" i="10" s="1"/>
  <c r="N40" i="10"/>
  <c r="N41" i="10"/>
  <c r="P41" i="10" s="1"/>
  <c r="N42" i="10"/>
  <c r="P42" i="10" s="1"/>
  <c r="N43" i="10"/>
  <c r="O43" i="10" s="1"/>
  <c r="N44" i="10"/>
  <c r="N45" i="10"/>
  <c r="P45" i="10" s="1"/>
  <c r="N46" i="10"/>
  <c r="P46" i="10" s="1"/>
  <c r="N47" i="10"/>
  <c r="O47" i="10" s="1"/>
  <c r="N48" i="10"/>
  <c r="N49" i="10"/>
  <c r="P49" i="10" s="1"/>
  <c r="N50" i="10"/>
  <c r="P50" i="10" s="1"/>
  <c r="N51" i="10"/>
  <c r="O51" i="10" s="1"/>
  <c r="N52" i="10"/>
  <c r="N53" i="10"/>
  <c r="P53" i="10" s="1"/>
  <c r="N54" i="10"/>
  <c r="P54" i="10" s="1"/>
  <c r="N55" i="10"/>
  <c r="O55" i="10" s="1"/>
  <c r="N56" i="10"/>
  <c r="N57" i="10"/>
  <c r="P57" i="10" s="1"/>
  <c r="N58" i="10"/>
  <c r="P58" i="10" s="1"/>
  <c r="N59" i="10"/>
  <c r="O59" i="10" s="1"/>
  <c r="N60" i="10"/>
  <c r="N23" i="10"/>
  <c r="M25" i="10"/>
  <c r="M29" i="10"/>
  <c r="M33" i="10"/>
  <c r="M37" i="10"/>
  <c r="M41" i="10"/>
  <c r="M45" i="10"/>
  <c r="M49" i="10"/>
  <c r="M53" i="10"/>
  <c r="M57" i="10"/>
  <c r="L24" i="10"/>
  <c r="M24" i="10" s="1"/>
  <c r="L25" i="10"/>
  <c r="L26" i="10"/>
  <c r="M26" i="10" s="1"/>
  <c r="L27" i="10"/>
  <c r="M27" i="10" s="1"/>
  <c r="L28" i="10"/>
  <c r="M28" i="10" s="1"/>
  <c r="L29" i="10"/>
  <c r="L30" i="10"/>
  <c r="M30" i="10" s="1"/>
  <c r="L31" i="10"/>
  <c r="M31" i="10" s="1"/>
  <c r="L32" i="10"/>
  <c r="M32" i="10" s="1"/>
  <c r="L33" i="10"/>
  <c r="L34" i="10"/>
  <c r="M34" i="10" s="1"/>
  <c r="L35" i="10"/>
  <c r="M35" i="10" s="1"/>
  <c r="L36" i="10"/>
  <c r="M36" i="10" s="1"/>
  <c r="L37" i="10"/>
  <c r="L38" i="10"/>
  <c r="M38" i="10" s="1"/>
  <c r="L39" i="10"/>
  <c r="M39" i="10" s="1"/>
  <c r="L40" i="10"/>
  <c r="M40" i="10" s="1"/>
  <c r="L41" i="10"/>
  <c r="L42" i="10"/>
  <c r="M42" i="10" s="1"/>
  <c r="L43" i="10"/>
  <c r="M43" i="10" s="1"/>
  <c r="L44" i="10"/>
  <c r="M44" i="10" s="1"/>
  <c r="L45" i="10"/>
  <c r="L46" i="10"/>
  <c r="M46" i="10" s="1"/>
  <c r="L47" i="10"/>
  <c r="M47" i="10" s="1"/>
  <c r="L48" i="10"/>
  <c r="M48" i="10" s="1"/>
  <c r="L49" i="10"/>
  <c r="L50" i="10"/>
  <c r="M50" i="10" s="1"/>
  <c r="L51" i="10"/>
  <c r="M51" i="10" s="1"/>
  <c r="L52" i="10"/>
  <c r="M52" i="10" s="1"/>
  <c r="L53" i="10"/>
  <c r="L54" i="10"/>
  <c r="M54" i="10" s="1"/>
  <c r="L55" i="10"/>
  <c r="M55" i="10" s="1"/>
  <c r="L56" i="10"/>
  <c r="M56" i="10" s="1"/>
  <c r="L57" i="10"/>
  <c r="L58" i="10"/>
  <c r="M58" i="10" s="1"/>
  <c r="L59" i="10"/>
  <c r="M59" i="10" s="1"/>
  <c r="L60" i="10"/>
  <c r="M60" i="10" s="1"/>
  <c r="M23" i="10"/>
  <c r="L23" i="10"/>
  <c r="M17" i="10"/>
  <c r="M16" i="10"/>
  <c r="L16" i="10"/>
  <c r="L17" i="10"/>
  <c r="L15" i="10"/>
  <c r="M15" i="10" s="1"/>
  <c r="P10" i="10"/>
  <c r="O8" i="10"/>
  <c r="P8" i="10" s="1"/>
  <c r="O9" i="10"/>
  <c r="P9" i="10" s="1"/>
  <c r="O10" i="10"/>
  <c r="O7" i="10"/>
  <c r="P7" i="10" s="1"/>
  <c r="L8" i="10"/>
  <c r="M8" i="10" s="1"/>
  <c r="L9" i="10"/>
  <c r="M9" i="10" s="1"/>
  <c r="L10" i="10"/>
  <c r="M10" i="10" s="1"/>
  <c r="L7" i="10"/>
  <c r="M7" i="10" s="1"/>
  <c r="P60" i="10" l="1"/>
  <c r="P52" i="10"/>
  <c r="P48" i="10"/>
  <c r="P44" i="10"/>
  <c r="P36" i="10"/>
  <c r="P32" i="10"/>
  <c r="P28" i="10"/>
  <c r="P39" i="10"/>
  <c r="P59" i="10"/>
  <c r="P51" i="10"/>
  <c r="P43" i="10"/>
  <c r="P31" i="10"/>
  <c r="O60" i="10"/>
  <c r="O56" i="10"/>
  <c r="P56" i="10" s="1"/>
  <c r="O52" i="10"/>
  <c r="O48" i="10"/>
  <c r="O44" i="10"/>
  <c r="O40" i="10"/>
  <c r="P40" i="10" s="1"/>
  <c r="O36" i="10"/>
  <c r="O32" i="10"/>
  <c r="O28" i="10"/>
  <c r="O24" i="10"/>
  <c r="P24" i="10" s="1"/>
  <c r="P55" i="10"/>
  <c r="P47" i="10"/>
  <c r="P35" i="10"/>
  <c r="P27" i="10"/>
</calcChain>
</file>

<file path=xl/sharedStrings.xml><?xml version="1.0" encoding="utf-8"?>
<sst xmlns="http://schemas.openxmlformats.org/spreadsheetml/2006/main" count="895" uniqueCount="239">
  <si>
    <t>ÍTEM</t>
  </si>
  <si>
    <t xml:space="preserve">CANTIDAD DE MANTENIMIENTOS </t>
  </si>
  <si>
    <t>VALOR UNITARIO SIN IVA</t>
  </si>
  <si>
    <t>IVA</t>
  </si>
  <si>
    <t>VALOR UNITARIO CON IVA</t>
  </si>
  <si>
    <t xml:space="preserve">TOTAL </t>
  </si>
  <si>
    <t xml:space="preserve">OFERTA ECONÓMICA </t>
  </si>
  <si>
    <t>OFERTA</t>
  </si>
  <si>
    <t xml:space="preserve">Representante Legal </t>
  </si>
  <si>
    <t>Correo Electrónico</t>
  </si>
  <si>
    <t>DESCRIPCION DEL BIEN O SERVICIO</t>
  </si>
  <si>
    <t>UNIDAD DE MEDIDA</t>
  </si>
  <si>
    <t>Telèfono</t>
  </si>
  <si>
    <t>NIT</t>
  </si>
  <si>
    <t>Fecha</t>
  </si>
  <si>
    <t>Nombre de la Empresa</t>
  </si>
  <si>
    <t>Vigencia de la Oferta</t>
  </si>
  <si>
    <t>UBICACIÒN DEL EQUIPO</t>
  </si>
  <si>
    <t>PREVENTIVO</t>
  </si>
  <si>
    <t>CORRECTIVO</t>
  </si>
  <si>
    <t xml:space="preserve">GRUPO </t>
  </si>
  <si>
    <r>
      <rPr>
        <b/>
        <sz val="8"/>
        <color theme="1"/>
        <rFont val="Arial"/>
        <family val="2"/>
      </rPr>
      <t>BOGOTA -BUNKER</t>
    </r>
    <r>
      <rPr>
        <sz val="8"/>
        <color theme="1"/>
        <rFont val="Arial"/>
        <family val="2"/>
      </rPr>
      <t xml:space="preserve">
AV. Calle 24 Nº 52 -01 Edificio L Piso 2</t>
    </r>
  </si>
  <si>
    <r>
      <rPr>
        <b/>
        <sz val="8"/>
        <color theme="1"/>
        <rFont val="Arial"/>
        <family val="2"/>
      </rPr>
      <t xml:space="preserve">SECCIONAL BOGOTA 
</t>
    </r>
    <r>
      <rPr>
        <sz val="8"/>
        <color theme="1"/>
        <rFont val="Arial"/>
        <family val="2"/>
      </rPr>
      <t>Calle 18 A # 69 B - 15 Piso 3 Zona Industrial Montevideo</t>
    </r>
  </si>
  <si>
    <r>
      <rPr>
        <b/>
        <sz val="8"/>
        <color theme="1"/>
        <rFont val="Arial"/>
        <family val="2"/>
      </rPr>
      <t>SECCIONAL VILLAVICENCIO (META)</t>
    </r>
    <r>
      <rPr>
        <sz val="8"/>
        <color theme="1"/>
        <rFont val="Arial"/>
        <family val="2"/>
      </rPr>
      <t xml:space="preserve">
Calle 35 B No 36-105 Edificio Interios, Barrio Barzal Piso 4</t>
    </r>
  </si>
  <si>
    <r>
      <t xml:space="preserve">SECCIONAL BUCARAMANGA (SANTANDER)
</t>
    </r>
    <r>
      <rPr>
        <sz val="8"/>
        <color theme="1"/>
        <rFont val="Arial"/>
        <family val="2"/>
      </rPr>
      <t>Carrera 19 No 24-61 Torre L, piso 0</t>
    </r>
    <r>
      <rPr>
        <sz val="11"/>
        <color theme="1"/>
        <rFont val="Calibri"/>
        <family val="2"/>
        <scheme val="minor"/>
      </rPr>
      <t/>
    </r>
  </si>
  <si>
    <r>
      <t xml:space="preserve">SECCIONAL BUCARAMANGA (SANTANDER)
</t>
    </r>
    <r>
      <rPr>
        <sz val="8"/>
        <color theme="1"/>
        <rFont val="Arial"/>
        <family val="2"/>
      </rPr>
      <t>Carrera 19 No 24-61 Torre L, piso 1</t>
    </r>
  </si>
  <si>
    <r>
      <rPr>
        <b/>
        <sz val="8"/>
        <color theme="1"/>
        <rFont val="Arial"/>
        <family val="2"/>
      </rPr>
      <t>SECCIONAL CUCUTA (N. DE SANTANDER)</t>
    </r>
    <r>
      <rPr>
        <sz val="8"/>
        <color theme="1"/>
        <rFont val="Arial"/>
        <family val="2"/>
      </rPr>
      <t xml:space="preserve">
Avenida 3AE No 9-37 Urbanización Rosental Torre 3 piso 4 Edificio Fiscalía General de la Nación</t>
    </r>
  </si>
  <si>
    <r>
      <t>SECCIONAL BUGA (VALLE DEL CAUCA)</t>
    </r>
    <r>
      <rPr>
        <sz val="8"/>
        <color theme="1"/>
        <rFont val="Arial"/>
        <family val="2"/>
      </rPr>
      <t xml:space="preserve">
Carrera 15 No. 7-16 Piso 2.</t>
    </r>
  </si>
  <si>
    <r>
      <rPr>
        <b/>
        <sz val="8"/>
        <color theme="1"/>
        <rFont val="Arial"/>
        <family val="2"/>
      </rPr>
      <t>SECCIONAL CALI (VALLE DEL CAUCA)</t>
    </r>
    <r>
      <rPr>
        <sz val="8"/>
        <color theme="1"/>
        <rFont val="Arial"/>
        <family val="2"/>
      </rPr>
      <t xml:space="preserve">
Calle 25 Norte No. 6 A 11 Piso 8 Edificio Santa Mónica</t>
    </r>
  </si>
  <si>
    <r>
      <rPr>
        <b/>
        <sz val="8"/>
        <color theme="1"/>
        <rFont val="Arial"/>
        <family val="2"/>
      </rPr>
      <t>SECCIONAL POPAYAN (CAUCA)</t>
    </r>
    <r>
      <rPr>
        <sz val="8"/>
        <color theme="1"/>
        <rFont val="Arial"/>
        <family val="2"/>
      </rPr>
      <t xml:space="preserve">
Calle 4 Norte No. 10 B - 66 Barrio Modelo</t>
    </r>
  </si>
  <si>
    <r>
      <t>SECCIONAL PASTO (NARIÑO)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Calle 19 No 21-10 Piso 3</t>
    </r>
  </si>
  <si>
    <r>
      <rPr>
        <b/>
        <sz val="8"/>
        <color theme="1"/>
        <rFont val="Arial"/>
        <family val="2"/>
      </rPr>
      <t>SECCIONAL IBAGUE (TOLIMA)</t>
    </r>
    <r>
      <rPr>
        <sz val="8"/>
        <color theme="1"/>
        <rFont val="Arial"/>
        <family val="2"/>
      </rPr>
      <t xml:space="preserve">
Transversal 1 Sur # 47 - 02 Bloque 2 Piso 1 Bunker Fiscalía</t>
    </r>
  </si>
  <si>
    <r>
      <rPr>
        <b/>
        <sz val="8"/>
        <color theme="1"/>
        <rFont val="Arial"/>
        <family val="2"/>
      </rPr>
      <t>SECCIONAL ARMENIA (QUINDIO)</t>
    </r>
    <r>
      <rPr>
        <sz val="8"/>
        <color theme="1"/>
        <rFont val="Arial"/>
        <family val="2"/>
      </rPr>
      <t xml:space="preserve">
Carrera 12 No 20-63 Palacio de Justicia armenia 104</t>
    </r>
  </si>
  <si>
    <r>
      <t>SECCIONAL MANIZALES (CALDAS)</t>
    </r>
    <r>
      <rPr>
        <sz val="8"/>
        <color theme="1"/>
        <rFont val="Arial"/>
        <family val="2"/>
      </rPr>
      <t xml:space="preserve">
Carrera 23 No 20-40 Piso 10</t>
    </r>
  </si>
  <si>
    <r>
      <rPr>
        <b/>
        <sz val="8"/>
        <color theme="1"/>
        <rFont val="Arial"/>
        <family val="2"/>
      </rPr>
      <t>SECCIONAL NEIVA (HUILA)</t>
    </r>
    <r>
      <rPr>
        <sz val="8"/>
        <color theme="1"/>
        <rFont val="Arial"/>
        <family val="2"/>
      </rPr>
      <t xml:space="preserve">
Carrera 21 A No 26-65 Piso 2</t>
    </r>
  </si>
  <si>
    <r>
      <t>SECCIONAL PEREIRA (RISARALDA)</t>
    </r>
    <r>
      <rPr>
        <sz val="8"/>
        <color theme="1"/>
        <rFont val="Arial"/>
        <family val="2"/>
      </rPr>
      <t xml:space="preserve">
Carrera 7 calle 42 esquina Torre D</t>
    </r>
  </si>
  <si>
    <r>
      <t xml:space="preserve">SECCIONAL RIOHACHA (GUAJIRA)
</t>
    </r>
    <r>
      <rPr>
        <sz val="8"/>
        <color theme="1"/>
        <rFont val="Arial"/>
        <family val="2"/>
      </rPr>
      <t>Calle 5 No. 4-48</t>
    </r>
  </si>
  <si>
    <t>CABINA MARCA C4, MODELO FEX-120</t>
  </si>
  <si>
    <t>GENÉTICA</t>
  </si>
  <si>
    <t>Cambio de filtros de carbón activado</t>
  </si>
  <si>
    <t>UNIDAD</t>
  </si>
  <si>
    <t>ANÁLISIS DE EVIDENCIA TRAZA</t>
  </si>
  <si>
    <t>CABINA DE EXTRACCIÓN MARCA ESCO, MODELO FRONTIER ACELA, SERIE 2014-90514</t>
  </si>
  <si>
    <t>DUCHA DE AIRE, MARCA ESCO, MODELO EAS-1B2, SERIE 2018-PC112335-01</t>
  </si>
  <si>
    <t>LOFOSCOPIA</t>
  </si>
  <si>
    <r>
      <rPr>
        <b/>
        <sz val="8"/>
        <color theme="1"/>
        <rFont val="Arial"/>
        <family val="2"/>
      </rPr>
      <t>SECCIONAL CUNDINAMARCA (BOGOTA)</t>
    </r>
    <r>
      <rPr>
        <sz val="8"/>
        <color theme="1"/>
        <rFont val="Arial"/>
        <family val="2"/>
      </rPr>
      <t xml:space="preserve">
Calle 17A # 68D - 69 Zona Industrial Montevideo</t>
    </r>
  </si>
  <si>
    <r>
      <t xml:space="preserve">SECCIONAL BOLIVAR (CARTAGENA)
</t>
    </r>
    <r>
      <rPr>
        <sz val="8"/>
        <color theme="1"/>
        <rFont val="Arial"/>
        <family val="2"/>
      </rPr>
      <t>Canapote, calle 60 No. 13-64 Cartagena - Bolivar.</t>
    </r>
  </si>
  <si>
    <r>
      <rPr>
        <b/>
        <sz val="8"/>
        <color theme="1"/>
        <rFont val="Arial"/>
        <family val="2"/>
      </rPr>
      <t xml:space="preserve">SECCIONAL BOGOTA (BOGOTÁ)
</t>
    </r>
    <r>
      <rPr>
        <sz val="8"/>
        <color theme="1"/>
        <rFont val="Arial"/>
        <family val="2"/>
      </rPr>
      <t>Calle 18 A # 69 B - 15 Piso 1 Zona Industrial Montevideo</t>
    </r>
  </si>
  <si>
    <r>
      <rPr>
        <b/>
        <sz val="8"/>
        <color theme="1"/>
        <rFont val="Arial"/>
        <family val="2"/>
      </rPr>
      <t>SECCIONAL NORTE DE SANTANDER (CÚCUTA)</t>
    </r>
    <r>
      <rPr>
        <sz val="8"/>
        <color theme="1"/>
        <rFont val="Arial"/>
        <family val="2"/>
      </rPr>
      <t xml:space="preserve">
Avenida 3AE No 9-37 Urbanización Rosental Fiscalía General de la Nación</t>
    </r>
  </si>
  <si>
    <r>
      <rPr>
        <b/>
        <sz val="8"/>
        <color theme="1"/>
        <rFont val="Arial"/>
        <family val="2"/>
      </rPr>
      <t xml:space="preserve">SECCIONAL QUINDÍO (ARMENIA)
</t>
    </r>
    <r>
      <rPr>
        <sz val="8"/>
        <color theme="1"/>
        <rFont val="Arial"/>
        <family val="2"/>
      </rPr>
      <t>Carrera 12 No 20-63 Palacio de Justicia armenia 104</t>
    </r>
  </si>
  <si>
    <t>Cabina P-C4 CAPTEX 120, Serial, 301604</t>
  </si>
  <si>
    <r>
      <rPr>
        <b/>
        <sz val="8"/>
        <color theme="1"/>
        <rFont val="Arial"/>
        <family val="2"/>
      </rPr>
      <t xml:space="preserve">SECCIONAL TOLIMA (IBAGUÉ)
</t>
    </r>
    <r>
      <rPr>
        <sz val="8"/>
        <color theme="1"/>
        <rFont val="Arial"/>
        <family val="2"/>
      </rPr>
      <t>Transversal 1 Sur # 47 - 02 Bunker Fiscalía</t>
    </r>
  </si>
  <si>
    <t>Cabina P-C4 CAPTEX 120, Serial, 291515</t>
  </si>
  <si>
    <r>
      <rPr>
        <b/>
        <sz val="8"/>
        <color theme="1"/>
        <rFont val="Arial"/>
        <family val="2"/>
      </rPr>
      <t xml:space="preserve">SECCIONAL HUILA (NEIVA)
</t>
    </r>
    <r>
      <rPr>
        <sz val="8"/>
        <color theme="1"/>
        <rFont val="Arial"/>
        <family val="2"/>
      </rPr>
      <t>Carrera 21 A No 26-65 Piso 2</t>
    </r>
  </si>
  <si>
    <t>Cabina P-C4 CAPTEX 120, Serial, 331701</t>
  </si>
  <si>
    <r>
      <t xml:space="preserve">SECCIONAL CALI (CALI)
</t>
    </r>
    <r>
      <rPr>
        <sz val="8"/>
        <color theme="1"/>
        <rFont val="Arial"/>
        <family val="2"/>
      </rPr>
      <t>Calle 25 Norte No. 6 A 11 Piso 8 Edificio Santa Mónica</t>
    </r>
  </si>
  <si>
    <t>Cabina Marca C4 Modelo CEX-120, Serial 480604</t>
  </si>
  <si>
    <r>
      <t xml:space="preserve">SECCIONAL BUCARAMANGA (SANTANDER)
</t>
    </r>
    <r>
      <rPr>
        <sz val="8"/>
        <color theme="1"/>
        <rFont val="Arial"/>
        <family val="2"/>
      </rPr>
      <t>Carrera 19 No 24-61</t>
    </r>
  </si>
  <si>
    <t>Cabina Marca C4 Modelo CEX-120, Serial 480605</t>
  </si>
  <si>
    <t>Cabina para Vapores de Cianoacrilato Marca C-4, Referencia CNA-II-MG, Serial 3217-05</t>
  </si>
  <si>
    <t>Cabina para Vapores de Cianoacrilato Marca C-4, Referencia CNA-II-MG, Serial 3218-02</t>
  </si>
  <si>
    <r>
      <rPr>
        <b/>
        <sz val="8"/>
        <color theme="1"/>
        <rFont val="Arial"/>
        <family val="2"/>
      </rPr>
      <t>SECCIONAL NIVEL CENTRAL (BOGOTÁ)</t>
    </r>
    <r>
      <rPr>
        <sz val="8"/>
        <color theme="1"/>
        <rFont val="Arial"/>
        <family val="2"/>
      </rPr>
      <t xml:space="preserve">
Carrera 28 No. 17 A-00 Piso 3°</t>
    </r>
  </si>
  <si>
    <t>Cabina de Cianoacrilato marca C4, MODELO CIAN -50, Serial 321704</t>
  </si>
  <si>
    <r>
      <t>SE</t>
    </r>
    <r>
      <rPr>
        <b/>
        <sz val="8"/>
        <color theme="1"/>
        <rFont val="Arial"/>
        <family val="2"/>
      </rPr>
      <t>CCIONAL MEDELLÍN (MEDELLIN)</t>
    </r>
    <r>
      <rPr>
        <sz val="8"/>
        <color theme="1"/>
        <rFont val="Arial"/>
        <family val="2"/>
      </rPr>
      <t xml:space="preserve">
Carrera 64 C No. 67-300</t>
    </r>
  </si>
  <si>
    <t>Cabina de Cianoacrilato marca C4, MODELO CIAN -50, Serial 251502</t>
  </si>
  <si>
    <r>
      <t>SECCIONAL NARIÑO (PASTO)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Calle 19 No 21-10</t>
    </r>
  </si>
  <si>
    <t>Cabina de Cianoacrilato marca C4, MODELO CIAN -50, Serial 321702</t>
  </si>
  <si>
    <r>
      <rPr>
        <b/>
        <sz val="8"/>
        <color theme="1"/>
        <rFont val="Arial"/>
        <family val="2"/>
      </rPr>
      <t>SECCIONAL BOYACÁ TUNJA</t>
    </r>
    <r>
      <rPr>
        <sz val="8"/>
        <color theme="1"/>
        <rFont val="Arial"/>
        <family val="2"/>
      </rPr>
      <t xml:space="preserve">
Calle 28b No 8-63 Barrio Maldonado</t>
    </r>
  </si>
  <si>
    <t>Cabina Cianoacrilato Marca Foster &amp; Freeman referencia MV-3000</t>
  </si>
  <si>
    <t>Cabina Marca ESCO Modelo ADC-4E2, 2019-135453</t>
  </si>
  <si>
    <t>Cabina control de polvos forenses Modelo CAB DIF, Serial 142028</t>
  </si>
  <si>
    <t xml:space="preserve">Cabina Control de Polvos Forenses Marca C4 Modelo CFP-1, 1417-45 
</t>
  </si>
  <si>
    <t>CAMBIO DE RELES</t>
  </si>
  <si>
    <t xml:space="preserve"> Cabina P-C4 CAPTEX-120, SERIAL 301603</t>
  </si>
  <si>
    <t>Cabina marca Diseño Industrial, Serial SIN,</t>
  </si>
  <si>
    <t>Cabina P-C4 CAPTEX-120, SERIAL 3016-02</t>
  </si>
  <si>
    <t>REQUIERE PINTURA EN BASE DE EQUIPO</t>
  </si>
  <si>
    <t>REQUIERE CAMBIO DE TRANSFORMADOR DE LÁMPARA</t>
  </si>
  <si>
    <t>REQUIERE CAMBIO DE FILTROS HEPA Y DESOXIDACIÓN Y PINTURA</t>
  </si>
  <si>
    <r>
      <rPr>
        <b/>
        <sz val="8"/>
        <color theme="1"/>
        <rFont val="Arial"/>
        <family val="2"/>
      </rPr>
      <t>SECCIONAL NORTE DE SANTANDER (CÚCUTA)</t>
    </r>
    <r>
      <rPr>
        <sz val="8"/>
        <color theme="1"/>
        <rFont val="Arial"/>
        <family val="2"/>
      </rPr>
      <t xml:space="preserve">
Avenida 3AE No 9-37 Urbanización Rosental</t>
    </r>
  </si>
  <si>
    <t>Cabina para Vapores de Cianoacrilato Marca C-4, Referencia CNA-II-MG, Serial 3217-03</t>
  </si>
  <si>
    <t>Cabina Marca ESCO Modelo ADC-4C2, Serial SIN NÚMERO</t>
  </si>
  <si>
    <t xml:space="preserve">Cabina MARCA C4, MODELO FEX-120, SERIAL 2515-03 </t>
  </si>
  <si>
    <t xml:space="preserve"> Cabina P-C4 CAPTEX-120, SERIAL 301603 </t>
  </si>
  <si>
    <t>Cabina MARCA Diseño Industrial, Serial SIN NÚMERO</t>
  </si>
  <si>
    <t xml:space="preserve">Cabina P-C4 CAPTEX-120, SERIAL 3016-02 </t>
  </si>
  <si>
    <t>Cabina MARCA C4, MODELO FEX-120, SERIAL 2515-03</t>
  </si>
  <si>
    <t>IDENTIFICACIÓN HUMANA</t>
  </si>
  <si>
    <t>CABINA MARCA C4, MODELO D-SP 90 X,  SERIAL 3305-09</t>
  </si>
  <si>
    <t>Cabina marca Analytica
Sin mas datos</t>
  </si>
  <si>
    <t>Cabina sin ducto marca Ascent
Modelo: ADC-4C2
Serie: 2021-1735153</t>
  </si>
  <si>
    <t>Cabina sin ducto marca Ascent
Modelo: ADC-4C2
Serie: 2021-1735716</t>
  </si>
  <si>
    <t>Cabina sin ducto marca Ascent
Modelo: ADC-4C2
Serie: 2021-1735457</t>
  </si>
  <si>
    <t>CABINA EXTRACTORA MARCA C4, MODELO FEX150 SERIE 251304</t>
  </si>
  <si>
    <t>BALÍSTICA</t>
  </si>
  <si>
    <r>
      <t>SE</t>
    </r>
    <r>
      <rPr>
        <b/>
        <sz val="8"/>
        <color theme="1"/>
        <rFont val="Arial"/>
        <family val="2"/>
      </rPr>
      <t>CCIONAL MEDELLÍN (MEDELLIN)</t>
    </r>
    <r>
      <rPr>
        <sz val="8"/>
        <color theme="1"/>
        <rFont val="Arial"/>
        <family val="2"/>
      </rPr>
      <t xml:space="preserve">
Carrera 64 C No. 67-300 Bloque I piso 1</t>
    </r>
  </si>
  <si>
    <t>CABINA DE EXTRACTORA: MARCA: ESCO, MODELO: ADC-4C2, SERIE 2008-3537</t>
  </si>
  <si>
    <t>CABINA EXTRACTORA MARCA: C4 MODELO FEX 150, SERIE 251302</t>
  </si>
  <si>
    <t>CABINA EXTRACTORA  MARCA ESCO, MODELO ADC-4C2, SERIE 2008-36010</t>
  </si>
  <si>
    <t>CABINA EXTRACTORA MARCA: C4 MODELO FEX 150 SERIE 6717-01</t>
  </si>
  <si>
    <t>CABINA DE EXTRACTORA MARCA: ESCO, MODELO: ADC-4C2, NO DE SERIE: 2008-35939</t>
  </si>
  <si>
    <t>CABINA EXTRACTORA MARCA ESCO MODELO ADC-4C2 SERIE 2008-35938</t>
  </si>
  <si>
    <t>ANÁLISIS AMBIENTALES</t>
  </si>
  <si>
    <t xml:space="preserve">CABINA EXTRACTORA MARCA: C4 MODELO:  CAPTEX 120 SERIE: 2718–02 </t>
  </si>
  <si>
    <r>
      <rPr>
        <b/>
        <sz val="8"/>
        <color theme="1"/>
        <rFont val="Arial"/>
        <family val="2"/>
      </rPr>
      <t>BOGOTA -BUNKER</t>
    </r>
    <r>
      <rPr>
        <sz val="8"/>
        <color theme="1"/>
        <rFont val="Arial"/>
        <family val="2"/>
      </rPr>
      <t xml:space="preserve">
AV. Calle 24 Nº 52 -01 Edificio T Piso 3</t>
    </r>
  </si>
  <si>
    <t>CABINA DE BIOSEGURIDAD LABCONCO LOGIC CAT 302381000 S/N 13982212B (Bogotá G-296).</t>
  </si>
  <si>
    <t>Cabina Esco md AC2-4E2 S/N 2008-32254 (Bogotá G-149).</t>
  </si>
  <si>
    <t>Cabina Esco md AC2-4E2 S/N 2008-34581 (Bogotá G-150).</t>
  </si>
  <si>
    <t>Cabina Esco md SPO-4A2 S/N 2008-36609 AIR SAFE 133FPM (Bogotá G-113).</t>
  </si>
  <si>
    <t>Cabina Esco md SPO-4A2 S/N 2008-36610 AIR SAFE 133FPM (Bogotá G-114).</t>
  </si>
  <si>
    <t>CAMPANA DE EXTRACCION LABCONCO PARAMOUNT MD 6963300 S/N 130982422A. (Bogotá G-286)</t>
  </si>
  <si>
    <t>CAMPANA DE EXTRACCION LABCONCO PARAMOUNT MD 6963400 S/N 130982417ª (Bogotá G-300).</t>
  </si>
  <si>
    <t>Cabina Labconco md 36205-04 s/n 709878 (Bogotá G-193).</t>
  </si>
  <si>
    <t>Cabinas de flujo laminar marca Labconco, md 302381000 s/n 130881023b (Bogotá G-281).</t>
  </si>
  <si>
    <t>Cabina Labconco md 36205-04 s/n 981101508V (Bogotá G-194).</t>
  </si>
  <si>
    <t>CAMPANA DE EXTRACCION LABCONCO PARAMOUNT MD 69634330 S/N 130982423ª (Bogotá G-285).</t>
  </si>
  <si>
    <r>
      <rPr>
        <b/>
        <sz val="8"/>
        <color theme="1"/>
        <rFont val="Arial"/>
        <family val="2"/>
      </rPr>
      <t>SECCIONAL ATLANTICO (BARRANQUILLA)</t>
    </r>
    <r>
      <rPr>
        <sz val="8"/>
        <color theme="1"/>
        <rFont val="Arial"/>
        <family val="2"/>
      </rPr>
      <t xml:space="preserve">
Calle 53B No. 46-50, edificio Nelmar, torre C, piso  5</t>
    </r>
  </si>
  <si>
    <t>CAMPANA DE EXTRACCION CON FILTRO LABCONCO PARAMOUNT MD 6963300 S/N 130982424A (G-282).</t>
  </si>
  <si>
    <t xml:space="preserve">CAMPANA DE EXTRACCION LABCONCO PARAMOUNT CAT 6963400 S/N 1309822413A. (G-280). </t>
  </si>
  <si>
    <t xml:space="preserve">Cabina Esco md AC2-3E2 S/N 2008-35982 (Bogotá G-151). </t>
  </si>
  <si>
    <t>Cabina Esco md AC2-2E2 S/N 2012-69165 (G-215).</t>
  </si>
  <si>
    <t>REQUIERE CAMBIO DE TORNILLOS, FALLAS EN EL TECLADO</t>
  </si>
  <si>
    <t>REQUIERE CAMBIO DE TARJETA DE POTENCIA Y CONTROL</t>
  </si>
  <si>
    <t>REQUIERE CAMBIO DE FILTRO DE SALIDA</t>
  </si>
  <si>
    <t>REQUIERE CAMBIO DE FILTROS</t>
  </si>
  <si>
    <t>REQUIERE CAMBIO DE FILTRO, ERROR DE AIRE.</t>
  </si>
  <si>
    <t>REQUIERE CAMBIO DE TECLADO, SE REQUIERE LÁMPARA</t>
  </si>
  <si>
    <t xml:space="preserve">Bogotá: CAMPANA DE EXTRACCION CON FILTRO LABCONCO PARAMOUNT MD 6963300 S/N 130982424A (G-282). </t>
  </si>
  <si>
    <t xml:space="preserve">Bogotá: CAMPANA DE EXTRACCION LABCONCO PARAMOUNT CAT 6963400 S/N 1309822413A. (G-280). </t>
  </si>
  <si>
    <t>Bogotá: Cabina Esco md AC2-3E2 S/N 2008-35982 (Bogotá G-151).</t>
  </si>
  <si>
    <t xml:space="preserve">Bogotá: Cabina Esco md AC2-2E2 S/N 2012-69165 (G-215). </t>
  </si>
  <si>
    <r>
      <rPr>
        <b/>
        <sz val="9"/>
        <color theme="1"/>
        <rFont val="Arial"/>
        <family val="2"/>
      </rPr>
      <t>BOGOTA - SEDE LA CASONA</t>
    </r>
    <r>
      <rPr>
        <sz val="9"/>
        <color theme="1"/>
        <rFont val="Arial"/>
        <family val="2"/>
      </rPr>
      <t xml:space="preserve">
Cra 18A # 39A - 39  Piso 1</t>
    </r>
  </si>
  <si>
    <t>MANTENIMIENTO CORRECTIVO LABORATORIO MEDIO AMBIENTE</t>
  </si>
  <si>
    <t>MANTENIMIENTO PREVENTIVO LABORATORIO DE MEDIO AMBIENTE</t>
  </si>
  <si>
    <t>MANTENIMIENTO PREVENTIVO LABORATORIO DE QUIMICA</t>
  </si>
  <si>
    <t>MANTENIMIENTO CORRECTIVO LABORATORIO QUIMICA</t>
  </si>
  <si>
    <t>MANTENIMIENTO PREVENTIVO LABORATORIO DE BALÍSTICA</t>
  </si>
  <si>
    <t xml:space="preserve">UNIDAD  </t>
  </si>
  <si>
    <t>MANTENIMIENTO PREVENTIVO LABORATORIO DE ANÁLISIS DE EVIDENCIA TRAZA</t>
  </si>
  <si>
    <r>
      <t xml:space="preserve">SECCIONAL (SANTANDER) BUCARAMANGA 
</t>
    </r>
    <r>
      <rPr>
        <sz val="8"/>
        <color theme="1"/>
        <rFont val="Arial"/>
        <family val="2"/>
      </rPr>
      <t>Carrera 19 No 24-61 Torre L, piso 0</t>
    </r>
    <r>
      <rPr>
        <sz val="11"/>
        <color theme="1"/>
        <rFont val="Calibri"/>
        <family val="2"/>
        <scheme val="minor"/>
      </rPr>
      <t/>
    </r>
  </si>
  <si>
    <t>CABINA DE PASO, MARCA DEVISER, MODELO DPB2161, SERIE 
G167-060603004</t>
  </si>
  <si>
    <t>MANTENIMIENTO PREVENTIVO LABORATORIO DE LOFOSCOPIA</t>
  </si>
  <si>
    <t>MANTENIMIENTO CORRECTIVO DE LOFOSCOPIA</t>
  </si>
  <si>
    <t>MANTENIMIENTO CORRECTIVO DE GENÉTICA</t>
  </si>
  <si>
    <t>MANTENIMIENTO PREVENTIVO LABORATORIO DE GENÉTICA</t>
  </si>
  <si>
    <t>Pintar carcaza 
Cambio de brazos hidraulicos</t>
  </si>
  <si>
    <t>Cambio de brazos hidraulicos</t>
  </si>
  <si>
    <t>QUIMICA</t>
  </si>
  <si>
    <r>
      <rPr>
        <b/>
        <sz val="8"/>
        <color theme="1"/>
        <rFont val="Arial"/>
        <family val="2"/>
      </rPr>
      <t>BOGOTA -BUNKER</t>
    </r>
    <r>
      <rPr>
        <sz val="8"/>
        <color theme="1"/>
        <rFont val="Arial"/>
        <family val="2"/>
      </rPr>
      <t xml:space="preserve">
AV. Calle 24 Nº 52 -01 Edificio L Piso 3</t>
    </r>
    <r>
      <rPr>
        <sz val="11"/>
        <color theme="1"/>
        <rFont val="Calibri"/>
        <family val="2"/>
        <scheme val="minor"/>
      </rPr>
      <t/>
    </r>
  </si>
  <si>
    <t>CABINA MARCA C4, MODELO FEX-150</t>
  </si>
  <si>
    <r>
      <rPr>
        <b/>
        <sz val="8"/>
        <color theme="1"/>
        <rFont val="Arial"/>
        <family val="2"/>
      </rPr>
      <t>BOGOTA -BUNKER</t>
    </r>
    <r>
      <rPr>
        <sz val="8"/>
        <color theme="1"/>
        <rFont val="Arial"/>
        <family val="2"/>
      </rPr>
      <t xml:space="preserve">
AV. Calle 24 Nº 52 -01 Edificio L Piso 4</t>
    </r>
    <r>
      <rPr>
        <sz val="11"/>
        <color theme="1"/>
        <rFont val="Calibri"/>
        <family val="2"/>
        <scheme val="minor"/>
      </rPr>
      <t/>
    </r>
  </si>
  <si>
    <t>CABINA MARCA C4, MODELO CEX-120</t>
  </si>
  <si>
    <t>CABINA AIRFLUX MODELO 240X DUPLEX</t>
  </si>
  <si>
    <t>CABINA DE BIOISEGURIDAD MODELO CLASE IIAI</t>
  </si>
  <si>
    <r>
      <t xml:space="preserve">SECCIONAL MEDELLIN (ANTIOQUIA)
</t>
    </r>
    <r>
      <rPr>
        <sz val="8"/>
        <color theme="1"/>
        <rFont val="Arial"/>
        <family val="2"/>
      </rPr>
      <t>Carrera 64 C No. 67-300 Bloque I piso 4</t>
    </r>
  </si>
  <si>
    <r>
      <t xml:space="preserve">SECCIONAL MEDELLIN (ANTIOQUIA)
</t>
    </r>
    <r>
      <rPr>
        <sz val="8"/>
        <color theme="1"/>
        <rFont val="Arial"/>
        <family val="2"/>
      </rPr>
      <t>Carrera 64 C No. 67-300 Bloque I piso 5</t>
    </r>
    <r>
      <rPr>
        <sz val="11"/>
        <color theme="1"/>
        <rFont val="Calibri"/>
        <family val="2"/>
        <scheme val="minor"/>
      </rPr>
      <t/>
    </r>
  </si>
  <si>
    <t>CABINA LABCONCO, MODELO XPERT BALANCE</t>
  </si>
  <si>
    <r>
      <rPr>
        <b/>
        <sz val="8"/>
        <color theme="1"/>
        <rFont val="Arial"/>
        <family val="2"/>
      </rPr>
      <t>SECCIONAL VILLAVICENCIO (META)</t>
    </r>
    <r>
      <rPr>
        <sz val="8"/>
        <color theme="1"/>
        <rFont val="Arial"/>
        <family val="2"/>
      </rPr>
      <t xml:space="preserve">
Calle 35 B No 36-105 Edificio Interios, Barrio Barzal Piso 5</t>
    </r>
    <r>
      <rPr>
        <sz val="11"/>
        <color theme="1"/>
        <rFont val="Calibri"/>
        <family val="2"/>
        <scheme val="minor"/>
      </rPr>
      <t/>
    </r>
  </si>
  <si>
    <t>CABINA MARCA C4, MODELO CAPTEX 80</t>
  </si>
  <si>
    <r>
      <t xml:space="preserve">SECCIONAL BUCARAMANGA (SANTANDER)
</t>
    </r>
    <r>
      <rPr>
        <sz val="8"/>
        <color theme="1"/>
        <rFont val="Arial"/>
        <family val="2"/>
      </rPr>
      <t>Carrera 19 No 24-61 Torre L, piso 2</t>
    </r>
    <r>
      <rPr>
        <sz val="11"/>
        <color theme="1"/>
        <rFont val="Calibri"/>
        <family val="2"/>
        <scheme val="minor"/>
      </rPr>
      <t/>
    </r>
  </si>
  <si>
    <r>
      <t xml:space="preserve">SECCIONAL BUCARAMANGA (SANTANDER)
</t>
    </r>
    <r>
      <rPr>
        <sz val="8"/>
        <color theme="1"/>
        <rFont val="Arial"/>
        <family val="2"/>
      </rPr>
      <t>Carrera 19 No 24-61 Torre L, piso 3</t>
    </r>
    <r>
      <rPr>
        <sz val="11"/>
        <color theme="1"/>
        <rFont val="Calibri"/>
        <family val="2"/>
        <scheme val="minor"/>
      </rPr>
      <t/>
    </r>
  </si>
  <si>
    <r>
      <t xml:space="preserve">SECCIONAL BUCARAMANGA (SANTANDER)
</t>
    </r>
    <r>
      <rPr>
        <sz val="8"/>
        <color theme="1"/>
        <rFont val="Arial"/>
        <family val="2"/>
      </rPr>
      <t>Carrera 19 No 24-61 Torre L, piso 4</t>
    </r>
    <r>
      <rPr>
        <sz val="11"/>
        <color theme="1"/>
        <rFont val="Calibri"/>
        <family val="2"/>
        <scheme val="minor"/>
      </rPr>
      <t/>
    </r>
  </si>
  <si>
    <t>CABINA MARCA C4, MODELO FEX-90</t>
  </si>
  <si>
    <t xml:space="preserve">CABINA MARCA ESCO REFERENCIA ADC-4C2 </t>
  </si>
  <si>
    <t xml:space="preserve">CABINA MARCA C4, MODELO PTEX331701  </t>
  </si>
  <si>
    <t>CABINA LABCONCO, MODELO PARAMOUNT</t>
  </si>
  <si>
    <r>
      <t>SECCIONAL BARRANQUILLA (ATLANTICO)</t>
    </r>
    <r>
      <rPr>
        <sz val="8"/>
        <color theme="1"/>
        <rFont val="Arial"/>
        <family val="2"/>
      </rPr>
      <t xml:space="preserve">
Edificio NELMAR PISO 2</t>
    </r>
  </si>
  <si>
    <r>
      <t>SECCIONAL BARRANQUILLA (ATLANTICO)</t>
    </r>
    <r>
      <rPr>
        <sz val="8"/>
        <color theme="1"/>
        <rFont val="Arial"/>
        <family val="2"/>
      </rPr>
      <t xml:space="preserve">
URI</t>
    </r>
  </si>
  <si>
    <t>CABINA MARCA C4, MODELO CEX-150</t>
  </si>
  <si>
    <t>CABINA DIES SEGURA BP 1500 ESPECIAL</t>
  </si>
  <si>
    <r>
      <rPr>
        <b/>
        <sz val="8"/>
        <color theme="1"/>
        <rFont val="Arial"/>
        <family val="2"/>
      </rPr>
      <t>SECCIONAL CALI (VALLE DEL CAUCA)</t>
    </r>
    <r>
      <rPr>
        <sz val="8"/>
        <color theme="1"/>
        <rFont val="Arial"/>
        <family val="2"/>
      </rPr>
      <t xml:space="preserve">
Calle 25 Norte No. 6 A 11 Piso 8 Edificio Santa Mónica - CAMPO</t>
    </r>
  </si>
  <si>
    <t>CABINA AIRFLUX MODELO 120X</t>
  </si>
  <si>
    <t>CABINA MARCA C4, MODELO CEX-180</t>
  </si>
  <si>
    <t>CAMBIO DE FILTROS</t>
  </si>
  <si>
    <t>MANTENIMIENTO CORRECTIVO LABORATORIO BALÍSTICA</t>
  </si>
  <si>
    <t>Instalación red electrica para habilitar toma corrientes parte interna de la cabina
Instalación de manija de la persiana</t>
  </si>
  <si>
    <t>PRESTAR EL SERVICIO DE  DIAGNÓSTICO, MANTENIMIENTO PREVENTIVO, CORRECTIVO Y SOPORTE TÉCNICO PARA LAS CABINAS DE EXTRACCIÓN DE LOS GRUPOS DE CRIMINALÍSTICA DEL CTI DEL NIVEL CENTRAL Y SECCIONAL</t>
  </si>
  <si>
    <t>Cabina de flujo laminar marca Labconco, md 302381000 s/n 1301353b (Bogotá G-293).</t>
  </si>
  <si>
    <t>Cabina de Bioseguridad ESCO AC2-3E2, S/N 2008-35981. ATL-G-104</t>
  </si>
  <si>
    <t>Cabina de Bioseguridad ESCO AC2-3E2, S/N 2008-35980. ATL-G-17</t>
  </si>
  <si>
    <t>Cabina de Bioseguridad ESCO AC2-3E2. S/N 2008-35983. ATL-G-16</t>
  </si>
  <si>
    <t>Cabina de Bioseguridad ESCO AC2-3E2, S/N 2008-35979. ATL-G-18.</t>
  </si>
  <si>
    <t>Cabina de extracción de gases ESCO SPD4A2, S/N 2008-30133. ATL-G-19.</t>
  </si>
  <si>
    <t>Cabina de extracción de gases ESCO SPD4A2, S/N 2008-29359. ATL-G-20.</t>
  </si>
  <si>
    <t>Medellín: Cabina marca ESCO modelo ADC-3E2. SERIAL 2019-138858 (Medellín MED-G-41)</t>
  </si>
  <si>
    <t>Medellín: Cabina marca ESCO modelo PCR-3A2. SERIAL 2019-138860 (Medellín MED-G-63)</t>
  </si>
  <si>
    <t>Medellín: Cabina marca ESCO modelo ADC-3B2. SERIAL 2019-138859 (Medellín MED-G-16).</t>
  </si>
  <si>
    <t>Medellín: Cabina de bioseguridad marca thermo Fisher. Modelo 1342 SERIAL 300238415 (Medellín MED-G-40)</t>
  </si>
  <si>
    <t>Cabina de bioseguridad marca thermo Fisher. Tipo A2 Modelo 1375. SERIAL 300505445 (Medellín MED-G-130)</t>
  </si>
  <si>
    <t>Cabina de PCR marca ESCO. modelo SCR-2A2. SERIAL 2021-164468 (Medellín MED-G-142)</t>
  </si>
  <si>
    <t>Medellín: Cabina de bioseguridad marca thermo Fisher. Modelo 1342 SERIAL 300238417 (Medellín MED-G-84)</t>
  </si>
  <si>
    <t xml:space="preserve">Cabina de Bioseguridad ESCO AC2-3E2, S/N 2008-35979. ATL-G-18, </t>
  </si>
  <si>
    <t>Cabina de extracción de gases ESCO SPD4A2, S/N 2008-30133.  ATL-G-19.</t>
  </si>
  <si>
    <t>Cabina de extracción de gases ESCO SPD4A2, S/N 2008-29359, ATL-G-20.</t>
  </si>
  <si>
    <r>
      <rPr>
        <b/>
        <sz val="8"/>
        <color theme="1"/>
        <rFont val="Arial"/>
        <family val="2"/>
      </rPr>
      <t>BOGOTA -BUNKER</t>
    </r>
    <r>
      <rPr>
        <sz val="8"/>
        <color theme="1"/>
        <rFont val="Arial"/>
        <family val="2"/>
      </rPr>
      <t xml:space="preserve">
AV. Calle 24 Nº 52 -01 Edificio L Piso 3</t>
    </r>
  </si>
  <si>
    <r>
      <t>SE</t>
    </r>
    <r>
      <rPr>
        <b/>
        <sz val="8"/>
        <color theme="1"/>
        <rFont val="Arial"/>
        <family val="2"/>
      </rPr>
      <t>CCIONAL MEDELLIN (ANTIOQUIA)</t>
    </r>
    <r>
      <rPr>
        <sz val="8"/>
        <color theme="1"/>
        <rFont val="Arial"/>
        <family val="2"/>
      </rPr>
      <t xml:space="preserve">
Calle 80 No. 65-154 piso 3, barrio Córdoba.</t>
    </r>
  </si>
  <si>
    <r>
      <rPr>
        <b/>
        <sz val="8"/>
        <color theme="1"/>
        <rFont val="Arial"/>
        <family val="2"/>
      </rPr>
      <t>SECCIONAL MEDELLIN (ANTIOQUIA)</t>
    </r>
    <r>
      <rPr>
        <sz val="8"/>
        <color theme="1"/>
        <rFont val="Arial"/>
        <family val="2"/>
      </rPr>
      <t xml:space="preserve">
Calle 80 No. 65-154 piso 3, barrio Córdoba.</t>
    </r>
  </si>
  <si>
    <r>
      <t>SECCIONAL ATLANTICO (BARRANQUILLA)</t>
    </r>
    <r>
      <rPr>
        <sz val="8"/>
        <color theme="1"/>
        <rFont val="Arial"/>
        <family val="2"/>
      </rPr>
      <t xml:space="preserve">
Edificio NELMAR PISO 2</t>
    </r>
  </si>
  <si>
    <r>
      <t>SECCIONAL ATLANTICO (BARRANQUILLA)</t>
    </r>
    <r>
      <rPr>
        <sz val="8"/>
        <color theme="1"/>
        <rFont val="Arial"/>
        <family val="2"/>
      </rPr>
      <t xml:space="preserve">
URI</t>
    </r>
  </si>
  <si>
    <r>
      <rPr>
        <b/>
        <sz val="8"/>
        <color theme="1"/>
        <rFont val="Arial"/>
        <family val="2"/>
      </rPr>
      <t xml:space="preserve">SECCIONAL CUCUTA (N. DE SANTANDER) </t>
    </r>
    <r>
      <rPr>
        <sz val="8"/>
        <color theme="1"/>
        <rFont val="Arial"/>
        <family val="2"/>
      </rPr>
      <t xml:space="preserve">
Avenida 3AE No 9-37 Urbanización Rosental Torre 3 piso 4 Edificio Fiscalía General de la Nación</t>
    </r>
  </si>
  <si>
    <r>
      <t xml:space="preserve">SECCIONAL BARRANQUILLA (ATLANTICO)  </t>
    </r>
    <r>
      <rPr>
        <sz val="8"/>
        <color theme="1"/>
        <rFont val="Arial"/>
        <family val="2"/>
      </rPr>
      <t xml:space="preserve">
Calle 40 Nº 44-80 centro cívico, piso 12.</t>
    </r>
  </si>
  <si>
    <r>
      <t xml:space="preserve">SECCIONAL BUGA (VALLE DEL CAUCA) </t>
    </r>
    <r>
      <rPr>
        <sz val="8"/>
        <color theme="1"/>
        <rFont val="Arial"/>
        <family val="2"/>
      </rPr>
      <t xml:space="preserve">
Carrera 15 No. 7-16 Piso 2.</t>
    </r>
  </si>
  <si>
    <r>
      <rPr>
        <b/>
        <sz val="8"/>
        <color theme="1"/>
        <rFont val="Arial"/>
        <family val="2"/>
      </rPr>
      <t xml:space="preserve">SECCIONAL IBAGUE (TOLIMA) </t>
    </r>
    <r>
      <rPr>
        <sz val="8"/>
        <color theme="1"/>
        <rFont val="Arial"/>
        <family val="2"/>
      </rPr>
      <t xml:space="preserve">
Transversal 1 Sur # 47 - 02 Bloque 2 Piso 1 Bunker Fiscalía</t>
    </r>
  </si>
  <si>
    <r>
      <t xml:space="preserve">SECCIONAL PEREIRA (RISARALDA) </t>
    </r>
    <r>
      <rPr>
        <sz val="8"/>
        <color theme="1"/>
        <rFont val="Arial"/>
        <family val="2"/>
      </rPr>
      <t xml:space="preserve">
Carrera 7 calle 42 esquina Torre D</t>
    </r>
  </si>
  <si>
    <r>
      <t xml:space="preserve">SECCIONAL BARRANQUILLA (ATLANTICO) </t>
    </r>
    <r>
      <rPr>
        <sz val="8"/>
        <color theme="1"/>
        <rFont val="Arial"/>
        <family val="2"/>
      </rPr>
      <t xml:space="preserve">
Calle 40 Nº 44-80 centro cívico, piso 12.</t>
    </r>
  </si>
  <si>
    <r>
      <rPr>
        <b/>
        <sz val="8"/>
        <color theme="1"/>
        <rFont val="Arial"/>
        <family val="2"/>
      </rPr>
      <t>BOGOTA -PALOQUEMAO- BUNKER</t>
    </r>
    <r>
      <rPr>
        <sz val="8"/>
        <color theme="1"/>
        <rFont val="Arial"/>
        <family val="2"/>
      </rPr>
      <t xml:space="preserve">
CARRERA 28 No  18-64 SÓTANO PALOQUEMAO</t>
    </r>
  </si>
  <si>
    <r>
      <rPr>
        <b/>
        <sz val="8"/>
        <color theme="1"/>
        <rFont val="Arial"/>
        <family val="2"/>
      </rPr>
      <t>BOGOTA - PALOQUEMAO - BUNKER</t>
    </r>
    <r>
      <rPr>
        <sz val="8"/>
        <color theme="1"/>
        <rFont val="Arial"/>
        <family val="2"/>
      </rPr>
      <t xml:space="preserve">
CARRERA 28 No  18-64 SÓTANO PALOQUEMAO</t>
    </r>
  </si>
  <si>
    <r>
      <t xml:space="preserve">SECCIONAL RISARALDA (PEREIRA)
</t>
    </r>
    <r>
      <rPr>
        <sz val="8"/>
        <color theme="1"/>
        <rFont val="Arial"/>
        <family val="2"/>
      </rPr>
      <t>Carrera 7 calle 42 esquina Torre D</t>
    </r>
  </si>
  <si>
    <t>CAMBIO DE FILTROS
INSTALACIÓN DE CABLEADO ELECTRICO INTERNO PARA HABILITAR TOMAS ELECTRICAS</t>
  </si>
  <si>
    <t>CAMBIO DE FILTROS
DESOXIDACION Y PINTURA DE TAPAS LATERALES.</t>
  </si>
  <si>
    <t xml:space="preserve">CAMBIO DE FILTROS
PINTAR LA BASE </t>
  </si>
  <si>
    <t xml:space="preserve">CAMBIO DE FILTROS
INSTALACIÓN DE CONEXIÓN  DE DESAGUE </t>
  </si>
  <si>
    <t>CAMBIO DE FILTROS
CAMBIO DE LAMPARA</t>
  </si>
  <si>
    <t>CAMBIO DE FILTROS
ARREGLO DEL SISTEMA HIDRAULICO O ARREGLO DE ELECTROVÁLVULA REFERENCIA INVENSYS 947-1N VVV 1911-01 20568 127V-50/60HZ</t>
  </si>
  <si>
    <r>
      <t xml:space="preserve">SECCIONAL BUCARAMANGA (SANTANDER)
</t>
    </r>
    <r>
      <rPr>
        <sz val="8"/>
        <color theme="1"/>
        <rFont val="Arial"/>
        <family val="2"/>
      </rPr>
      <t>Carrera 19 No 24-61 Torre L, piso 2</t>
    </r>
  </si>
  <si>
    <r>
      <t>SECCIONAL PEREIRA (RISARALDA)</t>
    </r>
    <r>
      <rPr>
        <sz val="8"/>
        <color theme="1"/>
        <rFont val="Arial"/>
        <family val="2"/>
      </rPr>
      <t xml:space="preserve">
Calle 30 No. 6-52 Infancia y Adolescencia</t>
    </r>
  </si>
  <si>
    <t xml:space="preserve">CABINA MARCA C4, MODELO CAPTEX 120  </t>
  </si>
  <si>
    <t>CAMBIO DE FILTROS
CAMBIO DE TARJETADE SENSOR DE FLUJO</t>
  </si>
  <si>
    <t>CAMBIO DE FILTROS
DESOXIDACION Y PINTURA PARTE FRONTAL
INSTLACIÓN Y SUMINISTRO DE CONEXIÓN DE DESCARGUE.</t>
  </si>
  <si>
    <t>Cambio de filtros de carbón activado
Requiere desoxidación de piezas y pintura de compartimento interno.</t>
  </si>
  <si>
    <t>CAMBIO DE FILTROS
CAMBIO DE BRAZOS HIDRAULICOS.</t>
  </si>
  <si>
    <t xml:space="preserve">CAMBIO DE FILTROS
DESOXIDACIÓN Y PINTURA DE MESON </t>
  </si>
  <si>
    <t>CAMBIO DE FILTROS
CAMBO DE GABINTE DEONDE REPOSA EL EQUIPO</t>
  </si>
  <si>
    <t>CAMBIO DE FILTROS
CAMBIO DE VARIADOR DE VELOCIDAD
INSTALACIÓN DE MANIJA PERSIANA</t>
  </si>
  <si>
    <t>CAMBIO DE FILTROS
ADECUACIONES EN SCRUBBER PARA QUE FUNCIONE</t>
  </si>
  <si>
    <t>CAMBIO DE FILTROS
CAMBIO DE INTERRUPTORES
CAMBIO DE LAMPARA UV
CORRECCIÓN DE CONTRA PESOS</t>
  </si>
  <si>
    <t>CABINA EXTRACTORA MARCA AIR CLEAN SYSTEMS / MODELO 600 AC632TA-4143</t>
  </si>
  <si>
    <t>VALIDACIÓN</t>
  </si>
  <si>
    <t>CANTIDAD DE SERVICIOS</t>
  </si>
  <si>
    <t>CANTIDAD DE MANTENIMIENTO CORRECTIVO</t>
  </si>
  <si>
    <t xml:space="preserve">CANTIDAD DE MANTENIMIENTO CORRECTIVO </t>
  </si>
  <si>
    <t>CANTIDAD DE MANTENIMIENTO CORECTIVO</t>
  </si>
  <si>
    <t>OFERTA MANTENIMIENTO</t>
  </si>
  <si>
    <t>OFERTA VALIDACIÓN</t>
  </si>
  <si>
    <t>MANTENIMIENTO PREVENTIVO LABORATORIO DE IDENTIFICACIÓN HUMANA</t>
  </si>
  <si>
    <t>C4 PASCAL SAS</t>
  </si>
  <si>
    <t>ANA LUCIA BUITRAGO RIVERA</t>
  </si>
  <si>
    <t>805016686-2</t>
  </si>
  <si>
    <t>crm2@grupoc4.co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</si>
</sst>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#,##0_ ;\-#,##0\ "/>
    <numFmt numFmtId="166" formatCode="_-&quot;$&quot;* #,##0_-;\-&quot;$&quot;* #,##0_-;_-&quot;$&quot;* &quot;-&quot;??_-;_-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9C6500"/>
      <name val="Calibri"/>
      <family val="2"/>
      <scheme val="minor"/>
    </font>
    <font>
      <sz val="9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9"/>
      <color rgb="FF222222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222222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8" fillId="7" borderId="0" applyNumberFormat="0" applyBorder="0" applyAlignment="0" applyProtection="0"/>
    <xf numFmtId="44" fontId="1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18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7" xfId="0" applyFont="1" applyBorder="1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3" borderId="0" xfId="0" applyFont="1" applyFill="1" applyAlignment="1">
      <alignment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164" fontId="15" fillId="2" borderId="5" xfId="1" applyNumberFormat="1" applyFont="1" applyFill="1" applyBorder="1" applyAlignment="1">
      <alignment horizontal="center" wrapText="1"/>
    </xf>
    <xf numFmtId="164" fontId="15" fillId="2" borderId="5" xfId="1" applyNumberFormat="1" applyFont="1" applyFill="1" applyBorder="1" applyAlignment="1">
      <alignment horizontal="center" vertical="center"/>
    </xf>
    <xf numFmtId="165" fontId="16" fillId="3" borderId="6" xfId="1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164" fontId="15" fillId="3" borderId="5" xfId="1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164" fontId="16" fillId="6" borderId="1" xfId="1" applyNumberFormat="1" applyFont="1" applyFill="1" applyBorder="1" applyAlignment="1">
      <alignment vertical="center"/>
    </xf>
    <xf numFmtId="164" fontId="16" fillId="6" borderId="2" xfId="1" applyNumberFormat="1" applyFont="1" applyFill="1" applyBorder="1" applyAlignment="1">
      <alignment vertical="center"/>
    </xf>
    <xf numFmtId="164" fontId="17" fillId="6" borderId="3" xfId="1" applyNumberFormat="1" applyFont="1" applyFill="1" applyBorder="1" applyAlignment="1">
      <alignment vertical="center"/>
    </xf>
    <xf numFmtId="0" fontId="15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vertical="center"/>
    </xf>
    <xf numFmtId="164" fontId="16" fillId="3" borderId="0" xfId="1" applyNumberFormat="1" applyFont="1" applyFill="1" applyBorder="1" applyAlignment="1">
      <alignment vertical="center"/>
    </xf>
    <xf numFmtId="164" fontId="17" fillId="3" borderId="0" xfId="1" applyNumberFormat="1" applyFont="1" applyFill="1" applyBorder="1" applyAlignment="1">
      <alignment vertical="center"/>
    </xf>
    <xf numFmtId="164" fontId="15" fillId="3" borderId="7" xfId="1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164" fontId="9" fillId="6" borderId="1" xfId="1" applyNumberFormat="1" applyFont="1" applyFill="1" applyBorder="1" applyAlignment="1">
      <alignment vertical="center"/>
    </xf>
    <xf numFmtId="164" fontId="9" fillId="6" borderId="2" xfId="1" applyNumberFormat="1" applyFont="1" applyFill="1" applyBorder="1" applyAlignment="1">
      <alignment vertical="center"/>
    </xf>
    <xf numFmtId="164" fontId="18" fillId="6" borderId="3" xfId="1" applyNumberFormat="1" applyFont="1" applyFill="1" applyBorder="1" applyAlignment="1">
      <alignment vertical="center"/>
    </xf>
    <xf numFmtId="0" fontId="13" fillId="5" borderId="17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vertical="center" wrapText="1"/>
    </xf>
    <xf numFmtId="165" fontId="16" fillId="3" borderId="8" xfId="1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3" borderId="5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7" xfId="2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4" fillId="8" borderId="0" xfId="0" applyFont="1" applyFill="1" applyAlignment="1">
      <alignment wrapText="1"/>
    </xf>
    <xf numFmtId="0" fontId="10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164" fontId="9" fillId="3" borderId="0" xfId="1" applyNumberFormat="1" applyFont="1" applyFill="1" applyBorder="1" applyAlignment="1">
      <alignment vertical="center"/>
    </xf>
    <xf numFmtId="0" fontId="14" fillId="0" borderId="22" xfId="0" applyFont="1" applyBorder="1" applyAlignment="1">
      <alignment wrapText="1"/>
    </xf>
    <xf numFmtId="166" fontId="15" fillId="9" borderId="4" xfId="0" applyNumberFormat="1" applyFont="1" applyFill="1" applyBorder="1" applyAlignment="1">
      <alignment horizontal="center" wrapText="1"/>
    </xf>
    <xf numFmtId="166" fontId="15" fillId="9" borderId="4" xfId="0" applyNumberFormat="1" applyFont="1" applyFill="1" applyBorder="1" applyAlignment="1">
      <alignment horizontal="center" vertical="center"/>
    </xf>
    <xf numFmtId="165" fontId="14" fillId="10" borderId="24" xfId="0" applyNumberFormat="1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left" vertical="center" wrapText="1"/>
    </xf>
    <xf numFmtId="166" fontId="15" fillId="10" borderId="4" xfId="0" applyNumberFormat="1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vertical="center" wrapText="1"/>
    </xf>
    <xf numFmtId="0" fontId="13" fillId="0" borderId="21" xfId="0" applyFont="1" applyBorder="1" applyAlignment="1">
      <alignment vertical="center"/>
    </xf>
    <xf numFmtId="166" fontId="15" fillId="14" borderId="22" xfId="0" applyNumberFormat="1" applyFont="1" applyFill="1" applyBorder="1" applyAlignment="1">
      <alignment vertical="center"/>
    </xf>
    <xf numFmtId="0" fontId="15" fillId="10" borderId="0" xfId="0" applyFont="1" applyFill="1" applyAlignment="1">
      <alignment horizontal="center" vertical="center" wrapText="1"/>
    </xf>
    <xf numFmtId="0" fontId="13" fillId="10" borderId="0" xfId="0" applyFont="1" applyFill="1" applyAlignment="1">
      <alignment vertical="center"/>
    </xf>
    <xf numFmtId="166" fontId="14" fillId="10" borderId="0" xfId="0" applyNumberFormat="1" applyFont="1" applyFill="1" applyAlignment="1">
      <alignment vertical="center"/>
    </xf>
    <xf numFmtId="166" fontId="15" fillId="10" borderId="0" xfId="0" applyNumberFormat="1" applyFont="1" applyFill="1" applyAlignment="1">
      <alignment vertical="center"/>
    </xf>
    <xf numFmtId="0" fontId="24" fillId="0" borderId="23" xfId="0" applyFont="1" applyBorder="1" applyAlignment="1">
      <alignment wrapText="1"/>
    </xf>
    <xf numFmtId="0" fontId="24" fillId="0" borderId="0" xfId="0" applyFont="1" applyAlignment="1">
      <alignment wrapText="1"/>
    </xf>
    <xf numFmtId="0" fontId="24" fillId="13" borderId="25" xfId="0" applyFont="1" applyFill="1" applyBorder="1" applyAlignment="1">
      <alignment wrapText="1"/>
    </xf>
    <xf numFmtId="0" fontId="23" fillId="13" borderId="25" xfId="0" applyFont="1" applyFill="1" applyBorder="1" applyAlignment="1">
      <alignment wrapText="1"/>
    </xf>
    <xf numFmtId="0" fontId="10" fillId="10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25" fillId="0" borderId="0" xfId="0" applyFont="1"/>
    <xf numFmtId="0" fontId="23" fillId="15" borderId="25" xfId="0" applyFont="1" applyFill="1" applyBorder="1" applyAlignment="1">
      <alignment wrapText="1"/>
    </xf>
    <xf numFmtId="164" fontId="9" fillId="6" borderId="7" xfId="1" applyNumberFormat="1" applyFont="1" applyFill="1" applyBorder="1" applyAlignment="1">
      <alignment vertical="center"/>
    </xf>
    <xf numFmtId="166" fontId="14" fillId="14" borderId="7" xfId="0" applyNumberFormat="1" applyFont="1" applyFill="1" applyBorder="1" applyAlignment="1">
      <alignment vertical="center"/>
    </xf>
    <xf numFmtId="0" fontId="14" fillId="0" borderId="20" xfId="0" applyFont="1" applyBorder="1" applyAlignment="1">
      <alignment vertical="center" wrapText="1"/>
    </xf>
    <xf numFmtId="0" fontId="24" fillId="13" borderId="27" xfId="0" applyFont="1" applyFill="1" applyBorder="1" applyAlignment="1">
      <alignment wrapText="1"/>
    </xf>
    <xf numFmtId="0" fontId="24" fillId="13" borderId="7" xfId="0" applyFont="1" applyFill="1" applyBorder="1" applyAlignment="1">
      <alignment wrapText="1"/>
    </xf>
    <xf numFmtId="0" fontId="14" fillId="0" borderId="20" xfId="0" applyFont="1" applyBorder="1" applyAlignment="1">
      <alignment horizontal="left" vertical="center" wrapText="1"/>
    </xf>
    <xf numFmtId="0" fontId="23" fillId="15" borderId="27" xfId="0" applyFont="1" applyFill="1" applyBorder="1" applyAlignment="1">
      <alignment wrapText="1"/>
    </xf>
    <xf numFmtId="0" fontId="23" fillId="15" borderId="7" xfId="0" applyFont="1" applyFill="1" applyBorder="1" applyAlignment="1">
      <alignment wrapText="1"/>
    </xf>
    <xf numFmtId="0" fontId="23" fillId="15" borderId="26" xfId="0" applyFont="1" applyFill="1" applyBorder="1" applyAlignment="1">
      <alignment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0" fillId="3" borderId="7" xfId="0" applyFont="1" applyFill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0" fontId="13" fillId="5" borderId="19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vertical="center" wrapText="1"/>
    </xf>
    <xf numFmtId="0" fontId="3" fillId="0" borderId="3" xfId="0" applyFont="1" applyBorder="1"/>
    <xf numFmtId="0" fontId="13" fillId="5" borderId="31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vertical="center" wrapText="1"/>
    </xf>
    <xf numFmtId="0" fontId="3" fillId="0" borderId="22" xfId="0" applyFont="1" applyBorder="1"/>
    <xf numFmtId="0" fontId="13" fillId="12" borderId="17" xfId="0" applyFont="1" applyFill="1" applyBorder="1" applyAlignment="1">
      <alignment horizontal="center" vertical="center" wrapText="1"/>
    </xf>
    <xf numFmtId="0" fontId="13" fillId="12" borderId="0" xfId="0" applyFont="1" applyFill="1" applyAlignment="1">
      <alignment horizontal="center" vertical="center" wrapText="1"/>
    </xf>
    <xf numFmtId="0" fontId="13" fillId="12" borderId="26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26" fillId="15" borderId="7" xfId="0" applyFont="1" applyFill="1" applyBorder="1" applyAlignment="1">
      <alignment vertical="center" wrapText="1"/>
    </xf>
    <xf numFmtId="0" fontId="26" fillId="15" borderId="32" xfId="0" applyFont="1" applyFill="1" applyBorder="1" applyAlignment="1">
      <alignment vertical="center" wrapText="1"/>
    </xf>
    <xf numFmtId="0" fontId="20" fillId="0" borderId="23" xfId="0" applyFont="1" applyBorder="1" applyAlignment="1">
      <alignment horizontal="center" vertical="center" wrapText="1"/>
    </xf>
    <xf numFmtId="0" fontId="19" fillId="3" borderId="7" xfId="2" applyFont="1" applyFill="1" applyBorder="1" applyAlignment="1">
      <alignment horizontal="center" vertical="center" wrapText="1"/>
    </xf>
    <xf numFmtId="164" fontId="15" fillId="3" borderId="5" xfId="1" applyNumberFormat="1" applyFont="1" applyFill="1" applyBorder="1" applyAlignment="1">
      <alignment horizontal="center" wrapText="1"/>
    </xf>
    <xf numFmtId="164" fontId="15" fillId="3" borderId="5" xfId="1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horizontal="center" vertical="center" wrapText="1"/>
    </xf>
    <xf numFmtId="165" fontId="16" fillId="3" borderId="7" xfId="1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30" fillId="3" borderId="18" xfId="0" applyFont="1" applyFill="1" applyBorder="1" applyAlignment="1">
      <alignment horizontal="center" vertical="center" wrapText="1"/>
    </xf>
    <xf numFmtId="0" fontId="23" fillId="15" borderId="35" xfId="0" applyFont="1" applyFill="1" applyBorder="1" applyAlignment="1">
      <alignment vertical="center" wrapText="1"/>
    </xf>
    <xf numFmtId="0" fontId="24" fillId="13" borderId="25" xfId="0" applyFont="1" applyFill="1" applyBorder="1" applyAlignment="1">
      <alignment vertical="center" wrapText="1"/>
    </xf>
    <xf numFmtId="0" fontId="24" fillId="0" borderId="25" xfId="0" applyFont="1" applyBorder="1" applyAlignment="1">
      <alignment wrapText="1"/>
    </xf>
    <xf numFmtId="0" fontId="24" fillId="13" borderId="26" xfId="0" applyFont="1" applyFill="1" applyBorder="1" applyAlignment="1">
      <alignment wrapText="1"/>
    </xf>
    <xf numFmtId="0" fontId="23" fillId="15" borderId="27" xfId="0" applyFont="1" applyFill="1" applyBorder="1" applyAlignment="1">
      <alignment vertical="center" wrapText="1"/>
    </xf>
    <xf numFmtId="0" fontId="23" fillId="15" borderId="7" xfId="0" applyFont="1" applyFill="1" applyBorder="1" applyAlignment="1">
      <alignment vertical="center" wrapText="1"/>
    </xf>
    <xf numFmtId="0" fontId="23" fillId="15" borderId="26" xfId="0" applyFont="1" applyFill="1" applyBorder="1" applyAlignment="1">
      <alignment vertical="center" wrapText="1"/>
    </xf>
    <xf numFmtId="0" fontId="23" fillId="15" borderId="17" xfId="0" applyFont="1" applyFill="1" applyBorder="1" applyAlignment="1">
      <alignment wrapText="1"/>
    </xf>
    <xf numFmtId="0" fontId="23" fillId="15" borderId="35" xfId="0" applyFont="1" applyFill="1" applyBorder="1" applyAlignment="1">
      <alignment wrapText="1"/>
    </xf>
    <xf numFmtId="0" fontId="24" fillId="13" borderId="26" xfId="0" applyFont="1" applyFill="1" applyBorder="1" applyAlignment="1">
      <alignment vertical="center" wrapText="1"/>
    </xf>
    <xf numFmtId="0" fontId="26" fillId="15" borderId="33" xfId="0" applyFont="1" applyFill="1" applyBorder="1" applyAlignment="1">
      <alignment vertical="center" wrapText="1"/>
    </xf>
    <xf numFmtId="0" fontId="26" fillId="15" borderId="34" xfId="0" applyFont="1" applyFill="1" applyBorder="1" applyAlignment="1">
      <alignment horizontal="left" vertical="center" wrapText="1"/>
    </xf>
    <xf numFmtId="0" fontId="15" fillId="3" borderId="7" xfId="0" applyFont="1" applyFill="1" applyBorder="1" applyAlignment="1">
      <alignment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0" borderId="1" xfId="0" applyFont="1" applyBorder="1"/>
    <xf numFmtId="0" fontId="31" fillId="0" borderId="0" xfId="4" applyAlignment="1">
      <alignment vertical="center"/>
    </xf>
    <xf numFmtId="14" fontId="2" fillId="0" borderId="0" xfId="0" applyNumberFormat="1" applyFont="1" applyAlignment="1">
      <alignment vertical="center"/>
    </xf>
    <xf numFmtId="14" fontId="2" fillId="0" borderId="14" xfId="0" applyNumberFormat="1" applyFont="1" applyBorder="1" applyAlignment="1">
      <alignment vertical="center"/>
    </xf>
    <xf numFmtId="164" fontId="3" fillId="0" borderId="0" xfId="0" applyNumberFormat="1" applyFont="1"/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2" fillId="11" borderId="20" xfId="0" applyFont="1" applyFill="1" applyBorder="1" applyAlignment="1">
      <alignment horizontal="center" vertical="center" wrapText="1"/>
    </xf>
    <xf numFmtId="0" fontId="21" fillId="0" borderId="21" xfId="0" applyFont="1" applyBorder="1"/>
    <xf numFmtId="0" fontId="21" fillId="0" borderId="22" xfId="0" applyFont="1" applyBorder="1"/>
    <xf numFmtId="0" fontId="19" fillId="0" borderId="1" xfId="2" applyFont="1" applyFill="1" applyBorder="1" applyAlignment="1">
      <alignment horizontal="center" vertical="center" wrapText="1"/>
    </xf>
    <xf numFmtId="0" fontId="19" fillId="0" borderId="3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27" fillId="16" borderId="1" xfId="0" applyFont="1" applyFill="1" applyBorder="1" applyAlignment="1">
      <alignment horizontal="center" vertical="center" wrapText="1"/>
    </xf>
    <xf numFmtId="0" fontId="27" fillId="16" borderId="2" xfId="0" applyFont="1" applyFill="1" applyBorder="1" applyAlignment="1">
      <alignment horizontal="center" vertical="center" wrapText="1"/>
    </xf>
    <xf numFmtId="0" fontId="27" fillId="16" borderId="3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5" fillId="14" borderId="20" xfId="0" applyFont="1" applyFill="1" applyBorder="1" applyAlignment="1">
      <alignment horizontal="center" vertical="center" wrapText="1"/>
    </xf>
    <xf numFmtId="0" fontId="28" fillId="16" borderId="28" xfId="0" applyFont="1" applyFill="1" applyBorder="1" applyAlignment="1">
      <alignment horizontal="center" vertical="center" wrapText="1"/>
    </xf>
    <xf numFmtId="0" fontId="28" fillId="16" borderId="29" xfId="0" applyFont="1" applyFill="1" applyBorder="1" applyAlignment="1">
      <alignment horizontal="center" vertical="center" wrapText="1"/>
    </xf>
    <xf numFmtId="0" fontId="28" fillId="16" borderId="36" xfId="0" applyFont="1" applyFill="1" applyBorder="1" applyAlignment="1">
      <alignment horizontal="center" vertical="center" wrapText="1"/>
    </xf>
    <xf numFmtId="0" fontId="28" fillId="16" borderId="30" xfId="0" applyFont="1" applyFill="1" applyBorder="1" applyAlignment="1">
      <alignment horizontal="center" vertical="center" wrapText="1"/>
    </xf>
    <xf numFmtId="0" fontId="27" fillId="17" borderId="1" xfId="0" applyFont="1" applyFill="1" applyBorder="1" applyAlignment="1">
      <alignment horizontal="center" vertical="center" wrapText="1"/>
    </xf>
    <xf numFmtId="0" fontId="27" fillId="17" borderId="2" xfId="0" applyFont="1" applyFill="1" applyBorder="1" applyAlignment="1">
      <alignment horizontal="center" vertical="center" wrapText="1"/>
    </xf>
    <xf numFmtId="0" fontId="27" fillId="17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</cellXfs>
  <cellStyles count="5">
    <cellStyle name="Hipervínculo" xfId="4" builtinId="8"/>
    <cellStyle name="Moneda" xfId="1" builtinId="4"/>
    <cellStyle name="Moneda 2" xfId="3" xr:uid="{00000000-0005-0000-0000-000002000000}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2</xdr:row>
      <xdr:rowOff>324971</xdr:rowOff>
    </xdr:from>
    <xdr:to>
      <xdr:col>3</xdr:col>
      <xdr:colOff>1960184</xdr:colOff>
      <xdr:row>2</xdr:row>
      <xdr:rowOff>1015690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030" y="739589"/>
          <a:ext cx="3248860" cy="690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m2@grupoc4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U220"/>
  <sheetViews>
    <sheetView tabSelected="1" topLeftCell="E202" zoomScale="90" zoomScaleNormal="90" workbookViewId="0">
      <selection activeCell="Q207" sqref="Q207"/>
    </sheetView>
  </sheetViews>
  <sheetFormatPr baseColWidth="10" defaultColWidth="11.42578125" defaultRowHeight="34.5" customHeight="1" x14ac:dyDescent="0.25"/>
  <cols>
    <col min="1" max="1" width="11.42578125" style="2"/>
    <col min="2" max="2" width="6.140625" style="1" customWidth="1"/>
    <col min="3" max="3" width="14" style="1" customWidth="1"/>
    <col min="4" max="4" width="39.42578125" style="1" customWidth="1"/>
    <col min="5" max="5" width="32.85546875" style="1" customWidth="1"/>
    <col min="6" max="6" width="12.7109375" style="1" customWidth="1"/>
    <col min="7" max="8" width="20.5703125" style="1" customWidth="1"/>
    <col min="9" max="9" width="19.5703125" style="1" customWidth="1"/>
    <col min="10" max="10" width="2.5703125" style="2" customWidth="1"/>
    <col min="11" max="11" width="14.7109375" style="2" customWidth="1"/>
    <col min="12" max="12" width="12.140625" style="2" customWidth="1"/>
    <col min="13" max="13" width="18.85546875" style="2" customWidth="1"/>
    <col min="14" max="15" width="11.42578125" style="2"/>
    <col min="16" max="16" width="14.42578125" style="2" customWidth="1"/>
    <col min="17" max="16384" width="11.42578125" style="2"/>
  </cols>
  <sheetData>
    <row r="1" spans="2:16" ht="15.75" customHeight="1" x14ac:dyDescent="0.25"/>
    <row r="2" spans="2:16" s="3" customFormat="1" ht="16.5" thickBot="1" x14ac:dyDescent="0.3">
      <c r="B2" s="152" t="s">
        <v>6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</row>
    <row r="3" spans="2:16" s="3" customFormat="1" ht="108.75" customHeight="1" thickBot="1" x14ac:dyDescent="0.3">
      <c r="B3" s="180"/>
      <c r="C3" s="181"/>
      <c r="D3" s="181"/>
      <c r="E3" s="181"/>
      <c r="F3" s="181"/>
      <c r="G3" s="181"/>
      <c r="H3" s="181"/>
      <c r="I3" s="181"/>
      <c r="J3" s="140"/>
      <c r="K3" s="149"/>
      <c r="L3" s="150"/>
      <c r="M3" s="150"/>
      <c r="N3" s="150"/>
      <c r="O3" s="150"/>
      <c r="P3" s="151"/>
    </row>
    <row r="4" spans="2:16" s="4" customFormat="1" ht="46.5" customHeight="1" thickBot="1" x14ac:dyDescent="0.25">
      <c r="B4" s="182" t="s">
        <v>176</v>
      </c>
      <c r="C4" s="183"/>
      <c r="D4" s="183"/>
      <c r="E4" s="183"/>
      <c r="F4" s="183"/>
      <c r="G4" s="183"/>
      <c r="H4" s="183"/>
      <c r="I4" s="184"/>
      <c r="J4" s="141"/>
      <c r="K4" s="146"/>
      <c r="L4" s="147"/>
      <c r="M4" s="147"/>
      <c r="N4" s="147"/>
      <c r="O4" s="147"/>
      <c r="P4" s="148"/>
    </row>
    <row r="5" spans="2:16" s="4" customFormat="1" ht="22.5" customHeight="1" thickBot="1" x14ac:dyDescent="0.25">
      <c r="B5" s="166" t="s">
        <v>133</v>
      </c>
      <c r="C5" s="167"/>
      <c r="D5" s="167"/>
      <c r="E5" s="167"/>
      <c r="F5" s="167"/>
      <c r="G5" s="167"/>
      <c r="H5" s="167"/>
      <c r="I5" s="168"/>
      <c r="J5" s="103"/>
      <c r="K5" s="146" t="s">
        <v>232</v>
      </c>
      <c r="L5" s="147"/>
      <c r="M5" s="148"/>
      <c r="N5" s="146" t="s">
        <v>233</v>
      </c>
      <c r="O5" s="147"/>
      <c r="P5" s="148"/>
    </row>
    <row r="6" spans="2:16" s="5" customFormat="1" ht="34.5" customHeight="1" thickBot="1" x14ac:dyDescent="0.25">
      <c r="B6" s="43" t="s">
        <v>0</v>
      </c>
      <c r="C6" s="44" t="s">
        <v>20</v>
      </c>
      <c r="D6" s="45" t="s">
        <v>17</v>
      </c>
      <c r="E6" s="44" t="s">
        <v>10</v>
      </c>
      <c r="F6" s="45" t="s">
        <v>11</v>
      </c>
      <c r="G6" s="45" t="s">
        <v>18</v>
      </c>
      <c r="H6" s="45" t="s">
        <v>227</v>
      </c>
      <c r="I6" s="45" t="s">
        <v>228</v>
      </c>
      <c r="J6" s="20"/>
      <c r="K6" s="21" t="s">
        <v>2</v>
      </c>
      <c r="L6" s="22" t="s">
        <v>3</v>
      </c>
      <c r="M6" s="21" t="s">
        <v>4</v>
      </c>
      <c r="N6" s="21" t="s">
        <v>2</v>
      </c>
      <c r="O6" s="22" t="s">
        <v>3</v>
      </c>
      <c r="P6" s="21" t="s">
        <v>4</v>
      </c>
    </row>
    <row r="7" spans="2:16" s="5" customFormat="1" ht="35.25" customHeight="1" thickBot="1" x14ac:dyDescent="0.25">
      <c r="B7" s="23">
        <v>1</v>
      </c>
      <c r="C7" s="24" t="s">
        <v>102</v>
      </c>
      <c r="D7" s="97" t="s">
        <v>131</v>
      </c>
      <c r="E7" s="98" t="s">
        <v>89</v>
      </c>
      <c r="F7" s="24" t="s">
        <v>40</v>
      </c>
      <c r="G7" s="59">
        <v>1</v>
      </c>
      <c r="H7" s="59">
        <v>1</v>
      </c>
      <c r="I7" s="58">
        <v>2</v>
      </c>
      <c r="J7" s="27"/>
      <c r="K7" s="28">
        <v>798156</v>
      </c>
      <c r="L7" s="28">
        <f>K7*19%</f>
        <v>151649.64000000001</v>
      </c>
      <c r="M7" s="28">
        <f>K7+L7</f>
        <v>949805.64</v>
      </c>
      <c r="N7" s="28">
        <v>305200</v>
      </c>
      <c r="O7" s="28">
        <f>N7*19%</f>
        <v>57988</v>
      </c>
      <c r="P7" s="28">
        <f>N7+O7</f>
        <v>363188</v>
      </c>
    </row>
    <row r="8" spans="2:16" s="5" customFormat="1" ht="42" customHeight="1" thickBot="1" x14ac:dyDescent="0.25">
      <c r="B8" s="23">
        <v>2</v>
      </c>
      <c r="C8" s="24" t="s">
        <v>102</v>
      </c>
      <c r="D8" s="97" t="s">
        <v>131</v>
      </c>
      <c r="E8" s="99" t="s">
        <v>90</v>
      </c>
      <c r="F8" s="24" t="s">
        <v>40</v>
      </c>
      <c r="G8" s="59">
        <v>1</v>
      </c>
      <c r="H8" s="59">
        <v>1</v>
      </c>
      <c r="I8" s="58">
        <v>2</v>
      </c>
      <c r="J8" s="27"/>
      <c r="K8" s="28">
        <v>798156</v>
      </c>
      <c r="L8" s="28">
        <f t="shared" ref="L8:L10" si="0">K8*19%</f>
        <v>151649.64000000001</v>
      </c>
      <c r="M8" s="28">
        <f t="shared" ref="M8:M10" si="1">K8+L8</f>
        <v>949805.64</v>
      </c>
      <c r="N8" s="28">
        <v>305200</v>
      </c>
      <c r="O8" s="28">
        <f t="shared" ref="O8:O10" si="2">N8*19%</f>
        <v>57988</v>
      </c>
      <c r="P8" s="28">
        <f t="shared" ref="P8:P10" si="3">N8+O8</f>
        <v>363188</v>
      </c>
    </row>
    <row r="9" spans="2:16" s="5" customFormat="1" ht="43.5" customHeight="1" thickBot="1" x14ac:dyDescent="0.25">
      <c r="B9" s="23">
        <v>3</v>
      </c>
      <c r="C9" s="24" t="s">
        <v>102</v>
      </c>
      <c r="D9" s="97" t="s">
        <v>131</v>
      </c>
      <c r="E9" s="99" t="s">
        <v>91</v>
      </c>
      <c r="F9" s="24" t="s">
        <v>40</v>
      </c>
      <c r="G9" s="59">
        <v>1</v>
      </c>
      <c r="H9" s="59">
        <v>1</v>
      </c>
      <c r="I9" s="58">
        <v>2</v>
      </c>
      <c r="J9" s="27"/>
      <c r="K9" s="28">
        <v>798156</v>
      </c>
      <c r="L9" s="28">
        <f t="shared" si="0"/>
        <v>151649.64000000001</v>
      </c>
      <c r="M9" s="28">
        <f t="shared" si="1"/>
        <v>949805.64</v>
      </c>
      <c r="N9" s="28">
        <v>305200</v>
      </c>
      <c r="O9" s="28">
        <f t="shared" si="2"/>
        <v>57988</v>
      </c>
      <c r="P9" s="28">
        <f t="shared" si="3"/>
        <v>363188</v>
      </c>
    </row>
    <row r="10" spans="2:16" s="5" customFormat="1" ht="41.25" customHeight="1" thickBot="1" x14ac:dyDescent="0.25">
      <c r="B10" s="23">
        <v>4</v>
      </c>
      <c r="C10" s="24" t="s">
        <v>102</v>
      </c>
      <c r="D10" s="97" t="s">
        <v>131</v>
      </c>
      <c r="E10" s="99" t="s">
        <v>92</v>
      </c>
      <c r="F10" s="24" t="s">
        <v>40</v>
      </c>
      <c r="G10" s="59">
        <v>1</v>
      </c>
      <c r="H10" s="59">
        <v>1</v>
      </c>
      <c r="I10" s="58">
        <v>2</v>
      </c>
      <c r="J10" s="27"/>
      <c r="K10" s="28">
        <v>798156</v>
      </c>
      <c r="L10" s="28">
        <f t="shared" si="0"/>
        <v>151649.64000000001</v>
      </c>
      <c r="M10" s="28">
        <f t="shared" si="1"/>
        <v>949805.64</v>
      </c>
      <c r="N10" s="28">
        <v>305200</v>
      </c>
      <c r="O10" s="28">
        <f t="shared" si="2"/>
        <v>57988</v>
      </c>
      <c r="P10" s="28">
        <f t="shared" si="3"/>
        <v>363188</v>
      </c>
    </row>
    <row r="11" spans="2:16" s="5" customFormat="1" ht="15.75" thickBot="1" x14ac:dyDescent="0.3">
      <c r="B11" s="169" t="s">
        <v>5</v>
      </c>
      <c r="C11" s="170"/>
      <c r="D11" s="170"/>
      <c r="E11" s="170"/>
      <c r="F11" s="170"/>
      <c r="G11" s="170"/>
      <c r="H11" s="170"/>
      <c r="I11" s="171"/>
      <c r="J11" s="30"/>
      <c r="K11" s="31"/>
      <c r="L11" s="32"/>
      <c r="M11" s="33">
        <f>SUM(M7:M10)</f>
        <v>3799222.56</v>
      </c>
      <c r="N11" s="31"/>
      <c r="O11" s="32"/>
      <c r="P11" s="33">
        <f>SUM(P7:P10)</f>
        <v>1452752</v>
      </c>
    </row>
    <row r="12" spans="2:16" s="16" customFormat="1" ht="15.75" thickBot="1" x14ac:dyDescent="0.3">
      <c r="B12" s="34"/>
      <c r="C12" s="34"/>
      <c r="D12" s="34"/>
      <c r="E12" s="34"/>
      <c r="F12" s="34"/>
      <c r="G12" s="34"/>
      <c r="H12" s="34"/>
      <c r="I12" s="34"/>
      <c r="J12" s="35"/>
      <c r="K12" s="36"/>
      <c r="L12" s="36"/>
      <c r="M12" s="37"/>
    </row>
    <row r="13" spans="2:16" s="5" customFormat="1" ht="22.5" customHeight="1" thickBot="1" x14ac:dyDescent="0.25">
      <c r="B13" s="173" t="s">
        <v>132</v>
      </c>
      <c r="C13" s="174"/>
      <c r="D13" s="174"/>
      <c r="E13" s="174"/>
      <c r="F13" s="174"/>
      <c r="G13" s="174"/>
      <c r="H13" s="175"/>
      <c r="I13" s="176"/>
      <c r="J13" s="6"/>
      <c r="K13" s="146" t="s">
        <v>7</v>
      </c>
      <c r="L13" s="147"/>
      <c r="M13" s="148"/>
    </row>
    <row r="14" spans="2:16" s="5" customFormat="1" ht="24" customHeight="1" thickBot="1" x14ac:dyDescent="0.25">
      <c r="B14" s="104" t="s">
        <v>0</v>
      </c>
      <c r="C14" s="105" t="s">
        <v>20</v>
      </c>
      <c r="D14" s="45" t="s">
        <v>17</v>
      </c>
      <c r="E14" s="44" t="s">
        <v>10</v>
      </c>
      <c r="F14" s="45" t="s">
        <v>11</v>
      </c>
      <c r="G14" s="106" t="s">
        <v>19</v>
      </c>
      <c r="H14" s="159" t="s">
        <v>229</v>
      </c>
      <c r="I14" s="160"/>
      <c r="J14" s="20"/>
      <c r="K14" s="21" t="s">
        <v>2</v>
      </c>
      <c r="L14" s="22" t="s">
        <v>3</v>
      </c>
      <c r="M14" s="21" t="s">
        <v>4</v>
      </c>
    </row>
    <row r="15" spans="2:16" s="5" customFormat="1" ht="46.5" customHeight="1" thickBot="1" x14ac:dyDescent="0.25">
      <c r="B15" s="23">
        <v>2</v>
      </c>
      <c r="C15" s="24" t="s">
        <v>102</v>
      </c>
      <c r="D15" s="97" t="s">
        <v>131</v>
      </c>
      <c r="E15" s="99" t="s">
        <v>90</v>
      </c>
      <c r="F15" s="24" t="s">
        <v>40</v>
      </c>
      <c r="G15" s="102" t="s">
        <v>39</v>
      </c>
      <c r="H15" s="161">
        <v>1</v>
      </c>
      <c r="I15" s="162"/>
      <c r="J15" s="60"/>
      <c r="K15" s="28">
        <v>898156</v>
      </c>
      <c r="L15" s="118">
        <f>K15*19%</f>
        <v>170649.64</v>
      </c>
      <c r="M15" s="28">
        <f>K15+L15</f>
        <v>1068805.6400000001</v>
      </c>
    </row>
    <row r="16" spans="2:16" s="5" customFormat="1" ht="45.75" customHeight="1" thickBot="1" x14ac:dyDescent="0.25">
      <c r="B16" s="23">
        <v>3</v>
      </c>
      <c r="C16" s="24" t="s">
        <v>102</v>
      </c>
      <c r="D16" s="97" t="s">
        <v>131</v>
      </c>
      <c r="E16" s="99" t="s">
        <v>91</v>
      </c>
      <c r="F16" s="24" t="s">
        <v>40</v>
      </c>
      <c r="G16" s="102" t="s">
        <v>39</v>
      </c>
      <c r="H16" s="161">
        <v>1</v>
      </c>
      <c r="I16" s="162"/>
      <c r="J16" s="60"/>
      <c r="K16" s="28">
        <v>898156</v>
      </c>
      <c r="L16" s="118">
        <f t="shared" ref="L16:L17" si="4">K16*19%</f>
        <v>170649.64</v>
      </c>
      <c r="M16" s="28">
        <f>K16+L16</f>
        <v>1068805.6400000001</v>
      </c>
    </row>
    <row r="17" spans="2:16" s="5" customFormat="1" ht="69" customHeight="1" thickBot="1" x14ac:dyDescent="0.25">
      <c r="B17" s="23">
        <v>4</v>
      </c>
      <c r="C17" s="24" t="s">
        <v>102</v>
      </c>
      <c r="D17" s="97" t="s">
        <v>131</v>
      </c>
      <c r="E17" s="99" t="s">
        <v>92</v>
      </c>
      <c r="F17" s="24" t="s">
        <v>40</v>
      </c>
      <c r="G17" s="102" t="s">
        <v>219</v>
      </c>
      <c r="H17" s="161">
        <v>1</v>
      </c>
      <c r="I17" s="162"/>
      <c r="J17" s="60"/>
      <c r="K17" s="28">
        <v>898156</v>
      </c>
      <c r="L17" s="118">
        <f t="shared" si="4"/>
        <v>170649.64</v>
      </c>
      <c r="M17" s="28">
        <f>K17+L17</f>
        <v>1068805.6400000001</v>
      </c>
    </row>
    <row r="18" spans="2:16" s="5" customFormat="1" ht="15.75" thickBot="1" x14ac:dyDescent="0.3">
      <c r="B18" s="163" t="s">
        <v>5</v>
      </c>
      <c r="C18" s="164"/>
      <c r="D18" s="164"/>
      <c r="E18" s="164"/>
      <c r="F18" s="164"/>
      <c r="G18" s="164"/>
      <c r="H18" s="164"/>
      <c r="I18" s="165"/>
      <c r="J18" s="39"/>
      <c r="K18" s="40"/>
      <c r="L18" s="41"/>
      <c r="M18" s="33">
        <f>SUM(M15:M17)</f>
        <v>3206416.9200000004</v>
      </c>
    </row>
    <row r="19" spans="2:16" s="16" customFormat="1" ht="15" x14ac:dyDescent="0.25">
      <c r="B19" s="61"/>
      <c r="C19" s="61"/>
      <c r="D19" s="61"/>
      <c r="E19" s="61"/>
      <c r="F19" s="61"/>
      <c r="G19" s="61"/>
      <c r="H19" s="61"/>
      <c r="I19" s="61"/>
      <c r="J19" s="62"/>
      <c r="K19" s="63"/>
      <c r="L19" s="63"/>
      <c r="M19" s="37"/>
    </row>
    <row r="20" spans="2:16" s="16" customFormat="1" ht="9.75" customHeight="1" thickBot="1" x14ac:dyDescent="0.3">
      <c r="B20" s="61"/>
      <c r="C20" s="61"/>
      <c r="D20" s="61"/>
      <c r="E20" s="61"/>
      <c r="F20" s="61"/>
      <c r="G20" s="61"/>
      <c r="H20" s="61"/>
      <c r="I20" s="61"/>
      <c r="J20" s="62"/>
      <c r="K20" s="63"/>
      <c r="L20" s="63"/>
      <c r="M20" s="37"/>
    </row>
    <row r="21" spans="2:16" ht="18.75" thickBot="1" x14ac:dyDescent="0.25">
      <c r="B21" s="166" t="s">
        <v>134</v>
      </c>
      <c r="C21" s="167"/>
      <c r="D21" s="167"/>
      <c r="E21" s="167"/>
      <c r="F21" s="167"/>
      <c r="G21" s="167"/>
      <c r="H21" s="167"/>
      <c r="I21" s="168"/>
      <c r="J21" s="6"/>
      <c r="K21" s="146" t="s">
        <v>232</v>
      </c>
      <c r="L21" s="147"/>
      <c r="M21" s="148"/>
      <c r="N21" s="146" t="s">
        <v>233</v>
      </c>
      <c r="O21" s="147"/>
      <c r="P21" s="148"/>
    </row>
    <row r="22" spans="2:16" s="5" customFormat="1" ht="34.5" customHeight="1" thickBot="1" x14ac:dyDescent="0.25">
      <c r="B22" s="17" t="s">
        <v>0</v>
      </c>
      <c r="C22" s="18" t="s">
        <v>20</v>
      </c>
      <c r="D22" s="19" t="s">
        <v>17</v>
      </c>
      <c r="E22" s="18" t="s">
        <v>10</v>
      </c>
      <c r="F22" s="19" t="s">
        <v>11</v>
      </c>
      <c r="G22" s="19" t="s">
        <v>18</v>
      </c>
      <c r="H22" s="19" t="s">
        <v>227</v>
      </c>
      <c r="I22" s="19" t="s">
        <v>1</v>
      </c>
      <c r="J22" s="20"/>
      <c r="K22" s="21" t="s">
        <v>2</v>
      </c>
      <c r="L22" s="22" t="s">
        <v>3</v>
      </c>
      <c r="M22" s="21" t="s">
        <v>4</v>
      </c>
      <c r="N22" s="21" t="s">
        <v>2</v>
      </c>
      <c r="O22" s="22" t="s">
        <v>3</v>
      </c>
      <c r="P22" s="21" t="s">
        <v>4</v>
      </c>
    </row>
    <row r="23" spans="2:16" s="5" customFormat="1" ht="27.75" customHeight="1" thickBot="1" x14ac:dyDescent="0.25">
      <c r="B23" s="23">
        <v>1</v>
      </c>
      <c r="C23" s="24" t="s">
        <v>147</v>
      </c>
      <c r="D23" s="25" t="s">
        <v>194</v>
      </c>
      <c r="E23" s="48" t="s">
        <v>37</v>
      </c>
      <c r="F23" s="24" t="s">
        <v>40</v>
      </c>
      <c r="G23" s="59">
        <v>1</v>
      </c>
      <c r="H23" s="59">
        <v>1</v>
      </c>
      <c r="I23" s="58">
        <v>2</v>
      </c>
      <c r="J23" s="27"/>
      <c r="K23" s="28">
        <v>898156</v>
      </c>
      <c r="L23" s="28">
        <f>K23*19%</f>
        <v>170649.64</v>
      </c>
      <c r="M23" s="28">
        <f>K23+L23</f>
        <v>1068805.6400000001</v>
      </c>
      <c r="N23" s="28">
        <f>305200</f>
        <v>305200</v>
      </c>
      <c r="O23" s="28">
        <f>N23*19%</f>
        <v>57988</v>
      </c>
      <c r="P23" s="28">
        <f>N23+O23</f>
        <v>363188</v>
      </c>
    </row>
    <row r="24" spans="2:16" s="5" customFormat="1" ht="23.25" thickBot="1" x14ac:dyDescent="0.25">
      <c r="B24" s="23">
        <v>2</v>
      </c>
      <c r="C24" s="24" t="s">
        <v>147</v>
      </c>
      <c r="D24" s="25" t="s">
        <v>194</v>
      </c>
      <c r="E24" s="48" t="s">
        <v>37</v>
      </c>
      <c r="F24" s="24" t="s">
        <v>40</v>
      </c>
      <c r="G24" s="59">
        <v>1</v>
      </c>
      <c r="H24" s="59">
        <v>1</v>
      </c>
      <c r="I24" s="58">
        <v>2</v>
      </c>
      <c r="J24" s="27"/>
      <c r="K24" s="28">
        <v>898156</v>
      </c>
      <c r="L24" s="28">
        <f t="shared" ref="L24:L60" si="5">K24*19%</f>
        <v>170649.64</v>
      </c>
      <c r="M24" s="28">
        <f t="shared" ref="M24:M60" si="6">K24+L24</f>
        <v>1068805.6400000001</v>
      </c>
      <c r="N24" s="28">
        <f t="shared" ref="N24:N60" si="7">305200</f>
        <v>305200</v>
      </c>
      <c r="O24" s="28">
        <f t="shared" ref="O24:O60" si="8">N24*19%</f>
        <v>57988</v>
      </c>
      <c r="P24" s="28">
        <f t="shared" ref="P24:P60" si="9">N24+O24</f>
        <v>363188</v>
      </c>
    </row>
    <row r="25" spans="2:16" s="5" customFormat="1" ht="23.25" thickBot="1" x14ac:dyDescent="0.25">
      <c r="B25" s="23">
        <v>3</v>
      </c>
      <c r="C25" s="24" t="s">
        <v>147</v>
      </c>
      <c r="D25" s="25" t="s">
        <v>194</v>
      </c>
      <c r="E25" s="48" t="s">
        <v>37</v>
      </c>
      <c r="F25" s="24" t="s">
        <v>40</v>
      </c>
      <c r="G25" s="59">
        <v>1</v>
      </c>
      <c r="H25" s="59">
        <v>1</v>
      </c>
      <c r="I25" s="58">
        <v>2</v>
      </c>
      <c r="J25" s="27"/>
      <c r="K25" s="28">
        <v>898156</v>
      </c>
      <c r="L25" s="28">
        <f t="shared" si="5"/>
        <v>170649.64</v>
      </c>
      <c r="M25" s="28">
        <f t="shared" si="6"/>
        <v>1068805.6400000001</v>
      </c>
      <c r="N25" s="28">
        <f t="shared" si="7"/>
        <v>305200</v>
      </c>
      <c r="O25" s="28">
        <f t="shared" si="8"/>
        <v>57988</v>
      </c>
      <c r="P25" s="28">
        <f t="shared" si="9"/>
        <v>363188</v>
      </c>
    </row>
    <row r="26" spans="2:16" s="5" customFormat="1" ht="23.25" thickBot="1" x14ac:dyDescent="0.25">
      <c r="B26" s="23">
        <v>4</v>
      </c>
      <c r="C26" s="24" t="s">
        <v>147</v>
      </c>
      <c r="D26" s="25" t="s">
        <v>148</v>
      </c>
      <c r="E26" s="48" t="s">
        <v>149</v>
      </c>
      <c r="F26" s="24" t="s">
        <v>40</v>
      </c>
      <c r="G26" s="59">
        <v>1</v>
      </c>
      <c r="H26" s="59">
        <v>1</v>
      </c>
      <c r="I26" s="58">
        <v>2</v>
      </c>
      <c r="J26" s="27"/>
      <c r="K26" s="28">
        <v>898156</v>
      </c>
      <c r="L26" s="28">
        <f t="shared" si="5"/>
        <v>170649.64</v>
      </c>
      <c r="M26" s="28">
        <f t="shared" si="6"/>
        <v>1068805.6400000001</v>
      </c>
      <c r="N26" s="28">
        <f t="shared" si="7"/>
        <v>305200</v>
      </c>
      <c r="O26" s="28">
        <f t="shared" si="8"/>
        <v>57988</v>
      </c>
      <c r="P26" s="28">
        <f t="shared" si="9"/>
        <v>363188</v>
      </c>
    </row>
    <row r="27" spans="2:16" s="5" customFormat="1" ht="23.25" thickBot="1" x14ac:dyDescent="0.25">
      <c r="B27" s="23">
        <v>5</v>
      </c>
      <c r="C27" s="24" t="s">
        <v>147</v>
      </c>
      <c r="D27" s="25" t="s">
        <v>194</v>
      </c>
      <c r="E27" s="48" t="s">
        <v>151</v>
      </c>
      <c r="F27" s="24" t="s">
        <v>40</v>
      </c>
      <c r="G27" s="59">
        <v>1</v>
      </c>
      <c r="H27" s="59">
        <v>1</v>
      </c>
      <c r="I27" s="58">
        <v>2</v>
      </c>
      <c r="J27" s="27"/>
      <c r="K27" s="28">
        <v>898156</v>
      </c>
      <c r="L27" s="28">
        <f t="shared" si="5"/>
        <v>170649.64</v>
      </c>
      <c r="M27" s="28">
        <f t="shared" si="6"/>
        <v>1068805.6400000001</v>
      </c>
      <c r="N27" s="28">
        <f t="shared" si="7"/>
        <v>305200</v>
      </c>
      <c r="O27" s="28">
        <f t="shared" si="8"/>
        <v>57988</v>
      </c>
      <c r="P27" s="28">
        <f t="shared" si="9"/>
        <v>363188</v>
      </c>
    </row>
    <row r="28" spans="2:16" s="5" customFormat="1" thickBot="1" x14ac:dyDescent="0.25">
      <c r="B28" s="23">
        <v>6</v>
      </c>
      <c r="C28" s="24" t="s">
        <v>147</v>
      </c>
      <c r="D28" s="25" t="s">
        <v>22</v>
      </c>
      <c r="E28" s="48" t="s">
        <v>152</v>
      </c>
      <c r="F28" s="24" t="s">
        <v>40</v>
      </c>
      <c r="G28" s="59">
        <v>1</v>
      </c>
      <c r="H28" s="59">
        <v>1</v>
      </c>
      <c r="I28" s="58">
        <v>2</v>
      </c>
      <c r="J28" s="27"/>
      <c r="K28" s="28">
        <v>898156</v>
      </c>
      <c r="L28" s="28">
        <f t="shared" si="5"/>
        <v>170649.64</v>
      </c>
      <c r="M28" s="28">
        <f t="shared" si="6"/>
        <v>1068805.6400000001</v>
      </c>
      <c r="N28" s="28">
        <f t="shared" si="7"/>
        <v>305200</v>
      </c>
      <c r="O28" s="28">
        <f t="shared" si="8"/>
        <v>57988</v>
      </c>
      <c r="P28" s="28">
        <f t="shared" si="9"/>
        <v>363188</v>
      </c>
    </row>
    <row r="29" spans="2:16" s="5" customFormat="1" thickBot="1" x14ac:dyDescent="0.25">
      <c r="B29" s="23">
        <v>7</v>
      </c>
      <c r="C29" s="24" t="s">
        <v>147</v>
      </c>
      <c r="D29" s="25" t="s">
        <v>22</v>
      </c>
      <c r="E29" s="48" t="s">
        <v>153</v>
      </c>
      <c r="F29" s="24" t="s">
        <v>40</v>
      </c>
      <c r="G29" s="59">
        <v>1</v>
      </c>
      <c r="H29" s="59">
        <v>1</v>
      </c>
      <c r="I29" s="58">
        <v>2</v>
      </c>
      <c r="J29" s="27"/>
      <c r="K29" s="28">
        <v>898156</v>
      </c>
      <c r="L29" s="28">
        <f t="shared" si="5"/>
        <v>170649.64</v>
      </c>
      <c r="M29" s="28">
        <f t="shared" si="6"/>
        <v>1068805.6400000001</v>
      </c>
      <c r="N29" s="28">
        <f t="shared" si="7"/>
        <v>305200</v>
      </c>
      <c r="O29" s="28">
        <f t="shared" si="8"/>
        <v>57988</v>
      </c>
      <c r="P29" s="28">
        <f t="shared" si="9"/>
        <v>363188</v>
      </c>
    </row>
    <row r="30" spans="2:16" s="5" customFormat="1" ht="26.25" customHeight="1" thickBot="1" x14ac:dyDescent="0.25">
      <c r="B30" s="23">
        <v>8</v>
      </c>
      <c r="C30" s="24" t="s">
        <v>147</v>
      </c>
      <c r="D30" s="29" t="s">
        <v>154</v>
      </c>
      <c r="E30" s="48" t="s">
        <v>37</v>
      </c>
      <c r="F30" s="24" t="s">
        <v>40</v>
      </c>
      <c r="G30" s="59">
        <v>1</v>
      </c>
      <c r="H30" s="59">
        <v>1</v>
      </c>
      <c r="I30" s="58">
        <v>2</v>
      </c>
      <c r="J30" s="27"/>
      <c r="K30" s="28">
        <v>1132900</v>
      </c>
      <c r="L30" s="28">
        <f t="shared" si="5"/>
        <v>215251</v>
      </c>
      <c r="M30" s="28">
        <f t="shared" si="6"/>
        <v>1348151</v>
      </c>
      <c r="N30" s="28">
        <f t="shared" si="7"/>
        <v>305200</v>
      </c>
      <c r="O30" s="28">
        <f t="shared" si="8"/>
        <v>57988</v>
      </c>
      <c r="P30" s="28">
        <f t="shared" si="9"/>
        <v>363188</v>
      </c>
    </row>
    <row r="31" spans="2:16" s="5" customFormat="1" ht="23.25" thickBot="1" x14ac:dyDescent="0.25">
      <c r="B31" s="23">
        <v>9</v>
      </c>
      <c r="C31" s="24" t="s">
        <v>147</v>
      </c>
      <c r="D31" s="29" t="s">
        <v>154</v>
      </c>
      <c r="E31" s="48" t="s">
        <v>168</v>
      </c>
      <c r="F31" s="24" t="s">
        <v>40</v>
      </c>
      <c r="G31" s="59">
        <v>1</v>
      </c>
      <c r="H31" s="59">
        <v>1</v>
      </c>
      <c r="I31" s="58">
        <v>2</v>
      </c>
      <c r="J31" s="27"/>
      <c r="K31" s="28">
        <v>1132900</v>
      </c>
      <c r="L31" s="28">
        <f t="shared" si="5"/>
        <v>215251</v>
      </c>
      <c r="M31" s="28">
        <f t="shared" si="6"/>
        <v>1348151</v>
      </c>
      <c r="N31" s="28">
        <f t="shared" si="7"/>
        <v>305200</v>
      </c>
      <c r="O31" s="28">
        <f t="shared" si="8"/>
        <v>57988</v>
      </c>
      <c r="P31" s="28">
        <f t="shared" si="9"/>
        <v>363188</v>
      </c>
    </row>
    <row r="32" spans="2:16" s="5" customFormat="1" ht="24" customHeight="1" thickBot="1" x14ac:dyDescent="0.25">
      <c r="B32" s="23">
        <v>10</v>
      </c>
      <c r="C32" s="24" t="s">
        <v>147</v>
      </c>
      <c r="D32" s="29" t="s">
        <v>155</v>
      </c>
      <c r="E32" s="48" t="s">
        <v>156</v>
      </c>
      <c r="F32" s="24" t="s">
        <v>40</v>
      </c>
      <c r="G32" s="59">
        <v>1</v>
      </c>
      <c r="H32" s="59">
        <v>1</v>
      </c>
      <c r="I32" s="58">
        <v>2</v>
      </c>
      <c r="J32" s="27"/>
      <c r="K32" s="28">
        <v>1132900</v>
      </c>
      <c r="L32" s="28">
        <f t="shared" si="5"/>
        <v>215251</v>
      </c>
      <c r="M32" s="28">
        <f t="shared" si="6"/>
        <v>1348151</v>
      </c>
      <c r="N32" s="28">
        <f t="shared" si="7"/>
        <v>305200</v>
      </c>
      <c r="O32" s="28">
        <f t="shared" si="8"/>
        <v>57988</v>
      </c>
      <c r="P32" s="28">
        <f t="shared" si="9"/>
        <v>363188</v>
      </c>
    </row>
    <row r="33" spans="2:16" s="5" customFormat="1" thickBot="1" x14ac:dyDescent="0.25">
      <c r="B33" s="23">
        <v>11</v>
      </c>
      <c r="C33" s="24" t="s">
        <v>147</v>
      </c>
      <c r="D33" s="26" t="s">
        <v>23</v>
      </c>
      <c r="E33" s="48" t="s">
        <v>37</v>
      </c>
      <c r="F33" s="24" t="s">
        <v>40</v>
      </c>
      <c r="G33" s="59">
        <v>1</v>
      </c>
      <c r="H33" s="59">
        <v>1</v>
      </c>
      <c r="I33" s="58">
        <v>2</v>
      </c>
      <c r="J33" s="27"/>
      <c r="K33" s="28">
        <v>2427000</v>
      </c>
      <c r="L33" s="28">
        <f t="shared" si="5"/>
        <v>461130</v>
      </c>
      <c r="M33" s="28">
        <f t="shared" si="6"/>
        <v>2888130</v>
      </c>
      <c r="N33" s="28">
        <f t="shared" si="7"/>
        <v>305200</v>
      </c>
      <c r="O33" s="28">
        <f t="shared" si="8"/>
        <v>57988</v>
      </c>
      <c r="P33" s="28">
        <f t="shared" si="9"/>
        <v>363188</v>
      </c>
    </row>
    <row r="34" spans="2:16" s="5" customFormat="1" ht="40.5" customHeight="1" thickBot="1" x14ac:dyDescent="0.25">
      <c r="B34" s="23">
        <v>12</v>
      </c>
      <c r="C34" s="24" t="s">
        <v>147</v>
      </c>
      <c r="D34" s="26" t="s">
        <v>157</v>
      </c>
      <c r="E34" s="48" t="s">
        <v>158</v>
      </c>
      <c r="F34" s="24" t="s">
        <v>40</v>
      </c>
      <c r="G34" s="59">
        <v>1</v>
      </c>
      <c r="H34" s="59">
        <v>1</v>
      </c>
      <c r="I34" s="58">
        <v>2</v>
      </c>
      <c r="J34" s="27"/>
      <c r="K34" s="28">
        <v>2427000</v>
      </c>
      <c r="L34" s="28">
        <f t="shared" si="5"/>
        <v>461130</v>
      </c>
      <c r="M34" s="28">
        <f t="shared" si="6"/>
        <v>2888130</v>
      </c>
      <c r="N34" s="28">
        <f t="shared" si="7"/>
        <v>305200</v>
      </c>
      <c r="O34" s="28">
        <f t="shared" si="8"/>
        <v>57988</v>
      </c>
      <c r="P34" s="28">
        <f t="shared" si="9"/>
        <v>363188</v>
      </c>
    </row>
    <row r="35" spans="2:16" s="5" customFormat="1" ht="37.5" customHeight="1" thickBot="1" x14ac:dyDescent="0.25">
      <c r="B35" s="23">
        <v>13</v>
      </c>
      <c r="C35" s="24" t="s">
        <v>147</v>
      </c>
      <c r="D35" s="29" t="s">
        <v>24</v>
      </c>
      <c r="E35" s="48" t="s">
        <v>37</v>
      </c>
      <c r="F35" s="24" t="s">
        <v>40</v>
      </c>
      <c r="G35" s="59">
        <v>1</v>
      </c>
      <c r="H35" s="59">
        <v>1</v>
      </c>
      <c r="I35" s="58">
        <v>2</v>
      </c>
      <c r="J35" s="27"/>
      <c r="K35" s="28">
        <v>1645714</v>
      </c>
      <c r="L35" s="28">
        <f t="shared" si="5"/>
        <v>312685.66000000003</v>
      </c>
      <c r="M35" s="28">
        <f t="shared" si="6"/>
        <v>1958399.6600000001</v>
      </c>
      <c r="N35" s="28">
        <f t="shared" si="7"/>
        <v>305200</v>
      </c>
      <c r="O35" s="28">
        <f t="shared" si="8"/>
        <v>57988</v>
      </c>
      <c r="P35" s="28">
        <f t="shared" si="9"/>
        <v>363188</v>
      </c>
    </row>
    <row r="36" spans="2:16" s="5" customFormat="1" ht="39.75" customHeight="1" thickBot="1" x14ac:dyDescent="0.25">
      <c r="B36" s="23">
        <v>14</v>
      </c>
      <c r="C36" s="24" t="s">
        <v>147</v>
      </c>
      <c r="D36" s="29" t="s">
        <v>25</v>
      </c>
      <c r="E36" s="48" t="s">
        <v>37</v>
      </c>
      <c r="F36" s="24" t="s">
        <v>40</v>
      </c>
      <c r="G36" s="59">
        <v>1</v>
      </c>
      <c r="H36" s="59">
        <v>1</v>
      </c>
      <c r="I36" s="58">
        <v>2</v>
      </c>
      <c r="J36" s="27"/>
      <c r="K36" s="28">
        <v>1645714</v>
      </c>
      <c r="L36" s="28">
        <f t="shared" si="5"/>
        <v>312685.66000000003</v>
      </c>
      <c r="M36" s="28">
        <f t="shared" si="6"/>
        <v>1958399.6600000001</v>
      </c>
      <c r="N36" s="28">
        <f t="shared" si="7"/>
        <v>305200</v>
      </c>
      <c r="O36" s="28">
        <f t="shared" si="8"/>
        <v>57988</v>
      </c>
      <c r="P36" s="28">
        <f t="shared" si="9"/>
        <v>363188</v>
      </c>
    </row>
    <row r="37" spans="2:16" s="5" customFormat="1" ht="30.75" customHeight="1" thickBot="1" x14ac:dyDescent="0.25">
      <c r="B37" s="23">
        <v>15</v>
      </c>
      <c r="C37" s="24" t="s">
        <v>147</v>
      </c>
      <c r="D37" s="29" t="s">
        <v>159</v>
      </c>
      <c r="E37" s="48" t="s">
        <v>149</v>
      </c>
      <c r="F37" s="24" t="s">
        <v>40</v>
      </c>
      <c r="G37" s="59">
        <v>1</v>
      </c>
      <c r="H37" s="59">
        <v>1</v>
      </c>
      <c r="I37" s="58">
        <v>2</v>
      </c>
      <c r="J37" s="27"/>
      <c r="K37" s="28">
        <v>1645714</v>
      </c>
      <c r="L37" s="28">
        <f t="shared" si="5"/>
        <v>312685.66000000003</v>
      </c>
      <c r="M37" s="28">
        <f t="shared" si="6"/>
        <v>1958399.6600000001</v>
      </c>
      <c r="N37" s="28">
        <f t="shared" si="7"/>
        <v>305200</v>
      </c>
      <c r="O37" s="28">
        <f t="shared" si="8"/>
        <v>57988</v>
      </c>
      <c r="P37" s="28">
        <f t="shared" si="9"/>
        <v>363188</v>
      </c>
    </row>
    <row r="38" spans="2:16" s="5" customFormat="1" ht="33.75" customHeight="1" thickBot="1" x14ac:dyDescent="0.25">
      <c r="B38" s="23">
        <v>16</v>
      </c>
      <c r="C38" s="24" t="s">
        <v>147</v>
      </c>
      <c r="D38" s="29" t="s">
        <v>160</v>
      </c>
      <c r="E38" s="48" t="s">
        <v>149</v>
      </c>
      <c r="F38" s="24" t="s">
        <v>40</v>
      </c>
      <c r="G38" s="59">
        <v>1</v>
      </c>
      <c r="H38" s="59">
        <v>1</v>
      </c>
      <c r="I38" s="58">
        <v>2</v>
      </c>
      <c r="J38" s="27"/>
      <c r="K38" s="28">
        <v>1645714</v>
      </c>
      <c r="L38" s="28">
        <f t="shared" si="5"/>
        <v>312685.66000000003</v>
      </c>
      <c r="M38" s="28">
        <f t="shared" si="6"/>
        <v>1958399.6600000001</v>
      </c>
      <c r="N38" s="28">
        <f t="shared" si="7"/>
        <v>305200</v>
      </c>
      <c r="O38" s="28">
        <f t="shared" si="8"/>
        <v>57988</v>
      </c>
      <c r="P38" s="28">
        <f t="shared" si="9"/>
        <v>363188</v>
      </c>
    </row>
    <row r="39" spans="2:16" s="5" customFormat="1" ht="31.5" customHeight="1" thickBot="1" x14ac:dyDescent="0.25">
      <c r="B39" s="23">
        <v>17</v>
      </c>
      <c r="C39" s="24" t="s">
        <v>147</v>
      </c>
      <c r="D39" s="29" t="s">
        <v>161</v>
      </c>
      <c r="E39" s="48" t="s">
        <v>162</v>
      </c>
      <c r="F39" s="24" t="s">
        <v>40</v>
      </c>
      <c r="G39" s="59">
        <v>1</v>
      </c>
      <c r="H39" s="59">
        <v>1</v>
      </c>
      <c r="I39" s="58">
        <v>2</v>
      </c>
      <c r="J39" s="27"/>
      <c r="K39" s="28">
        <v>1645714</v>
      </c>
      <c r="L39" s="28">
        <f t="shared" si="5"/>
        <v>312685.66000000003</v>
      </c>
      <c r="M39" s="28">
        <f t="shared" si="6"/>
        <v>1958399.6600000001</v>
      </c>
      <c r="N39" s="28">
        <f t="shared" si="7"/>
        <v>305200</v>
      </c>
      <c r="O39" s="28">
        <f t="shared" si="8"/>
        <v>57988</v>
      </c>
      <c r="P39" s="28">
        <f t="shared" si="9"/>
        <v>363188</v>
      </c>
    </row>
    <row r="40" spans="2:16" s="5" customFormat="1" ht="55.5" customHeight="1" thickBot="1" x14ac:dyDescent="0.25">
      <c r="B40" s="23">
        <v>18</v>
      </c>
      <c r="C40" s="24" t="s">
        <v>147</v>
      </c>
      <c r="D40" s="26" t="s">
        <v>26</v>
      </c>
      <c r="E40" s="48" t="s">
        <v>163</v>
      </c>
      <c r="F40" s="24" t="s">
        <v>40</v>
      </c>
      <c r="G40" s="59">
        <v>1</v>
      </c>
      <c r="H40" s="59">
        <v>1</v>
      </c>
      <c r="I40" s="58">
        <v>2</v>
      </c>
      <c r="J40" s="27"/>
      <c r="K40" s="28">
        <v>1594286</v>
      </c>
      <c r="L40" s="28">
        <f t="shared" si="5"/>
        <v>302914.34000000003</v>
      </c>
      <c r="M40" s="28">
        <f t="shared" si="6"/>
        <v>1897200.34</v>
      </c>
      <c r="N40" s="28">
        <f t="shared" si="7"/>
        <v>305200</v>
      </c>
      <c r="O40" s="28">
        <f t="shared" si="8"/>
        <v>57988</v>
      </c>
      <c r="P40" s="28">
        <f t="shared" si="9"/>
        <v>363188</v>
      </c>
    </row>
    <row r="41" spans="2:16" s="5" customFormat="1" ht="48" customHeight="1" thickBot="1" x14ac:dyDescent="0.25">
      <c r="B41" s="23">
        <v>19</v>
      </c>
      <c r="C41" s="24" t="s">
        <v>147</v>
      </c>
      <c r="D41" s="26" t="s">
        <v>26</v>
      </c>
      <c r="E41" s="48" t="s">
        <v>216</v>
      </c>
      <c r="F41" s="24" t="s">
        <v>40</v>
      </c>
      <c r="G41" s="59">
        <v>1</v>
      </c>
      <c r="H41" s="59">
        <v>1</v>
      </c>
      <c r="I41" s="58">
        <v>2</v>
      </c>
      <c r="J41" s="27"/>
      <c r="K41" s="28">
        <v>1594286</v>
      </c>
      <c r="L41" s="28">
        <f t="shared" si="5"/>
        <v>302914.34000000003</v>
      </c>
      <c r="M41" s="28">
        <f t="shared" si="6"/>
        <v>1897200.34</v>
      </c>
      <c r="N41" s="28">
        <f t="shared" si="7"/>
        <v>305200</v>
      </c>
      <c r="O41" s="28">
        <f t="shared" si="8"/>
        <v>57988</v>
      </c>
      <c r="P41" s="28">
        <f t="shared" si="9"/>
        <v>363188</v>
      </c>
    </row>
    <row r="42" spans="2:16" s="5" customFormat="1" ht="51.75" customHeight="1" thickBot="1" x14ac:dyDescent="0.25">
      <c r="B42" s="23">
        <v>20</v>
      </c>
      <c r="C42" s="24" t="s">
        <v>147</v>
      </c>
      <c r="D42" s="26" t="s">
        <v>26</v>
      </c>
      <c r="E42" s="48" t="s">
        <v>37</v>
      </c>
      <c r="F42" s="24" t="s">
        <v>40</v>
      </c>
      <c r="G42" s="59">
        <v>1</v>
      </c>
      <c r="H42" s="59">
        <v>1</v>
      </c>
      <c r="I42" s="58">
        <v>2</v>
      </c>
      <c r="J42" s="27"/>
      <c r="K42" s="28">
        <v>1594286</v>
      </c>
      <c r="L42" s="28">
        <f t="shared" si="5"/>
        <v>302914.34000000003</v>
      </c>
      <c r="M42" s="28">
        <f t="shared" si="6"/>
        <v>1897200.34</v>
      </c>
      <c r="N42" s="28">
        <f t="shared" si="7"/>
        <v>305200</v>
      </c>
      <c r="O42" s="28">
        <f t="shared" si="8"/>
        <v>57988</v>
      </c>
      <c r="P42" s="28">
        <f t="shared" si="9"/>
        <v>363188</v>
      </c>
    </row>
    <row r="43" spans="2:16" s="5" customFormat="1" ht="54" customHeight="1" thickBot="1" x14ac:dyDescent="0.25">
      <c r="B43" s="23">
        <v>21</v>
      </c>
      <c r="C43" s="24" t="s">
        <v>147</v>
      </c>
      <c r="D43" s="26" t="s">
        <v>26</v>
      </c>
      <c r="E43" s="48" t="s">
        <v>165</v>
      </c>
      <c r="F43" s="24" t="s">
        <v>40</v>
      </c>
      <c r="G43" s="59">
        <v>1</v>
      </c>
      <c r="H43" s="59">
        <v>1</v>
      </c>
      <c r="I43" s="58">
        <v>2</v>
      </c>
      <c r="J43" s="27"/>
      <c r="K43" s="28">
        <v>1594286</v>
      </c>
      <c r="L43" s="28">
        <f t="shared" si="5"/>
        <v>302914.34000000003</v>
      </c>
      <c r="M43" s="28">
        <f t="shared" si="6"/>
        <v>1897200.34</v>
      </c>
      <c r="N43" s="28">
        <f t="shared" si="7"/>
        <v>305200</v>
      </c>
      <c r="O43" s="28">
        <f t="shared" si="8"/>
        <v>57988</v>
      </c>
      <c r="P43" s="28">
        <f t="shared" si="9"/>
        <v>363188</v>
      </c>
    </row>
    <row r="44" spans="2:16" s="5" customFormat="1" ht="31.5" customHeight="1" thickBot="1" x14ac:dyDescent="0.25">
      <c r="B44" s="23">
        <v>22</v>
      </c>
      <c r="C44" s="24" t="s">
        <v>147</v>
      </c>
      <c r="D44" s="29" t="s">
        <v>197</v>
      </c>
      <c r="E44" s="48" t="s">
        <v>37</v>
      </c>
      <c r="F44" s="24" t="s">
        <v>40</v>
      </c>
      <c r="G44" s="59">
        <v>1</v>
      </c>
      <c r="H44" s="59">
        <v>1</v>
      </c>
      <c r="I44" s="58">
        <v>2</v>
      </c>
      <c r="J44" s="27"/>
      <c r="K44" s="28">
        <v>1306666</v>
      </c>
      <c r="L44" s="28">
        <f t="shared" si="5"/>
        <v>248266.54</v>
      </c>
      <c r="M44" s="28">
        <f t="shared" si="6"/>
        <v>1554932.54</v>
      </c>
      <c r="N44" s="28">
        <f t="shared" si="7"/>
        <v>305200</v>
      </c>
      <c r="O44" s="28">
        <f t="shared" si="8"/>
        <v>57988</v>
      </c>
      <c r="P44" s="28">
        <f t="shared" si="9"/>
        <v>363188</v>
      </c>
    </row>
    <row r="45" spans="2:16" s="5" customFormat="1" ht="37.5" customHeight="1" thickBot="1" x14ac:dyDescent="0.25">
      <c r="B45" s="23">
        <v>23</v>
      </c>
      <c r="C45" s="24" t="s">
        <v>147</v>
      </c>
      <c r="D45" s="29" t="s">
        <v>198</v>
      </c>
      <c r="E45" s="48" t="s">
        <v>37</v>
      </c>
      <c r="F45" s="24" t="s">
        <v>40</v>
      </c>
      <c r="G45" s="59">
        <v>1</v>
      </c>
      <c r="H45" s="59">
        <v>1</v>
      </c>
      <c r="I45" s="58">
        <v>2</v>
      </c>
      <c r="J45" s="27"/>
      <c r="K45" s="28">
        <v>1306666</v>
      </c>
      <c r="L45" s="28">
        <f t="shared" si="5"/>
        <v>248266.54</v>
      </c>
      <c r="M45" s="28">
        <f t="shared" si="6"/>
        <v>1554932.54</v>
      </c>
      <c r="N45" s="28">
        <f t="shared" si="7"/>
        <v>305200</v>
      </c>
      <c r="O45" s="28">
        <f t="shared" si="8"/>
        <v>57988</v>
      </c>
      <c r="P45" s="28">
        <f t="shared" si="9"/>
        <v>363188</v>
      </c>
    </row>
    <row r="46" spans="2:16" s="5" customFormat="1" ht="23.25" thickBot="1" x14ac:dyDescent="0.25">
      <c r="B46" s="23">
        <v>24</v>
      </c>
      <c r="C46" s="24" t="s">
        <v>147</v>
      </c>
      <c r="D46" s="29" t="s">
        <v>27</v>
      </c>
      <c r="E46" s="48" t="s">
        <v>151</v>
      </c>
      <c r="F46" s="24" t="s">
        <v>40</v>
      </c>
      <c r="G46" s="59">
        <v>1</v>
      </c>
      <c r="H46" s="59">
        <v>1</v>
      </c>
      <c r="I46" s="58">
        <v>2</v>
      </c>
      <c r="J46" s="27"/>
      <c r="K46" s="28">
        <v>1070000</v>
      </c>
      <c r="L46" s="28">
        <f t="shared" si="5"/>
        <v>203300</v>
      </c>
      <c r="M46" s="28">
        <f t="shared" si="6"/>
        <v>1273300</v>
      </c>
      <c r="N46" s="28">
        <f t="shared" si="7"/>
        <v>305200</v>
      </c>
      <c r="O46" s="28">
        <f t="shared" si="8"/>
        <v>57988</v>
      </c>
      <c r="P46" s="28">
        <f t="shared" si="9"/>
        <v>363188</v>
      </c>
    </row>
    <row r="47" spans="2:16" s="5" customFormat="1" ht="23.25" thickBot="1" x14ac:dyDescent="0.25">
      <c r="B47" s="23">
        <v>25</v>
      </c>
      <c r="C47" s="24" t="s">
        <v>147</v>
      </c>
      <c r="D47" s="29" t="s">
        <v>27</v>
      </c>
      <c r="E47" s="48" t="s">
        <v>169</v>
      </c>
      <c r="F47" s="24" t="s">
        <v>40</v>
      </c>
      <c r="G47" s="59">
        <v>1</v>
      </c>
      <c r="H47" s="59">
        <v>1</v>
      </c>
      <c r="I47" s="58">
        <v>2</v>
      </c>
      <c r="J47" s="27"/>
      <c r="K47" s="28">
        <v>1070000</v>
      </c>
      <c r="L47" s="28">
        <f t="shared" si="5"/>
        <v>203300</v>
      </c>
      <c r="M47" s="28">
        <f t="shared" si="6"/>
        <v>1273300</v>
      </c>
      <c r="N47" s="28">
        <f t="shared" si="7"/>
        <v>305200</v>
      </c>
      <c r="O47" s="28">
        <f t="shared" si="8"/>
        <v>57988</v>
      </c>
      <c r="P47" s="28">
        <f t="shared" si="9"/>
        <v>363188</v>
      </c>
    </row>
    <row r="48" spans="2:16" s="5" customFormat="1" thickBot="1" x14ac:dyDescent="0.25">
      <c r="B48" s="23">
        <v>26</v>
      </c>
      <c r="C48" s="24" t="s">
        <v>147</v>
      </c>
      <c r="D48" s="26" t="s">
        <v>170</v>
      </c>
      <c r="E48" s="48" t="s">
        <v>37</v>
      </c>
      <c r="F48" s="24" t="s">
        <v>40</v>
      </c>
      <c r="G48" s="59">
        <v>1</v>
      </c>
      <c r="H48" s="59">
        <v>1</v>
      </c>
      <c r="I48" s="58">
        <v>2</v>
      </c>
      <c r="J48" s="27"/>
      <c r="K48" s="28">
        <v>1152000</v>
      </c>
      <c r="L48" s="28">
        <f t="shared" si="5"/>
        <v>218880</v>
      </c>
      <c r="M48" s="28">
        <f t="shared" si="6"/>
        <v>1370880</v>
      </c>
      <c r="N48" s="28">
        <f t="shared" si="7"/>
        <v>305200</v>
      </c>
      <c r="O48" s="28">
        <f t="shared" si="8"/>
        <v>57988</v>
      </c>
      <c r="P48" s="28">
        <f t="shared" si="9"/>
        <v>363188</v>
      </c>
    </row>
    <row r="49" spans="2:16" s="5" customFormat="1" ht="38.25" customHeight="1" thickBot="1" x14ac:dyDescent="0.25">
      <c r="B49" s="23">
        <v>27</v>
      </c>
      <c r="C49" s="24" t="s">
        <v>147</v>
      </c>
      <c r="D49" s="26" t="s">
        <v>28</v>
      </c>
      <c r="E49" s="48" t="s">
        <v>152</v>
      </c>
      <c r="F49" s="24" t="s">
        <v>40</v>
      </c>
      <c r="G49" s="59">
        <v>1</v>
      </c>
      <c r="H49" s="59">
        <v>1</v>
      </c>
      <c r="I49" s="58">
        <v>2</v>
      </c>
      <c r="J49" s="27"/>
      <c r="K49" s="28">
        <v>1152000</v>
      </c>
      <c r="L49" s="28">
        <f t="shared" si="5"/>
        <v>218880</v>
      </c>
      <c r="M49" s="28">
        <f t="shared" si="6"/>
        <v>1370880</v>
      </c>
      <c r="N49" s="28">
        <f t="shared" si="7"/>
        <v>305200</v>
      </c>
      <c r="O49" s="28">
        <f t="shared" si="8"/>
        <v>57988</v>
      </c>
      <c r="P49" s="28">
        <f t="shared" si="9"/>
        <v>363188</v>
      </c>
    </row>
    <row r="50" spans="2:16" s="5" customFormat="1" ht="37.5" customHeight="1" thickBot="1" x14ac:dyDescent="0.25">
      <c r="B50" s="23">
        <v>28</v>
      </c>
      <c r="C50" s="24" t="s">
        <v>147</v>
      </c>
      <c r="D50" s="26" t="s">
        <v>28</v>
      </c>
      <c r="E50" s="48" t="s">
        <v>171</v>
      </c>
      <c r="F50" s="24" t="s">
        <v>40</v>
      </c>
      <c r="G50" s="59">
        <v>1</v>
      </c>
      <c r="H50" s="59">
        <v>1</v>
      </c>
      <c r="I50" s="58">
        <v>2</v>
      </c>
      <c r="J50" s="27"/>
      <c r="K50" s="28">
        <v>1152000</v>
      </c>
      <c r="L50" s="28">
        <f t="shared" si="5"/>
        <v>218880</v>
      </c>
      <c r="M50" s="28">
        <f t="shared" si="6"/>
        <v>1370880</v>
      </c>
      <c r="N50" s="28">
        <f t="shared" si="7"/>
        <v>305200</v>
      </c>
      <c r="O50" s="28">
        <f t="shared" si="8"/>
        <v>57988</v>
      </c>
      <c r="P50" s="28">
        <f t="shared" si="9"/>
        <v>363188</v>
      </c>
    </row>
    <row r="51" spans="2:16" s="5" customFormat="1" ht="31.5" customHeight="1" thickBot="1" x14ac:dyDescent="0.25">
      <c r="B51" s="23">
        <v>29</v>
      </c>
      <c r="C51" s="24" t="s">
        <v>147</v>
      </c>
      <c r="D51" s="26" t="s">
        <v>29</v>
      </c>
      <c r="E51" s="48" t="s">
        <v>37</v>
      </c>
      <c r="F51" s="24" t="s">
        <v>40</v>
      </c>
      <c r="G51" s="59">
        <v>1</v>
      </c>
      <c r="H51" s="59">
        <v>1</v>
      </c>
      <c r="I51" s="58">
        <v>2</v>
      </c>
      <c r="J51" s="27"/>
      <c r="K51" s="28">
        <v>1357500</v>
      </c>
      <c r="L51" s="28">
        <f t="shared" si="5"/>
        <v>257925</v>
      </c>
      <c r="M51" s="28">
        <f t="shared" si="6"/>
        <v>1615425</v>
      </c>
      <c r="N51" s="28">
        <f t="shared" si="7"/>
        <v>305200</v>
      </c>
      <c r="O51" s="28">
        <f t="shared" si="8"/>
        <v>57988</v>
      </c>
      <c r="P51" s="28">
        <f t="shared" si="9"/>
        <v>363188</v>
      </c>
    </row>
    <row r="52" spans="2:16" s="5" customFormat="1" ht="23.25" thickBot="1" x14ac:dyDescent="0.25">
      <c r="B52" s="23">
        <v>30</v>
      </c>
      <c r="C52" s="24" t="s">
        <v>147</v>
      </c>
      <c r="D52" s="29" t="s">
        <v>30</v>
      </c>
      <c r="E52" s="48" t="s">
        <v>37</v>
      </c>
      <c r="F52" s="24" t="s">
        <v>40</v>
      </c>
      <c r="G52" s="59">
        <v>1</v>
      </c>
      <c r="H52" s="59">
        <v>1</v>
      </c>
      <c r="I52" s="58">
        <v>2</v>
      </c>
      <c r="J52" s="27"/>
      <c r="K52" s="28">
        <v>2026720</v>
      </c>
      <c r="L52" s="28">
        <f t="shared" si="5"/>
        <v>385076.8</v>
      </c>
      <c r="M52" s="28">
        <f t="shared" si="6"/>
        <v>2411796.7999999998</v>
      </c>
      <c r="N52" s="28">
        <f t="shared" si="7"/>
        <v>305200</v>
      </c>
      <c r="O52" s="28">
        <f t="shared" si="8"/>
        <v>57988</v>
      </c>
      <c r="P52" s="28">
        <f t="shared" si="9"/>
        <v>363188</v>
      </c>
    </row>
    <row r="53" spans="2:16" s="5" customFormat="1" thickBot="1" x14ac:dyDescent="0.25">
      <c r="B53" s="23">
        <v>31</v>
      </c>
      <c r="C53" s="24" t="s">
        <v>147</v>
      </c>
      <c r="D53" s="26" t="s">
        <v>31</v>
      </c>
      <c r="E53" s="48" t="s">
        <v>37</v>
      </c>
      <c r="F53" s="24" t="s">
        <v>40</v>
      </c>
      <c r="G53" s="59">
        <v>1</v>
      </c>
      <c r="H53" s="59">
        <v>1</v>
      </c>
      <c r="I53" s="58">
        <v>2</v>
      </c>
      <c r="J53" s="27"/>
      <c r="K53" s="28">
        <v>1277118</v>
      </c>
      <c r="L53" s="28">
        <f t="shared" si="5"/>
        <v>242652.42</v>
      </c>
      <c r="M53" s="28">
        <f t="shared" si="6"/>
        <v>1519770.42</v>
      </c>
      <c r="N53" s="28">
        <f t="shared" si="7"/>
        <v>305200</v>
      </c>
      <c r="O53" s="28">
        <f t="shared" si="8"/>
        <v>57988</v>
      </c>
      <c r="P53" s="28">
        <f t="shared" si="9"/>
        <v>363188</v>
      </c>
    </row>
    <row r="54" spans="2:16" s="5" customFormat="1" ht="23.25" thickBot="1" x14ac:dyDescent="0.25">
      <c r="B54" s="23">
        <v>32</v>
      </c>
      <c r="C54" s="24" t="s">
        <v>147</v>
      </c>
      <c r="D54" s="26" t="s">
        <v>32</v>
      </c>
      <c r="E54" s="48" t="s">
        <v>37</v>
      </c>
      <c r="F54" s="24" t="s">
        <v>40</v>
      </c>
      <c r="G54" s="59">
        <v>1</v>
      </c>
      <c r="H54" s="59">
        <v>1</v>
      </c>
      <c r="I54" s="58">
        <v>2</v>
      </c>
      <c r="J54" s="27"/>
      <c r="K54" s="28">
        <v>1281000</v>
      </c>
      <c r="L54" s="28">
        <f t="shared" si="5"/>
        <v>243390</v>
      </c>
      <c r="M54" s="28">
        <f t="shared" si="6"/>
        <v>1524390</v>
      </c>
      <c r="N54" s="28">
        <f t="shared" si="7"/>
        <v>305200</v>
      </c>
      <c r="O54" s="28">
        <f t="shared" si="8"/>
        <v>57988</v>
      </c>
      <c r="P54" s="28">
        <f t="shared" si="9"/>
        <v>363188</v>
      </c>
    </row>
    <row r="55" spans="2:16" s="5" customFormat="1" ht="23.25" thickBot="1" x14ac:dyDescent="0.25">
      <c r="B55" s="23">
        <v>33</v>
      </c>
      <c r="C55" s="24" t="s">
        <v>147</v>
      </c>
      <c r="D55" s="26" t="s">
        <v>34</v>
      </c>
      <c r="E55" s="48" t="s">
        <v>216</v>
      </c>
      <c r="F55" s="24" t="s">
        <v>40</v>
      </c>
      <c r="G55" s="59">
        <v>1</v>
      </c>
      <c r="H55" s="59">
        <v>1</v>
      </c>
      <c r="I55" s="58">
        <v>2</v>
      </c>
      <c r="J55" s="27"/>
      <c r="K55" s="28">
        <v>1663500</v>
      </c>
      <c r="L55" s="28">
        <f t="shared" si="5"/>
        <v>316065</v>
      </c>
      <c r="M55" s="28">
        <f t="shared" si="6"/>
        <v>1979565</v>
      </c>
      <c r="N55" s="28">
        <f t="shared" si="7"/>
        <v>305200</v>
      </c>
      <c r="O55" s="28">
        <f t="shared" si="8"/>
        <v>57988</v>
      </c>
      <c r="P55" s="28">
        <f t="shared" si="9"/>
        <v>363188</v>
      </c>
    </row>
    <row r="56" spans="2:16" s="5" customFormat="1" ht="23.25" thickBot="1" x14ac:dyDescent="0.25">
      <c r="B56" s="23">
        <v>34</v>
      </c>
      <c r="C56" s="24" t="s">
        <v>147</v>
      </c>
      <c r="D56" s="29" t="s">
        <v>35</v>
      </c>
      <c r="E56" s="48" t="s">
        <v>37</v>
      </c>
      <c r="F56" s="24" t="s">
        <v>40</v>
      </c>
      <c r="G56" s="59">
        <v>1</v>
      </c>
      <c r="H56" s="59">
        <v>1</v>
      </c>
      <c r="I56" s="58">
        <v>2</v>
      </c>
      <c r="J56" s="27"/>
      <c r="K56" s="28">
        <v>1020000</v>
      </c>
      <c r="L56" s="28">
        <f t="shared" si="5"/>
        <v>193800</v>
      </c>
      <c r="M56" s="28">
        <f t="shared" si="6"/>
        <v>1213800</v>
      </c>
      <c r="N56" s="28">
        <f t="shared" si="7"/>
        <v>305200</v>
      </c>
      <c r="O56" s="28">
        <f t="shared" si="8"/>
        <v>57988</v>
      </c>
      <c r="P56" s="28">
        <f t="shared" si="9"/>
        <v>363188</v>
      </c>
    </row>
    <row r="57" spans="2:16" s="5" customFormat="1" ht="23.25" thickBot="1" x14ac:dyDescent="0.25">
      <c r="B57" s="23">
        <v>35</v>
      </c>
      <c r="C57" s="24" t="s">
        <v>147</v>
      </c>
      <c r="D57" s="29" t="s">
        <v>35</v>
      </c>
      <c r="E57" s="48" t="s">
        <v>172</v>
      </c>
      <c r="F57" s="24" t="s">
        <v>40</v>
      </c>
      <c r="G57" s="59">
        <v>1</v>
      </c>
      <c r="H57" s="59">
        <v>1</v>
      </c>
      <c r="I57" s="58">
        <v>2</v>
      </c>
      <c r="J57" s="27"/>
      <c r="K57" s="28">
        <v>1020000</v>
      </c>
      <c r="L57" s="28">
        <f t="shared" si="5"/>
        <v>193800</v>
      </c>
      <c r="M57" s="28">
        <f t="shared" si="6"/>
        <v>1213800</v>
      </c>
      <c r="N57" s="28">
        <f t="shared" si="7"/>
        <v>305200</v>
      </c>
      <c r="O57" s="28">
        <f t="shared" si="8"/>
        <v>57988</v>
      </c>
      <c r="P57" s="28">
        <f t="shared" si="9"/>
        <v>363188</v>
      </c>
    </row>
    <row r="58" spans="2:16" s="5" customFormat="1" ht="23.25" thickBot="1" x14ac:dyDescent="0.25">
      <c r="B58" s="23">
        <v>36</v>
      </c>
      <c r="C58" s="46" t="s">
        <v>147</v>
      </c>
      <c r="D58" s="137" t="s">
        <v>35</v>
      </c>
      <c r="E58" s="48" t="s">
        <v>149</v>
      </c>
      <c r="F58" s="46" t="s">
        <v>40</v>
      </c>
      <c r="G58" s="59">
        <v>1</v>
      </c>
      <c r="H58" s="59">
        <v>1</v>
      </c>
      <c r="I58" s="58">
        <v>2</v>
      </c>
      <c r="J58" s="27"/>
      <c r="K58" s="28">
        <v>1020000</v>
      </c>
      <c r="L58" s="28">
        <f t="shared" si="5"/>
        <v>193800</v>
      </c>
      <c r="M58" s="28">
        <f t="shared" si="6"/>
        <v>1213800</v>
      </c>
      <c r="N58" s="28">
        <f t="shared" si="7"/>
        <v>305200</v>
      </c>
      <c r="O58" s="28">
        <f t="shared" si="8"/>
        <v>57988</v>
      </c>
      <c r="P58" s="28">
        <f t="shared" si="9"/>
        <v>363188</v>
      </c>
    </row>
    <row r="59" spans="2:16" s="5" customFormat="1" ht="23.25" thickBot="1" x14ac:dyDescent="0.25">
      <c r="B59" s="23">
        <v>37</v>
      </c>
      <c r="C59" s="24" t="s">
        <v>147</v>
      </c>
      <c r="D59" s="29" t="s">
        <v>36</v>
      </c>
      <c r="E59" s="48" t="s">
        <v>164</v>
      </c>
      <c r="F59" s="24" t="s">
        <v>40</v>
      </c>
      <c r="G59" s="59">
        <v>1</v>
      </c>
      <c r="H59" s="59">
        <v>1</v>
      </c>
      <c r="I59" s="58">
        <v>2</v>
      </c>
      <c r="J59" s="27"/>
      <c r="K59" s="28">
        <v>3385500</v>
      </c>
      <c r="L59" s="28">
        <f t="shared" si="5"/>
        <v>643245</v>
      </c>
      <c r="M59" s="28">
        <f t="shared" si="6"/>
        <v>4028745</v>
      </c>
      <c r="N59" s="28">
        <f t="shared" si="7"/>
        <v>305200</v>
      </c>
      <c r="O59" s="28">
        <f t="shared" si="8"/>
        <v>57988</v>
      </c>
      <c r="P59" s="28">
        <f t="shared" si="9"/>
        <v>363188</v>
      </c>
    </row>
    <row r="60" spans="2:16" s="5" customFormat="1" ht="23.25" thickBot="1" x14ac:dyDescent="0.25">
      <c r="B60" s="23">
        <v>38</v>
      </c>
      <c r="C60" s="24" t="s">
        <v>147</v>
      </c>
      <c r="D60" s="29" t="s">
        <v>33</v>
      </c>
      <c r="E60" s="48" t="s">
        <v>37</v>
      </c>
      <c r="F60" s="24" t="s">
        <v>40</v>
      </c>
      <c r="G60" s="59">
        <v>1</v>
      </c>
      <c r="H60" s="59">
        <v>1</v>
      </c>
      <c r="I60" s="58">
        <v>2</v>
      </c>
      <c r="J60" s="27"/>
      <c r="K60" s="28">
        <v>1723500</v>
      </c>
      <c r="L60" s="28">
        <f t="shared" si="5"/>
        <v>327465</v>
      </c>
      <c r="M60" s="28">
        <f t="shared" si="6"/>
        <v>2050965</v>
      </c>
      <c r="N60" s="28">
        <f t="shared" si="7"/>
        <v>305200</v>
      </c>
      <c r="O60" s="28">
        <f t="shared" si="8"/>
        <v>57988</v>
      </c>
      <c r="P60" s="28">
        <f t="shared" si="9"/>
        <v>363188</v>
      </c>
    </row>
    <row r="61" spans="2:16" s="5" customFormat="1" ht="15.75" thickBot="1" x14ac:dyDescent="0.3">
      <c r="B61" s="169" t="s">
        <v>5</v>
      </c>
      <c r="C61" s="170"/>
      <c r="D61" s="170"/>
      <c r="E61" s="170"/>
      <c r="F61" s="170"/>
      <c r="G61" s="170"/>
      <c r="H61" s="170"/>
      <c r="I61" s="171"/>
      <c r="J61" s="30"/>
      <c r="K61" s="31"/>
      <c r="L61" s="32"/>
      <c r="M61" s="33">
        <f>SUM(M23:M60)</f>
        <v>63224314.440000005</v>
      </c>
      <c r="N61" s="31"/>
      <c r="O61" s="32"/>
      <c r="P61" s="33">
        <f>SUM(P23:P60)</f>
        <v>13801144</v>
      </c>
    </row>
    <row r="62" spans="2:16" s="16" customFormat="1" ht="15.75" thickBot="1" x14ac:dyDescent="0.3">
      <c r="B62" s="34"/>
      <c r="C62" s="34"/>
      <c r="D62" s="34"/>
      <c r="E62" s="34"/>
      <c r="F62" s="34"/>
      <c r="G62" s="34"/>
      <c r="H62" s="34"/>
      <c r="I62" s="34"/>
      <c r="J62" s="35"/>
      <c r="K62" s="36"/>
      <c r="L62" s="36"/>
      <c r="M62" s="37"/>
    </row>
    <row r="63" spans="2:16" s="16" customFormat="1" ht="20.25" customHeight="1" thickBot="1" x14ac:dyDescent="0.25">
      <c r="B63" s="173" t="s">
        <v>135</v>
      </c>
      <c r="C63" s="174"/>
      <c r="D63" s="174"/>
      <c r="E63" s="174"/>
      <c r="F63" s="174"/>
      <c r="G63" s="174"/>
      <c r="H63" s="175"/>
      <c r="I63" s="176"/>
      <c r="J63" s="6"/>
      <c r="K63" s="146" t="s">
        <v>7</v>
      </c>
      <c r="L63" s="147"/>
      <c r="M63" s="148"/>
    </row>
    <row r="64" spans="2:16" s="5" customFormat="1" ht="24" customHeight="1" thickBot="1" x14ac:dyDescent="0.25">
      <c r="B64" s="43" t="s">
        <v>0</v>
      </c>
      <c r="C64" s="44" t="s">
        <v>20</v>
      </c>
      <c r="D64" s="45" t="s">
        <v>17</v>
      </c>
      <c r="E64" s="44" t="s">
        <v>10</v>
      </c>
      <c r="F64" s="45" t="s">
        <v>11</v>
      </c>
      <c r="G64" s="45" t="s">
        <v>19</v>
      </c>
      <c r="H64" s="159" t="s">
        <v>230</v>
      </c>
      <c r="I64" s="160"/>
      <c r="J64" s="20"/>
      <c r="K64" s="21" t="s">
        <v>2</v>
      </c>
      <c r="L64" s="22" t="s">
        <v>3</v>
      </c>
      <c r="M64" s="21" t="s">
        <v>4</v>
      </c>
    </row>
    <row r="65" spans="2:13" s="5" customFormat="1" ht="23.25" thickBot="1" x14ac:dyDescent="0.25">
      <c r="B65" s="122">
        <v>1</v>
      </c>
      <c r="C65" s="24" t="s">
        <v>147</v>
      </c>
      <c r="D65" s="25" t="s">
        <v>21</v>
      </c>
      <c r="E65" s="48" t="s">
        <v>37</v>
      </c>
      <c r="F65" s="124" t="s">
        <v>40</v>
      </c>
      <c r="G65" s="124" t="s">
        <v>173</v>
      </c>
      <c r="H65" s="161">
        <v>1</v>
      </c>
      <c r="I65" s="162"/>
      <c r="J65" s="121"/>
      <c r="K65" s="28">
        <v>1450000</v>
      </c>
      <c r="L65" s="118">
        <f>K65*19%</f>
        <v>275500</v>
      </c>
      <c r="M65" s="28">
        <f>K65+L65</f>
        <v>1725500</v>
      </c>
    </row>
    <row r="66" spans="2:13" s="5" customFormat="1" ht="52.5" customHeight="1" thickBot="1" x14ac:dyDescent="0.25">
      <c r="B66" s="123">
        <v>2</v>
      </c>
      <c r="C66" s="24" t="s">
        <v>147</v>
      </c>
      <c r="D66" s="25" t="s">
        <v>21</v>
      </c>
      <c r="E66" s="48" t="s">
        <v>37</v>
      </c>
      <c r="F66" s="124" t="s">
        <v>40</v>
      </c>
      <c r="G66" s="124" t="s">
        <v>209</v>
      </c>
      <c r="H66" s="161">
        <v>1</v>
      </c>
      <c r="I66" s="162"/>
      <c r="J66" s="121"/>
      <c r="K66" s="28">
        <v>1450000</v>
      </c>
      <c r="L66" s="118">
        <f t="shared" ref="L66:L99" si="10">K66*19%</f>
        <v>275500</v>
      </c>
      <c r="M66" s="28">
        <f t="shared" ref="M66:M99" si="11">K66+L66</f>
        <v>1725500</v>
      </c>
    </row>
    <row r="67" spans="2:13" s="5" customFormat="1" ht="23.25" thickBot="1" x14ac:dyDescent="0.25">
      <c r="B67" s="123">
        <v>3</v>
      </c>
      <c r="C67" s="24" t="s">
        <v>147</v>
      </c>
      <c r="D67" s="25" t="s">
        <v>21</v>
      </c>
      <c r="E67" s="48" t="s">
        <v>37</v>
      </c>
      <c r="F67" s="124" t="s">
        <v>40</v>
      </c>
      <c r="G67" s="124" t="s">
        <v>173</v>
      </c>
      <c r="H67" s="161">
        <v>1</v>
      </c>
      <c r="I67" s="162"/>
      <c r="J67" s="121"/>
      <c r="K67" s="28">
        <v>1450000</v>
      </c>
      <c r="L67" s="118">
        <f t="shared" si="10"/>
        <v>275500</v>
      </c>
      <c r="M67" s="28">
        <f t="shared" si="11"/>
        <v>1725500</v>
      </c>
    </row>
    <row r="68" spans="2:13" s="5" customFormat="1" ht="23.25" thickBot="1" x14ac:dyDescent="0.25">
      <c r="B68" s="122">
        <v>4</v>
      </c>
      <c r="C68" s="24" t="s">
        <v>147</v>
      </c>
      <c r="D68" s="25" t="s">
        <v>148</v>
      </c>
      <c r="E68" s="48" t="s">
        <v>149</v>
      </c>
      <c r="F68" s="124" t="s">
        <v>40</v>
      </c>
      <c r="G68" s="124" t="s">
        <v>173</v>
      </c>
      <c r="H68" s="161">
        <v>1</v>
      </c>
      <c r="I68" s="162"/>
      <c r="J68" s="121"/>
      <c r="K68" s="28">
        <v>1450000</v>
      </c>
      <c r="L68" s="118">
        <f t="shared" si="10"/>
        <v>275500</v>
      </c>
      <c r="M68" s="28">
        <f t="shared" si="11"/>
        <v>1725500</v>
      </c>
    </row>
    <row r="69" spans="2:13" s="5" customFormat="1" ht="23.25" thickBot="1" x14ac:dyDescent="0.25">
      <c r="B69" s="123">
        <v>5</v>
      </c>
      <c r="C69" s="24" t="s">
        <v>147</v>
      </c>
      <c r="D69" s="25" t="s">
        <v>150</v>
      </c>
      <c r="E69" s="48" t="s">
        <v>151</v>
      </c>
      <c r="F69" s="124" t="s">
        <v>40</v>
      </c>
      <c r="G69" s="124" t="s">
        <v>173</v>
      </c>
      <c r="H69" s="161">
        <v>1</v>
      </c>
      <c r="I69" s="162"/>
      <c r="J69" s="121"/>
      <c r="K69" s="28">
        <v>1450000</v>
      </c>
      <c r="L69" s="118">
        <f t="shared" si="10"/>
        <v>275500</v>
      </c>
      <c r="M69" s="28">
        <f t="shared" si="11"/>
        <v>1725500</v>
      </c>
    </row>
    <row r="70" spans="2:13" s="5" customFormat="1" thickBot="1" x14ac:dyDescent="0.25">
      <c r="B70" s="123">
        <v>6</v>
      </c>
      <c r="C70" s="24" t="s">
        <v>147</v>
      </c>
      <c r="D70" s="25" t="s">
        <v>22</v>
      </c>
      <c r="E70" s="48" t="s">
        <v>152</v>
      </c>
      <c r="F70" s="124" t="s">
        <v>40</v>
      </c>
      <c r="G70" s="124" t="s">
        <v>173</v>
      </c>
      <c r="H70" s="161">
        <v>1</v>
      </c>
      <c r="I70" s="162"/>
      <c r="J70" s="121"/>
      <c r="K70" s="28">
        <v>1450000</v>
      </c>
      <c r="L70" s="118">
        <f t="shared" si="10"/>
        <v>275500</v>
      </c>
      <c r="M70" s="28">
        <f t="shared" si="11"/>
        <v>1725500</v>
      </c>
    </row>
    <row r="71" spans="2:13" s="5" customFormat="1" ht="96.75" customHeight="1" thickBot="1" x14ac:dyDescent="0.25">
      <c r="B71" s="122">
        <v>7</v>
      </c>
      <c r="C71" s="24" t="s">
        <v>147</v>
      </c>
      <c r="D71" s="25" t="s">
        <v>22</v>
      </c>
      <c r="E71" s="48" t="s">
        <v>153</v>
      </c>
      <c r="F71" s="124" t="s">
        <v>40</v>
      </c>
      <c r="G71" s="124" t="s">
        <v>225</v>
      </c>
      <c r="H71" s="161">
        <v>1</v>
      </c>
      <c r="I71" s="162"/>
      <c r="J71" s="121"/>
      <c r="K71" s="28">
        <v>1850000</v>
      </c>
      <c r="L71" s="118">
        <f t="shared" si="10"/>
        <v>351500</v>
      </c>
      <c r="M71" s="28">
        <f t="shared" si="11"/>
        <v>2201500</v>
      </c>
    </row>
    <row r="72" spans="2:13" s="5" customFormat="1" ht="98.25" customHeight="1" thickBot="1" x14ac:dyDescent="0.25">
      <c r="B72" s="123">
        <v>8</v>
      </c>
      <c r="C72" s="24" t="s">
        <v>147</v>
      </c>
      <c r="D72" s="29" t="s">
        <v>154</v>
      </c>
      <c r="E72" s="48" t="s">
        <v>37</v>
      </c>
      <c r="F72" s="124" t="s">
        <v>40</v>
      </c>
      <c r="G72" s="124" t="s">
        <v>213</v>
      </c>
      <c r="H72" s="161">
        <v>1</v>
      </c>
      <c r="I72" s="162"/>
      <c r="J72" s="121"/>
      <c r="K72" s="28">
        <v>1450000</v>
      </c>
      <c r="L72" s="118">
        <f t="shared" si="10"/>
        <v>275500</v>
      </c>
      <c r="M72" s="28">
        <f t="shared" si="11"/>
        <v>1725500</v>
      </c>
    </row>
    <row r="73" spans="2:13" s="5" customFormat="1" ht="45.75" thickBot="1" x14ac:dyDescent="0.25">
      <c r="B73" s="123">
        <v>9</v>
      </c>
      <c r="C73" s="24" t="s">
        <v>147</v>
      </c>
      <c r="D73" s="29" t="s">
        <v>154</v>
      </c>
      <c r="E73" s="48" t="s">
        <v>168</v>
      </c>
      <c r="F73" s="124" t="s">
        <v>40</v>
      </c>
      <c r="G73" s="124" t="s">
        <v>224</v>
      </c>
      <c r="H73" s="161">
        <v>1</v>
      </c>
      <c r="I73" s="162"/>
      <c r="J73" s="121"/>
      <c r="K73" s="28">
        <v>1450000</v>
      </c>
      <c r="L73" s="118">
        <f t="shared" si="10"/>
        <v>275500</v>
      </c>
      <c r="M73" s="28">
        <f t="shared" si="11"/>
        <v>1725500</v>
      </c>
    </row>
    <row r="74" spans="2:13" s="5" customFormat="1" ht="23.25" thickBot="1" x14ac:dyDescent="0.25">
      <c r="B74" s="122">
        <v>10</v>
      </c>
      <c r="C74" s="24" t="s">
        <v>147</v>
      </c>
      <c r="D74" s="29" t="s">
        <v>155</v>
      </c>
      <c r="E74" s="48" t="s">
        <v>156</v>
      </c>
      <c r="F74" s="124" t="s">
        <v>40</v>
      </c>
      <c r="G74" s="124" t="s">
        <v>173</v>
      </c>
      <c r="H74" s="161">
        <v>1</v>
      </c>
      <c r="I74" s="162"/>
      <c r="J74" s="121"/>
      <c r="K74" s="117">
        <v>1850000</v>
      </c>
      <c r="L74" s="118">
        <f t="shared" si="10"/>
        <v>351500</v>
      </c>
      <c r="M74" s="28">
        <f t="shared" si="11"/>
        <v>2201500</v>
      </c>
    </row>
    <row r="75" spans="2:13" s="5" customFormat="1" thickBot="1" x14ac:dyDescent="0.25">
      <c r="B75" s="123">
        <v>11</v>
      </c>
      <c r="C75" s="24" t="s">
        <v>147</v>
      </c>
      <c r="D75" s="26" t="s">
        <v>23</v>
      </c>
      <c r="E75" s="48" t="s">
        <v>37</v>
      </c>
      <c r="F75" s="124" t="s">
        <v>40</v>
      </c>
      <c r="G75" s="124" t="s">
        <v>173</v>
      </c>
      <c r="H75" s="161">
        <v>1</v>
      </c>
      <c r="I75" s="162"/>
      <c r="J75" s="121"/>
      <c r="K75" s="28">
        <v>1450000</v>
      </c>
      <c r="L75" s="118">
        <f t="shared" si="10"/>
        <v>275500</v>
      </c>
      <c r="M75" s="28">
        <f t="shared" si="11"/>
        <v>1725500</v>
      </c>
    </row>
    <row r="76" spans="2:13" s="5" customFormat="1" thickBot="1" x14ac:dyDescent="0.25">
      <c r="B76" s="123">
        <v>12</v>
      </c>
      <c r="C76" s="24" t="s">
        <v>147</v>
      </c>
      <c r="D76" s="26" t="s">
        <v>157</v>
      </c>
      <c r="E76" s="48" t="s">
        <v>158</v>
      </c>
      <c r="F76" s="124" t="s">
        <v>40</v>
      </c>
      <c r="G76" s="124" t="s">
        <v>173</v>
      </c>
      <c r="H76" s="161">
        <v>1</v>
      </c>
      <c r="I76" s="162"/>
      <c r="J76" s="121"/>
      <c r="K76" s="28">
        <v>1450000</v>
      </c>
      <c r="L76" s="118">
        <f t="shared" si="10"/>
        <v>275500</v>
      </c>
      <c r="M76" s="28">
        <f t="shared" si="11"/>
        <v>1725500</v>
      </c>
    </row>
    <row r="77" spans="2:13" s="5" customFormat="1" ht="39" customHeight="1" thickBot="1" x14ac:dyDescent="0.25">
      <c r="B77" s="122">
        <v>13</v>
      </c>
      <c r="C77" s="24" t="s">
        <v>147</v>
      </c>
      <c r="D77" s="29" t="s">
        <v>214</v>
      </c>
      <c r="E77" s="48" t="s">
        <v>37</v>
      </c>
      <c r="F77" s="124" t="s">
        <v>40</v>
      </c>
      <c r="G77" s="124" t="s">
        <v>173</v>
      </c>
      <c r="H77" s="161">
        <v>1</v>
      </c>
      <c r="I77" s="162"/>
      <c r="J77" s="121"/>
      <c r="K77" s="28">
        <v>1450000</v>
      </c>
      <c r="L77" s="118">
        <f t="shared" si="10"/>
        <v>275500</v>
      </c>
      <c r="M77" s="28">
        <f t="shared" si="11"/>
        <v>1725500</v>
      </c>
    </row>
    <row r="78" spans="2:13" s="5" customFormat="1" ht="36.75" customHeight="1" thickBot="1" x14ac:dyDescent="0.25">
      <c r="B78" s="123">
        <v>14</v>
      </c>
      <c r="C78" s="24" t="s">
        <v>147</v>
      </c>
      <c r="D78" s="29" t="s">
        <v>214</v>
      </c>
      <c r="E78" s="48" t="s">
        <v>37</v>
      </c>
      <c r="F78" s="124" t="s">
        <v>40</v>
      </c>
      <c r="G78" s="124" t="s">
        <v>173</v>
      </c>
      <c r="H78" s="161">
        <v>1</v>
      </c>
      <c r="I78" s="162"/>
      <c r="J78" s="121"/>
      <c r="K78" s="28">
        <v>1450000</v>
      </c>
      <c r="L78" s="118">
        <f t="shared" si="10"/>
        <v>275500</v>
      </c>
      <c r="M78" s="28">
        <f t="shared" si="11"/>
        <v>1725500</v>
      </c>
    </row>
    <row r="79" spans="2:13" s="5" customFormat="1" ht="39" customHeight="1" thickBot="1" x14ac:dyDescent="0.25">
      <c r="B79" s="123">
        <v>15</v>
      </c>
      <c r="C79" s="24" t="s">
        <v>147</v>
      </c>
      <c r="D79" s="29" t="s">
        <v>159</v>
      </c>
      <c r="E79" s="48" t="s">
        <v>149</v>
      </c>
      <c r="F79" s="124" t="s">
        <v>40</v>
      </c>
      <c r="G79" s="124" t="s">
        <v>173</v>
      </c>
      <c r="H79" s="161">
        <v>1</v>
      </c>
      <c r="I79" s="162"/>
      <c r="J79" s="121"/>
      <c r="K79" s="28">
        <v>1450000</v>
      </c>
      <c r="L79" s="118">
        <f t="shared" si="10"/>
        <v>275500</v>
      </c>
      <c r="M79" s="28">
        <f t="shared" si="11"/>
        <v>1725500</v>
      </c>
    </row>
    <row r="80" spans="2:13" s="5" customFormat="1" ht="23.25" thickBot="1" x14ac:dyDescent="0.25">
      <c r="B80" s="123">
        <v>16</v>
      </c>
      <c r="C80" s="24" t="s">
        <v>147</v>
      </c>
      <c r="D80" s="29" t="s">
        <v>160</v>
      </c>
      <c r="E80" s="48" t="s">
        <v>149</v>
      </c>
      <c r="F80" s="124" t="s">
        <v>40</v>
      </c>
      <c r="G80" s="124" t="s">
        <v>173</v>
      </c>
      <c r="H80" s="161">
        <v>1</v>
      </c>
      <c r="I80" s="162"/>
      <c r="J80" s="121"/>
      <c r="K80" s="28">
        <v>1450000</v>
      </c>
      <c r="L80" s="118">
        <f t="shared" si="10"/>
        <v>275500</v>
      </c>
      <c r="M80" s="28">
        <f t="shared" si="11"/>
        <v>1725500</v>
      </c>
    </row>
    <row r="81" spans="2:13" s="5" customFormat="1" ht="23.25" thickBot="1" x14ac:dyDescent="0.25">
      <c r="B81" s="122">
        <v>17</v>
      </c>
      <c r="C81" s="24" t="s">
        <v>147</v>
      </c>
      <c r="D81" s="29" t="s">
        <v>161</v>
      </c>
      <c r="E81" s="48" t="s">
        <v>162</v>
      </c>
      <c r="F81" s="124" t="s">
        <v>40</v>
      </c>
      <c r="G81" s="124" t="s">
        <v>173</v>
      </c>
      <c r="H81" s="161">
        <v>1</v>
      </c>
      <c r="I81" s="162"/>
      <c r="J81" s="121"/>
      <c r="K81" s="28">
        <v>1450000</v>
      </c>
      <c r="L81" s="118">
        <f t="shared" si="10"/>
        <v>275500</v>
      </c>
      <c r="M81" s="28">
        <f t="shared" si="11"/>
        <v>1725500</v>
      </c>
    </row>
    <row r="82" spans="2:13" s="5" customFormat="1" ht="46.5" customHeight="1" thickBot="1" x14ac:dyDescent="0.25">
      <c r="B82" s="123">
        <v>18</v>
      </c>
      <c r="C82" s="24" t="s">
        <v>147</v>
      </c>
      <c r="D82" s="26" t="s">
        <v>26</v>
      </c>
      <c r="E82" s="48" t="s">
        <v>163</v>
      </c>
      <c r="F82" s="124" t="s">
        <v>40</v>
      </c>
      <c r="G82" s="124" t="s">
        <v>220</v>
      </c>
      <c r="H82" s="161">
        <v>1</v>
      </c>
      <c r="I82" s="162"/>
      <c r="J82" s="121"/>
      <c r="K82" s="117">
        <v>1850000</v>
      </c>
      <c r="L82" s="118">
        <f t="shared" si="10"/>
        <v>351500</v>
      </c>
      <c r="M82" s="28">
        <f t="shared" si="11"/>
        <v>2201500</v>
      </c>
    </row>
    <row r="83" spans="2:13" s="5" customFormat="1" ht="51.75" customHeight="1" thickBot="1" x14ac:dyDescent="0.25">
      <c r="B83" s="123">
        <v>19</v>
      </c>
      <c r="C83" s="24" t="s">
        <v>147</v>
      </c>
      <c r="D83" s="26" t="s">
        <v>26</v>
      </c>
      <c r="E83" s="48" t="s">
        <v>216</v>
      </c>
      <c r="F83" s="124" t="s">
        <v>40</v>
      </c>
      <c r="G83" s="124" t="s">
        <v>217</v>
      </c>
      <c r="H83" s="161">
        <v>1</v>
      </c>
      <c r="I83" s="162"/>
      <c r="J83" s="121"/>
      <c r="K83" s="117">
        <v>1850000</v>
      </c>
      <c r="L83" s="118">
        <f t="shared" si="10"/>
        <v>351500</v>
      </c>
      <c r="M83" s="28">
        <f t="shared" si="11"/>
        <v>2201500</v>
      </c>
    </row>
    <row r="84" spans="2:13" s="5" customFormat="1" thickBot="1" x14ac:dyDescent="0.25">
      <c r="B84" s="123">
        <v>20</v>
      </c>
      <c r="C84" s="24" t="s">
        <v>147</v>
      </c>
      <c r="D84" s="26" t="s">
        <v>26</v>
      </c>
      <c r="E84" s="48" t="s">
        <v>37</v>
      </c>
      <c r="F84" s="124" t="s">
        <v>40</v>
      </c>
      <c r="G84" s="124" t="s">
        <v>173</v>
      </c>
      <c r="H84" s="161">
        <v>1</v>
      </c>
      <c r="I84" s="162"/>
      <c r="J84" s="121"/>
      <c r="K84" s="28">
        <v>1450000</v>
      </c>
      <c r="L84" s="118">
        <f t="shared" si="10"/>
        <v>275500</v>
      </c>
      <c r="M84" s="28">
        <f t="shared" si="11"/>
        <v>1725500</v>
      </c>
    </row>
    <row r="85" spans="2:13" s="5" customFormat="1" thickBot="1" x14ac:dyDescent="0.25">
      <c r="B85" s="122">
        <v>21</v>
      </c>
      <c r="C85" s="24" t="s">
        <v>147</v>
      </c>
      <c r="D85" s="26" t="s">
        <v>26</v>
      </c>
      <c r="E85" s="48" t="s">
        <v>165</v>
      </c>
      <c r="F85" s="124" t="s">
        <v>40</v>
      </c>
      <c r="G85" s="124" t="s">
        <v>173</v>
      </c>
      <c r="H85" s="161">
        <v>1</v>
      </c>
      <c r="I85" s="162"/>
      <c r="J85" s="121"/>
      <c r="K85" s="117">
        <v>1850000</v>
      </c>
      <c r="L85" s="118">
        <f t="shared" si="10"/>
        <v>351500</v>
      </c>
      <c r="M85" s="28">
        <f t="shared" si="11"/>
        <v>2201500</v>
      </c>
    </row>
    <row r="86" spans="2:13" s="5" customFormat="1" ht="41.25" customHeight="1" thickBot="1" x14ac:dyDescent="0.25">
      <c r="B86" s="123">
        <v>22</v>
      </c>
      <c r="C86" s="24" t="s">
        <v>147</v>
      </c>
      <c r="D86" s="29" t="s">
        <v>166</v>
      </c>
      <c r="E86" s="48" t="s">
        <v>37</v>
      </c>
      <c r="F86" s="124" t="s">
        <v>40</v>
      </c>
      <c r="G86" s="124" t="s">
        <v>210</v>
      </c>
      <c r="H86" s="161">
        <v>1</v>
      </c>
      <c r="I86" s="162"/>
      <c r="J86" s="121"/>
      <c r="K86" s="28">
        <v>1450000</v>
      </c>
      <c r="L86" s="118">
        <f t="shared" si="10"/>
        <v>275500</v>
      </c>
      <c r="M86" s="28">
        <f t="shared" si="11"/>
        <v>1725500</v>
      </c>
    </row>
    <row r="87" spans="2:13" s="5" customFormat="1" ht="49.5" customHeight="1" thickBot="1" x14ac:dyDescent="0.25">
      <c r="B87" s="123">
        <v>23</v>
      </c>
      <c r="C87" s="24" t="s">
        <v>147</v>
      </c>
      <c r="D87" s="29" t="s">
        <v>167</v>
      </c>
      <c r="E87" s="48" t="s">
        <v>37</v>
      </c>
      <c r="F87" s="124" t="s">
        <v>40</v>
      </c>
      <c r="G87" s="124" t="s">
        <v>211</v>
      </c>
      <c r="H87" s="161">
        <v>1</v>
      </c>
      <c r="I87" s="162"/>
      <c r="J87" s="121"/>
      <c r="K87" s="28">
        <v>1450000</v>
      </c>
      <c r="L87" s="118">
        <f t="shared" si="10"/>
        <v>275500</v>
      </c>
      <c r="M87" s="28">
        <f t="shared" si="11"/>
        <v>1725500</v>
      </c>
    </row>
    <row r="88" spans="2:13" s="5" customFormat="1" ht="41.25" customHeight="1" thickBot="1" x14ac:dyDescent="0.25">
      <c r="B88" s="123">
        <v>24</v>
      </c>
      <c r="C88" s="24" t="s">
        <v>147</v>
      </c>
      <c r="D88" s="29" t="s">
        <v>27</v>
      </c>
      <c r="E88" s="48" t="s">
        <v>151</v>
      </c>
      <c r="F88" s="124" t="s">
        <v>40</v>
      </c>
      <c r="G88" s="124" t="s">
        <v>221</v>
      </c>
      <c r="H88" s="161">
        <v>1</v>
      </c>
      <c r="I88" s="162"/>
      <c r="J88" s="121"/>
      <c r="K88" s="28">
        <v>1450000</v>
      </c>
      <c r="L88" s="118">
        <f t="shared" si="10"/>
        <v>275500</v>
      </c>
      <c r="M88" s="28">
        <f t="shared" si="11"/>
        <v>1725500</v>
      </c>
    </row>
    <row r="89" spans="2:13" s="5" customFormat="1" ht="23.25" thickBot="1" x14ac:dyDescent="0.25">
      <c r="B89" s="122">
        <v>25</v>
      </c>
      <c r="C89" s="24" t="s">
        <v>147</v>
      </c>
      <c r="D89" s="29" t="s">
        <v>27</v>
      </c>
      <c r="E89" s="48" t="s">
        <v>169</v>
      </c>
      <c r="F89" s="124" t="s">
        <v>40</v>
      </c>
      <c r="G89" s="124" t="s">
        <v>173</v>
      </c>
      <c r="H89" s="161">
        <v>1</v>
      </c>
      <c r="I89" s="162"/>
      <c r="J89" s="121"/>
      <c r="K89" s="117">
        <v>1850000</v>
      </c>
      <c r="L89" s="118">
        <f t="shared" si="10"/>
        <v>351500</v>
      </c>
      <c r="M89" s="28">
        <f t="shared" si="11"/>
        <v>2201500</v>
      </c>
    </row>
    <row r="90" spans="2:13" s="5" customFormat="1" thickBot="1" x14ac:dyDescent="0.25">
      <c r="B90" s="123">
        <v>26</v>
      </c>
      <c r="C90" s="24" t="s">
        <v>147</v>
      </c>
      <c r="D90" s="26" t="s">
        <v>170</v>
      </c>
      <c r="E90" s="48" t="s">
        <v>37</v>
      </c>
      <c r="F90" s="124" t="s">
        <v>40</v>
      </c>
      <c r="G90" s="124" t="s">
        <v>212</v>
      </c>
      <c r="H90" s="161">
        <v>1</v>
      </c>
      <c r="I90" s="162"/>
      <c r="J90" s="121"/>
      <c r="K90" s="28">
        <v>1450000</v>
      </c>
      <c r="L90" s="118">
        <f t="shared" si="10"/>
        <v>275500</v>
      </c>
      <c r="M90" s="28">
        <f t="shared" si="11"/>
        <v>1725500</v>
      </c>
    </row>
    <row r="91" spans="2:13" s="5" customFormat="1" ht="56.25" customHeight="1" thickBot="1" x14ac:dyDescent="0.25">
      <c r="B91" s="123">
        <v>27</v>
      </c>
      <c r="C91" s="24" t="s">
        <v>147</v>
      </c>
      <c r="D91" s="26" t="s">
        <v>28</v>
      </c>
      <c r="E91" s="48" t="s">
        <v>152</v>
      </c>
      <c r="F91" s="124" t="s">
        <v>40</v>
      </c>
      <c r="G91" s="124" t="s">
        <v>222</v>
      </c>
      <c r="H91" s="161">
        <v>1</v>
      </c>
      <c r="I91" s="162"/>
      <c r="J91" s="121"/>
      <c r="K91" s="117">
        <v>1850000</v>
      </c>
      <c r="L91" s="118">
        <f t="shared" si="10"/>
        <v>351500</v>
      </c>
      <c r="M91" s="28">
        <f t="shared" si="11"/>
        <v>2201500</v>
      </c>
    </row>
    <row r="92" spans="2:13" s="5" customFormat="1" ht="62.25" customHeight="1" thickBot="1" x14ac:dyDescent="0.25">
      <c r="B92" s="123">
        <v>28</v>
      </c>
      <c r="C92" s="24" t="s">
        <v>147</v>
      </c>
      <c r="D92" s="26" t="s">
        <v>28</v>
      </c>
      <c r="E92" s="48" t="s">
        <v>171</v>
      </c>
      <c r="F92" s="124" t="s">
        <v>40</v>
      </c>
      <c r="G92" s="124" t="s">
        <v>223</v>
      </c>
      <c r="H92" s="161">
        <v>1</v>
      </c>
      <c r="I92" s="162"/>
      <c r="J92" s="121"/>
      <c r="K92" s="117">
        <v>1850000</v>
      </c>
      <c r="L92" s="118">
        <f t="shared" si="10"/>
        <v>351500</v>
      </c>
      <c r="M92" s="28">
        <f t="shared" si="11"/>
        <v>2201500</v>
      </c>
    </row>
    <row r="93" spans="2:13" s="5" customFormat="1" ht="30" customHeight="1" thickBot="1" x14ac:dyDescent="0.25">
      <c r="B93" s="122">
        <v>29</v>
      </c>
      <c r="C93" s="24" t="s">
        <v>147</v>
      </c>
      <c r="D93" s="26" t="s">
        <v>29</v>
      </c>
      <c r="E93" s="48" t="s">
        <v>37</v>
      </c>
      <c r="F93" s="124" t="s">
        <v>40</v>
      </c>
      <c r="G93" s="124" t="s">
        <v>210</v>
      </c>
      <c r="H93" s="161">
        <v>1</v>
      </c>
      <c r="I93" s="162"/>
      <c r="J93" s="121"/>
      <c r="K93" s="28">
        <v>1450000</v>
      </c>
      <c r="L93" s="118">
        <f t="shared" si="10"/>
        <v>275500</v>
      </c>
      <c r="M93" s="28">
        <f t="shared" si="11"/>
        <v>1725500</v>
      </c>
    </row>
    <row r="94" spans="2:13" s="5" customFormat="1" ht="29.25" customHeight="1" thickBot="1" x14ac:dyDescent="0.25">
      <c r="B94" s="123">
        <v>30</v>
      </c>
      <c r="C94" s="24" t="s">
        <v>147</v>
      </c>
      <c r="D94" s="29" t="s">
        <v>30</v>
      </c>
      <c r="E94" s="48" t="s">
        <v>37</v>
      </c>
      <c r="F94" s="124" t="s">
        <v>40</v>
      </c>
      <c r="G94" s="124" t="s">
        <v>173</v>
      </c>
      <c r="H94" s="161">
        <v>1</v>
      </c>
      <c r="I94" s="162"/>
      <c r="J94" s="121"/>
      <c r="K94" s="28">
        <v>1450000</v>
      </c>
      <c r="L94" s="118">
        <f t="shared" si="10"/>
        <v>275500</v>
      </c>
      <c r="M94" s="28">
        <f t="shared" si="11"/>
        <v>1725500</v>
      </c>
    </row>
    <row r="95" spans="2:13" s="5" customFormat="1" thickBot="1" x14ac:dyDescent="0.25">
      <c r="B95" s="123">
        <v>31</v>
      </c>
      <c r="C95" s="24" t="s">
        <v>147</v>
      </c>
      <c r="D95" s="26" t="s">
        <v>31</v>
      </c>
      <c r="E95" s="48" t="s">
        <v>37</v>
      </c>
      <c r="F95" s="124" t="s">
        <v>40</v>
      </c>
      <c r="G95" s="124" t="s">
        <v>173</v>
      </c>
      <c r="H95" s="161">
        <v>1</v>
      </c>
      <c r="I95" s="162"/>
      <c r="J95" s="121"/>
      <c r="K95" s="28">
        <v>1450000</v>
      </c>
      <c r="L95" s="118">
        <f t="shared" si="10"/>
        <v>275500</v>
      </c>
      <c r="M95" s="28">
        <f t="shared" si="11"/>
        <v>1725500</v>
      </c>
    </row>
    <row r="96" spans="2:13" s="5" customFormat="1" ht="23.25" thickBot="1" x14ac:dyDescent="0.25">
      <c r="B96" s="123">
        <v>32</v>
      </c>
      <c r="C96" s="24" t="s">
        <v>147</v>
      </c>
      <c r="D96" s="26" t="s">
        <v>32</v>
      </c>
      <c r="E96" s="48" t="s">
        <v>37</v>
      </c>
      <c r="F96" s="124" t="s">
        <v>40</v>
      </c>
      <c r="G96" s="124" t="s">
        <v>173</v>
      </c>
      <c r="H96" s="161">
        <v>1</v>
      </c>
      <c r="I96" s="162"/>
      <c r="J96" s="121"/>
      <c r="K96" s="28">
        <v>1450000</v>
      </c>
      <c r="L96" s="118">
        <f t="shared" si="10"/>
        <v>275500</v>
      </c>
      <c r="M96" s="28">
        <f t="shared" si="11"/>
        <v>1725500</v>
      </c>
    </row>
    <row r="97" spans="2:16" s="5" customFormat="1" ht="23.25" thickBot="1" x14ac:dyDescent="0.25">
      <c r="B97" s="122">
        <v>33</v>
      </c>
      <c r="C97" s="24" t="s">
        <v>147</v>
      </c>
      <c r="D97" s="26" t="s">
        <v>34</v>
      </c>
      <c r="E97" s="48" t="s">
        <v>164</v>
      </c>
      <c r="F97" s="124" t="s">
        <v>40</v>
      </c>
      <c r="G97" s="124" t="s">
        <v>173</v>
      </c>
      <c r="H97" s="161">
        <v>1</v>
      </c>
      <c r="I97" s="162"/>
      <c r="J97" s="121"/>
      <c r="K97" s="117">
        <v>1850000</v>
      </c>
      <c r="L97" s="118">
        <f t="shared" si="10"/>
        <v>351500</v>
      </c>
      <c r="M97" s="28">
        <f t="shared" si="11"/>
        <v>2201500</v>
      </c>
    </row>
    <row r="98" spans="2:16" s="5" customFormat="1" ht="23.25" thickBot="1" x14ac:dyDescent="0.25">
      <c r="B98" s="123">
        <v>34</v>
      </c>
      <c r="C98" s="24" t="s">
        <v>147</v>
      </c>
      <c r="D98" s="29" t="s">
        <v>215</v>
      </c>
      <c r="E98" s="48" t="s">
        <v>37</v>
      </c>
      <c r="F98" s="124" t="s">
        <v>40</v>
      </c>
      <c r="G98" s="124" t="s">
        <v>173</v>
      </c>
      <c r="H98" s="161">
        <v>1</v>
      </c>
      <c r="I98" s="162"/>
      <c r="J98" s="121"/>
      <c r="K98" s="28">
        <v>1450000</v>
      </c>
      <c r="L98" s="118">
        <f t="shared" si="10"/>
        <v>275500</v>
      </c>
      <c r="M98" s="28">
        <f t="shared" si="11"/>
        <v>1725500</v>
      </c>
    </row>
    <row r="99" spans="2:16" s="16" customFormat="1" ht="23.25" thickBot="1" x14ac:dyDescent="0.25">
      <c r="B99" s="123">
        <v>35</v>
      </c>
      <c r="C99" s="24" t="s">
        <v>147</v>
      </c>
      <c r="D99" s="29" t="s">
        <v>35</v>
      </c>
      <c r="E99" s="48" t="s">
        <v>172</v>
      </c>
      <c r="F99" s="124" t="s">
        <v>40</v>
      </c>
      <c r="G99" s="124" t="s">
        <v>173</v>
      </c>
      <c r="H99" s="161">
        <v>1</v>
      </c>
      <c r="I99" s="162"/>
      <c r="J99" s="121"/>
      <c r="K99" s="28">
        <v>1450000</v>
      </c>
      <c r="L99" s="118">
        <f t="shared" si="10"/>
        <v>275500</v>
      </c>
      <c r="M99" s="28">
        <f t="shared" si="11"/>
        <v>1725500</v>
      </c>
    </row>
    <row r="100" spans="2:16" s="16" customFormat="1" ht="23.25" thickBot="1" x14ac:dyDescent="0.25">
      <c r="B100" s="123">
        <v>36</v>
      </c>
      <c r="C100" s="46" t="s">
        <v>147</v>
      </c>
      <c r="D100" s="137" t="s">
        <v>35</v>
      </c>
      <c r="E100" s="48" t="s">
        <v>149</v>
      </c>
      <c r="F100" s="46" t="s">
        <v>40</v>
      </c>
      <c r="G100" s="124" t="s">
        <v>173</v>
      </c>
      <c r="H100" s="161">
        <v>1</v>
      </c>
      <c r="I100" s="162"/>
      <c r="J100" s="121"/>
      <c r="K100" s="28">
        <v>1450000</v>
      </c>
      <c r="L100" s="118">
        <f t="shared" ref="L100:L102" si="12">K100*19%</f>
        <v>275500</v>
      </c>
      <c r="M100" s="28">
        <f t="shared" ref="M100:M102" si="13">K100+L100</f>
        <v>1725500</v>
      </c>
    </row>
    <row r="101" spans="2:16" s="16" customFormat="1" ht="99" customHeight="1" thickBot="1" x14ac:dyDescent="0.25">
      <c r="B101" s="123">
        <v>37</v>
      </c>
      <c r="C101" s="24" t="s">
        <v>147</v>
      </c>
      <c r="D101" s="29" t="s">
        <v>36</v>
      </c>
      <c r="E101" s="48" t="s">
        <v>216</v>
      </c>
      <c r="F101" s="124" t="s">
        <v>40</v>
      </c>
      <c r="G101" s="124" t="s">
        <v>218</v>
      </c>
      <c r="H101" s="161">
        <v>1</v>
      </c>
      <c r="I101" s="162"/>
      <c r="J101" s="121"/>
      <c r="K101" s="28">
        <v>1850000</v>
      </c>
      <c r="L101" s="118">
        <f t="shared" si="12"/>
        <v>351500</v>
      </c>
      <c r="M101" s="28">
        <f t="shared" si="13"/>
        <v>2201500</v>
      </c>
    </row>
    <row r="102" spans="2:16" s="16" customFormat="1" ht="73.5" customHeight="1" thickBot="1" x14ac:dyDescent="0.3">
      <c r="B102" s="123">
        <v>38</v>
      </c>
      <c r="C102" s="24" t="s">
        <v>147</v>
      </c>
      <c r="D102" s="29" t="s">
        <v>33</v>
      </c>
      <c r="E102" s="48" t="s">
        <v>37</v>
      </c>
      <c r="F102" s="124" t="s">
        <v>40</v>
      </c>
      <c r="G102" s="138" t="s">
        <v>208</v>
      </c>
      <c r="H102" s="161">
        <v>1</v>
      </c>
      <c r="I102" s="162"/>
      <c r="J102" s="35"/>
      <c r="K102" s="28">
        <v>1450000</v>
      </c>
      <c r="L102" s="118">
        <f t="shared" si="12"/>
        <v>275500</v>
      </c>
      <c r="M102" s="28">
        <f t="shared" si="13"/>
        <v>1725500</v>
      </c>
    </row>
    <row r="103" spans="2:16" s="16" customFormat="1" ht="15.75" thickBot="1" x14ac:dyDescent="0.3">
      <c r="B103" s="163" t="s">
        <v>5</v>
      </c>
      <c r="C103" s="164"/>
      <c r="D103" s="164"/>
      <c r="E103" s="164"/>
      <c r="F103" s="164"/>
      <c r="G103" s="164"/>
      <c r="H103" s="164"/>
      <c r="I103" s="165"/>
      <c r="J103" s="39"/>
      <c r="K103" s="40"/>
      <c r="L103" s="41"/>
      <c r="M103" s="42">
        <f>SUM(M65:M102)</f>
        <v>70329000</v>
      </c>
    </row>
    <row r="104" spans="2:16" ht="18" customHeight="1" thickBot="1" x14ac:dyDescent="0.3"/>
    <row r="105" spans="2:16" s="4" customFormat="1" ht="21" customHeight="1" thickBot="1" x14ac:dyDescent="0.25">
      <c r="B105" s="166" t="s">
        <v>136</v>
      </c>
      <c r="C105" s="167"/>
      <c r="D105" s="167"/>
      <c r="E105" s="167"/>
      <c r="F105" s="167"/>
      <c r="G105" s="167"/>
      <c r="H105" s="167"/>
      <c r="I105" s="168"/>
      <c r="J105" s="6"/>
      <c r="K105" s="146" t="s">
        <v>232</v>
      </c>
      <c r="L105" s="147"/>
      <c r="M105" s="148"/>
      <c r="N105" s="146" t="s">
        <v>233</v>
      </c>
      <c r="O105" s="147"/>
      <c r="P105" s="148"/>
    </row>
    <row r="106" spans="2:16" s="5" customFormat="1" ht="34.5" customHeight="1" thickBot="1" x14ac:dyDescent="0.25">
      <c r="B106" s="43" t="s">
        <v>0</v>
      </c>
      <c r="C106" s="44" t="s">
        <v>20</v>
      </c>
      <c r="D106" s="45" t="s">
        <v>17</v>
      </c>
      <c r="E106" s="44" t="s">
        <v>10</v>
      </c>
      <c r="F106" s="45" t="s">
        <v>11</v>
      </c>
      <c r="G106" s="45" t="s">
        <v>18</v>
      </c>
      <c r="H106" s="45" t="s">
        <v>227</v>
      </c>
      <c r="I106" s="45" t="s">
        <v>1</v>
      </c>
      <c r="J106" s="20"/>
      <c r="K106" s="21" t="s">
        <v>2</v>
      </c>
      <c r="L106" s="22" t="s">
        <v>3</v>
      </c>
      <c r="M106" s="21" t="s">
        <v>4</v>
      </c>
      <c r="N106" s="21" t="s">
        <v>2</v>
      </c>
      <c r="O106" s="22" t="s">
        <v>3</v>
      </c>
      <c r="P106" s="21" t="s">
        <v>4</v>
      </c>
    </row>
    <row r="107" spans="2:16" s="5" customFormat="1" ht="31.5" customHeight="1" thickBot="1" x14ac:dyDescent="0.25">
      <c r="B107" s="23">
        <v>1</v>
      </c>
      <c r="C107" s="24" t="s">
        <v>94</v>
      </c>
      <c r="D107" s="25" t="s">
        <v>21</v>
      </c>
      <c r="E107" s="48" t="s">
        <v>93</v>
      </c>
      <c r="F107" s="24" t="s">
        <v>137</v>
      </c>
      <c r="G107" s="59">
        <v>1</v>
      </c>
      <c r="H107" s="59">
        <v>1</v>
      </c>
      <c r="I107" s="58">
        <v>2</v>
      </c>
      <c r="J107" s="27"/>
      <c r="K107" s="28">
        <v>898156</v>
      </c>
      <c r="L107" s="28">
        <f>K107*19%</f>
        <v>170649.64</v>
      </c>
      <c r="M107" s="28">
        <f>K107+L107</f>
        <v>1068805.6400000001</v>
      </c>
      <c r="N107" s="28">
        <v>305200</v>
      </c>
      <c r="O107" s="28">
        <f>N107*19%</f>
        <v>57988</v>
      </c>
      <c r="P107" s="28">
        <f>N107+O107</f>
        <v>363188</v>
      </c>
    </row>
    <row r="108" spans="2:16" s="5" customFormat="1" ht="38.25" customHeight="1" thickBot="1" x14ac:dyDescent="0.25">
      <c r="B108" s="23">
        <v>2</v>
      </c>
      <c r="C108" s="24" t="s">
        <v>94</v>
      </c>
      <c r="D108" s="29" t="s">
        <v>139</v>
      </c>
      <c r="E108" s="26" t="s">
        <v>97</v>
      </c>
      <c r="F108" s="24" t="s">
        <v>40</v>
      </c>
      <c r="G108" s="59">
        <v>1</v>
      </c>
      <c r="H108" s="59">
        <v>1</v>
      </c>
      <c r="I108" s="58">
        <v>2</v>
      </c>
      <c r="J108" s="27"/>
      <c r="K108" s="28">
        <v>1645714</v>
      </c>
      <c r="L108" s="28">
        <f t="shared" ref="L108:L115" si="14">K108*19%</f>
        <v>312685.66000000003</v>
      </c>
      <c r="M108" s="28">
        <f t="shared" ref="M108:M115" si="15">K108+L108</f>
        <v>1958399.6600000001</v>
      </c>
      <c r="N108" s="28">
        <v>305200</v>
      </c>
      <c r="O108" s="28">
        <f t="shared" ref="O108:O115" si="16">N108*19%</f>
        <v>57988</v>
      </c>
      <c r="P108" s="28">
        <f t="shared" ref="P108:P115" si="17">N108+O108</f>
        <v>363188</v>
      </c>
    </row>
    <row r="109" spans="2:16" s="5" customFormat="1" thickBot="1" x14ac:dyDescent="0.25">
      <c r="B109" s="23">
        <v>3</v>
      </c>
      <c r="C109" s="24" t="s">
        <v>94</v>
      </c>
      <c r="D109" s="26" t="s">
        <v>199</v>
      </c>
      <c r="E109" s="26" t="s">
        <v>103</v>
      </c>
      <c r="F109" s="24" t="s">
        <v>40</v>
      </c>
      <c r="G109" s="59">
        <v>1</v>
      </c>
      <c r="H109" s="59">
        <v>1</v>
      </c>
      <c r="I109" s="58">
        <v>2</v>
      </c>
      <c r="J109" s="27"/>
      <c r="K109" s="28">
        <v>1594286</v>
      </c>
      <c r="L109" s="28">
        <f t="shared" si="14"/>
        <v>302914.34000000003</v>
      </c>
      <c r="M109" s="28">
        <f t="shared" si="15"/>
        <v>1897200.34</v>
      </c>
      <c r="N109" s="28">
        <v>305200</v>
      </c>
      <c r="O109" s="28">
        <f t="shared" si="16"/>
        <v>57988</v>
      </c>
      <c r="P109" s="28">
        <f t="shared" si="17"/>
        <v>363188</v>
      </c>
    </row>
    <row r="110" spans="2:16" s="5" customFormat="1" ht="37.5" customHeight="1" thickBot="1" x14ac:dyDescent="0.25">
      <c r="B110" s="23">
        <v>4</v>
      </c>
      <c r="C110" s="24" t="s">
        <v>94</v>
      </c>
      <c r="D110" s="29" t="s">
        <v>200</v>
      </c>
      <c r="E110" s="26" t="s">
        <v>98</v>
      </c>
      <c r="F110" s="24" t="s">
        <v>40</v>
      </c>
      <c r="G110" s="59">
        <v>1</v>
      </c>
      <c r="H110" s="59">
        <v>1</v>
      </c>
      <c r="I110" s="58">
        <v>2</v>
      </c>
      <c r="J110" s="27"/>
      <c r="K110" s="28">
        <v>1306666</v>
      </c>
      <c r="L110" s="28">
        <f t="shared" si="14"/>
        <v>248266.54</v>
      </c>
      <c r="M110" s="28">
        <f t="shared" si="15"/>
        <v>1554932.54</v>
      </c>
      <c r="N110" s="28">
        <v>305200</v>
      </c>
      <c r="O110" s="28">
        <f t="shared" si="16"/>
        <v>57988</v>
      </c>
      <c r="P110" s="28">
        <f t="shared" si="17"/>
        <v>363188</v>
      </c>
    </row>
    <row r="111" spans="2:16" s="5" customFormat="1" ht="23.25" thickBot="1" x14ac:dyDescent="0.25">
      <c r="B111" s="23">
        <v>5</v>
      </c>
      <c r="C111" s="24" t="s">
        <v>94</v>
      </c>
      <c r="D111" s="29" t="s">
        <v>201</v>
      </c>
      <c r="E111" s="26" t="s">
        <v>96</v>
      </c>
      <c r="F111" s="24" t="s">
        <v>40</v>
      </c>
      <c r="G111" s="59">
        <v>1</v>
      </c>
      <c r="H111" s="59">
        <v>1</v>
      </c>
      <c r="I111" s="58">
        <v>2</v>
      </c>
      <c r="J111" s="27"/>
      <c r="K111" s="28">
        <v>1070000</v>
      </c>
      <c r="L111" s="28">
        <f t="shared" si="14"/>
        <v>203300</v>
      </c>
      <c r="M111" s="28">
        <f t="shared" si="15"/>
        <v>1273300</v>
      </c>
      <c r="N111" s="28">
        <v>305200</v>
      </c>
      <c r="O111" s="28">
        <f t="shared" si="16"/>
        <v>57988</v>
      </c>
      <c r="P111" s="28">
        <f t="shared" si="17"/>
        <v>363188</v>
      </c>
    </row>
    <row r="112" spans="2:16" s="5" customFormat="1" thickBot="1" x14ac:dyDescent="0.25">
      <c r="B112" s="23">
        <v>6</v>
      </c>
      <c r="C112" s="24" t="s">
        <v>94</v>
      </c>
      <c r="D112" s="26" t="s">
        <v>28</v>
      </c>
      <c r="E112" s="26" t="s">
        <v>100</v>
      </c>
      <c r="F112" s="24" t="s">
        <v>40</v>
      </c>
      <c r="G112" s="59">
        <v>1</v>
      </c>
      <c r="H112" s="59">
        <v>1</v>
      </c>
      <c r="I112" s="58">
        <v>2</v>
      </c>
      <c r="J112" s="27"/>
      <c r="K112" s="28">
        <v>1152000</v>
      </c>
      <c r="L112" s="28">
        <f t="shared" si="14"/>
        <v>218880</v>
      </c>
      <c r="M112" s="28">
        <f t="shared" si="15"/>
        <v>1370880</v>
      </c>
      <c r="N112" s="28">
        <v>305200</v>
      </c>
      <c r="O112" s="28">
        <f t="shared" si="16"/>
        <v>57988</v>
      </c>
      <c r="P112" s="28">
        <f t="shared" si="17"/>
        <v>363188</v>
      </c>
    </row>
    <row r="113" spans="2:16" s="5" customFormat="1" thickBot="1" x14ac:dyDescent="0.25">
      <c r="B113" s="23">
        <v>7</v>
      </c>
      <c r="C113" s="24" t="s">
        <v>94</v>
      </c>
      <c r="D113" s="26" t="s">
        <v>202</v>
      </c>
      <c r="E113" s="26" t="s">
        <v>99</v>
      </c>
      <c r="F113" s="24" t="s">
        <v>40</v>
      </c>
      <c r="G113" s="59">
        <v>1</v>
      </c>
      <c r="H113" s="59">
        <v>1</v>
      </c>
      <c r="I113" s="58">
        <v>2</v>
      </c>
      <c r="J113" s="27"/>
      <c r="K113" s="28">
        <v>1277118</v>
      </c>
      <c r="L113" s="28">
        <f t="shared" si="14"/>
        <v>242652.42</v>
      </c>
      <c r="M113" s="28">
        <f t="shared" si="15"/>
        <v>1519770.42</v>
      </c>
      <c r="N113" s="28">
        <v>305200</v>
      </c>
      <c r="O113" s="28">
        <f t="shared" si="16"/>
        <v>57988</v>
      </c>
      <c r="P113" s="28">
        <f t="shared" si="17"/>
        <v>363188</v>
      </c>
    </row>
    <row r="114" spans="2:16" s="5" customFormat="1" ht="33" customHeight="1" thickBot="1" x14ac:dyDescent="0.25">
      <c r="B114" s="23">
        <v>8</v>
      </c>
      <c r="C114" s="24" t="s">
        <v>94</v>
      </c>
      <c r="D114" s="29" t="s">
        <v>203</v>
      </c>
      <c r="E114" s="26" t="s">
        <v>226</v>
      </c>
      <c r="F114" s="24" t="s">
        <v>40</v>
      </c>
      <c r="G114" s="59">
        <v>1</v>
      </c>
      <c r="H114" s="59">
        <v>1</v>
      </c>
      <c r="I114" s="58">
        <v>2</v>
      </c>
      <c r="J114" s="27"/>
      <c r="K114" s="28">
        <v>1020000</v>
      </c>
      <c r="L114" s="28">
        <f t="shared" si="14"/>
        <v>193800</v>
      </c>
      <c r="M114" s="28">
        <f t="shared" si="15"/>
        <v>1213800</v>
      </c>
      <c r="N114" s="28">
        <v>305200</v>
      </c>
      <c r="O114" s="28">
        <f t="shared" si="16"/>
        <v>57988</v>
      </c>
      <c r="P114" s="28">
        <f t="shared" si="17"/>
        <v>363188</v>
      </c>
    </row>
    <row r="115" spans="2:16" s="5" customFormat="1" ht="30" customHeight="1" thickBot="1" x14ac:dyDescent="0.25">
      <c r="B115" s="23">
        <v>9</v>
      </c>
      <c r="C115" s="24" t="s">
        <v>94</v>
      </c>
      <c r="D115" s="26" t="s">
        <v>95</v>
      </c>
      <c r="E115" s="26" t="s">
        <v>101</v>
      </c>
      <c r="F115" s="24" t="s">
        <v>40</v>
      </c>
      <c r="G115" s="59">
        <v>1</v>
      </c>
      <c r="H115" s="59">
        <v>1</v>
      </c>
      <c r="I115" s="58">
        <v>2</v>
      </c>
      <c r="J115" s="27"/>
      <c r="K115" s="28">
        <v>1132900</v>
      </c>
      <c r="L115" s="28">
        <f t="shared" si="14"/>
        <v>215251</v>
      </c>
      <c r="M115" s="28">
        <f t="shared" si="15"/>
        <v>1348151</v>
      </c>
      <c r="N115" s="28">
        <v>305200</v>
      </c>
      <c r="O115" s="28">
        <f t="shared" si="16"/>
        <v>57988</v>
      </c>
      <c r="P115" s="28">
        <f t="shared" si="17"/>
        <v>363188</v>
      </c>
    </row>
    <row r="116" spans="2:16" s="5" customFormat="1" ht="15.75" thickBot="1" x14ac:dyDescent="0.3">
      <c r="B116" s="169" t="s">
        <v>5</v>
      </c>
      <c r="C116" s="170"/>
      <c r="D116" s="170"/>
      <c r="E116" s="170"/>
      <c r="F116" s="170"/>
      <c r="G116" s="170"/>
      <c r="H116" s="170"/>
      <c r="I116" s="171"/>
      <c r="J116" s="30"/>
      <c r="K116" s="31"/>
      <c r="L116" s="32"/>
      <c r="M116" s="33">
        <f>SUM(M107:M115)</f>
        <v>13205239.6</v>
      </c>
      <c r="N116" s="31"/>
      <c r="O116" s="32"/>
      <c r="P116" s="33">
        <f>SUM(P107:P115)</f>
        <v>3268692</v>
      </c>
    </row>
    <row r="117" spans="2:16" ht="18.75" customHeight="1" thickBot="1" x14ac:dyDescent="0.3"/>
    <row r="118" spans="2:16" ht="18.75" customHeight="1" thickBot="1" x14ac:dyDescent="0.25">
      <c r="B118" s="173" t="s">
        <v>174</v>
      </c>
      <c r="C118" s="174"/>
      <c r="D118" s="174"/>
      <c r="E118" s="174"/>
      <c r="F118" s="174"/>
      <c r="G118" s="174"/>
      <c r="H118" s="175"/>
      <c r="I118" s="176"/>
      <c r="J118" s="6"/>
      <c r="K118" s="146" t="s">
        <v>7</v>
      </c>
      <c r="L118" s="147"/>
      <c r="M118" s="148"/>
    </row>
    <row r="119" spans="2:16" ht="39.75" customHeight="1" thickBot="1" x14ac:dyDescent="0.25">
      <c r="B119" s="43" t="s">
        <v>0</v>
      </c>
      <c r="C119" s="44" t="s">
        <v>20</v>
      </c>
      <c r="D119" s="45" t="s">
        <v>17</v>
      </c>
      <c r="E119" s="44" t="s">
        <v>10</v>
      </c>
      <c r="F119" s="45" t="s">
        <v>11</v>
      </c>
      <c r="G119" s="45" t="s">
        <v>19</v>
      </c>
      <c r="H119" s="159" t="s">
        <v>231</v>
      </c>
      <c r="I119" s="160"/>
      <c r="J119" s="20"/>
      <c r="K119" s="21" t="s">
        <v>2</v>
      </c>
      <c r="L119" s="22" t="s">
        <v>3</v>
      </c>
      <c r="M119" s="21" t="s">
        <v>4</v>
      </c>
    </row>
    <row r="120" spans="2:16" ht="39" thickBot="1" x14ac:dyDescent="0.25">
      <c r="B120" s="23">
        <v>1</v>
      </c>
      <c r="C120" s="24" t="s">
        <v>94</v>
      </c>
      <c r="D120" s="29" t="s">
        <v>204</v>
      </c>
      <c r="E120" s="26" t="s">
        <v>98</v>
      </c>
      <c r="F120" s="24" t="s">
        <v>40</v>
      </c>
      <c r="G120" s="59" t="s">
        <v>145</v>
      </c>
      <c r="H120" s="157">
        <v>1</v>
      </c>
      <c r="I120" s="158"/>
      <c r="J120" s="35"/>
      <c r="K120" s="38">
        <v>800000</v>
      </c>
      <c r="L120" s="38">
        <f>K120*19%</f>
        <v>152000</v>
      </c>
      <c r="M120" s="38">
        <f>K120+L120</f>
        <v>952000</v>
      </c>
    </row>
    <row r="121" spans="2:16" ht="37.5" customHeight="1" thickBot="1" x14ac:dyDescent="0.25">
      <c r="B121" s="120">
        <v>2</v>
      </c>
      <c r="C121" s="24" t="s">
        <v>94</v>
      </c>
      <c r="D121" s="26" t="s">
        <v>28</v>
      </c>
      <c r="E121" s="26" t="s">
        <v>100</v>
      </c>
      <c r="F121" s="24" t="s">
        <v>40</v>
      </c>
      <c r="G121" s="59" t="s">
        <v>146</v>
      </c>
      <c r="H121" s="157">
        <v>1</v>
      </c>
      <c r="I121" s="158"/>
      <c r="J121" s="35"/>
      <c r="K121" s="119">
        <v>500000</v>
      </c>
      <c r="L121" s="38">
        <f t="shared" ref="L121:L122" si="18">K121*19%</f>
        <v>95000</v>
      </c>
      <c r="M121" s="38">
        <f t="shared" ref="M121:M122" si="19">K121+L121</f>
        <v>595000</v>
      </c>
    </row>
    <row r="122" spans="2:16" ht="81.75" customHeight="1" thickBot="1" x14ac:dyDescent="0.25">
      <c r="B122" s="120">
        <v>3</v>
      </c>
      <c r="C122" s="24" t="s">
        <v>94</v>
      </c>
      <c r="D122" s="26" t="s">
        <v>95</v>
      </c>
      <c r="E122" s="26" t="s">
        <v>101</v>
      </c>
      <c r="F122" s="24" t="s">
        <v>40</v>
      </c>
      <c r="G122" s="59" t="s">
        <v>175</v>
      </c>
      <c r="H122" s="157">
        <v>1</v>
      </c>
      <c r="I122" s="158"/>
      <c r="J122" s="35"/>
      <c r="K122" s="119">
        <v>300000</v>
      </c>
      <c r="L122" s="38">
        <f t="shared" si="18"/>
        <v>57000</v>
      </c>
      <c r="M122" s="38">
        <f t="shared" si="19"/>
        <v>357000</v>
      </c>
    </row>
    <row r="123" spans="2:16" ht="15.75" thickBot="1" x14ac:dyDescent="0.25">
      <c r="B123" s="163" t="s">
        <v>5</v>
      </c>
      <c r="C123" s="164"/>
      <c r="D123" s="164"/>
      <c r="E123" s="164"/>
      <c r="F123" s="164"/>
      <c r="G123" s="164"/>
      <c r="H123" s="164"/>
      <c r="I123" s="165"/>
      <c r="J123" s="39"/>
      <c r="K123" s="40"/>
      <c r="L123" s="41"/>
      <c r="M123" s="42">
        <f>SUM(M120:M122)</f>
        <v>1904000</v>
      </c>
    </row>
    <row r="124" spans="2:16" ht="16.5" thickBot="1" x14ac:dyDescent="0.3"/>
    <row r="125" spans="2:16" ht="23.25" customHeight="1" thickBot="1" x14ac:dyDescent="0.25">
      <c r="B125" s="166" t="s">
        <v>138</v>
      </c>
      <c r="C125" s="167"/>
      <c r="D125" s="167"/>
      <c r="E125" s="167"/>
      <c r="F125" s="167"/>
      <c r="G125" s="167"/>
      <c r="H125" s="167"/>
      <c r="I125" s="168"/>
      <c r="J125" s="6"/>
      <c r="K125" s="146" t="s">
        <v>232</v>
      </c>
      <c r="L125" s="147"/>
      <c r="M125" s="148"/>
      <c r="N125" s="146" t="s">
        <v>233</v>
      </c>
      <c r="O125" s="147"/>
      <c r="P125" s="148"/>
    </row>
    <row r="126" spans="2:16" ht="34.5" customHeight="1" thickBot="1" x14ac:dyDescent="0.25">
      <c r="B126" s="43" t="s">
        <v>0</v>
      </c>
      <c r="C126" s="44" t="s">
        <v>20</v>
      </c>
      <c r="D126" s="45" t="s">
        <v>17</v>
      </c>
      <c r="E126" s="44" t="s">
        <v>10</v>
      </c>
      <c r="F126" s="45" t="s">
        <v>11</v>
      </c>
      <c r="G126" s="45" t="s">
        <v>18</v>
      </c>
      <c r="H126" s="45" t="s">
        <v>227</v>
      </c>
      <c r="I126" s="45" t="s">
        <v>1</v>
      </c>
      <c r="J126" s="20"/>
      <c r="K126" s="21" t="s">
        <v>2</v>
      </c>
      <c r="L126" s="22" t="s">
        <v>3</v>
      </c>
      <c r="M126" s="21" t="s">
        <v>4</v>
      </c>
      <c r="N126" s="21" t="s">
        <v>2</v>
      </c>
      <c r="O126" s="22" t="s">
        <v>3</v>
      </c>
      <c r="P126" s="21" t="s">
        <v>4</v>
      </c>
    </row>
    <row r="127" spans="2:16" ht="36.75" customHeight="1" thickBot="1" x14ac:dyDescent="0.25">
      <c r="B127" s="23">
        <v>1</v>
      </c>
      <c r="C127" s="46" t="s">
        <v>41</v>
      </c>
      <c r="D127" s="47" t="s">
        <v>205</v>
      </c>
      <c r="E127" s="48" t="s">
        <v>42</v>
      </c>
      <c r="F127" s="46" t="s">
        <v>137</v>
      </c>
      <c r="G127" s="139">
        <v>1</v>
      </c>
      <c r="H127" s="139">
        <v>1</v>
      </c>
      <c r="I127" s="116">
        <v>2</v>
      </c>
      <c r="J127" s="27"/>
      <c r="K127" s="28">
        <v>898156</v>
      </c>
      <c r="L127" s="28">
        <f>K127*19%</f>
        <v>170649.64</v>
      </c>
      <c r="M127" s="28">
        <f>K127+L127</f>
        <v>1068805.6400000001</v>
      </c>
      <c r="N127" s="28">
        <v>305200</v>
      </c>
      <c r="O127" s="28">
        <f>N127*19%</f>
        <v>57988</v>
      </c>
      <c r="P127" s="28">
        <f>N127+O127</f>
        <v>363188</v>
      </c>
    </row>
    <row r="128" spans="2:16" ht="39.75" customHeight="1" thickBot="1" x14ac:dyDescent="0.25">
      <c r="B128" s="23">
        <v>2</v>
      </c>
      <c r="C128" s="46" t="s">
        <v>41</v>
      </c>
      <c r="D128" s="47" t="s">
        <v>206</v>
      </c>
      <c r="E128" s="48" t="s">
        <v>140</v>
      </c>
      <c r="F128" s="46" t="s">
        <v>40</v>
      </c>
      <c r="G128" s="139">
        <v>1</v>
      </c>
      <c r="H128" s="139">
        <v>1</v>
      </c>
      <c r="I128" s="116">
        <v>2</v>
      </c>
      <c r="J128" s="27"/>
      <c r="K128" s="28">
        <v>898156</v>
      </c>
      <c r="L128" s="28">
        <f t="shared" ref="L128:L129" si="20">K128*19%</f>
        <v>170649.64</v>
      </c>
      <c r="M128" s="28">
        <f t="shared" ref="M128:M129" si="21">K128+L128</f>
        <v>1068805.6400000001</v>
      </c>
      <c r="N128" s="28">
        <v>305201</v>
      </c>
      <c r="O128" s="28">
        <f t="shared" ref="O128:O129" si="22">N128*19%</f>
        <v>57988.19</v>
      </c>
      <c r="P128" s="28">
        <f t="shared" ref="P128:P129" si="23">N128+O128</f>
        <v>363189.19</v>
      </c>
    </row>
    <row r="129" spans="2:16" ht="34.5" customHeight="1" thickBot="1" x14ac:dyDescent="0.25">
      <c r="B129" s="23">
        <v>3</v>
      </c>
      <c r="C129" s="46" t="s">
        <v>41</v>
      </c>
      <c r="D129" s="47" t="s">
        <v>206</v>
      </c>
      <c r="E129" s="48" t="s">
        <v>43</v>
      </c>
      <c r="F129" s="46" t="s">
        <v>40</v>
      </c>
      <c r="G129" s="139">
        <v>1</v>
      </c>
      <c r="H129" s="139">
        <v>1</v>
      </c>
      <c r="I129" s="116">
        <v>2</v>
      </c>
      <c r="J129" s="27"/>
      <c r="K129" s="28">
        <v>898156</v>
      </c>
      <c r="L129" s="28">
        <f t="shared" si="20"/>
        <v>170649.64</v>
      </c>
      <c r="M129" s="28">
        <f t="shared" si="21"/>
        <v>1068805.6400000001</v>
      </c>
      <c r="N129" s="28">
        <v>305202</v>
      </c>
      <c r="O129" s="28">
        <f t="shared" si="22"/>
        <v>57988.38</v>
      </c>
      <c r="P129" s="28">
        <f t="shared" si="23"/>
        <v>363190.38</v>
      </c>
    </row>
    <row r="130" spans="2:16" ht="15.75" thickBot="1" x14ac:dyDescent="0.25">
      <c r="B130" s="169" t="s">
        <v>5</v>
      </c>
      <c r="C130" s="170"/>
      <c r="D130" s="170"/>
      <c r="E130" s="170"/>
      <c r="F130" s="170"/>
      <c r="G130" s="170"/>
      <c r="H130" s="170"/>
      <c r="I130" s="171"/>
      <c r="J130" s="30"/>
      <c r="K130" s="31"/>
      <c r="L130" s="32"/>
      <c r="M130" s="33">
        <f>SUM(M127:M129)</f>
        <v>3206416.9200000004</v>
      </c>
      <c r="N130" s="31"/>
      <c r="O130" s="32"/>
      <c r="P130" s="33">
        <f>SUM(P127:P129)</f>
        <v>1089567.5699999998</v>
      </c>
    </row>
    <row r="131" spans="2:16" ht="16.5" thickBot="1" x14ac:dyDescent="0.3">
      <c r="P131" s="145"/>
    </row>
    <row r="132" spans="2:16" s="4" customFormat="1" ht="24.75" customHeight="1" thickBot="1" x14ac:dyDescent="0.25">
      <c r="B132" s="166" t="s">
        <v>234</v>
      </c>
      <c r="C132" s="167"/>
      <c r="D132" s="167"/>
      <c r="E132" s="167"/>
      <c r="F132" s="167"/>
      <c r="G132" s="167"/>
      <c r="H132" s="167"/>
      <c r="I132" s="168"/>
      <c r="J132" s="6"/>
      <c r="K132" s="146" t="s">
        <v>232</v>
      </c>
      <c r="L132" s="147"/>
      <c r="M132" s="148"/>
      <c r="N132" s="146" t="s">
        <v>233</v>
      </c>
      <c r="O132" s="147"/>
      <c r="P132" s="148"/>
    </row>
    <row r="133" spans="2:16" s="5" customFormat="1" ht="37.5" customHeight="1" thickBot="1" x14ac:dyDescent="0.25">
      <c r="B133" s="43" t="s">
        <v>0</v>
      </c>
      <c r="C133" s="44" t="s">
        <v>20</v>
      </c>
      <c r="D133" s="45" t="s">
        <v>17</v>
      </c>
      <c r="E133" s="44" t="s">
        <v>10</v>
      </c>
      <c r="F133" s="45" t="s">
        <v>11</v>
      </c>
      <c r="G133" s="45" t="s">
        <v>18</v>
      </c>
      <c r="H133" s="45" t="s">
        <v>227</v>
      </c>
      <c r="I133" s="45" t="s">
        <v>1</v>
      </c>
      <c r="J133" s="20"/>
      <c r="K133" s="21" t="s">
        <v>2</v>
      </c>
      <c r="L133" s="22" t="s">
        <v>3</v>
      </c>
      <c r="M133" s="21" t="s">
        <v>4</v>
      </c>
      <c r="N133" s="21" t="s">
        <v>2</v>
      </c>
      <c r="O133" s="22" t="s">
        <v>3</v>
      </c>
      <c r="P133" s="21" t="s">
        <v>4</v>
      </c>
    </row>
    <row r="134" spans="2:16" s="5" customFormat="1" ht="23.25" thickBot="1" x14ac:dyDescent="0.25">
      <c r="B134" s="23">
        <v>1</v>
      </c>
      <c r="C134" s="24" t="s">
        <v>87</v>
      </c>
      <c r="D134" s="29" t="s">
        <v>35</v>
      </c>
      <c r="E134" s="48" t="s">
        <v>88</v>
      </c>
      <c r="F134" s="24" t="s">
        <v>137</v>
      </c>
      <c r="G134" s="59">
        <v>1</v>
      </c>
      <c r="H134" s="59">
        <v>1</v>
      </c>
      <c r="I134" s="58">
        <v>2</v>
      </c>
      <c r="J134" s="27"/>
      <c r="K134" s="28">
        <v>950000</v>
      </c>
      <c r="L134" s="28">
        <f>K134*19%</f>
        <v>180500</v>
      </c>
      <c r="M134" s="28">
        <f>K134+L134</f>
        <v>1130500</v>
      </c>
      <c r="N134" s="28">
        <v>305200</v>
      </c>
      <c r="O134" s="28">
        <f>N134*19%</f>
        <v>57988</v>
      </c>
      <c r="P134" s="28">
        <f>N134+O134</f>
        <v>363188</v>
      </c>
    </row>
    <row r="135" spans="2:16" s="5" customFormat="1" ht="15.75" thickBot="1" x14ac:dyDescent="0.3">
      <c r="B135" s="169" t="s">
        <v>5</v>
      </c>
      <c r="C135" s="170"/>
      <c r="D135" s="170"/>
      <c r="E135" s="170"/>
      <c r="F135" s="170"/>
      <c r="G135" s="170"/>
      <c r="H135" s="170"/>
      <c r="I135" s="171"/>
      <c r="J135" s="30"/>
      <c r="K135" s="31"/>
      <c r="L135" s="32"/>
      <c r="M135" s="33">
        <f>SUM(M134:M134)</f>
        <v>1130500</v>
      </c>
      <c r="N135" s="31"/>
      <c r="O135" s="32"/>
      <c r="P135" s="33">
        <f>SUM(P134:P134)</f>
        <v>363188</v>
      </c>
    </row>
    <row r="136" spans="2:16" ht="16.5" thickBot="1" x14ac:dyDescent="0.3"/>
    <row r="137" spans="2:16" s="4" customFormat="1" ht="21" customHeight="1" thickBot="1" x14ac:dyDescent="0.25">
      <c r="B137" s="166" t="s">
        <v>141</v>
      </c>
      <c r="C137" s="167"/>
      <c r="D137" s="167"/>
      <c r="E137" s="167"/>
      <c r="F137" s="167"/>
      <c r="G137" s="167"/>
      <c r="H137" s="167"/>
      <c r="I137" s="168"/>
      <c r="J137" s="6"/>
      <c r="K137" s="146" t="s">
        <v>232</v>
      </c>
      <c r="L137" s="147"/>
      <c r="M137" s="148"/>
      <c r="N137" s="146" t="s">
        <v>233</v>
      </c>
      <c r="O137" s="147"/>
      <c r="P137" s="148"/>
    </row>
    <row r="138" spans="2:16" s="5" customFormat="1" ht="34.5" customHeight="1" thickBot="1" x14ac:dyDescent="0.25">
      <c r="B138" s="43" t="s">
        <v>0</v>
      </c>
      <c r="C138" s="44" t="s">
        <v>20</v>
      </c>
      <c r="D138" s="45" t="s">
        <v>17</v>
      </c>
      <c r="E138" s="44" t="s">
        <v>10</v>
      </c>
      <c r="F138" s="45" t="s">
        <v>11</v>
      </c>
      <c r="G138" s="45" t="s">
        <v>18</v>
      </c>
      <c r="H138" s="45" t="s">
        <v>227</v>
      </c>
      <c r="I138" s="45" t="s">
        <v>1</v>
      </c>
      <c r="J138" s="20"/>
      <c r="K138" s="21" t="s">
        <v>2</v>
      </c>
      <c r="L138" s="22" t="s">
        <v>3</v>
      </c>
      <c r="M138" s="21" t="s">
        <v>4</v>
      </c>
      <c r="N138" s="21" t="s">
        <v>2</v>
      </c>
      <c r="O138" s="22" t="s">
        <v>3</v>
      </c>
      <c r="P138" s="21" t="s">
        <v>4</v>
      </c>
    </row>
    <row r="139" spans="2:16" s="5" customFormat="1" ht="42" customHeight="1" thickBot="1" x14ac:dyDescent="0.25">
      <c r="B139" s="23">
        <v>1</v>
      </c>
      <c r="C139" s="24" t="s">
        <v>44</v>
      </c>
      <c r="D139" s="25" t="s">
        <v>45</v>
      </c>
      <c r="E139" s="48" t="s">
        <v>82</v>
      </c>
      <c r="F139" s="24" t="s">
        <v>137</v>
      </c>
      <c r="G139" s="59">
        <v>1</v>
      </c>
      <c r="H139" s="59">
        <v>1</v>
      </c>
      <c r="I139" s="58">
        <v>2</v>
      </c>
      <c r="J139" s="27"/>
      <c r="K139" s="28">
        <v>898156</v>
      </c>
      <c r="L139" s="28">
        <f>K139*19%</f>
        <v>170649.64</v>
      </c>
      <c r="M139" s="28">
        <f>K139+L139</f>
        <v>1068805.6400000001</v>
      </c>
      <c r="N139" s="28">
        <v>305200</v>
      </c>
      <c r="O139" s="28">
        <f>N139*19%</f>
        <v>57988</v>
      </c>
      <c r="P139" s="28">
        <f>N139+O139</f>
        <v>363188</v>
      </c>
    </row>
    <row r="140" spans="2:16" s="5" customFormat="1" ht="23.25" thickBot="1" x14ac:dyDescent="0.25">
      <c r="B140" s="23">
        <v>2</v>
      </c>
      <c r="C140" s="24" t="s">
        <v>44</v>
      </c>
      <c r="D140" s="29" t="s">
        <v>46</v>
      </c>
      <c r="E140" s="26" t="s">
        <v>83</v>
      </c>
      <c r="F140" s="24" t="s">
        <v>40</v>
      </c>
      <c r="G140" s="59">
        <v>1</v>
      </c>
      <c r="H140" s="59">
        <v>1</v>
      </c>
      <c r="I140" s="58">
        <v>2</v>
      </c>
      <c r="J140" s="27"/>
      <c r="K140" s="28">
        <v>3057000</v>
      </c>
      <c r="L140" s="28">
        <f t="shared" ref="L140:L158" si="24">K140*19%</f>
        <v>580830</v>
      </c>
      <c r="M140" s="28">
        <f t="shared" ref="M140:M145" si="25">K140+L140</f>
        <v>3637830</v>
      </c>
      <c r="N140" s="28">
        <v>305201</v>
      </c>
      <c r="O140" s="28">
        <f t="shared" ref="O140:O158" si="26">N140*19%</f>
        <v>57988.19</v>
      </c>
      <c r="P140" s="28">
        <f t="shared" ref="P140:P158" si="27">N140+O140</f>
        <v>363189.19</v>
      </c>
    </row>
    <row r="141" spans="2:16" s="5" customFormat="1" ht="41.25" customHeight="1" thickBot="1" x14ac:dyDescent="0.25">
      <c r="B141" s="23">
        <v>3</v>
      </c>
      <c r="C141" s="24" t="s">
        <v>44</v>
      </c>
      <c r="D141" s="25" t="s">
        <v>47</v>
      </c>
      <c r="E141" s="26" t="s">
        <v>84</v>
      </c>
      <c r="F141" s="24" t="s">
        <v>40</v>
      </c>
      <c r="G141" s="59">
        <v>1</v>
      </c>
      <c r="H141" s="59">
        <v>1</v>
      </c>
      <c r="I141" s="58">
        <v>2</v>
      </c>
      <c r="J141" s="27"/>
      <c r="K141" s="28">
        <v>898156</v>
      </c>
      <c r="L141" s="28">
        <f t="shared" si="24"/>
        <v>170649.64</v>
      </c>
      <c r="M141" s="28">
        <f t="shared" si="25"/>
        <v>1068805.6400000001</v>
      </c>
      <c r="N141" s="28">
        <v>305202</v>
      </c>
      <c r="O141" s="28">
        <f t="shared" si="26"/>
        <v>57988.38</v>
      </c>
      <c r="P141" s="28">
        <f t="shared" si="27"/>
        <v>363190.38</v>
      </c>
    </row>
    <row r="142" spans="2:16" s="5" customFormat="1" ht="48.75" customHeight="1" thickBot="1" x14ac:dyDescent="0.25">
      <c r="B142" s="23">
        <v>4</v>
      </c>
      <c r="C142" s="24" t="s">
        <v>44</v>
      </c>
      <c r="D142" s="26" t="s">
        <v>48</v>
      </c>
      <c r="E142" s="26" t="s">
        <v>85</v>
      </c>
      <c r="F142" s="24" t="s">
        <v>40</v>
      </c>
      <c r="G142" s="59">
        <v>1</v>
      </c>
      <c r="H142" s="59">
        <v>1</v>
      </c>
      <c r="I142" s="58">
        <v>2</v>
      </c>
      <c r="J142" s="27"/>
      <c r="K142" s="28">
        <v>1594286</v>
      </c>
      <c r="L142" s="28">
        <f t="shared" si="24"/>
        <v>302914.34000000003</v>
      </c>
      <c r="M142" s="28">
        <f t="shared" si="25"/>
        <v>1897200.34</v>
      </c>
      <c r="N142" s="28">
        <v>305203</v>
      </c>
      <c r="O142" s="28">
        <f t="shared" si="26"/>
        <v>57988.57</v>
      </c>
      <c r="P142" s="28">
        <f t="shared" si="27"/>
        <v>363191.57</v>
      </c>
    </row>
    <row r="143" spans="2:16" s="5" customFormat="1" ht="23.25" thickBot="1" x14ac:dyDescent="0.25">
      <c r="B143" s="23">
        <v>5</v>
      </c>
      <c r="C143" s="24" t="s">
        <v>44</v>
      </c>
      <c r="D143" s="26" t="s">
        <v>49</v>
      </c>
      <c r="E143" s="26" t="s">
        <v>50</v>
      </c>
      <c r="F143" s="24" t="s">
        <v>40</v>
      </c>
      <c r="G143" s="59">
        <v>1</v>
      </c>
      <c r="H143" s="59">
        <v>1</v>
      </c>
      <c r="I143" s="58">
        <v>2</v>
      </c>
      <c r="J143" s="27"/>
      <c r="K143" s="28">
        <v>1281000</v>
      </c>
      <c r="L143" s="28">
        <f t="shared" si="24"/>
        <v>243390</v>
      </c>
      <c r="M143" s="28">
        <f t="shared" si="25"/>
        <v>1524390</v>
      </c>
      <c r="N143" s="28">
        <v>305204</v>
      </c>
      <c r="O143" s="28">
        <f t="shared" si="26"/>
        <v>57988.76</v>
      </c>
      <c r="P143" s="28">
        <f t="shared" si="27"/>
        <v>363192.76</v>
      </c>
    </row>
    <row r="144" spans="2:16" s="5" customFormat="1" ht="29.25" customHeight="1" thickBot="1" x14ac:dyDescent="0.25">
      <c r="B144" s="23">
        <v>6</v>
      </c>
      <c r="C144" s="24" t="s">
        <v>44</v>
      </c>
      <c r="D144" s="26" t="s">
        <v>51</v>
      </c>
      <c r="E144" s="26" t="s">
        <v>52</v>
      </c>
      <c r="F144" s="24" t="s">
        <v>40</v>
      </c>
      <c r="G144" s="59">
        <v>1</v>
      </c>
      <c r="H144" s="59">
        <v>1</v>
      </c>
      <c r="I144" s="58">
        <v>2</v>
      </c>
      <c r="J144" s="27"/>
      <c r="K144" s="28">
        <v>1277118</v>
      </c>
      <c r="L144" s="28">
        <f t="shared" si="24"/>
        <v>242652.42</v>
      </c>
      <c r="M144" s="28">
        <f t="shared" si="25"/>
        <v>1519770.42</v>
      </c>
      <c r="N144" s="28">
        <v>305205</v>
      </c>
      <c r="O144" s="28">
        <f t="shared" si="26"/>
        <v>57988.95</v>
      </c>
      <c r="P144" s="28">
        <f t="shared" si="27"/>
        <v>363193.95</v>
      </c>
    </row>
    <row r="145" spans="2:16" s="5" customFormat="1" ht="28.5" customHeight="1" thickBot="1" x14ac:dyDescent="0.25">
      <c r="B145" s="23">
        <v>7</v>
      </c>
      <c r="C145" s="24" t="s">
        <v>44</v>
      </c>
      <c r="D145" s="26" t="s">
        <v>53</v>
      </c>
      <c r="E145" s="26" t="s">
        <v>54</v>
      </c>
      <c r="F145" s="24" t="s">
        <v>40</v>
      </c>
      <c r="G145" s="59">
        <v>1</v>
      </c>
      <c r="H145" s="59">
        <v>1</v>
      </c>
      <c r="I145" s="58">
        <v>2</v>
      </c>
      <c r="J145" s="27"/>
      <c r="K145" s="28">
        <v>1663500</v>
      </c>
      <c r="L145" s="28">
        <f t="shared" si="24"/>
        <v>316065</v>
      </c>
      <c r="M145" s="28">
        <f t="shared" si="25"/>
        <v>1979565</v>
      </c>
      <c r="N145" s="28">
        <v>305206</v>
      </c>
      <c r="O145" s="28">
        <f t="shared" si="26"/>
        <v>57989.14</v>
      </c>
      <c r="P145" s="28">
        <f t="shared" si="27"/>
        <v>363195.14</v>
      </c>
    </row>
    <row r="146" spans="2:16" s="5" customFormat="1" thickBot="1" x14ac:dyDescent="0.25">
      <c r="B146" s="23">
        <v>8</v>
      </c>
      <c r="C146" s="24" t="s">
        <v>44</v>
      </c>
      <c r="D146" s="25" t="s">
        <v>47</v>
      </c>
      <c r="E146" s="26" t="s">
        <v>81</v>
      </c>
      <c r="F146" s="24" t="s">
        <v>40</v>
      </c>
      <c r="G146" s="59">
        <v>1</v>
      </c>
      <c r="H146" s="59">
        <v>1</v>
      </c>
      <c r="I146" s="58">
        <v>2</v>
      </c>
      <c r="J146" s="27"/>
      <c r="K146" s="28">
        <v>898156</v>
      </c>
      <c r="L146" s="28">
        <f>K146*19%</f>
        <v>170649.64</v>
      </c>
      <c r="M146" s="28">
        <f>K146+L146</f>
        <v>1068805.6400000001</v>
      </c>
      <c r="N146" s="28">
        <v>305207</v>
      </c>
      <c r="O146" s="28">
        <f t="shared" si="26"/>
        <v>57989.33</v>
      </c>
      <c r="P146" s="28">
        <f t="shared" si="27"/>
        <v>363196.33</v>
      </c>
    </row>
    <row r="147" spans="2:16" s="5" customFormat="1" ht="34.5" customHeight="1" thickBot="1" x14ac:dyDescent="0.25">
      <c r="B147" s="23">
        <v>9</v>
      </c>
      <c r="C147" s="24" t="s">
        <v>44</v>
      </c>
      <c r="D147" s="29" t="s">
        <v>55</v>
      </c>
      <c r="E147" s="26" t="s">
        <v>56</v>
      </c>
      <c r="F147" s="24" t="s">
        <v>40</v>
      </c>
      <c r="G147" s="59">
        <v>1</v>
      </c>
      <c r="H147" s="59">
        <v>1</v>
      </c>
      <c r="I147" s="58">
        <v>2</v>
      </c>
      <c r="J147" s="27"/>
      <c r="K147" s="28">
        <v>1152000</v>
      </c>
      <c r="L147" s="28">
        <f t="shared" si="24"/>
        <v>218880</v>
      </c>
      <c r="M147" s="28">
        <f t="shared" ref="M147:M151" si="28">K147+L147</f>
        <v>1370880</v>
      </c>
      <c r="N147" s="28">
        <v>305208</v>
      </c>
      <c r="O147" s="28">
        <f t="shared" si="26"/>
        <v>57989.520000000004</v>
      </c>
      <c r="P147" s="28">
        <f t="shared" si="27"/>
        <v>363197.52</v>
      </c>
    </row>
    <row r="148" spans="2:16" s="5" customFormat="1" ht="38.25" customHeight="1" thickBot="1" x14ac:dyDescent="0.25">
      <c r="B148" s="23">
        <v>10</v>
      </c>
      <c r="C148" s="24" t="s">
        <v>44</v>
      </c>
      <c r="D148" s="29" t="s">
        <v>57</v>
      </c>
      <c r="E148" s="26" t="s">
        <v>58</v>
      </c>
      <c r="F148" s="24" t="s">
        <v>40</v>
      </c>
      <c r="G148" s="59">
        <v>1</v>
      </c>
      <c r="H148" s="59">
        <v>1</v>
      </c>
      <c r="I148" s="58">
        <v>2</v>
      </c>
      <c r="J148" s="27"/>
      <c r="K148" s="28">
        <v>1645714</v>
      </c>
      <c r="L148" s="28">
        <f t="shared" si="24"/>
        <v>312685.66000000003</v>
      </c>
      <c r="M148" s="28">
        <f t="shared" si="28"/>
        <v>1958399.6600000001</v>
      </c>
      <c r="N148" s="28">
        <v>305209</v>
      </c>
      <c r="O148" s="28">
        <f t="shared" si="26"/>
        <v>57989.71</v>
      </c>
      <c r="P148" s="28">
        <f t="shared" si="27"/>
        <v>363198.71</v>
      </c>
    </row>
    <row r="149" spans="2:16" s="5" customFormat="1" ht="36" customHeight="1" thickBot="1" x14ac:dyDescent="0.25">
      <c r="B149" s="23">
        <v>11</v>
      </c>
      <c r="C149" s="24" t="s">
        <v>44</v>
      </c>
      <c r="D149" s="25" t="s">
        <v>47</v>
      </c>
      <c r="E149" s="26" t="s">
        <v>59</v>
      </c>
      <c r="F149" s="24" t="s">
        <v>40</v>
      </c>
      <c r="G149" s="59">
        <v>1</v>
      </c>
      <c r="H149" s="59">
        <v>1</v>
      </c>
      <c r="I149" s="58">
        <v>2</v>
      </c>
      <c r="J149" s="27"/>
      <c r="K149" s="28">
        <v>898156</v>
      </c>
      <c r="L149" s="28">
        <f t="shared" si="24"/>
        <v>170649.64</v>
      </c>
      <c r="M149" s="28">
        <f t="shared" si="28"/>
        <v>1068805.6400000001</v>
      </c>
      <c r="N149" s="28">
        <v>305210</v>
      </c>
      <c r="O149" s="28">
        <f t="shared" si="26"/>
        <v>57989.9</v>
      </c>
      <c r="P149" s="28">
        <f t="shared" si="27"/>
        <v>363199.9</v>
      </c>
    </row>
    <row r="150" spans="2:16" s="5" customFormat="1" ht="39" customHeight="1" thickBot="1" x14ac:dyDescent="0.25">
      <c r="B150" s="23">
        <v>12</v>
      </c>
      <c r="C150" s="24" t="s">
        <v>44</v>
      </c>
      <c r="D150" s="26" t="s">
        <v>79</v>
      </c>
      <c r="E150" s="26" t="s">
        <v>60</v>
      </c>
      <c r="F150" s="24" t="s">
        <v>40</v>
      </c>
      <c r="G150" s="59">
        <v>1</v>
      </c>
      <c r="H150" s="59">
        <v>1</v>
      </c>
      <c r="I150" s="58">
        <v>2</v>
      </c>
      <c r="J150" s="27"/>
      <c r="K150" s="28">
        <v>1594286</v>
      </c>
      <c r="L150" s="28">
        <f t="shared" si="24"/>
        <v>302914.34000000003</v>
      </c>
      <c r="M150" s="28">
        <f t="shared" si="28"/>
        <v>1897200.34</v>
      </c>
      <c r="N150" s="28">
        <v>305211</v>
      </c>
      <c r="O150" s="28">
        <f t="shared" si="26"/>
        <v>57990.090000000004</v>
      </c>
      <c r="P150" s="28">
        <f t="shared" si="27"/>
        <v>363201.09</v>
      </c>
    </row>
    <row r="151" spans="2:16" s="5" customFormat="1" ht="37.5" customHeight="1" thickBot="1" x14ac:dyDescent="0.25">
      <c r="B151" s="23">
        <v>13</v>
      </c>
      <c r="C151" s="24" t="s">
        <v>44</v>
      </c>
      <c r="D151" s="29" t="s">
        <v>207</v>
      </c>
      <c r="E151" s="26" t="s">
        <v>80</v>
      </c>
      <c r="F151" s="24" t="s">
        <v>40</v>
      </c>
      <c r="G151" s="59">
        <v>1</v>
      </c>
      <c r="H151" s="59">
        <v>1</v>
      </c>
      <c r="I151" s="58">
        <v>2</v>
      </c>
      <c r="J151" s="27"/>
      <c r="K151" s="28">
        <v>1020000</v>
      </c>
      <c r="L151" s="28">
        <f t="shared" si="24"/>
        <v>193800</v>
      </c>
      <c r="M151" s="28">
        <f t="shared" si="28"/>
        <v>1213800</v>
      </c>
      <c r="N151" s="28">
        <v>305212</v>
      </c>
      <c r="O151" s="28">
        <f t="shared" si="26"/>
        <v>57990.28</v>
      </c>
      <c r="P151" s="28">
        <f t="shared" si="27"/>
        <v>363202.28</v>
      </c>
    </row>
    <row r="152" spans="2:16" s="5" customFormat="1" ht="29.25" customHeight="1" thickBot="1" x14ac:dyDescent="0.25">
      <c r="B152" s="23">
        <v>14</v>
      </c>
      <c r="C152" s="24" t="s">
        <v>44</v>
      </c>
      <c r="D152" s="26" t="s">
        <v>61</v>
      </c>
      <c r="E152" s="26" t="s">
        <v>62</v>
      </c>
      <c r="F152" s="24" t="s">
        <v>40</v>
      </c>
      <c r="G152" s="59">
        <v>1</v>
      </c>
      <c r="H152" s="59">
        <v>1</v>
      </c>
      <c r="I152" s="58">
        <v>2</v>
      </c>
      <c r="J152" s="27"/>
      <c r="K152" s="28">
        <v>898156</v>
      </c>
      <c r="L152" s="28">
        <f>K152*19%</f>
        <v>170649.64</v>
      </c>
      <c r="M152" s="28">
        <f>K152+L152</f>
        <v>1068805.6400000001</v>
      </c>
      <c r="N152" s="28">
        <v>305213</v>
      </c>
      <c r="O152" s="28">
        <f t="shared" si="26"/>
        <v>57990.47</v>
      </c>
      <c r="P152" s="28">
        <f t="shared" si="27"/>
        <v>363203.47</v>
      </c>
    </row>
    <row r="153" spans="2:16" s="5" customFormat="1" ht="28.5" customHeight="1" thickBot="1" x14ac:dyDescent="0.25">
      <c r="B153" s="23">
        <v>15</v>
      </c>
      <c r="C153" s="24" t="s">
        <v>44</v>
      </c>
      <c r="D153" s="26" t="s">
        <v>63</v>
      </c>
      <c r="E153" s="26" t="s">
        <v>64</v>
      </c>
      <c r="F153" s="24" t="s">
        <v>40</v>
      </c>
      <c r="G153" s="59">
        <v>1</v>
      </c>
      <c r="H153" s="59">
        <v>1</v>
      </c>
      <c r="I153" s="58">
        <v>2</v>
      </c>
      <c r="J153" s="27"/>
      <c r="K153" s="28">
        <v>1132900</v>
      </c>
      <c r="L153" s="28">
        <f t="shared" si="24"/>
        <v>215251</v>
      </c>
      <c r="M153" s="28">
        <f t="shared" ref="M153:M155" si="29">K153+L153</f>
        <v>1348151</v>
      </c>
      <c r="N153" s="28">
        <v>305214</v>
      </c>
      <c r="O153" s="28">
        <f t="shared" si="26"/>
        <v>57990.66</v>
      </c>
      <c r="P153" s="28">
        <f t="shared" si="27"/>
        <v>363204.66000000003</v>
      </c>
    </row>
    <row r="154" spans="2:16" s="5" customFormat="1" ht="27.75" customHeight="1" thickBot="1" x14ac:dyDescent="0.25">
      <c r="B154" s="23">
        <v>16</v>
      </c>
      <c r="C154" s="24" t="s">
        <v>44</v>
      </c>
      <c r="D154" s="29" t="s">
        <v>65</v>
      </c>
      <c r="E154" s="26" t="s">
        <v>66</v>
      </c>
      <c r="F154" s="24" t="s">
        <v>40</v>
      </c>
      <c r="G154" s="59">
        <v>1</v>
      </c>
      <c r="H154" s="59">
        <v>1</v>
      </c>
      <c r="I154" s="58">
        <v>2</v>
      </c>
      <c r="J154" s="27"/>
      <c r="K154" s="28">
        <v>2026720</v>
      </c>
      <c r="L154" s="28">
        <f t="shared" si="24"/>
        <v>385076.8</v>
      </c>
      <c r="M154" s="28">
        <f t="shared" si="29"/>
        <v>2411796.7999999998</v>
      </c>
      <c r="N154" s="28">
        <v>305215</v>
      </c>
      <c r="O154" s="28">
        <f t="shared" si="26"/>
        <v>57990.85</v>
      </c>
      <c r="P154" s="28">
        <f t="shared" si="27"/>
        <v>363205.85</v>
      </c>
    </row>
    <row r="155" spans="2:16" s="5" customFormat="1" ht="27.75" customHeight="1" thickBot="1" x14ac:dyDescent="0.25">
      <c r="B155" s="23">
        <v>17</v>
      </c>
      <c r="C155" s="24" t="s">
        <v>44</v>
      </c>
      <c r="D155" s="26" t="s">
        <v>67</v>
      </c>
      <c r="E155" s="26" t="s">
        <v>68</v>
      </c>
      <c r="F155" s="24" t="s">
        <v>40</v>
      </c>
      <c r="G155" s="59">
        <v>1</v>
      </c>
      <c r="H155" s="59">
        <v>1</v>
      </c>
      <c r="I155" s="58">
        <v>2</v>
      </c>
      <c r="J155" s="27"/>
      <c r="K155" s="28">
        <v>2539500</v>
      </c>
      <c r="L155" s="28">
        <f t="shared" si="24"/>
        <v>482505</v>
      </c>
      <c r="M155" s="28">
        <f t="shared" si="29"/>
        <v>3022005</v>
      </c>
      <c r="N155" s="28">
        <v>305216</v>
      </c>
      <c r="O155" s="28">
        <f t="shared" si="26"/>
        <v>57991.040000000001</v>
      </c>
      <c r="P155" s="28">
        <f t="shared" si="27"/>
        <v>363207.04</v>
      </c>
    </row>
    <row r="156" spans="2:16" s="5" customFormat="1" ht="31.5" customHeight="1" thickBot="1" x14ac:dyDescent="0.25">
      <c r="B156" s="23">
        <v>18</v>
      </c>
      <c r="C156" s="24" t="s">
        <v>44</v>
      </c>
      <c r="D156" s="26" t="s">
        <v>63</v>
      </c>
      <c r="E156" s="26" t="s">
        <v>69</v>
      </c>
      <c r="F156" s="24" t="s">
        <v>40</v>
      </c>
      <c r="G156" s="59">
        <v>1</v>
      </c>
      <c r="H156" s="59">
        <v>1</v>
      </c>
      <c r="I156" s="58">
        <v>2</v>
      </c>
      <c r="J156" s="27"/>
      <c r="K156" s="28">
        <v>1132900</v>
      </c>
      <c r="L156" s="28">
        <f>K156*19%</f>
        <v>215251</v>
      </c>
      <c r="M156" s="28">
        <f>K156+L156</f>
        <v>1348151</v>
      </c>
      <c r="N156" s="28">
        <v>305217</v>
      </c>
      <c r="O156" s="28">
        <f t="shared" si="26"/>
        <v>57991.23</v>
      </c>
      <c r="P156" s="28">
        <f t="shared" si="27"/>
        <v>363208.23</v>
      </c>
    </row>
    <row r="157" spans="2:16" s="5" customFormat="1" ht="27" customHeight="1" thickBot="1" x14ac:dyDescent="0.25">
      <c r="B157" s="23">
        <v>19</v>
      </c>
      <c r="C157" s="24" t="s">
        <v>44</v>
      </c>
      <c r="D157" s="26" t="s">
        <v>61</v>
      </c>
      <c r="E157" s="26" t="s">
        <v>70</v>
      </c>
      <c r="F157" s="24" t="s">
        <v>40</v>
      </c>
      <c r="G157" s="59">
        <v>1</v>
      </c>
      <c r="H157" s="59">
        <v>1</v>
      </c>
      <c r="I157" s="58">
        <v>2</v>
      </c>
      <c r="J157" s="27"/>
      <c r="K157" s="28">
        <v>898156</v>
      </c>
      <c r="L157" s="28">
        <f t="shared" si="24"/>
        <v>170649.64</v>
      </c>
      <c r="M157" s="28">
        <f t="shared" ref="M157:M158" si="30">K157+L157</f>
        <v>1068805.6400000001</v>
      </c>
      <c r="N157" s="28">
        <v>305218</v>
      </c>
      <c r="O157" s="28">
        <f t="shared" si="26"/>
        <v>57991.42</v>
      </c>
      <c r="P157" s="28">
        <f t="shared" si="27"/>
        <v>363209.42</v>
      </c>
    </row>
    <row r="158" spans="2:16" s="5" customFormat="1" thickBot="1" x14ac:dyDescent="0.25">
      <c r="B158" s="23">
        <v>20</v>
      </c>
      <c r="C158" s="24" t="s">
        <v>44</v>
      </c>
      <c r="D158" s="26" t="s">
        <v>48</v>
      </c>
      <c r="E158" s="26" t="s">
        <v>71</v>
      </c>
      <c r="F158" s="24" t="s">
        <v>40</v>
      </c>
      <c r="G158" s="59">
        <v>1</v>
      </c>
      <c r="H158" s="59">
        <v>1</v>
      </c>
      <c r="I158" s="58">
        <v>2</v>
      </c>
      <c r="J158" s="27"/>
      <c r="K158" s="28">
        <v>1594286</v>
      </c>
      <c r="L158" s="28">
        <f t="shared" si="24"/>
        <v>302914.34000000003</v>
      </c>
      <c r="M158" s="28">
        <f t="shared" si="30"/>
        <v>1897200.34</v>
      </c>
      <c r="N158" s="28">
        <v>305219</v>
      </c>
      <c r="O158" s="28">
        <f t="shared" si="26"/>
        <v>57991.61</v>
      </c>
      <c r="P158" s="28">
        <f t="shared" si="27"/>
        <v>363210.61</v>
      </c>
    </row>
    <row r="159" spans="2:16" s="5" customFormat="1" ht="15.75" thickBot="1" x14ac:dyDescent="0.3">
      <c r="B159" s="169" t="s">
        <v>5</v>
      </c>
      <c r="C159" s="170"/>
      <c r="D159" s="170"/>
      <c r="E159" s="170"/>
      <c r="F159" s="170"/>
      <c r="G159" s="170"/>
      <c r="H159" s="170"/>
      <c r="I159" s="171"/>
      <c r="J159" s="30"/>
      <c r="K159" s="31"/>
      <c r="L159" s="32"/>
      <c r="M159" s="33">
        <f>SUM(M139:M158)</f>
        <v>33439173.740000006</v>
      </c>
      <c r="N159" s="31"/>
      <c r="O159" s="32"/>
      <c r="P159" s="33">
        <f>SUM(P139:P158)</f>
        <v>7263986.1000000006</v>
      </c>
    </row>
    <row r="160" spans="2:16" s="16" customFormat="1" ht="15.75" thickBot="1" x14ac:dyDescent="0.3">
      <c r="B160" s="34"/>
      <c r="C160" s="34"/>
      <c r="D160" s="34"/>
      <c r="E160" s="34"/>
      <c r="F160" s="34"/>
      <c r="G160" s="34"/>
      <c r="H160" s="34"/>
      <c r="I160" s="34"/>
      <c r="J160" s="35"/>
      <c r="K160" s="36"/>
      <c r="L160" s="36"/>
      <c r="M160" s="37"/>
    </row>
    <row r="161" spans="2:16" s="16" customFormat="1" ht="18.75" thickBot="1" x14ac:dyDescent="0.25">
      <c r="B161" s="173" t="s">
        <v>142</v>
      </c>
      <c r="C161" s="174"/>
      <c r="D161" s="174"/>
      <c r="E161" s="174"/>
      <c r="F161" s="174"/>
      <c r="G161" s="174"/>
      <c r="H161" s="175"/>
      <c r="I161" s="176"/>
      <c r="J161" s="6"/>
      <c r="K161" s="146" t="s">
        <v>7</v>
      </c>
      <c r="L161" s="147"/>
      <c r="M161" s="148"/>
    </row>
    <row r="162" spans="2:16" s="5" customFormat="1" ht="24" customHeight="1" thickBot="1" x14ac:dyDescent="0.25">
      <c r="B162" s="43" t="s">
        <v>0</v>
      </c>
      <c r="C162" s="44" t="s">
        <v>20</v>
      </c>
      <c r="D162" s="45" t="s">
        <v>17</v>
      </c>
      <c r="E162" s="44" t="s">
        <v>10</v>
      </c>
      <c r="F162" s="45" t="s">
        <v>11</v>
      </c>
      <c r="G162" s="106" t="s">
        <v>19</v>
      </c>
      <c r="H162" s="159" t="s">
        <v>229</v>
      </c>
      <c r="I162" s="160"/>
      <c r="J162" s="20"/>
      <c r="K162" s="21" t="s">
        <v>2</v>
      </c>
      <c r="L162" s="22" t="s">
        <v>3</v>
      </c>
      <c r="M162" s="21" t="s">
        <v>4</v>
      </c>
    </row>
    <row r="163" spans="2:16" s="16" customFormat="1" ht="37.5" customHeight="1" thickBot="1" x14ac:dyDescent="0.3">
      <c r="B163" s="23">
        <v>1</v>
      </c>
      <c r="C163" s="51" t="s">
        <v>44</v>
      </c>
      <c r="D163" s="52" t="s">
        <v>45</v>
      </c>
      <c r="E163" s="53" t="s">
        <v>86</v>
      </c>
      <c r="F163" s="54" t="s">
        <v>137</v>
      </c>
      <c r="G163" s="100" t="s">
        <v>72</v>
      </c>
      <c r="H163" s="157">
        <v>1</v>
      </c>
      <c r="I163" s="158"/>
      <c r="J163" s="35"/>
      <c r="K163" s="38">
        <v>500000</v>
      </c>
      <c r="L163" s="38">
        <f>K163*19%</f>
        <v>95000</v>
      </c>
      <c r="M163" s="38">
        <f>K163+L163</f>
        <v>595000</v>
      </c>
    </row>
    <row r="164" spans="2:16" s="16" customFormat="1" ht="26.25" customHeight="1" thickBot="1" x14ac:dyDescent="0.3">
      <c r="B164" s="49">
        <v>2</v>
      </c>
      <c r="C164" s="55" t="s">
        <v>44</v>
      </c>
      <c r="D164" s="29" t="s">
        <v>46</v>
      </c>
      <c r="E164" s="56" t="s">
        <v>73</v>
      </c>
      <c r="F164" s="54" t="s">
        <v>40</v>
      </c>
      <c r="G164" s="100" t="s">
        <v>76</v>
      </c>
      <c r="H164" s="157">
        <v>1</v>
      </c>
      <c r="I164" s="158"/>
      <c r="J164" s="35"/>
      <c r="K164" s="38">
        <v>300000</v>
      </c>
      <c r="L164" s="38">
        <f t="shared" ref="L164:L166" si="31">K164*19%</f>
        <v>57000</v>
      </c>
      <c r="M164" s="38">
        <f t="shared" ref="M164:M166" si="32">K164+L164</f>
        <v>357000</v>
      </c>
    </row>
    <row r="165" spans="2:16" s="16" customFormat="1" thickBot="1" x14ac:dyDescent="0.3">
      <c r="B165" s="49">
        <v>3</v>
      </c>
      <c r="C165" s="24" t="s">
        <v>44</v>
      </c>
      <c r="D165" s="25" t="s">
        <v>47</v>
      </c>
      <c r="E165" s="57" t="s">
        <v>74</v>
      </c>
      <c r="F165" s="54" t="s">
        <v>40</v>
      </c>
      <c r="G165" s="100" t="s">
        <v>77</v>
      </c>
      <c r="H165" s="157">
        <v>1</v>
      </c>
      <c r="I165" s="158"/>
      <c r="J165" s="35"/>
      <c r="K165" s="38">
        <v>380000</v>
      </c>
      <c r="L165" s="38">
        <f t="shared" si="31"/>
        <v>72200</v>
      </c>
      <c r="M165" s="38">
        <f t="shared" si="32"/>
        <v>452200</v>
      </c>
    </row>
    <row r="166" spans="2:16" s="16" customFormat="1" ht="57.75" customHeight="1" thickBot="1" x14ac:dyDescent="0.3">
      <c r="B166" s="49">
        <v>4</v>
      </c>
      <c r="C166" s="24" t="s">
        <v>44</v>
      </c>
      <c r="D166" s="26" t="s">
        <v>48</v>
      </c>
      <c r="E166" s="57" t="s">
        <v>75</v>
      </c>
      <c r="F166" s="54" t="s">
        <v>40</v>
      </c>
      <c r="G166" s="100" t="s">
        <v>78</v>
      </c>
      <c r="H166" s="157">
        <v>1</v>
      </c>
      <c r="I166" s="158"/>
      <c r="J166" s="35"/>
      <c r="K166" s="38">
        <v>2300000</v>
      </c>
      <c r="L166" s="38">
        <f t="shared" si="31"/>
        <v>437000</v>
      </c>
      <c r="M166" s="38">
        <f t="shared" si="32"/>
        <v>2737000</v>
      </c>
    </row>
    <row r="167" spans="2:16" s="16" customFormat="1" ht="15.75" thickBot="1" x14ac:dyDescent="0.3">
      <c r="B167" s="163" t="s">
        <v>5</v>
      </c>
      <c r="C167" s="164"/>
      <c r="D167" s="164"/>
      <c r="E167" s="164"/>
      <c r="F167" s="164"/>
      <c r="G167" s="164"/>
      <c r="H167" s="164"/>
      <c r="I167" s="165"/>
      <c r="J167" s="39"/>
      <c r="K167" s="40"/>
      <c r="L167" s="41"/>
      <c r="M167" s="42">
        <f>SUM(M163:M166)</f>
        <v>4141200</v>
      </c>
    </row>
    <row r="168" spans="2:16" ht="16.5" thickBot="1" x14ac:dyDescent="0.3"/>
    <row r="169" spans="2:16" customFormat="1" ht="19.5" customHeight="1" thickBot="1" x14ac:dyDescent="0.3">
      <c r="B169" s="177" t="s">
        <v>144</v>
      </c>
      <c r="C169" s="178"/>
      <c r="D169" s="178"/>
      <c r="E169" s="178"/>
      <c r="F169" s="178"/>
      <c r="G169" s="178"/>
      <c r="H169" s="178"/>
      <c r="I169" s="179"/>
      <c r="J169" s="108"/>
      <c r="K169" s="154" t="s">
        <v>232</v>
      </c>
      <c r="L169" s="155"/>
      <c r="M169" s="156"/>
      <c r="N169" s="154" t="s">
        <v>233</v>
      </c>
      <c r="O169" s="155"/>
      <c r="P169" s="156"/>
    </row>
    <row r="170" spans="2:16" customFormat="1" ht="39" customHeight="1" thickBot="1" x14ac:dyDescent="0.3">
      <c r="B170" s="109" t="s">
        <v>0</v>
      </c>
      <c r="C170" s="110" t="s">
        <v>20</v>
      </c>
      <c r="D170" s="111" t="s">
        <v>17</v>
      </c>
      <c r="E170" s="112" t="s">
        <v>10</v>
      </c>
      <c r="F170" s="111" t="s">
        <v>11</v>
      </c>
      <c r="G170" s="111" t="s">
        <v>18</v>
      </c>
      <c r="H170" s="111" t="s">
        <v>227</v>
      </c>
      <c r="I170" s="111" t="s">
        <v>1</v>
      </c>
      <c r="J170" s="64"/>
      <c r="K170" s="65" t="s">
        <v>2</v>
      </c>
      <c r="L170" s="66" t="s">
        <v>3</v>
      </c>
      <c r="M170" s="65" t="s">
        <v>4</v>
      </c>
      <c r="N170" s="65" t="s">
        <v>2</v>
      </c>
      <c r="O170" s="66" t="s">
        <v>3</v>
      </c>
      <c r="P170" s="65" t="s">
        <v>4</v>
      </c>
    </row>
    <row r="171" spans="2:16" customFormat="1" ht="41.25" customHeight="1" thickBot="1" x14ac:dyDescent="0.3">
      <c r="B171" s="67">
        <v>1</v>
      </c>
      <c r="C171" s="68" t="s">
        <v>38</v>
      </c>
      <c r="D171" s="69" t="s">
        <v>104</v>
      </c>
      <c r="E171" s="78" t="s">
        <v>177</v>
      </c>
      <c r="F171" s="68" t="s">
        <v>40</v>
      </c>
      <c r="G171" s="115">
        <v>1</v>
      </c>
      <c r="H171" s="115">
        <v>1</v>
      </c>
      <c r="I171" s="115">
        <v>2</v>
      </c>
      <c r="J171" s="27"/>
      <c r="K171" s="28">
        <v>898156</v>
      </c>
      <c r="L171" s="70">
        <f>K171*19%</f>
        <v>170649.64</v>
      </c>
      <c r="M171" s="70">
        <f>K171+L171</f>
        <v>1068805.6400000001</v>
      </c>
      <c r="N171" s="70">
        <v>305200</v>
      </c>
      <c r="O171" s="70">
        <f>N171*19%</f>
        <v>57988</v>
      </c>
      <c r="P171" s="70">
        <f>N171+O171</f>
        <v>363188</v>
      </c>
    </row>
    <row r="172" spans="2:16" customFormat="1" ht="37.5" customHeight="1" thickBot="1" x14ac:dyDescent="0.3">
      <c r="B172" s="67">
        <v>2</v>
      </c>
      <c r="C172" s="68" t="s">
        <v>38</v>
      </c>
      <c r="D172" s="69" t="s">
        <v>104</v>
      </c>
      <c r="E172" s="79" t="s">
        <v>105</v>
      </c>
      <c r="F172" s="68" t="s">
        <v>40</v>
      </c>
      <c r="G172" s="115">
        <v>1</v>
      </c>
      <c r="H172" s="115">
        <v>1</v>
      </c>
      <c r="I172" s="115">
        <v>2</v>
      </c>
      <c r="J172" s="27"/>
      <c r="K172" s="28">
        <v>898156</v>
      </c>
      <c r="L172" s="70">
        <f t="shared" ref="L172:L199" si="33">K172*19%</f>
        <v>170649.64</v>
      </c>
      <c r="M172" s="70">
        <f t="shared" ref="M172:M178" si="34">K172+L172</f>
        <v>1068805.6400000001</v>
      </c>
      <c r="N172" s="70">
        <v>305201</v>
      </c>
      <c r="O172" s="70">
        <f t="shared" ref="O172:O199" si="35">N172*19%</f>
        <v>57988.19</v>
      </c>
      <c r="P172" s="70">
        <f t="shared" ref="P172:P199" si="36">N172+O172</f>
        <v>363189.19</v>
      </c>
    </row>
    <row r="173" spans="2:16" customFormat="1" ht="27" customHeight="1" thickBot="1" x14ac:dyDescent="0.3">
      <c r="B173" s="67">
        <v>3</v>
      </c>
      <c r="C173" s="68" t="s">
        <v>38</v>
      </c>
      <c r="D173" s="69" t="s">
        <v>104</v>
      </c>
      <c r="E173" s="78" t="s">
        <v>106</v>
      </c>
      <c r="F173" s="68" t="s">
        <v>40</v>
      </c>
      <c r="G173" s="115">
        <v>1</v>
      </c>
      <c r="H173" s="115">
        <v>1</v>
      </c>
      <c r="I173" s="115">
        <v>2</v>
      </c>
      <c r="J173" s="27"/>
      <c r="K173" s="28">
        <v>898156</v>
      </c>
      <c r="L173" s="70">
        <f t="shared" si="33"/>
        <v>170649.64</v>
      </c>
      <c r="M173" s="70">
        <f t="shared" si="34"/>
        <v>1068805.6400000001</v>
      </c>
      <c r="N173" s="70">
        <v>305202</v>
      </c>
      <c r="O173" s="70">
        <f t="shared" si="35"/>
        <v>57988.38</v>
      </c>
      <c r="P173" s="70">
        <f t="shared" si="36"/>
        <v>363190.38</v>
      </c>
    </row>
    <row r="174" spans="2:16" customFormat="1" ht="27" customHeight="1" thickBot="1" x14ac:dyDescent="0.3">
      <c r="B174" s="67">
        <v>4</v>
      </c>
      <c r="C174" s="68" t="s">
        <v>38</v>
      </c>
      <c r="D174" s="69" t="s">
        <v>104</v>
      </c>
      <c r="E174" s="80" t="s">
        <v>107</v>
      </c>
      <c r="F174" s="68" t="s">
        <v>40</v>
      </c>
      <c r="G174" s="115">
        <v>1</v>
      </c>
      <c r="H174" s="115">
        <v>1</v>
      </c>
      <c r="I174" s="115">
        <v>2</v>
      </c>
      <c r="J174" s="27"/>
      <c r="K174" s="28">
        <v>898156</v>
      </c>
      <c r="L174" s="70">
        <f t="shared" si="33"/>
        <v>170649.64</v>
      </c>
      <c r="M174" s="70">
        <f t="shared" si="34"/>
        <v>1068805.6400000001</v>
      </c>
      <c r="N174" s="70">
        <v>305203</v>
      </c>
      <c r="O174" s="70">
        <f t="shared" si="35"/>
        <v>57988.57</v>
      </c>
      <c r="P174" s="70">
        <f t="shared" si="36"/>
        <v>363191.57</v>
      </c>
    </row>
    <row r="175" spans="2:16" customFormat="1" ht="37.5" thickBot="1" x14ac:dyDescent="0.3">
      <c r="B175" s="67">
        <v>5</v>
      </c>
      <c r="C175" s="68" t="s">
        <v>38</v>
      </c>
      <c r="D175" s="69" t="s">
        <v>104</v>
      </c>
      <c r="E175" s="80" t="s">
        <v>108</v>
      </c>
      <c r="F175" s="68" t="s">
        <v>40</v>
      </c>
      <c r="G175" s="115">
        <v>1</v>
      </c>
      <c r="H175" s="115">
        <v>1</v>
      </c>
      <c r="I175" s="115">
        <v>2</v>
      </c>
      <c r="J175" s="27"/>
      <c r="K175" s="28">
        <v>898156</v>
      </c>
      <c r="L175" s="70">
        <f t="shared" si="33"/>
        <v>170649.64</v>
      </c>
      <c r="M175" s="70">
        <f t="shared" si="34"/>
        <v>1068805.6400000001</v>
      </c>
      <c r="N175" s="70">
        <v>305204</v>
      </c>
      <c r="O175" s="70">
        <f t="shared" si="35"/>
        <v>57988.76</v>
      </c>
      <c r="P175" s="70">
        <f t="shared" si="36"/>
        <v>363192.76</v>
      </c>
    </row>
    <row r="176" spans="2:16" customFormat="1" ht="37.5" thickBot="1" x14ac:dyDescent="0.3">
      <c r="B176" s="67">
        <v>6</v>
      </c>
      <c r="C176" s="68" t="s">
        <v>38</v>
      </c>
      <c r="D176" s="69" t="s">
        <v>104</v>
      </c>
      <c r="E176" s="80" t="s">
        <v>109</v>
      </c>
      <c r="F176" s="68" t="s">
        <v>40</v>
      </c>
      <c r="G176" s="115">
        <v>1</v>
      </c>
      <c r="H176" s="115">
        <v>1</v>
      </c>
      <c r="I176" s="115">
        <v>2</v>
      </c>
      <c r="J176" s="27"/>
      <c r="K176" s="28">
        <v>898156</v>
      </c>
      <c r="L176" s="70">
        <f t="shared" si="33"/>
        <v>170649.64</v>
      </c>
      <c r="M176" s="70">
        <f t="shared" si="34"/>
        <v>1068805.6400000001</v>
      </c>
      <c r="N176" s="70">
        <v>305205</v>
      </c>
      <c r="O176" s="70">
        <f t="shared" si="35"/>
        <v>57988.95</v>
      </c>
      <c r="P176" s="70">
        <f t="shared" si="36"/>
        <v>363193.95</v>
      </c>
    </row>
    <row r="177" spans="2:16" customFormat="1" ht="37.5" thickBot="1" x14ac:dyDescent="0.3">
      <c r="B177" s="67">
        <v>7</v>
      </c>
      <c r="C177" s="68" t="s">
        <v>38</v>
      </c>
      <c r="D177" s="69" t="s">
        <v>104</v>
      </c>
      <c r="E177" s="81" t="s">
        <v>110</v>
      </c>
      <c r="F177" s="68" t="s">
        <v>40</v>
      </c>
      <c r="G177" s="115">
        <v>1</v>
      </c>
      <c r="H177" s="115">
        <v>1</v>
      </c>
      <c r="I177" s="115">
        <v>2</v>
      </c>
      <c r="J177" s="27"/>
      <c r="K177" s="28">
        <v>898156</v>
      </c>
      <c r="L177" s="70">
        <f t="shared" si="33"/>
        <v>170649.64</v>
      </c>
      <c r="M177" s="70">
        <f t="shared" si="34"/>
        <v>1068805.6400000001</v>
      </c>
      <c r="N177" s="70">
        <v>305206</v>
      </c>
      <c r="O177" s="70">
        <f t="shared" si="35"/>
        <v>57989.14</v>
      </c>
      <c r="P177" s="70">
        <f t="shared" si="36"/>
        <v>363195.14</v>
      </c>
    </row>
    <row r="178" spans="2:16" customFormat="1" ht="37.5" thickBot="1" x14ac:dyDescent="0.3">
      <c r="B178" s="67">
        <v>8</v>
      </c>
      <c r="C178" s="68" t="s">
        <v>38</v>
      </c>
      <c r="D178" s="69" t="s">
        <v>104</v>
      </c>
      <c r="E178" s="80" t="s">
        <v>111</v>
      </c>
      <c r="F178" s="68" t="s">
        <v>40</v>
      </c>
      <c r="G178" s="115">
        <v>1</v>
      </c>
      <c r="H178" s="115">
        <v>1</v>
      </c>
      <c r="I178" s="115">
        <v>2</v>
      </c>
      <c r="J178" s="27"/>
      <c r="K178" s="28">
        <v>898156</v>
      </c>
      <c r="L178" s="70">
        <f t="shared" si="33"/>
        <v>170649.64</v>
      </c>
      <c r="M178" s="70">
        <f t="shared" si="34"/>
        <v>1068805.6400000001</v>
      </c>
      <c r="N178" s="70">
        <v>305207</v>
      </c>
      <c r="O178" s="70">
        <f t="shared" si="35"/>
        <v>57989.33</v>
      </c>
      <c r="P178" s="70">
        <f t="shared" si="36"/>
        <v>363196.33</v>
      </c>
    </row>
    <row r="179" spans="2:16" customFormat="1" ht="25.5" thickBot="1" x14ac:dyDescent="0.3">
      <c r="B179" s="67">
        <v>9</v>
      </c>
      <c r="C179" s="68" t="s">
        <v>38</v>
      </c>
      <c r="D179" s="69" t="s">
        <v>104</v>
      </c>
      <c r="E179" s="80" t="s">
        <v>112</v>
      </c>
      <c r="F179" s="68" t="s">
        <v>40</v>
      </c>
      <c r="G179" s="115">
        <v>1</v>
      </c>
      <c r="H179" s="115">
        <v>1</v>
      </c>
      <c r="I179" s="115">
        <v>2</v>
      </c>
      <c r="J179" s="27"/>
      <c r="K179" s="28">
        <v>898156</v>
      </c>
      <c r="L179" s="70">
        <f>K179*19%</f>
        <v>170649.64</v>
      </c>
      <c r="M179" s="70">
        <f>K179+L179</f>
        <v>1068805.6400000001</v>
      </c>
      <c r="N179" s="70">
        <v>305208</v>
      </c>
      <c r="O179" s="70">
        <f t="shared" si="35"/>
        <v>57989.520000000004</v>
      </c>
      <c r="P179" s="70">
        <f t="shared" si="36"/>
        <v>363197.52</v>
      </c>
    </row>
    <row r="180" spans="2:16" customFormat="1" ht="37.5" thickBot="1" x14ac:dyDescent="0.3">
      <c r="B180" s="67">
        <v>10</v>
      </c>
      <c r="C180" s="68" t="s">
        <v>38</v>
      </c>
      <c r="D180" s="69" t="s">
        <v>104</v>
      </c>
      <c r="E180" s="80" t="s">
        <v>113</v>
      </c>
      <c r="F180" s="68" t="s">
        <v>40</v>
      </c>
      <c r="G180" s="115">
        <v>1</v>
      </c>
      <c r="H180" s="115">
        <v>1</v>
      </c>
      <c r="I180" s="115">
        <v>2</v>
      </c>
      <c r="J180" s="27"/>
      <c r="K180" s="28">
        <v>898156</v>
      </c>
      <c r="L180" s="70">
        <f t="shared" si="33"/>
        <v>170649.64</v>
      </c>
      <c r="M180" s="70">
        <f t="shared" ref="M180:M184" si="37">K180+L180</f>
        <v>1068805.6400000001</v>
      </c>
      <c r="N180" s="70">
        <v>305209</v>
      </c>
      <c r="O180" s="70">
        <f t="shared" si="35"/>
        <v>57989.71</v>
      </c>
      <c r="P180" s="70">
        <f t="shared" si="36"/>
        <v>363198.71</v>
      </c>
    </row>
    <row r="181" spans="2:16" customFormat="1" ht="25.5" thickBot="1" x14ac:dyDescent="0.3">
      <c r="B181" s="67">
        <v>11</v>
      </c>
      <c r="C181" s="68" t="s">
        <v>38</v>
      </c>
      <c r="D181" s="69" t="s">
        <v>104</v>
      </c>
      <c r="E181" s="89" t="s">
        <v>114</v>
      </c>
      <c r="F181" s="68" t="s">
        <v>40</v>
      </c>
      <c r="G181" s="115">
        <v>1</v>
      </c>
      <c r="H181" s="115">
        <v>1</v>
      </c>
      <c r="I181" s="115">
        <v>2</v>
      </c>
      <c r="J181" s="27"/>
      <c r="K181" s="28">
        <v>898156</v>
      </c>
      <c r="L181" s="70">
        <f t="shared" si="33"/>
        <v>170649.64</v>
      </c>
      <c r="M181" s="70">
        <f t="shared" si="37"/>
        <v>1068805.6400000001</v>
      </c>
      <c r="N181" s="70">
        <v>305210</v>
      </c>
      <c r="O181" s="70">
        <f t="shared" si="35"/>
        <v>57989.9</v>
      </c>
      <c r="P181" s="70">
        <f t="shared" si="36"/>
        <v>363199.9</v>
      </c>
    </row>
    <row r="182" spans="2:16" customFormat="1" ht="27.75" customHeight="1" thickBot="1" x14ac:dyDescent="0.3">
      <c r="B182" s="67">
        <v>12</v>
      </c>
      <c r="C182" s="68" t="s">
        <v>38</v>
      </c>
      <c r="D182" s="91" t="s">
        <v>104</v>
      </c>
      <c r="E182" s="90" t="s">
        <v>115</v>
      </c>
      <c r="F182" s="68" t="s">
        <v>40</v>
      </c>
      <c r="G182" s="115">
        <v>1</v>
      </c>
      <c r="H182" s="115">
        <v>1</v>
      </c>
      <c r="I182" s="115">
        <v>2</v>
      </c>
      <c r="J182" s="27"/>
      <c r="K182" s="28">
        <v>898156</v>
      </c>
      <c r="L182" s="70">
        <f t="shared" si="33"/>
        <v>170649.64</v>
      </c>
      <c r="M182" s="70">
        <f t="shared" si="37"/>
        <v>1068805.6400000001</v>
      </c>
      <c r="N182" s="70">
        <v>305211</v>
      </c>
      <c r="O182" s="70">
        <f t="shared" si="35"/>
        <v>57990.090000000004</v>
      </c>
      <c r="P182" s="70">
        <f t="shared" si="36"/>
        <v>363201.09</v>
      </c>
    </row>
    <row r="183" spans="2:16" customFormat="1" ht="37.5" thickBot="1" x14ac:dyDescent="0.3">
      <c r="B183" s="67">
        <v>13</v>
      </c>
      <c r="C183" s="68" t="s">
        <v>38</v>
      </c>
      <c r="D183" s="69" t="s">
        <v>104</v>
      </c>
      <c r="E183" s="94" t="s">
        <v>127</v>
      </c>
      <c r="F183" s="68" t="s">
        <v>40</v>
      </c>
      <c r="G183" s="115">
        <v>1</v>
      </c>
      <c r="H183" s="115">
        <v>1</v>
      </c>
      <c r="I183" s="115">
        <v>2</v>
      </c>
      <c r="J183" s="27"/>
      <c r="K183" s="28">
        <v>898156</v>
      </c>
      <c r="L183" s="70">
        <f t="shared" si="33"/>
        <v>170649.64</v>
      </c>
      <c r="M183" s="70">
        <f t="shared" si="37"/>
        <v>1068805.6400000001</v>
      </c>
      <c r="N183" s="70">
        <v>305212</v>
      </c>
      <c r="O183" s="70">
        <f t="shared" si="35"/>
        <v>57990.28</v>
      </c>
      <c r="P183" s="70">
        <f t="shared" si="36"/>
        <v>363202.28</v>
      </c>
    </row>
    <row r="184" spans="2:16" customFormat="1" ht="27" customHeight="1" thickBot="1" x14ac:dyDescent="0.3">
      <c r="B184" s="67">
        <v>14</v>
      </c>
      <c r="C184" s="68" t="s">
        <v>38</v>
      </c>
      <c r="D184" s="69" t="s">
        <v>104</v>
      </c>
      <c r="E184" s="85" t="s">
        <v>128</v>
      </c>
      <c r="F184" s="68" t="s">
        <v>40</v>
      </c>
      <c r="G184" s="115">
        <v>1</v>
      </c>
      <c r="H184" s="115">
        <v>1</v>
      </c>
      <c r="I184" s="115">
        <v>2</v>
      </c>
      <c r="J184" s="27"/>
      <c r="K184" s="28">
        <v>898156</v>
      </c>
      <c r="L184" s="70">
        <f t="shared" si="33"/>
        <v>170649.64</v>
      </c>
      <c r="M184" s="70">
        <f t="shared" si="37"/>
        <v>1068805.6400000001</v>
      </c>
      <c r="N184" s="70">
        <v>305213</v>
      </c>
      <c r="O184" s="70">
        <f t="shared" si="35"/>
        <v>57990.47</v>
      </c>
      <c r="P184" s="70">
        <f t="shared" si="36"/>
        <v>363203.47</v>
      </c>
    </row>
    <row r="185" spans="2:16" customFormat="1" ht="28.5" customHeight="1" thickBot="1" x14ac:dyDescent="0.3">
      <c r="B185" s="67">
        <v>15</v>
      </c>
      <c r="C185" s="68" t="s">
        <v>38</v>
      </c>
      <c r="D185" s="69" t="s">
        <v>104</v>
      </c>
      <c r="E185" s="92" t="s">
        <v>129</v>
      </c>
      <c r="F185" s="68" t="s">
        <v>40</v>
      </c>
      <c r="G185" s="115">
        <v>1</v>
      </c>
      <c r="H185" s="115">
        <v>1</v>
      </c>
      <c r="I185" s="115">
        <v>2</v>
      </c>
      <c r="J185" s="27"/>
      <c r="K185" s="28">
        <v>898156</v>
      </c>
      <c r="L185" s="70">
        <f>K185*19%</f>
        <v>170649.64</v>
      </c>
      <c r="M185" s="70">
        <f>K185+L185</f>
        <v>1068805.6400000001</v>
      </c>
      <c r="N185" s="70">
        <v>305214</v>
      </c>
      <c r="O185" s="70">
        <f t="shared" si="35"/>
        <v>57990.66</v>
      </c>
      <c r="P185" s="70">
        <f t="shared" si="36"/>
        <v>363204.66000000003</v>
      </c>
    </row>
    <row r="186" spans="2:16" customFormat="1" ht="25.5" thickBot="1" x14ac:dyDescent="0.3">
      <c r="B186" s="67">
        <v>16</v>
      </c>
      <c r="C186" s="68" t="s">
        <v>38</v>
      </c>
      <c r="D186" s="91" t="s">
        <v>104</v>
      </c>
      <c r="E186" s="93" t="s">
        <v>130</v>
      </c>
      <c r="F186" s="68" t="s">
        <v>40</v>
      </c>
      <c r="G186" s="115">
        <v>1</v>
      </c>
      <c r="H186" s="115">
        <v>1</v>
      </c>
      <c r="I186" s="115">
        <v>2</v>
      </c>
      <c r="J186" s="27"/>
      <c r="K186" s="28">
        <v>898156</v>
      </c>
      <c r="L186" s="70">
        <f t="shared" si="33"/>
        <v>170649.64</v>
      </c>
      <c r="M186" s="70">
        <f t="shared" ref="M186:M199" si="38">K186+L186</f>
        <v>1068805.6400000001</v>
      </c>
      <c r="N186" s="70">
        <v>305215</v>
      </c>
      <c r="O186" s="70">
        <f t="shared" si="35"/>
        <v>57990.85</v>
      </c>
      <c r="P186" s="70">
        <f t="shared" si="36"/>
        <v>363205.85</v>
      </c>
    </row>
    <row r="187" spans="2:16" customFormat="1" ht="45.75" customHeight="1" thickBot="1" x14ac:dyDescent="0.3">
      <c r="B187" s="67">
        <v>17</v>
      </c>
      <c r="C187" s="68" t="s">
        <v>38</v>
      </c>
      <c r="D187" s="71" t="s">
        <v>116</v>
      </c>
      <c r="E187" s="133" t="s">
        <v>178</v>
      </c>
      <c r="F187" s="68" t="s">
        <v>40</v>
      </c>
      <c r="G187" s="115">
        <v>1</v>
      </c>
      <c r="H187" s="115">
        <v>1</v>
      </c>
      <c r="I187" s="115">
        <v>2</v>
      </c>
      <c r="J187" s="27"/>
      <c r="K187" s="28">
        <v>1306666</v>
      </c>
      <c r="L187" s="70">
        <f t="shared" si="33"/>
        <v>248266.54</v>
      </c>
      <c r="M187" s="70">
        <f t="shared" si="38"/>
        <v>1554932.54</v>
      </c>
      <c r="N187" s="70">
        <v>305216</v>
      </c>
      <c r="O187" s="70">
        <f t="shared" si="35"/>
        <v>57991.040000000001</v>
      </c>
      <c r="P187" s="70">
        <f t="shared" si="36"/>
        <v>363207.04</v>
      </c>
    </row>
    <row r="188" spans="2:16" customFormat="1" ht="45.75" customHeight="1" thickBot="1" x14ac:dyDescent="0.3">
      <c r="B188" s="67">
        <v>18</v>
      </c>
      <c r="C188" s="68" t="s">
        <v>38</v>
      </c>
      <c r="D188" s="71" t="s">
        <v>116</v>
      </c>
      <c r="E188" s="132" t="s">
        <v>179</v>
      </c>
      <c r="F188" s="68" t="s">
        <v>40</v>
      </c>
      <c r="G188" s="115">
        <v>1</v>
      </c>
      <c r="H188" s="115">
        <v>1</v>
      </c>
      <c r="I188" s="115">
        <v>2</v>
      </c>
      <c r="J188" s="27"/>
      <c r="K188" s="28">
        <v>1306666</v>
      </c>
      <c r="L188" s="70">
        <f t="shared" si="33"/>
        <v>248266.54</v>
      </c>
      <c r="M188" s="70">
        <f t="shared" si="38"/>
        <v>1554932.54</v>
      </c>
      <c r="N188" s="70">
        <v>305217</v>
      </c>
      <c r="O188" s="70">
        <f t="shared" si="35"/>
        <v>57991.23</v>
      </c>
      <c r="P188" s="70">
        <f t="shared" si="36"/>
        <v>363208.23</v>
      </c>
    </row>
    <row r="189" spans="2:16" customFormat="1" ht="45.75" customHeight="1" thickBot="1" x14ac:dyDescent="0.3">
      <c r="B189" s="67">
        <v>19</v>
      </c>
      <c r="C189" s="68" t="s">
        <v>38</v>
      </c>
      <c r="D189" s="88" t="s">
        <v>116</v>
      </c>
      <c r="E189" s="125" t="s">
        <v>180</v>
      </c>
      <c r="F189" s="68" t="s">
        <v>40</v>
      </c>
      <c r="G189" s="115">
        <v>1</v>
      </c>
      <c r="H189" s="115">
        <v>1</v>
      </c>
      <c r="I189" s="115">
        <v>2</v>
      </c>
      <c r="J189" s="27"/>
      <c r="K189" s="28">
        <v>1306666</v>
      </c>
      <c r="L189" s="70">
        <f t="shared" si="33"/>
        <v>248266.54</v>
      </c>
      <c r="M189" s="70">
        <f t="shared" si="38"/>
        <v>1554932.54</v>
      </c>
      <c r="N189" s="70">
        <v>305218</v>
      </c>
      <c r="O189" s="70">
        <f t="shared" si="35"/>
        <v>57991.42</v>
      </c>
      <c r="P189" s="70">
        <f t="shared" si="36"/>
        <v>363209.42</v>
      </c>
    </row>
    <row r="190" spans="2:16" customFormat="1" ht="45.75" customHeight="1" thickBot="1" x14ac:dyDescent="0.3">
      <c r="B190" s="67">
        <v>20</v>
      </c>
      <c r="C190" s="68" t="s">
        <v>38</v>
      </c>
      <c r="D190" s="71" t="s">
        <v>116</v>
      </c>
      <c r="E190" s="131" t="s">
        <v>181</v>
      </c>
      <c r="F190" s="68" t="s">
        <v>40</v>
      </c>
      <c r="G190" s="115">
        <v>1</v>
      </c>
      <c r="H190" s="115">
        <v>1</v>
      </c>
      <c r="I190" s="115">
        <v>2</v>
      </c>
      <c r="J190" s="27"/>
      <c r="K190" s="28">
        <v>1306666</v>
      </c>
      <c r="L190" s="70">
        <f t="shared" si="33"/>
        <v>248266.54</v>
      </c>
      <c r="M190" s="70">
        <f t="shared" si="38"/>
        <v>1554932.54</v>
      </c>
      <c r="N190" s="70">
        <v>305219</v>
      </c>
      <c r="O190" s="70">
        <f t="shared" si="35"/>
        <v>57991.61</v>
      </c>
      <c r="P190" s="70">
        <f t="shared" si="36"/>
        <v>363210.61</v>
      </c>
    </row>
    <row r="191" spans="2:16" customFormat="1" ht="45.75" customHeight="1" thickBot="1" x14ac:dyDescent="0.3">
      <c r="B191" s="67">
        <v>21</v>
      </c>
      <c r="C191" s="68" t="s">
        <v>38</v>
      </c>
      <c r="D191" s="71" t="s">
        <v>116</v>
      </c>
      <c r="E191" s="129" t="s">
        <v>182</v>
      </c>
      <c r="F191" s="68" t="s">
        <v>40</v>
      </c>
      <c r="G191" s="115">
        <v>1</v>
      </c>
      <c r="H191" s="115">
        <v>1</v>
      </c>
      <c r="I191" s="115">
        <v>2</v>
      </c>
      <c r="J191" s="27"/>
      <c r="K191" s="28">
        <v>1306666</v>
      </c>
      <c r="L191" s="70">
        <f t="shared" si="33"/>
        <v>248266.54</v>
      </c>
      <c r="M191" s="70">
        <f t="shared" si="38"/>
        <v>1554932.54</v>
      </c>
      <c r="N191" s="70">
        <v>305220</v>
      </c>
      <c r="O191" s="70">
        <f t="shared" si="35"/>
        <v>57991.8</v>
      </c>
      <c r="P191" s="70">
        <f t="shared" si="36"/>
        <v>363211.8</v>
      </c>
    </row>
    <row r="192" spans="2:16" customFormat="1" ht="45.75" customHeight="1" thickBot="1" x14ac:dyDescent="0.3">
      <c r="B192" s="67">
        <v>22</v>
      </c>
      <c r="C192" s="68" t="s">
        <v>38</v>
      </c>
      <c r="D192" s="88" t="s">
        <v>116</v>
      </c>
      <c r="E192" s="130" t="s">
        <v>183</v>
      </c>
      <c r="F192" s="68" t="s">
        <v>40</v>
      </c>
      <c r="G192" s="115">
        <v>1</v>
      </c>
      <c r="H192" s="115">
        <v>1</v>
      </c>
      <c r="I192" s="115">
        <v>2</v>
      </c>
      <c r="J192" s="27"/>
      <c r="K192" s="28">
        <v>1306666</v>
      </c>
      <c r="L192" s="70">
        <f t="shared" si="33"/>
        <v>248266.54</v>
      </c>
      <c r="M192" s="70">
        <f t="shared" si="38"/>
        <v>1554932.54</v>
      </c>
      <c r="N192" s="70">
        <v>305221</v>
      </c>
      <c r="O192" s="70">
        <f t="shared" si="35"/>
        <v>57991.99</v>
      </c>
      <c r="P192" s="70">
        <f t="shared" si="36"/>
        <v>363212.99</v>
      </c>
    </row>
    <row r="193" spans="2:16" customFormat="1" ht="37.5" customHeight="1" thickBot="1" x14ac:dyDescent="0.3">
      <c r="B193" s="67">
        <v>23</v>
      </c>
      <c r="C193" s="68" t="s">
        <v>38</v>
      </c>
      <c r="D193" s="71" t="s">
        <v>195</v>
      </c>
      <c r="E193" s="128" t="s">
        <v>184</v>
      </c>
      <c r="F193" s="68" t="s">
        <v>40</v>
      </c>
      <c r="G193" s="115">
        <v>1</v>
      </c>
      <c r="H193" s="115">
        <v>1</v>
      </c>
      <c r="I193" s="115">
        <v>2</v>
      </c>
      <c r="J193" s="27"/>
      <c r="K193" s="28">
        <v>1132900</v>
      </c>
      <c r="L193" s="70">
        <f t="shared" si="33"/>
        <v>215251</v>
      </c>
      <c r="M193" s="70">
        <f t="shared" si="38"/>
        <v>1348151</v>
      </c>
      <c r="N193" s="70">
        <v>305222</v>
      </c>
      <c r="O193" s="70">
        <f t="shared" si="35"/>
        <v>57992.18</v>
      </c>
      <c r="P193" s="70">
        <f t="shared" si="36"/>
        <v>363214.18</v>
      </c>
    </row>
    <row r="194" spans="2:16" customFormat="1" ht="37.5" customHeight="1" thickBot="1" x14ac:dyDescent="0.3">
      <c r="B194" s="67">
        <v>24</v>
      </c>
      <c r="C194" s="68" t="s">
        <v>38</v>
      </c>
      <c r="D194" s="71" t="s">
        <v>196</v>
      </c>
      <c r="E194" s="80" t="s">
        <v>185</v>
      </c>
      <c r="F194" s="68" t="s">
        <v>40</v>
      </c>
      <c r="G194" s="115">
        <v>1</v>
      </c>
      <c r="H194" s="115">
        <v>1</v>
      </c>
      <c r="I194" s="115">
        <v>2</v>
      </c>
      <c r="J194" s="27"/>
      <c r="K194" s="28">
        <v>1132900</v>
      </c>
      <c r="L194" s="70">
        <f t="shared" si="33"/>
        <v>215251</v>
      </c>
      <c r="M194" s="70">
        <f t="shared" si="38"/>
        <v>1348151</v>
      </c>
      <c r="N194" s="70">
        <v>305223</v>
      </c>
      <c r="O194" s="70">
        <f t="shared" si="35"/>
        <v>57992.37</v>
      </c>
      <c r="P194" s="70">
        <f t="shared" si="36"/>
        <v>363215.37</v>
      </c>
    </row>
    <row r="195" spans="2:16" customFormat="1" ht="37.5" customHeight="1" thickBot="1" x14ac:dyDescent="0.3">
      <c r="B195" s="67">
        <v>25</v>
      </c>
      <c r="C195" s="68" t="s">
        <v>38</v>
      </c>
      <c r="D195" s="71" t="s">
        <v>196</v>
      </c>
      <c r="E195" s="127" t="s">
        <v>186</v>
      </c>
      <c r="F195" s="68" t="s">
        <v>40</v>
      </c>
      <c r="G195" s="115">
        <v>1</v>
      </c>
      <c r="H195" s="115">
        <v>1</v>
      </c>
      <c r="I195" s="115">
        <v>2</v>
      </c>
      <c r="J195" s="27"/>
      <c r="K195" s="28">
        <v>1132900</v>
      </c>
      <c r="L195" s="70">
        <f t="shared" si="33"/>
        <v>215251</v>
      </c>
      <c r="M195" s="70">
        <f t="shared" si="38"/>
        <v>1348151</v>
      </c>
      <c r="N195" s="70">
        <v>305224</v>
      </c>
      <c r="O195" s="70">
        <f t="shared" si="35"/>
        <v>57992.56</v>
      </c>
      <c r="P195" s="70">
        <f t="shared" si="36"/>
        <v>363216.56</v>
      </c>
    </row>
    <row r="196" spans="2:16" customFormat="1" ht="48.75" thickBot="1" x14ac:dyDescent="0.3">
      <c r="B196" s="67">
        <v>26</v>
      </c>
      <c r="C196" s="68" t="s">
        <v>38</v>
      </c>
      <c r="D196" s="71" t="s">
        <v>196</v>
      </c>
      <c r="E196" s="126" t="s">
        <v>187</v>
      </c>
      <c r="F196" s="68" t="s">
        <v>40</v>
      </c>
      <c r="G196" s="115">
        <v>1</v>
      </c>
      <c r="H196" s="115">
        <v>1</v>
      </c>
      <c r="I196" s="115">
        <v>2</v>
      </c>
      <c r="J196" s="27"/>
      <c r="K196" s="28">
        <v>1132900</v>
      </c>
      <c r="L196" s="70">
        <f t="shared" si="33"/>
        <v>215251</v>
      </c>
      <c r="M196" s="70">
        <f t="shared" si="38"/>
        <v>1348151</v>
      </c>
      <c r="N196" s="70">
        <v>305225</v>
      </c>
      <c r="O196" s="70">
        <f t="shared" si="35"/>
        <v>57992.75</v>
      </c>
      <c r="P196" s="70">
        <f t="shared" si="36"/>
        <v>363217.75</v>
      </c>
    </row>
    <row r="197" spans="2:16" customFormat="1" ht="37.5" thickBot="1" x14ac:dyDescent="0.3">
      <c r="B197" s="67">
        <v>27</v>
      </c>
      <c r="C197" s="68" t="s">
        <v>38</v>
      </c>
      <c r="D197" s="71" t="s">
        <v>196</v>
      </c>
      <c r="E197" s="89" t="s">
        <v>188</v>
      </c>
      <c r="F197" s="68" t="s">
        <v>40</v>
      </c>
      <c r="G197" s="115">
        <v>1</v>
      </c>
      <c r="H197" s="115">
        <v>1</v>
      </c>
      <c r="I197" s="115">
        <v>2</v>
      </c>
      <c r="J197" s="27"/>
      <c r="K197" s="28">
        <v>1132900</v>
      </c>
      <c r="L197" s="70">
        <f t="shared" si="33"/>
        <v>215251</v>
      </c>
      <c r="M197" s="70">
        <f t="shared" si="38"/>
        <v>1348151</v>
      </c>
      <c r="N197" s="70">
        <v>305226</v>
      </c>
      <c r="O197" s="70">
        <f t="shared" si="35"/>
        <v>57992.94</v>
      </c>
      <c r="P197" s="70">
        <f t="shared" si="36"/>
        <v>363218.94</v>
      </c>
    </row>
    <row r="198" spans="2:16" customFormat="1" ht="37.5" customHeight="1" thickBot="1" x14ac:dyDescent="0.3">
      <c r="B198" s="67">
        <v>28</v>
      </c>
      <c r="C198" s="68" t="s">
        <v>38</v>
      </c>
      <c r="D198" s="88" t="s">
        <v>196</v>
      </c>
      <c r="E198" s="90" t="s">
        <v>189</v>
      </c>
      <c r="F198" s="68" t="s">
        <v>40</v>
      </c>
      <c r="G198" s="115">
        <v>1</v>
      </c>
      <c r="H198" s="115">
        <v>1</v>
      </c>
      <c r="I198" s="115">
        <v>2</v>
      </c>
      <c r="J198" s="27"/>
      <c r="K198" s="28">
        <v>1132900</v>
      </c>
      <c r="L198" s="70">
        <f t="shared" si="33"/>
        <v>215251</v>
      </c>
      <c r="M198" s="70">
        <f t="shared" si="38"/>
        <v>1348151</v>
      </c>
      <c r="N198" s="70">
        <v>305227</v>
      </c>
      <c r="O198" s="70">
        <f t="shared" si="35"/>
        <v>57993.13</v>
      </c>
      <c r="P198" s="70">
        <f t="shared" si="36"/>
        <v>363220.13</v>
      </c>
    </row>
    <row r="199" spans="2:16" customFormat="1" ht="48.75" thickBot="1" x14ac:dyDescent="0.3">
      <c r="B199" s="67">
        <v>29</v>
      </c>
      <c r="C199" s="68" t="s">
        <v>38</v>
      </c>
      <c r="D199" s="71" t="s">
        <v>196</v>
      </c>
      <c r="E199" s="134" t="s">
        <v>190</v>
      </c>
      <c r="F199" s="68" t="s">
        <v>40</v>
      </c>
      <c r="G199" s="115">
        <v>1</v>
      </c>
      <c r="H199" s="115">
        <v>1</v>
      </c>
      <c r="I199" s="115">
        <v>2</v>
      </c>
      <c r="J199" s="27"/>
      <c r="K199" s="28">
        <v>1132900</v>
      </c>
      <c r="L199" s="70">
        <f t="shared" si="33"/>
        <v>215251</v>
      </c>
      <c r="M199" s="70">
        <f t="shared" si="38"/>
        <v>1348151</v>
      </c>
      <c r="N199" s="70">
        <v>305228</v>
      </c>
      <c r="O199" s="70">
        <f t="shared" si="35"/>
        <v>57993.32</v>
      </c>
      <c r="P199" s="70">
        <f t="shared" si="36"/>
        <v>363221.32</v>
      </c>
    </row>
    <row r="200" spans="2:16" customFormat="1" ht="15.75" thickBot="1" x14ac:dyDescent="0.3">
      <c r="B200" s="172" t="s">
        <v>5</v>
      </c>
      <c r="C200" s="155"/>
      <c r="D200" s="155"/>
      <c r="E200" s="155"/>
      <c r="F200" s="155"/>
      <c r="G200" s="155"/>
      <c r="H200" s="155"/>
      <c r="I200" s="156"/>
      <c r="J200" s="72"/>
      <c r="K200" s="87"/>
      <c r="L200" s="87"/>
      <c r="M200" s="73">
        <f>SUM(M171:M199)</f>
        <v>35867542.480000004</v>
      </c>
      <c r="N200" s="87"/>
      <c r="O200" s="87"/>
      <c r="P200" s="73">
        <f>SUM(P171:P199)</f>
        <v>10532935.140000001</v>
      </c>
    </row>
    <row r="201" spans="2:16" customFormat="1" ht="15.75" thickBot="1" x14ac:dyDescent="0.3">
      <c r="B201" s="74"/>
      <c r="C201" s="74"/>
      <c r="D201" s="74"/>
      <c r="E201" s="82"/>
      <c r="F201" s="74"/>
      <c r="G201" s="74"/>
      <c r="H201" s="74"/>
      <c r="I201" s="74"/>
      <c r="J201" s="75"/>
      <c r="K201" s="76"/>
      <c r="L201" s="76"/>
      <c r="M201" s="77"/>
    </row>
    <row r="202" spans="2:16" s="16" customFormat="1" ht="21" customHeight="1" thickBot="1" x14ac:dyDescent="0.3">
      <c r="B202" s="173" t="s">
        <v>143</v>
      </c>
      <c r="C202" s="174"/>
      <c r="D202" s="174"/>
      <c r="E202" s="174"/>
      <c r="F202" s="174"/>
      <c r="G202" s="174"/>
      <c r="H202" s="175"/>
      <c r="I202" s="176"/>
      <c r="J202" s="108"/>
      <c r="K202" s="154" t="s">
        <v>7</v>
      </c>
      <c r="L202" s="155"/>
      <c r="M202" s="156"/>
    </row>
    <row r="203" spans="2:16" s="5" customFormat="1" ht="24" customHeight="1" thickBot="1" x14ac:dyDescent="0.25">
      <c r="B203" s="43" t="s">
        <v>0</v>
      </c>
      <c r="C203" s="44" t="s">
        <v>20</v>
      </c>
      <c r="D203" s="45" t="s">
        <v>17</v>
      </c>
      <c r="E203" s="83" t="s">
        <v>10</v>
      </c>
      <c r="F203" s="45" t="s">
        <v>11</v>
      </c>
      <c r="G203" s="101" t="s">
        <v>19</v>
      </c>
      <c r="H203" s="159" t="s">
        <v>229</v>
      </c>
      <c r="I203" s="160"/>
      <c r="J203" s="20"/>
      <c r="K203" s="21" t="s">
        <v>2</v>
      </c>
      <c r="L203" s="22" t="s">
        <v>3</v>
      </c>
      <c r="M203" s="21" t="s">
        <v>4</v>
      </c>
    </row>
    <row r="204" spans="2:16" s="16" customFormat="1" ht="36.75" customHeight="1" thickBot="1" x14ac:dyDescent="0.3">
      <c r="B204" s="23">
        <v>1</v>
      </c>
      <c r="C204" s="24" t="s">
        <v>38</v>
      </c>
      <c r="D204" s="91" t="s">
        <v>104</v>
      </c>
      <c r="E204" s="113" t="s">
        <v>117</v>
      </c>
      <c r="F204" s="96" t="s">
        <v>40</v>
      </c>
      <c r="G204" s="107" t="s">
        <v>124</v>
      </c>
      <c r="H204" s="157">
        <v>1</v>
      </c>
      <c r="I204" s="158"/>
      <c r="J204" s="35"/>
      <c r="K204" s="38">
        <v>1850000</v>
      </c>
      <c r="L204" s="38">
        <f>K204*19%</f>
        <v>351500</v>
      </c>
      <c r="M204" s="38">
        <f>K204+L204</f>
        <v>2201500</v>
      </c>
    </row>
    <row r="205" spans="2:16" s="16" customFormat="1" ht="39" customHeight="1" thickBot="1" x14ac:dyDescent="0.3">
      <c r="B205" s="49">
        <v>2</v>
      </c>
      <c r="C205" s="24" t="s">
        <v>38</v>
      </c>
      <c r="D205" s="91" t="s">
        <v>104</v>
      </c>
      <c r="E205" s="113" t="s">
        <v>118</v>
      </c>
      <c r="F205" s="95" t="s">
        <v>40</v>
      </c>
      <c r="G205" s="107" t="s">
        <v>124</v>
      </c>
      <c r="H205" s="157">
        <v>1</v>
      </c>
      <c r="I205" s="158"/>
      <c r="J205" s="35"/>
      <c r="K205" s="38">
        <v>1850000</v>
      </c>
      <c r="L205" s="38">
        <f t="shared" ref="L205:L210" si="39">K205*19%</f>
        <v>351500</v>
      </c>
      <c r="M205" s="38">
        <f t="shared" ref="M205:M210" si="40">K205+L205</f>
        <v>2201500</v>
      </c>
    </row>
    <row r="206" spans="2:16" s="16" customFormat="1" ht="31.5" customHeight="1" thickBot="1" x14ac:dyDescent="0.3">
      <c r="B206" s="49">
        <v>3</v>
      </c>
      <c r="C206" s="24" t="s">
        <v>38</v>
      </c>
      <c r="D206" s="91" t="s">
        <v>104</v>
      </c>
      <c r="E206" s="114" t="s">
        <v>119</v>
      </c>
      <c r="F206" s="50" t="s">
        <v>40</v>
      </c>
      <c r="G206" s="48" t="s">
        <v>123</v>
      </c>
      <c r="H206" s="157">
        <v>1</v>
      </c>
      <c r="I206" s="158"/>
      <c r="J206" s="35"/>
      <c r="K206" s="38">
        <v>1000000</v>
      </c>
      <c r="L206" s="38">
        <f t="shared" si="39"/>
        <v>190000</v>
      </c>
      <c r="M206" s="38">
        <f t="shared" si="40"/>
        <v>1190000</v>
      </c>
    </row>
    <row r="207" spans="2:16" s="16" customFormat="1" ht="37.5" customHeight="1" thickBot="1" x14ac:dyDescent="0.3">
      <c r="B207" s="49">
        <v>4</v>
      </c>
      <c r="C207" s="24" t="s">
        <v>38</v>
      </c>
      <c r="D207" s="91" t="s">
        <v>104</v>
      </c>
      <c r="E207" s="113" t="s">
        <v>120</v>
      </c>
      <c r="F207" s="50" t="s">
        <v>40</v>
      </c>
      <c r="G207" s="48" t="s">
        <v>122</v>
      </c>
      <c r="H207" s="157">
        <v>1</v>
      </c>
      <c r="I207" s="158"/>
      <c r="J207" s="35"/>
      <c r="K207" s="38">
        <v>1500000</v>
      </c>
      <c r="L207" s="38">
        <f t="shared" si="39"/>
        <v>285000</v>
      </c>
      <c r="M207" s="38">
        <f t="shared" si="40"/>
        <v>1785000</v>
      </c>
    </row>
    <row r="208" spans="2:16" s="16" customFormat="1" ht="45.75" customHeight="1" thickBot="1" x14ac:dyDescent="0.3">
      <c r="B208" s="49">
        <v>5</v>
      </c>
      <c r="C208" s="24" t="s">
        <v>38</v>
      </c>
      <c r="D208" s="88" t="s">
        <v>116</v>
      </c>
      <c r="E208" s="135" t="s">
        <v>191</v>
      </c>
      <c r="F208" s="50" t="s">
        <v>40</v>
      </c>
      <c r="G208" s="107" t="s">
        <v>121</v>
      </c>
      <c r="H208" s="157">
        <v>1</v>
      </c>
      <c r="I208" s="158"/>
      <c r="J208" s="35"/>
      <c r="K208" s="38">
        <v>200000</v>
      </c>
      <c r="L208" s="38">
        <f t="shared" si="39"/>
        <v>38000</v>
      </c>
      <c r="M208" s="38">
        <f t="shared" si="40"/>
        <v>238000</v>
      </c>
    </row>
    <row r="209" spans="2:21" s="16" customFormat="1" ht="45.75" customHeight="1" thickBot="1" x14ac:dyDescent="0.3">
      <c r="B209" s="49">
        <v>6</v>
      </c>
      <c r="C209" s="24" t="s">
        <v>38</v>
      </c>
      <c r="D209" s="88" t="s">
        <v>116</v>
      </c>
      <c r="E209" s="135" t="s">
        <v>192</v>
      </c>
      <c r="F209" s="50" t="s">
        <v>40</v>
      </c>
      <c r="G209" s="107" t="s">
        <v>125</v>
      </c>
      <c r="H209" s="157">
        <v>1</v>
      </c>
      <c r="I209" s="158"/>
      <c r="J209" s="35"/>
      <c r="K209" s="38">
        <v>1850000</v>
      </c>
      <c r="L209" s="38">
        <f t="shared" si="39"/>
        <v>351500</v>
      </c>
      <c r="M209" s="38">
        <f t="shared" si="40"/>
        <v>2201500</v>
      </c>
    </row>
    <row r="210" spans="2:21" s="16" customFormat="1" ht="45.75" customHeight="1" thickBot="1" x14ac:dyDescent="0.3">
      <c r="B210" s="49">
        <v>7</v>
      </c>
      <c r="C210" s="24" t="s">
        <v>38</v>
      </c>
      <c r="D210" s="88" t="s">
        <v>116</v>
      </c>
      <c r="E210" s="136" t="s">
        <v>193</v>
      </c>
      <c r="F210" s="50" t="s">
        <v>40</v>
      </c>
      <c r="G210" s="107" t="s">
        <v>126</v>
      </c>
      <c r="H210" s="157">
        <v>1</v>
      </c>
      <c r="I210" s="158"/>
      <c r="J210" s="35"/>
      <c r="K210" s="38">
        <v>500000</v>
      </c>
      <c r="L210" s="38">
        <f t="shared" si="39"/>
        <v>95000</v>
      </c>
      <c r="M210" s="38">
        <f t="shared" si="40"/>
        <v>595000</v>
      </c>
    </row>
    <row r="211" spans="2:21" s="16" customFormat="1" ht="15.75" thickBot="1" x14ac:dyDescent="0.3">
      <c r="B211" s="163" t="s">
        <v>5</v>
      </c>
      <c r="C211" s="164"/>
      <c r="D211" s="164"/>
      <c r="E211" s="164"/>
      <c r="F211" s="164"/>
      <c r="G211" s="164"/>
      <c r="H211" s="164"/>
      <c r="I211" s="165"/>
      <c r="J211" s="39"/>
      <c r="K211" s="86"/>
      <c r="L211" s="86"/>
      <c r="M211" s="42">
        <f>SUM(M204:M210)</f>
        <v>10412500</v>
      </c>
    </row>
    <row r="212" spans="2:21" customFormat="1" ht="15.75" thickBot="1" x14ac:dyDescent="0.3">
      <c r="E212" s="84"/>
    </row>
    <row r="213" spans="2:21" ht="15.75" x14ac:dyDescent="0.25">
      <c r="C213" s="7" t="s">
        <v>15</v>
      </c>
      <c r="D213" s="8"/>
      <c r="E213" s="8" t="s">
        <v>235</v>
      </c>
      <c r="F213" s="9"/>
      <c r="G213" s="11"/>
      <c r="H213" s="11"/>
    </row>
    <row r="214" spans="2:21" ht="15.75" x14ac:dyDescent="0.25">
      <c r="C214" s="10" t="s">
        <v>8</v>
      </c>
      <c r="D214" s="11"/>
      <c r="E214" s="11" t="s">
        <v>236</v>
      </c>
      <c r="F214" s="12"/>
      <c r="G214" s="11"/>
      <c r="H214" s="11"/>
    </row>
    <row r="215" spans="2:21" ht="15.75" x14ac:dyDescent="0.25">
      <c r="C215" s="10" t="s">
        <v>13</v>
      </c>
      <c r="D215" s="11"/>
      <c r="E215" s="11" t="s">
        <v>237</v>
      </c>
      <c r="F215" s="12"/>
      <c r="G215" s="11"/>
      <c r="H215" s="11"/>
    </row>
    <row r="216" spans="2:21" ht="15.75" x14ac:dyDescent="0.25">
      <c r="C216" s="10" t="s">
        <v>9</v>
      </c>
      <c r="D216" s="11"/>
      <c r="E216" s="142" t="s">
        <v>238</v>
      </c>
      <c r="F216" s="12"/>
      <c r="G216" s="11"/>
      <c r="H216" s="11"/>
    </row>
    <row r="217" spans="2:21" ht="15.75" x14ac:dyDescent="0.25">
      <c r="C217" s="10" t="s">
        <v>12</v>
      </c>
      <c r="D217" s="11"/>
      <c r="E217" s="11">
        <v>3218906292</v>
      </c>
      <c r="F217" s="12"/>
      <c r="G217" s="11"/>
      <c r="H217" s="11"/>
    </row>
    <row r="218" spans="2:21" ht="15.75" x14ac:dyDescent="0.25">
      <c r="C218" s="10" t="s">
        <v>14</v>
      </c>
      <c r="D218" s="11"/>
      <c r="E218" s="143">
        <v>45842</v>
      </c>
      <c r="F218" s="12"/>
      <c r="G218" s="11"/>
      <c r="H218" s="11"/>
    </row>
    <row r="219" spans="2:21" s="1" customFormat="1" ht="16.5" thickBot="1" x14ac:dyDescent="0.3">
      <c r="C219" s="13" t="s">
        <v>16</v>
      </c>
      <c r="D219" s="14"/>
      <c r="E219" s="144">
        <v>45934</v>
      </c>
      <c r="F219" s="15"/>
      <c r="G219" s="11"/>
      <c r="H219" s="11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2:21" customFormat="1" ht="15" x14ac:dyDescent="0.25">
      <c r="E220" s="84"/>
    </row>
  </sheetData>
  <mergeCells count="108">
    <mergeCell ref="K21:M21"/>
    <mergeCell ref="B61:I61"/>
    <mergeCell ref="B63:I63"/>
    <mergeCell ref="B103:I103"/>
    <mergeCell ref="H14:I14"/>
    <mergeCell ref="H166:I166"/>
    <mergeCell ref="B132:I132"/>
    <mergeCell ref="K137:M137"/>
    <mergeCell ref="B159:I159"/>
    <mergeCell ref="K125:M125"/>
    <mergeCell ref="B130:I130"/>
    <mergeCell ref="B125:I125"/>
    <mergeCell ref="K132:M132"/>
    <mergeCell ref="B161:I161"/>
    <mergeCell ref="H69:I69"/>
    <mergeCell ref="H70:I70"/>
    <mergeCell ref="H95:I95"/>
    <mergeCell ref="H86:I86"/>
    <mergeCell ref="H87:I87"/>
    <mergeCell ref="H88:I88"/>
    <mergeCell ref="H89:I89"/>
    <mergeCell ref="H90:I90"/>
    <mergeCell ref="B3:I3"/>
    <mergeCell ref="B11:I11"/>
    <mergeCell ref="B4:I4"/>
    <mergeCell ref="B5:I5"/>
    <mergeCell ref="K5:M5"/>
    <mergeCell ref="B118:I118"/>
    <mergeCell ref="K118:M118"/>
    <mergeCell ref="B123:I123"/>
    <mergeCell ref="B18:I18"/>
    <mergeCell ref="B13:I13"/>
    <mergeCell ref="K13:M13"/>
    <mergeCell ref="B21:I21"/>
    <mergeCell ref="K105:M105"/>
    <mergeCell ref="B116:I116"/>
    <mergeCell ref="B105:I105"/>
    <mergeCell ref="K63:M63"/>
    <mergeCell ref="H15:I15"/>
    <mergeCell ref="H16:I16"/>
    <mergeCell ref="H17:I17"/>
    <mergeCell ref="H64:I64"/>
    <mergeCell ref="H65:I65"/>
    <mergeCell ref="H66:I66"/>
    <mergeCell ref="H67:I67"/>
    <mergeCell ref="H68:I68"/>
    <mergeCell ref="K169:M169"/>
    <mergeCell ref="B200:I200"/>
    <mergeCell ref="B202:I202"/>
    <mergeCell ref="B211:I211"/>
    <mergeCell ref="B169:I169"/>
    <mergeCell ref="K202:M202"/>
    <mergeCell ref="H203:I203"/>
    <mergeCell ref="H204:I204"/>
    <mergeCell ref="H205:I205"/>
    <mergeCell ref="H206:I206"/>
    <mergeCell ref="H207:I207"/>
    <mergeCell ref="H208:I208"/>
    <mergeCell ref="H209:I209"/>
    <mergeCell ref="H210:I210"/>
    <mergeCell ref="B167:I167"/>
    <mergeCell ref="B137:I137"/>
    <mergeCell ref="K161:M161"/>
    <mergeCell ref="B135:I135"/>
    <mergeCell ref="H71:I71"/>
    <mergeCell ref="H72:I72"/>
    <mergeCell ref="H73:I73"/>
    <mergeCell ref="H74:I74"/>
    <mergeCell ref="H75:I75"/>
    <mergeCell ref="H81:I81"/>
    <mergeCell ref="H82:I82"/>
    <mergeCell ref="H83:I83"/>
    <mergeCell ref="H84:I84"/>
    <mergeCell ref="H85:I85"/>
    <mergeCell ref="H76:I76"/>
    <mergeCell ref="H77:I77"/>
    <mergeCell ref="H78:I78"/>
    <mergeCell ref="H79:I79"/>
    <mergeCell ref="H80:I80"/>
    <mergeCell ref="H100:I100"/>
    <mergeCell ref="H91:I91"/>
    <mergeCell ref="H92:I92"/>
    <mergeCell ref="H93:I93"/>
    <mergeCell ref="H94:I94"/>
    <mergeCell ref="N21:P21"/>
    <mergeCell ref="N5:P5"/>
    <mergeCell ref="K3:P3"/>
    <mergeCell ref="K4:P4"/>
    <mergeCell ref="B2:P2"/>
    <mergeCell ref="N132:P132"/>
    <mergeCell ref="N137:P137"/>
    <mergeCell ref="N169:P169"/>
    <mergeCell ref="N125:P125"/>
    <mergeCell ref="N105:P105"/>
    <mergeCell ref="H122:I122"/>
    <mergeCell ref="H162:I162"/>
    <mergeCell ref="H163:I163"/>
    <mergeCell ref="H164:I164"/>
    <mergeCell ref="H165:I165"/>
    <mergeCell ref="H101:I101"/>
    <mergeCell ref="H102:I102"/>
    <mergeCell ref="H119:I119"/>
    <mergeCell ref="H120:I120"/>
    <mergeCell ref="H121:I121"/>
    <mergeCell ref="H96:I96"/>
    <mergeCell ref="H97:I97"/>
    <mergeCell ref="H98:I98"/>
    <mergeCell ref="H99:I99"/>
  </mergeCells>
  <hyperlinks>
    <hyperlink ref="E216" r:id="rId1" xr:uid="{00000000-0004-0000-0000-000000000000}"/>
  </hyperlinks>
  <printOptions horizontalCentered="1" verticalCentered="1"/>
  <pageMargins left="0.31496062992125984" right="0.31496062992125984" top="0.55118110236220474" bottom="0.55118110236220474" header="0.31496062992125984" footer="0.31496062992125984"/>
  <pageSetup scale="48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COTIZACIÓN</vt:lpstr>
      <vt:lpstr>'FORMATO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USUARIO</cp:lastModifiedBy>
  <cp:lastPrinted>2025-04-15T19:29:13Z</cp:lastPrinted>
  <dcterms:created xsi:type="dcterms:W3CDTF">2024-03-05T19:59:05Z</dcterms:created>
  <dcterms:modified xsi:type="dcterms:W3CDTF">2025-07-18T03:59:02Z</dcterms:modified>
</cp:coreProperties>
</file>