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efaultThemeVersion="166925"/>
  <mc:AlternateContent xmlns:mc="http://schemas.openxmlformats.org/markup-compatibility/2006">
    <mc:Choice Requires="x15">
      <x15ac:absPath xmlns:x15ac="http://schemas.microsoft.com/office/spreadsheetml/2010/11/ac" url="/Users/macintosh/Desktop/2. AUNAP 2025/1. PROCESOS /2. SUBASTAS /2. ALIMENTOS PECES/6. RESPUESTA A OBSERACIONES Y ADENDA No. 1 /"/>
    </mc:Choice>
  </mc:AlternateContent>
  <xr:revisionPtr revIDLastSave="0" documentId="8_{93696A3C-C869-2C49-BD68-93F7323CA47A}" xr6:coauthVersionLast="47" xr6:coauthVersionMax="47" xr10:uidLastSave="{00000000-0000-0000-0000-000000000000}"/>
  <bookViews>
    <workbookView xWindow="0" yWindow="460" windowWidth="27320" windowHeight="13800" xr2:uid="{2DB6AE58-DC5F-4F86-B52A-783F00928C84}"/>
  </bookViews>
  <sheets>
    <sheet name="Hoja1" sheetId="1" r:id="rId1"/>
  </sheets>
  <definedNames>
    <definedName name="_xlnm.Print_Area" localSheetId="0">Hoja1!$A$1:$G$299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81" i="1" l="1"/>
  <c r="G280" i="1"/>
  <c r="G279" i="1"/>
  <c r="G278" i="1"/>
  <c r="G277" i="1"/>
  <c r="G276" i="1"/>
  <c r="G275" i="1"/>
  <c r="G274" i="1"/>
  <c r="G273" i="1"/>
  <c r="G272" i="1"/>
  <c r="G271" i="1"/>
  <c r="G270" i="1"/>
  <c r="G269" i="1"/>
  <c r="G268" i="1"/>
  <c r="G267" i="1"/>
  <c r="G266" i="1"/>
  <c r="G265" i="1"/>
  <c r="G264" i="1"/>
  <c r="G263" i="1"/>
  <c r="G262" i="1"/>
  <c r="G261" i="1"/>
  <c r="G260" i="1"/>
  <c r="G259" i="1"/>
  <c r="G258" i="1"/>
  <c r="G257" i="1"/>
  <c r="G256" i="1"/>
  <c r="G255" i="1"/>
  <c r="G254" i="1"/>
  <c r="G253" i="1"/>
  <c r="G252" i="1"/>
  <c r="G251" i="1"/>
  <c r="G250" i="1"/>
  <c r="E249" i="1"/>
  <c r="G249" i="1" s="1"/>
  <c r="E248" i="1"/>
  <c r="G248" i="1" s="1"/>
  <c r="G247" i="1"/>
  <c r="G246" i="1"/>
  <c r="G241" i="1"/>
  <c r="G240" i="1"/>
  <c r="G239" i="1"/>
  <c r="G238" i="1"/>
  <c r="G237" i="1"/>
  <c r="G236" i="1"/>
  <c r="G235" i="1"/>
  <c r="G234" i="1"/>
  <c r="G233" i="1"/>
  <c r="G232" i="1"/>
  <c r="G231" i="1"/>
  <c r="G230" i="1"/>
  <c r="G229" i="1"/>
  <c r="G228" i="1"/>
  <c r="G227" i="1"/>
  <c r="G226" i="1"/>
  <c r="G225" i="1"/>
  <c r="G224" i="1"/>
  <c r="G223" i="1"/>
  <c r="G222" i="1"/>
  <c r="G221" i="1"/>
  <c r="G220" i="1"/>
  <c r="G219" i="1"/>
  <c r="G218" i="1"/>
  <c r="G217" i="1"/>
  <c r="G216" i="1"/>
  <c r="G215" i="1"/>
  <c r="G214" i="1"/>
  <c r="G213" i="1"/>
  <c r="G212" i="1"/>
  <c r="G211" i="1"/>
  <c r="G210" i="1"/>
  <c r="G209" i="1"/>
  <c r="G208" i="1"/>
  <c r="G207" i="1"/>
  <c r="G206" i="1"/>
  <c r="G205" i="1"/>
  <c r="G204" i="1"/>
  <c r="G203" i="1"/>
  <c r="G202" i="1"/>
  <c r="G201" i="1"/>
  <c r="G200" i="1"/>
  <c r="G199" i="1"/>
  <c r="G198" i="1"/>
  <c r="G197" i="1"/>
  <c r="G196" i="1"/>
  <c r="G195" i="1"/>
  <c r="G194" i="1"/>
  <c r="G193" i="1"/>
  <c r="G192" i="1"/>
  <c r="G191" i="1"/>
  <c r="G190" i="1"/>
  <c r="G189" i="1"/>
  <c r="G188" i="1"/>
  <c r="G187" i="1"/>
  <c r="G186" i="1"/>
  <c r="G185" i="1"/>
  <c r="G184" i="1"/>
  <c r="G183" i="1"/>
  <c r="G182" i="1"/>
  <c r="G181" i="1"/>
  <c r="G180" i="1"/>
  <c r="G179" i="1"/>
  <c r="G178" i="1"/>
  <c r="G177" i="1"/>
  <c r="G176" i="1"/>
  <c r="G175" i="1"/>
  <c r="G174" i="1"/>
  <c r="G173" i="1"/>
  <c r="G172" i="1"/>
  <c r="G171" i="1"/>
  <c r="G170" i="1"/>
  <c r="G169" i="1"/>
  <c r="G168" i="1"/>
  <c r="G167" i="1"/>
  <c r="G166" i="1"/>
  <c r="G165" i="1"/>
  <c r="G164" i="1"/>
  <c r="G163" i="1"/>
  <c r="G162" i="1"/>
  <c r="G161" i="1"/>
  <c r="G160" i="1"/>
  <c r="G159" i="1"/>
  <c r="G158" i="1"/>
  <c r="G157" i="1"/>
  <c r="G156" i="1"/>
  <c r="G155" i="1"/>
  <c r="G154" i="1"/>
  <c r="G153" i="1"/>
  <c r="G152" i="1"/>
  <c r="G151" i="1"/>
  <c r="G150" i="1"/>
  <c r="G149" i="1"/>
  <c r="G148" i="1"/>
  <c r="G147" i="1"/>
  <c r="G146" i="1"/>
  <c r="G145" i="1"/>
  <c r="G144" i="1"/>
  <c r="G143" i="1"/>
  <c r="G142" i="1"/>
  <c r="G141" i="1"/>
  <c r="G140" i="1"/>
  <c r="G139" i="1"/>
  <c r="G138" i="1"/>
  <c r="G137" i="1"/>
  <c r="G136" i="1"/>
  <c r="G135" i="1"/>
  <c r="G134" i="1"/>
  <c r="G133" i="1"/>
  <c r="G132" i="1"/>
  <c r="G131" i="1"/>
  <c r="G130" i="1"/>
  <c r="G129" i="1"/>
  <c r="G128" i="1"/>
  <c r="G127" i="1"/>
  <c r="G126" i="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23" i="1"/>
  <c r="G22" i="1"/>
  <c r="G21" i="1"/>
  <c r="G20" i="1"/>
  <c r="G19" i="1"/>
  <c r="G18" i="1"/>
  <c r="G17" i="1"/>
  <c r="G16" i="1"/>
  <c r="G15" i="1"/>
  <c r="E14" i="1"/>
  <c r="G14" i="1" s="1"/>
  <c r="E13" i="1"/>
  <c r="G13" i="1" s="1"/>
  <c r="E12" i="1"/>
  <c r="G12" i="1" s="1"/>
  <c r="E11" i="1"/>
  <c r="G11" i="1" s="1"/>
  <c r="E10" i="1"/>
  <c r="G10" i="1" s="1"/>
  <c r="G242" i="1" l="1"/>
  <c r="G72" i="1"/>
  <c r="G282" i="1"/>
  <c r="G283" i="1" l="1"/>
</calcChain>
</file>

<file path=xl/sharedStrings.xml><?xml version="1.0" encoding="utf-8"?>
<sst xmlns="http://schemas.openxmlformats.org/spreadsheetml/2006/main" count="541" uniqueCount="295">
  <si>
    <t>AUTORIDAD NACIONAL DE ACUICULTURA Y PESCA- AUNAP-</t>
  </si>
  <si>
    <t>DIRECCION TECNICA DE ADMINISTRACION Y FOMENTO</t>
  </si>
  <si>
    <t>"Realizar el suministro de bienes y servicios necesarios para la operación de las estaciones de acuicultura a cargo de la Aunap en los municipios de Gigante- Huila, Repelòn-Atlàntico y Buenaventura- Valle"</t>
  </si>
  <si>
    <t>ESTACION PISCICOLA ALTO MAGDALENA GIGANTE - HUILA</t>
  </si>
  <si>
    <t>CONCEPTO</t>
  </si>
  <si>
    <t>UNID</t>
  </si>
  <si>
    <t>CANT</t>
  </si>
  <si>
    <t>VR UNIT</t>
  </si>
  <si>
    <t>VALOR</t>
  </si>
  <si>
    <t>INSUMOS Y ELEMENTOS PARA LA PRODUCCION Y MANEJO DE ALEVINOS</t>
  </si>
  <si>
    <t>U</t>
  </si>
  <si>
    <t>Alimento concentrado  extrurizado proteina 24% bulto x 40 Kg</t>
  </si>
  <si>
    <t>Alimento concentrado extrurizado proteina 32%  bulto x 40 kg</t>
  </si>
  <si>
    <t>Alimento concentrado extrurizado proteina 38%  bulto x 40 Kg</t>
  </si>
  <si>
    <t>Alimento concentrado harina proteina 45% bulto x 40 Kg</t>
  </si>
  <si>
    <t>Hormona inductora EPC liofilizada-stoller, presentacion de 1 gr.</t>
  </si>
  <si>
    <t>Espirulina en polvo</t>
  </si>
  <si>
    <t>Kg</t>
  </si>
  <si>
    <t>Recarga Oxígeno industrial X 2.000 psi  6 m3</t>
  </si>
  <si>
    <t>Fertilizantes DAP granulado x 50 Kg</t>
  </si>
  <si>
    <t>BOLSAS PLASTICAS Y BANDAS DE CAUCHO</t>
  </si>
  <si>
    <t>Bolsas plasticas para empaque de alevinos de 16 x 24" calibre 2, no reciclada o de alta densidad paquete x 100</t>
  </si>
  <si>
    <t>Bandas de caucho siliconada (Tipo Rubber Bands Premium)</t>
  </si>
  <si>
    <t>ELEMENTOS PARA PLAN SANITARIO Y SEGURIDAD</t>
  </si>
  <si>
    <t>Vacuna antirrabica (Dosis)</t>
  </si>
  <si>
    <t>Desparasitante perros grandes 10-20 kg, Total FLC, cajas</t>
  </si>
  <si>
    <t>Dexapen frasco x 20 ml, antibiotico, antiinflamatorio (animales de compañía)</t>
  </si>
  <si>
    <t>Bravecto accion garrapaticida tableta x 500 mg, para perros de 10-20 Kg</t>
  </si>
  <si>
    <t>Raticida Rataquill-sobres x 50 gramos</t>
  </si>
  <si>
    <t>Raticida El sicario frasco x 10 ml</t>
  </si>
  <si>
    <t>Compleland B12 frasco x 100 ml, animales de compañía</t>
  </si>
  <si>
    <t>Limpido limpieza de baños x 500 ml</t>
  </si>
  <si>
    <t>Peroxido de hidrogeno x 20 litros</t>
  </si>
  <si>
    <t>Hilo de cañamo negro  x 40 mts (Rollo)</t>
  </si>
  <si>
    <t>Recarga y mantenimiento extintores todo tipo</t>
  </si>
  <si>
    <t>Aceite vegetal de cocina, Galon x 3 litros</t>
  </si>
  <si>
    <t>Coladores tipo taza con pared plastica con malla fondo-
mediano y pequeño</t>
  </si>
  <si>
    <t>Letreros adhesivos para identificacion de los estanques 40 cm x 60 cm</t>
  </si>
  <si>
    <t>Letreros adhesivos para identificar accesa a la estacion 50 cm x 70 coms</t>
  </si>
  <si>
    <t>SERVICIOS PARA PLAN SANITARIO</t>
  </si>
  <si>
    <t>Toma, transporte y análisis bacteriológico del agua que se utiliza en la estación con periodicidad semestral. Laboratorio certificado.</t>
  </si>
  <si>
    <t>Toma, transporte y análisis físico-químico del agua que se
utiliza en la estación con periodicidad semestral. Laboratorio certificado.</t>
  </si>
  <si>
    <t>Toma, transporte y analisis de muestra de histo-patologia en especies nativas con periodicidad semestral. Cada prueba estará representada por 6 muestras de especies nativas con 4 cortes histologicos c/u.</t>
  </si>
  <si>
    <t>Toma, transporte y analisis de muestra de histo-patologia en especies domesticadas con periodicidad semestral. Cada prueba estará representada por 6 muestras con 4 cortes histologicos c/u.</t>
  </si>
  <si>
    <t>Pruebas de confirmacion PCR para TiLV (virus de la tilapia)</t>
  </si>
  <si>
    <t>SERVICIOS PARA MONITOREO DEL VERTIMIENTO</t>
  </si>
  <si>
    <t>Toma, transporte y análisis físico-químico y microbiologico del agua ARnD que vierte la estación con periodicidad anual. Resolución 0631/2015 - Art. 15. Laboratorio certificado.</t>
  </si>
  <si>
    <t>SERVICIO DE ROCERIA- CONTROL DE MALEZAS</t>
  </si>
  <si>
    <t>SERVICIO DE ROCERÍA con equipo mecánico. Consiste en el corte de pastos, malezas, rastrojo y arbustos de porte bajo, con guadaña, en zonas verdes, área de baterías de estanques, área entorno de los reservorios 1 y 2 y donde se le indique. Incluye la extracción y traslado del material resultante que quede al interior y en la corona de los estanques y de los reservorios a zonas aledañas, dentro de la misma estación.  Son 2 rocerías cada una de 12 Has netas, la primera al inicio del contrato y la segunda al finalizar en diciembre 2025, cuyas fechas se indicarán durante el desarrollo del contrato. El precio unitario incluye todo costo.  El supervisor vigilará que se disponga de señales de seguridad y se utilicen los elementos de protección al operador del equipo, a terceros y a instalaciones de la estación. El contratista será responsable de la integridad de los operadores del equipo mecánico, de accidentes y daños que se ocasionen y su atención,  resarcimiento y reparación, serán condiciones para el pago del servicio. El contratista mantendrá indemne a la AUNAP por todo concepto relacionado con la prestación de este servicio.  Se pagará por hectárea recibida a entera satisfacción del Supervisor del Contrato.</t>
  </si>
  <si>
    <t>Ha</t>
  </si>
  <si>
    <t>SERVICIO PARA PLAN AMBIENTAL</t>
  </si>
  <si>
    <t xml:space="preserve"> Servicio disposición final de residuos peligrosos RESPEL. Gestora autorizada- Emision de certificado. Frecuencia por llamado cada 100kg </t>
  </si>
  <si>
    <t>ELEMENTOS ELECTRICOS Y DE FERRETERIA</t>
  </si>
  <si>
    <t>Cordel de nylon Ref: S/R # 8mm; color: CRUDO X 300 Mts</t>
  </si>
  <si>
    <t>Abrazadera plastica de 10 cms, bolsa 100 unidades</t>
  </si>
  <si>
    <t>Abrazadera plastica de 20 cms, bolsa 100 unidades</t>
  </si>
  <si>
    <t>Griferia tanque sanitario baño, (flotador y descarue) Kit</t>
  </si>
  <si>
    <t>Tomacorrientes dobles para incrustar</t>
  </si>
  <si>
    <t>Interruptores sencillos incrustar</t>
  </si>
  <si>
    <t>Interruptores dobles incrustar</t>
  </si>
  <si>
    <t>Cajillas rectangulares 5.800</t>
  </si>
  <si>
    <t>Cajillas de reparto plasticas</t>
  </si>
  <si>
    <t>Contactor de 80 amperios</t>
  </si>
  <si>
    <t>Multibreaker de 50 amperios</t>
  </si>
  <si>
    <t>Multibreaker de 30 amperios</t>
  </si>
  <si>
    <t>Cajillas para tacos de 3 vias</t>
  </si>
  <si>
    <t>Cable electrico # 12</t>
  </si>
  <si>
    <t>ML</t>
  </si>
  <si>
    <t>Cable electrico # 14</t>
  </si>
  <si>
    <t>Contactor industrial de 200 amperios</t>
  </si>
  <si>
    <t>Contactor industrial de 100 amperios</t>
  </si>
  <si>
    <t>Multibreaker industrial de 100 amperios</t>
  </si>
  <si>
    <t>Multibreaker industrial de 80 amperios</t>
  </si>
  <si>
    <t>Cuchilla de corte muletilla 2 posiciones</t>
  </si>
  <si>
    <t>Pines de corte breaker de riel 3x6 tripolar</t>
  </si>
  <si>
    <t>SUBTOTAL BIENES Y SERVICIOS ESTACION ALTO MAGDALENA</t>
  </si>
  <si>
    <t>ESTACIÓN PISCÍCOLA BAJO MAGDALENA- REPELON -ATLÀNTICO</t>
  </si>
  <si>
    <t>ITEM</t>
  </si>
  <si>
    <t>ALIMENTO CONCENTRADO</t>
  </si>
  <si>
    <t>Alimento concentrado  extrurizado proteina 25% bulto x 40 Kg</t>
  </si>
  <si>
    <t>Alimento concentrado extrurizado proteina 30%,   bulto x 40 kg, (Tilapia Reproduccion) reproductores</t>
  </si>
  <si>
    <t>Alimento concentrado harina proteina 45% bulto x 40 Kg (Iniciacion)</t>
  </si>
  <si>
    <t>Reversarina - Saco x 20 Kg</t>
  </si>
  <si>
    <t>Cal, Melaza, fertilizantes,  y otros</t>
  </si>
  <si>
    <t>Cal nare o viva bulto x 50 kg</t>
  </si>
  <si>
    <t>Melaza bulto x 30kg</t>
  </si>
  <si>
    <t>Fertilizante triple 15 granulado bulto x 50kg</t>
  </si>
  <si>
    <t>Herbicida (glifosato) Litro</t>
  </si>
  <si>
    <t>Biorremedador tipo Biokin- Galòn</t>
  </si>
  <si>
    <t>Bolsas Plásticas, bandas de caucho, oxigeno</t>
  </si>
  <si>
    <t>Bandas de caucho siliconadas (Rubber Bands Premium)- Kg</t>
  </si>
  <si>
    <t>Bolsas plasticas 20 x 32" calibre 2 no reciclada, tipo Carliplast</t>
  </si>
  <si>
    <t>Llenado Balas Oxígeno (2200 psi por bala) x 6 m3</t>
  </si>
  <si>
    <t>Profilácticos (Sal, Formol, Peroxido de hidrogeno, Cloro, yodo, etc)</t>
  </si>
  <si>
    <t>Formol disolución acuosa al 37%- Galòn</t>
  </si>
  <si>
    <t>Sal marina blanca x 50kg</t>
  </si>
  <si>
    <t>Cloruro de sodio 0,9% o suero fisiológico- Bolsa x 500 ml</t>
  </si>
  <si>
    <t>Peroxido de hidrogeno 50% pureza- Galòn</t>
  </si>
  <si>
    <t>Hipoclorico de sodio industrial- Tanque x 20 Litros</t>
  </si>
  <si>
    <t>Hipoclorico de calcio- Caneca x 40 Kg</t>
  </si>
  <si>
    <t>Amonio cuaternario tipo industrial x 20 Litros</t>
  </si>
  <si>
    <t>Acido nitrico 50% - Galòn</t>
  </si>
  <si>
    <t>Peroxido granulado (carbonato de sodio peroxihidratado) Bolsa x 3Kg</t>
  </si>
  <si>
    <t xml:space="preserve">Redes, telas y redes de nylon, Tanques, baldes, jarras </t>
  </si>
  <si>
    <t>Tela Scrim SEFAR de 220 micras, rollo por 1,65 metros de alto</t>
  </si>
  <si>
    <t>Polisombra Negra Al 80 % X 4 Ancho X100 Mt Largo- Rollo</t>
  </si>
  <si>
    <t xml:space="preserve">Vaso de Precipitados con Agarradera, plastico con capacidad de 2000 ml, graduado de 100 ml </t>
  </si>
  <si>
    <t xml:space="preserve">Vaso de Precipitados con Agarradera,  plastico con capacidad de 500 ml </t>
  </si>
  <si>
    <t xml:space="preserve">Platon plastico de 20 cm de diametro </t>
  </si>
  <si>
    <t>Ponchera rectangular 12 litros</t>
  </si>
  <si>
    <t>Hormonas (EPC, 17AMT, Ovaprim))</t>
  </si>
  <si>
    <t>gr</t>
  </si>
  <si>
    <t>Alimento Vivo</t>
  </si>
  <si>
    <t>Artemia salina marca inve</t>
  </si>
  <si>
    <t>Rollo De Manguera Silicona Acuario 100 Metros</t>
  </si>
  <si>
    <t>EVALUACION SANITARIA SEMESTRAL PECES DE LA EPBM</t>
  </si>
  <si>
    <t>Analisis de muestra de histo patologia en especies domesticadas con periodicidad semestra.incluye toma y transporte de muestras</t>
  </si>
  <si>
    <t>Analisis bacteriologico steptococcus Ia- PCR</t>
  </si>
  <si>
    <t>Prueba Bacteriologica para especies domesticadas. Incluye toma y transporte de muestra.</t>
  </si>
  <si>
    <t>Análisis micriobiologicos del agua que se utiliza en la estación con periodicidad semestral. Laboratorio certificado. Incluye toma y transporte de muestras.</t>
  </si>
  <si>
    <t>Análisis físico-químico del agua que se utiliza en la estación con periodicidad semestral. Laboratorio certificado.Incluye toma y transporte de muestras.</t>
  </si>
  <si>
    <t>Pruebas de confirmacion PCR para TiLV (virus de la tilapia).</t>
  </si>
  <si>
    <t>MEDICAMENTOS Y ELEMENTOS PLAN SANITARIO</t>
  </si>
  <si>
    <t>Xilacina 2% anestesico y relajante muscular x 20 ml</t>
  </si>
  <si>
    <t>Aluspray aerosol x 210 ml</t>
  </si>
  <si>
    <t>Zoletil 50 frc x 5 ml</t>
  </si>
  <si>
    <t>Duplocilina x 100 ml</t>
  </si>
  <si>
    <t>Credelio 450 mg(11-22kg) caja x 3 tabletas</t>
  </si>
  <si>
    <t>Endogar 30 kg desparasitante interno x 2 tabletas</t>
  </si>
  <si>
    <t>Vacuna polivalente para perros</t>
  </si>
  <si>
    <t>Vacuna Gatos Triple Felina + Rabia CPR/R</t>
  </si>
  <si>
    <t>Vicryl 2-0 sutura</t>
  </si>
  <si>
    <t>Vicryl 3-0 sutura</t>
  </si>
  <si>
    <t>Cateter # 22</t>
  </si>
  <si>
    <t>Cateter # 23</t>
  </si>
  <si>
    <t>Tranquilan preanestesico x 10 ml</t>
  </si>
  <si>
    <t>Nevera Icopor Blanco 10 Litros 21x17.5x27.5cm</t>
  </si>
  <si>
    <t>Hielo en gel 150 gr</t>
  </si>
  <si>
    <t>Pegante trampa grande mouse &amp; rat bond traps</t>
  </si>
  <si>
    <t>Pinzas kelly rectas 14 cm</t>
  </si>
  <si>
    <t>Termohigrometro kex germany sh-109</t>
  </si>
  <si>
    <t>Fumigadora Pulverizador Manual 1.5Lt</t>
  </si>
  <si>
    <t>Fumigadora Manual Asia Presión Interna 8Lt</t>
  </si>
  <si>
    <t>Fumigadora Manual RoyalCondor® La Ceres Industrial X 20 L
 REF CO-048IN</t>
  </si>
  <si>
    <t>Tablas legajadora de acrilico color negro</t>
  </si>
  <si>
    <t>Atomizador plastico de 950 ml</t>
  </si>
  <si>
    <t>Kit Control Derrames Químicos de 5 a 8 Galones</t>
  </si>
  <si>
    <t>Kit Control De Derrames Hidrocarburos</t>
  </si>
  <si>
    <t>Arnes y correa reflectiva talla L</t>
  </si>
  <si>
    <t>Guante nitrilo verde 13 pulgadas talla M</t>
  </si>
  <si>
    <t>Overol Desechable Blanco Safetex Steelpro 7770W Talla L</t>
  </si>
  <si>
    <t>Allium-or x 100 gr</t>
  </si>
  <si>
    <t>Aqua-liverprot x 100 gr</t>
  </si>
  <si>
    <t>Tur-aqua x 100 gr</t>
  </si>
  <si>
    <t>Soracit-p x100 gr</t>
  </si>
  <si>
    <t>Aqua-im-vit x100 gr</t>
  </si>
  <si>
    <t>Modergan-aqua x100 gr</t>
  </si>
  <si>
    <t>Kit Nebulizador Para Cabinas De Desinfección Alta Presión!1 Bomba de alta presión 30/150 Psi con adaptador de corriente 9 metros de de manguera de alta presión 1 Filtro para la protección de la bomba 11 boquillas de nebulización metálicas 11 conectores para boquillas de nebulización 30 abrazaderas de amarre</t>
  </si>
  <si>
    <t>ELEMENTOS DE FERRETERIA</t>
  </si>
  <si>
    <t>Tubo Presión 1/2" X6 Mts. 9-500 Psi</t>
  </si>
  <si>
    <t>Union lisa de presion  de 1/2"</t>
  </si>
  <si>
    <t>u</t>
  </si>
  <si>
    <t>Llave de compuerta en bronce de 2"</t>
  </si>
  <si>
    <t>Flotador electrico para control de encendido y apagado, trabajo pesado, contrapeso y cable (3 m) 250 v 16 A.</t>
  </si>
  <si>
    <t>Válvula de pie 150 psi de 1 1/2"</t>
  </si>
  <si>
    <t>Valvula de pie 150 psi de 1 1/4"</t>
  </si>
  <si>
    <t>Manguera plástica transparente de 1" resistente a rayos UV</t>
  </si>
  <si>
    <t>Manguera plástica transparente de 3/4" resistente a rayos UV</t>
  </si>
  <si>
    <t>Terminales pláscticos de 1/2" CONDUIT</t>
  </si>
  <si>
    <t>Reflectores tipo LED de 100 w</t>
  </si>
  <si>
    <t>Llave de expansion de 10"</t>
  </si>
  <si>
    <t>Accesorios para lavamanos- juego tipo Grival</t>
  </si>
  <si>
    <t>Llave para lavamanos tipo Grival</t>
  </si>
  <si>
    <t xml:space="preserve">Contactor 160A AC3 220AC Principal </t>
  </si>
  <si>
    <t>Aceite valvulita 90</t>
  </si>
  <si>
    <t>Gal</t>
  </si>
  <si>
    <t>Curvas conduit ½ ´´ pvc</t>
  </si>
  <si>
    <t>Cerradura Alcoba Bola Anticada</t>
  </si>
  <si>
    <t>Filtro de aceite para moto carro Vaisand 200</t>
  </si>
  <si>
    <t>Pistolas de aire de alta precision para dispensador de oxigeno con racores STANLEY (79-058</t>
  </si>
  <si>
    <t>Juegos de destornilladores de punta imantado</t>
  </si>
  <si>
    <t>Candado Tipo Italiano 50mm YALE</t>
  </si>
  <si>
    <t>Balinera de rodamiento marca koyo Ref: 6203</t>
  </si>
  <si>
    <t>Balinera de rodamiento marca koyo Ref: 6302</t>
  </si>
  <si>
    <t>Balinera de rodamiento marca koyo Ref: 6206</t>
  </si>
  <si>
    <t>Abrazadera metálica de 3/8</t>
  </si>
  <si>
    <t>Abrazadera metálica de 1/2</t>
  </si>
  <si>
    <t>Abrazadera metálica de 3/4</t>
  </si>
  <si>
    <t>Bujías para moto carro Vaisand 200</t>
  </si>
  <si>
    <t>Bujías para moto carro Sigma 150</t>
  </si>
  <si>
    <t>Bujías para moto Yamaha XTZ 125</t>
  </si>
  <si>
    <t>Ponchadora pela cables</t>
  </si>
  <si>
    <t>Pintura para interiores  Tipo 1, lavable, blanco x 5 galones</t>
  </si>
  <si>
    <t>Pintura para exteriores Tipo 1, lavable, blanco x 5 galones</t>
  </si>
  <si>
    <t xml:space="preserve">Pintura exterior azul, lavable x 5 galones </t>
  </si>
  <si>
    <t>Esmalte blaco exteriores x 1 galones</t>
  </si>
  <si>
    <t>Anticorrosiva 1 Galón Blanco , PINTUCO</t>
  </si>
  <si>
    <t>Estucor Estuco Plástico x 6 Kilos Interior y Exterior CORONA</t>
  </si>
  <si>
    <t>Acronal emulsion. Pva Acrílico Bolsa 500 Gramos</t>
  </si>
  <si>
    <t>Bloque N4 33 x 23 x 9 cm 12,5 u/m2</t>
  </si>
  <si>
    <t>Varilla Corrugada G60 W #3 (3/8 Pulg) X 6M</t>
  </si>
  <si>
    <t xml:space="preserve">Varilla G-60 W 1/4-pulg x 6m 1.494kg apróx. Corrugada milimetrica </t>
  </si>
  <si>
    <t>Alambre Negro 1kg C.17 - 1.47mm Alm Almasa</t>
  </si>
  <si>
    <t>Gravilla X 40k para concreto, GRANICOSTA</t>
  </si>
  <si>
    <t>Cemento gris. Bulto x 50 kg</t>
  </si>
  <si>
    <t>Pintura en spray negra  brillante x 400ml</t>
  </si>
  <si>
    <t>Rodillo Felpa Profesional 9 Pulgadas x 3 Unidades</t>
  </si>
  <si>
    <t>Ordenador 48 Llaves 25X20X7.5Cm</t>
  </si>
  <si>
    <t>Portaetiquetas Llavero Plastico Identificador De Llaves X100</t>
  </si>
  <si>
    <t>Regulador Oxigeno Industrial</t>
  </si>
  <si>
    <t>Sirena 110vac Emergencia Y Evacuacion Alerta Panico Audible</t>
  </si>
  <si>
    <t>Ambientador Tripack Aerosoles 360 ml Surtidos x 3 Und</t>
  </si>
  <si>
    <t>Creolina,botella x 470 ml</t>
  </si>
  <si>
    <t>Detergente Polvo Ultrex Floral x 3000gr</t>
  </si>
  <si>
    <t>Lavaloza Liquido Antigrasa Bio X4000 Ml</t>
  </si>
  <si>
    <t>Bolsa Para Basura 70X90cm Rollo X90 Unidades Grande Color Negro</t>
  </si>
  <si>
    <t>Bolsa Basura 70x90cm Rollo X90Und mediana Verde</t>
  </si>
  <si>
    <t>Bolsa Para Basura 70X90cm Rollo X90 Unidades Tamaño Mediano Color Blanca</t>
  </si>
  <si>
    <t>Bolsa Basura 50x55cm Rollo X100Und Minipapelera Blanco</t>
  </si>
  <si>
    <t>Vasos para tinto de 4 onzas, paquete x 200</t>
  </si>
  <si>
    <t>Vasos de carton de 7 onzas, paquete por 200</t>
  </si>
  <si>
    <t>Rastrillo Jardinero Metálico Con Mango Cabeza de 30 cm</t>
  </si>
  <si>
    <t>Desoliñador</t>
  </si>
  <si>
    <t>Escoba cerda blanda con palo</t>
  </si>
  <si>
    <t>Trapero Microfibra Antibacterial Semi-Industrial 250 Gramos</t>
  </si>
  <si>
    <t>Insecticida Aerosol Rastreros Black Flag 2 Und X 400 Ml Cada Una</t>
  </si>
  <si>
    <t>Bateria Caja 24Bd 950 Ca 800 Willard</t>
  </si>
  <si>
    <t xml:space="preserve">EQUIPOS </t>
  </si>
  <si>
    <t xml:space="preserve">UPS Interactiva de 2000 va 1200 w, media hora de autonomía para computadores </t>
  </si>
  <si>
    <t>Elevador Regulador de  voltaje. 2.000 wts Ultra Line para neveras y congeladores</t>
  </si>
  <si>
    <t>Aire Acondicionado Mini Split Dual Cool Inverter 9000 BTU 220 V V09win, LG</t>
  </si>
  <si>
    <t>Dispensador de Agua Olimpo de Mesa Carga Superior Olwd-735Ct</t>
  </si>
  <si>
    <t>SERVICIO TECNICO A PLANTAS ELECTRICAS</t>
  </si>
  <si>
    <t>Servicio tecnico preventivo y correctivo de planta electrica marca Stanford de 75 KVA. Cambio aceite del motor, retiro del aceite existente y suministro del aceite nuevo 15W40; suministro de refrigerante, cambio del filtro del aceite (1); cambio del filtro de de combustible ACPM (2); filtro de aire (1);, bateria 12 voltios 1200 amperios y agua para baterìa, . Revision de bomba de agua, y  radiador. Revisiòn sistema de protecciòn: verificación de fugas y presión de aceite; verificación de conexión de las acometidas eléctricas de potencia y control; revisión del sistema de arranque,  batería y cargador de batería. Suministro de limpiadores y pruebas de funcionamiento, revisión general de la transferencia eléctrica y pruebas con y sin carga, suministro de solenoide de ser necesario. El servicio tecnico  debe entregar un informe detallado del estado en que encuentra el equipo, las labores realizadas y el estado en que lo entrega, con las recomendaciones a que haya lugar.</t>
  </si>
  <si>
    <t>SUBTOTAL BIENES Y SERVICIOS ESTACION BAJO MAGDALENA</t>
  </si>
  <si>
    <t>ESTACIÓN DE ACUICULTURA MARINA DE BAHIA MALAGA</t>
  </si>
  <si>
    <t>UNIDAD</t>
  </si>
  <si>
    <t>MATERIALES Y SUMINISTROS</t>
  </si>
  <si>
    <t>ALIMENTO VIVO</t>
  </si>
  <si>
    <t>Sardinas fresca en congelador</t>
  </si>
  <si>
    <t>Camarones titi con cabeza fresco</t>
  </si>
  <si>
    <t>Calamar pota fresco</t>
  </si>
  <si>
    <t>HORMONAS</t>
  </si>
  <si>
    <t>Gonadotropina coriónica humana de 10.000 UI amp (china)</t>
  </si>
  <si>
    <t>REACTIVOS QUIMICOS</t>
  </si>
  <si>
    <t>Hipoclorito de sodio industrial (galonetas x 5 Gal)</t>
  </si>
  <si>
    <t>ELEMENTOS LABORATORIO</t>
  </si>
  <si>
    <t>Jabón líquido industrial neutro</t>
  </si>
  <si>
    <t>Toallas de papel rollo x 100 m</t>
  </si>
  <si>
    <t>Tubos de ensayo de 35 mm de ancho por 200 mm de alto tapa rosca</t>
  </si>
  <si>
    <t>Piedras difusoras  x Caja de 100 unds</t>
  </si>
  <si>
    <t>ELEMENTOS FERRETERIA</t>
  </si>
  <si>
    <t>Lámparas LED 20 W con cubierta plastica</t>
  </si>
  <si>
    <t>Tubos LED de 20 W x caja de 25 unds</t>
  </si>
  <si>
    <t>Bombillo LED 20 W</t>
  </si>
  <si>
    <t>Reflectores de 250 watts uso exterior</t>
  </si>
  <si>
    <t>EQUIPOS- ACCESORIOS</t>
  </si>
  <si>
    <t>Microscopio binocular Alphaphot 2</t>
  </si>
  <si>
    <t>Hidrolavadora de gasolina de 3700psi (grado industrial)</t>
  </si>
  <si>
    <t>Electrobomba centrifuga tipo Altamira o similar en acero inoxidable, trifásica de 4 HP - 7 L/seg para aprox 20 m de CDT, incluye kits de contrabridas de 1 1/2" y 2 1/2".</t>
  </si>
  <si>
    <t>Adaptador macho pvc de 1 1/2"</t>
  </si>
  <si>
    <t>Adaptador macho pvc de 2 1/2"</t>
  </si>
  <si>
    <t>Buje soldado PVC presiòn de  4" x 2 1/2"</t>
  </si>
  <si>
    <t>Buje soldado PVC presiòn de 2 1/2 x 1 1/2"</t>
  </si>
  <si>
    <t>Uniòn PVC presiòn 4"</t>
  </si>
  <si>
    <t>Adaptador macho PVC presiòn 4"</t>
  </si>
  <si>
    <t>Vàlvula de pie en bronce 4"</t>
  </si>
  <si>
    <t>Tubo PVC presiòn de 1 1/2"</t>
  </si>
  <si>
    <t>Tubo PVC presiòn de 2 1/2"</t>
  </si>
  <si>
    <t>Soldadura PVC 1/4 Gal</t>
  </si>
  <si>
    <t>Contactores trifacicos para arranque y parada de bombas 10 A 220 v.</t>
  </si>
  <si>
    <t>Motor fuera de borda cuatro tiempos de 20 HP pata larga tipo Yamaha o similar</t>
  </si>
  <si>
    <t>Toma, transporte y análisis físico-químico y microbiologico del agua ARD que vierte la estación con periodicidad anual. Laboratorio certificado.</t>
  </si>
  <si>
    <t>SUBTOTAL BIENES Y SERVICIOS ESTACIÓN BAHÍA MÁLAGA</t>
  </si>
  <si>
    <t>Unidades:</t>
  </si>
  <si>
    <r>
      <rPr>
        <b/>
        <sz val="11"/>
        <color theme="1"/>
        <rFont val="Calibri"/>
        <family val="2"/>
        <scheme val="minor"/>
      </rPr>
      <t>SERVICIO DE ROCERÍA</t>
    </r>
    <r>
      <rPr>
        <sz val="11"/>
        <color theme="1"/>
        <rFont val="Calibri"/>
        <family val="2"/>
        <scheme val="minor"/>
      </rPr>
      <t xml:space="preserve"> con equipo mecánico. Consiste en el corte de pastos, malezas, rastrojo y arbustos de porte bajo, con guadaña, en zonas verdes, área de baterías de estanques  y donde se indique, no incluye la laguna de oxidación.  Incluye la extracción y traslado del material resultante que quede al interior y en la corona de los estanques y de los reservorios a zonas aledañas, dentro de la misma estación. Son 3 rocerías cada una de 12,2 Has netas, la primera al inicio del contrato y la segUa a la mitad y la tercera a más tardar en noviembre, cuyas fechas se indicarán durante el desarrollo del contrato. El precio unitario incluye todo costo. El supervisor vigilará que se disponga de señales de seguridad y se utilicen los elementos de protección al operador del equipo, a terceros y a instalaciones de la estación. El contratista será responsable de la integridad de los operadores del equipo mecánico, de accidentes y daños que se ocasionen y su atención, resarcimiento y reparación, serán condiciones para el pago del servicio. El contratista mantendrá indemne a la AUNAP por todo concepto relacionado con la prestación de este servicio. Se pagará por hectárea recibida a entera satisfacción del Supervisor del Contrato.</t>
    </r>
  </si>
  <si>
    <t>Hormona inductora tipo EPC, pureza 95% o su equivalente</t>
  </si>
  <si>
    <t xml:space="preserve">Tilapia Reversión Harina x Bulto de 20 Kg </t>
  </si>
  <si>
    <t>Biorremedador tipo BIOTERRAPRO x Kg o su equivalente</t>
  </si>
  <si>
    <t>Biorremedador tipo BIOACUAPRO x Kg o su equivalente</t>
  </si>
  <si>
    <t>Electrobomba Alta Presión 1½ x 1½, 3Hp 220/440V 3F</t>
  </si>
  <si>
    <t xml:space="preserve">Electrobomba Sumergible 0.5 HP110V Agua Sucia Rxm2/20Vt-I - </t>
  </si>
  <si>
    <t>Aire acondicionado Mini split de 18.000 BTU 220v, eficiencia energetica A</t>
  </si>
  <si>
    <t>Computador Todo En Uno – procesador Intel Core i5 12450H – 24GB RAM – SSD 1TB – 27P o su equivalente</t>
  </si>
  <si>
    <t>Desinfectante a base de peroximonosulfato de potasio x 5 kilogramos o su equivalente</t>
  </si>
  <si>
    <t>Estufa de mesa cuatro puestos  61x51 Cm Gas Propano, eficiencia energetica mìnima B</t>
  </si>
  <si>
    <t>SON:     XXX PESOS EN LETRAS</t>
  </si>
  <si>
    <t>U :      Unidades                              ML: Metro lineal                     Kg:  Kilogramo</t>
  </si>
  <si>
    <t>Gal:   Galòn                                      Ha:  Hectàrea                            gr: Gramo</t>
  </si>
  <si>
    <t>Firma</t>
  </si>
  <si>
    <t>Nombre</t>
  </si>
  <si>
    <t>Razòn Social</t>
  </si>
  <si>
    <t>NIT</t>
  </si>
  <si>
    <t>TOTAL BIENES SERVICIOS  TRES ESTACIONES</t>
  </si>
  <si>
    <t>FORMATO No. 6-  OFERTA ECON+OMICA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</si>
</sst>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8"/>
      <color theme="1"/>
      <name val="Calibri"/>
      <family val="2"/>
      <scheme val="minor"/>
    </font>
    <font>
      <sz val="8"/>
      <color theme="1"/>
      <name val="Calibri"/>
      <family val="2"/>
      <scheme val="minor"/>
    </font>
    <font>
      <sz val="16"/>
      <color theme="1"/>
      <name val="Calibri"/>
      <family val="2"/>
      <scheme val="minor"/>
    </font>
    <font>
      <b/>
      <sz val="16"/>
      <color theme="1"/>
      <name val="Calibri"/>
      <family val="2"/>
      <scheme val="minor"/>
    </font>
    <font>
      <b/>
      <sz val="12"/>
      <color theme="1"/>
      <name val="Calibri"/>
      <family val="2"/>
      <scheme val="minor"/>
    </font>
    <font>
      <sz val="12"/>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11"/>
      <color rgb="FF000000"/>
      <name val="Calibri"/>
      <family val="2"/>
      <scheme val="minor"/>
    </font>
    <font>
      <sz val="11"/>
      <color indexed="8"/>
      <name val="Calibri"/>
      <family val="2"/>
      <scheme val="minor"/>
    </font>
    <font>
      <b/>
      <sz val="11"/>
      <color rgb="FF000000"/>
      <name val="Calibri"/>
      <family val="2"/>
      <scheme val="minor"/>
    </font>
    <font>
      <b/>
      <sz val="9"/>
      <color theme="1"/>
      <name val="Calibri"/>
      <family val="2"/>
      <scheme val="minor"/>
    </font>
    <font>
      <sz val="9"/>
      <color theme="1"/>
      <name val="Calibri"/>
      <family val="2"/>
      <scheme val="minor"/>
    </font>
    <font>
      <sz val="11"/>
      <color theme="1"/>
      <name val="Calibri"/>
      <family val="2"/>
      <scheme val="minor"/>
    </font>
    <font>
      <b/>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4"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0" fontId="1" fillId="0" borderId="0"/>
  </cellStyleXfs>
  <cellXfs count="84">
    <xf numFmtId="0" fontId="0" fillId="0" borderId="0" xfId="0"/>
    <xf numFmtId="0" fontId="6" fillId="0" borderId="0" xfId="0" applyFont="1" applyAlignment="1" applyProtection="1">
      <alignment vertical="center"/>
      <protection locked="0"/>
    </xf>
    <xf numFmtId="0" fontId="0" fillId="0" borderId="0" xfId="0" applyAlignment="1" applyProtection="1">
      <alignment vertical="center"/>
      <protection locked="0"/>
    </xf>
    <xf numFmtId="0" fontId="12" fillId="0" borderId="0" xfId="0" applyFont="1" applyAlignment="1" applyProtection="1">
      <alignment vertical="center"/>
      <protection locked="0"/>
    </xf>
    <xf numFmtId="0" fontId="13" fillId="0" borderId="0" xfId="0" applyFont="1" applyAlignment="1" applyProtection="1">
      <alignment vertical="center"/>
      <protection locked="0"/>
    </xf>
    <xf numFmtId="0" fontId="13" fillId="0" borderId="2" xfId="0" applyFont="1" applyBorder="1" applyAlignment="1" applyProtection="1">
      <alignment vertical="center"/>
      <protection locked="0"/>
    </xf>
    <xf numFmtId="0" fontId="15" fillId="0" borderId="3" xfId="0" applyFont="1" applyBorder="1" applyAlignment="1" applyProtection="1">
      <alignment vertical="top"/>
      <protection locked="0"/>
    </xf>
    <xf numFmtId="0" fontId="15" fillId="0" borderId="0" xfId="0" applyFont="1" applyAlignment="1" applyProtection="1">
      <alignment vertical="top"/>
      <protection locked="0"/>
    </xf>
    <xf numFmtId="0" fontId="2" fillId="0" borderId="0" xfId="0" applyFont="1" applyAlignment="1">
      <alignment vertical="center"/>
    </xf>
    <xf numFmtId="3" fontId="2" fillId="0" borderId="0" xfId="0" applyNumberFormat="1" applyFont="1" applyAlignment="1">
      <alignment horizontal="center" vertical="center"/>
    </xf>
    <xf numFmtId="3" fontId="2" fillId="0" borderId="0" xfId="0" applyNumberFormat="1" applyFont="1" applyAlignment="1">
      <alignment horizontal="right" vertical="center"/>
    </xf>
    <xf numFmtId="0" fontId="0" fillId="0" borderId="0" xfId="0" applyAlignment="1">
      <alignment vertical="center"/>
    </xf>
    <xf numFmtId="3" fontId="14" fillId="3" borderId="1" xfId="0" applyNumberFormat="1" applyFont="1" applyFill="1" applyBorder="1" applyAlignment="1">
      <alignment horizontal="center" vertical="center"/>
    </xf>
    <xf numFmtId="3" fontId="6" fillId="3" borderId="1" xfId="0" applyNumberFormat="1" applyFont="1" applyFill="1" applyBorder="1" applyAlignment="1">
      <alignment horizontal="center" vertical="center"/>
    </xf>
    <xf numFmtId="3" fontId="14" fillId="3" borderId="1" xfId="0" applyNumberFormat="1" applyFont="1" applyFill="1" applyBorder="1" applyAlignment="1">
      <alignment horizontal="right" vertical="center"/>
    </xf>
    <xf numFmtId="3" fontId="7" fillId="2" borderId="1" xfId="0" applyNumberFormat="1" applyFont="1" applyFill="1" applyBorder="1" applyAlignment="1">
      <alignment horizontal="center" vertical="center" wrapText="1"/>
    </xf>
    <xf numFmtId="3" fontId="6" fillId="0" borderId="1" xfId="0" applyNumberFormat="1" applyFont="1" applyBorder="1" applyAlignment="1">
      <alignment horizontal="right" vertical="center"/>
    </xf>
    <xf numFmtId="3" fontId="8" fillId="2" borderId="1" xfId="0" applyNumberFormat="1" applyFont="1" applyFill="1" applyBorder="1" applyAlignment="1">
      <alignment horizontal="right" vertical="center" shrinkToFit="1"/>
    </xf>
    <xf numFmtId="3" fontId="8" fillId="2" borderId="1" xfId="0" applyNumberFormat="1" applyFont="1" applyFill="1" applyBorder="1" applyAlignment="1">
      <alignment horizontal="left" vertical="center" shrinkToFit="1"/>
    </xf>
    <xf numFmtId="3" fontId="7" fillId="2" borderId="1" xfId="0" applyNumberFormat="1" applyFont="1" applyFill="1" applyBorder="1" applyAlignment="1">
      <alignment horizontal="left" vertical="center" wrapText="1"/>
    </xf>
    <xf numFmtId="3" fontId="8" fillId="2" borderId="1" xfId="0" applyNumberFormat="1" applyFont="1" applyFill="1" applyBorder="1" applyAlignment="1">
      <alignment horizontal="center" vertical="center" wrapText="1"/>
    </xf>
    <xf numFmtId="3" fontId="14" fillId="0" borderId="1" xfId="0" applyNumberFormat="1" applyFont="1" applyBorder="1" applyAlignment="1">
      <alignment horizontal="right" vertical="center"/>
    </xf>
    <xf numFmtId="3" fontId="8" fillId="2" borderId="1" xfId="0" applyNumberFormat="1" applyFont="1" applyFill="1" applyBorder="1" applyAlignment="1">
      <alignment horizontal="left" vertical="center" wrapText="1"/>
    </xf>
    <xf numFmtId="3" fontId="8" fillId="2" borderId="1" xfId="0" applyNumberFormat="1" applyFont="1" applyFill="1" applyBorder="1" applyAlignment="1">
      <alignment horizontal="center" vertical="center" shrinkToFit="1"/>
    </xf>
    <xf numFmtId="3" fontId="0" fillId="0" borderId="0" xfId="0" applyNumberFormat="1" applyAlignment="1">
      <alignment vertical="center"/>
    </xf>
    <xf numFmtId="3" fontId="7" fillId="0" borderId="1" xfId="0" applyNumberFormat="1" applyFont="1" applyBorder="1" applyAlignment="1">
      <alignment horizontal="left" vertical="center" wrapText="1"/>
    </xf>
    <xf numFmtId="3" fontId="8" fillId="0" borderId="1" xfId="0" applyNumberFormat="1" applyFont="1" applyBorder="1" applyAlignment="1">
      <alignment horizontal="center" vertical="center" wrapText="1"/>
    </xf>
    <xf numFmtId="3" fontId="8" fillId="0" borderId="1" xfId="0" applyNumberFormat="1" applyFont="1" applyBorder="1" applyAlignment="1">
      <alignment horizontal="center" vertical="center" shrinkToFit="1"/>
    </xf>
    <xf numFmtId="3" fontId="8" fillId="0" borderId="1" xfId="0" applyNumberFormat="1" applyFont="1" applyBorder="1" applyAlignment="1">
      <alignment horizontal="left" vertical="center" wrapText="1"/>
    </xf>
    <xf numFmtId="3" fontId="9" fillId="2" borderId="1" xfId="0" applyNumberFormat="1" applyFont="1" applyFill="1" applyBorder="1" applyAlignment="1">
      <alignment horizontal="center" vertical="center" shrinkToFit="1"/>
    </xf>
    <xf numFmtId="3" fontId="6" fillId="3" borderId="1" xfId="0" applyNumberFormat="1" applyFont="1" applyFill="1" applyBorder="1" applyAlignment="1">
      <alignment vertical="center"/>
    </xf>
    <xf numFmtId="3" fontId="6" fillId="3" borderId="1" xfId="0" applyNumberFormat="1" applyFont="1" applyFill="1" applyBorder="1" applyAlignment="1">
      <alignment horizontal="right" vertical="center"/>
    </xf>
    <xf numFmtId="3" fontId="6" fillId="0" borderId="1" xfId="0" applyNumberFormat="1" applyFont="1" applyBorder="1" applyAlignment="1">
      <alignment horizontal="center" vertical="center" wrapText="1"/>
    </xf>
    <xf numFmtId="3" fontId="14" fillId="0" borderId="1" xfId="0" applyNumberFormat="1" applyFont="1" applyBorder="1" applyAlignment="1">
      <alignment horizontal="left" vertical="center"/>
    </xf>
    <xf numFmtId="3" fontId="6" fillId="0" borderId="1" xfId="0" applyNumberFormat="1" applyFont="1" applyBorder="1" applyAlignment="1">
      <alignment vertical="center"/>
    </xf>
    <xf numFmtId="3" fontId="6" fillId="0" borderId="1" xfId="0" applyNumberFormat="1" applyFont="1" applyBorder="1" applyAlignment="1">
      <alignment horizontal="center" vertical="center"/>
    </xf>
    <xf numFmtId="3" fontId="14" fillId="0" borderId="1" xfId="0" applyNumberFormat="1" applyFont="1" applyBorder="1" applyAlignment="1">
      <alignment vertical="center"/>
    </xf>
    <xf numFmtId="3" fontId="14" fillId="0" borderId="1" xfId="0" applyNumberFormat="1" applyFont="1" applyBorder="1" applyAlignment="1">
      <alignment horizontal="center" vertical="center"/>
    </xf>
    <xf numFmtId="3" fontId="14" fillId="0" borderId="1" xfId="0" applyNumberFormat="1" applyFont="1" applyBorder="1" applyAlignment="1">
      <alignment horizontal="left" vertical="center" wrapText="1"/>
    </xf>
    <xf numFmtId="3" fontId="14" fillId="0" borderId="1" xfId="0" applyNumberFormat="1" applyFont="1" applyBorder="1" applyAlignment="1">
      <alignment vertical="center" wrapText="1"/>
    </xf>
    <xf numFmtId="3" fontId="8" fillId="0" borderId="1" xfId="0" applyNumberFormat="1" applyFont="1" applyBorder="1" applyAlignment="1">
      <alignment vertical="center" wrapText="1"/>
    </xf>
    <xf numFmtId="3" fontId="10" fillId="0" borderId="1" xfId="0" applyNumberFormat="1" applyFont="1" applyBorder="1" applyAlignment="1">
      <alignment vertical="center" wrapText="1"/>
    </xf>
    <xf numFmtId="3" fontId="14" fillId="0" borderId="1" xfId="0" applyNumberFormat="1" applyFont="1" applyBorder="1" applyAlignment="1">
      <alignment horizontal="center" vertical="center" wrapText="1"/>
    </xf>
    <xf numFmtId="3" fontId="8" fillId="0" borderId="1" xfId="0" applyNumberFormat="1" applyFont="1" applyBorder="1" applyAlignment="1">
      <alignment horizontal="center" vertical="center"/>
    </xf>
    <xf numFmtId="0" fontId="6" fillId="0" borderId="1" xfId="0" applyFont="1" applyBorder="1" applyAlignment="1">
      <alignment horizontal="left" vertical="center" wrapText="1"/>
    </xf>
    <xf numFmtId="0" fontId="8" fillId="0" borderId="1" xfId="0" applyFont="1" applyBorder="1" applyAlignment="1">
      <alignment horizontal="center" vertical="center" wrapText="1"/>
    </xf>
    <xf numFmtId="0" fontId="8" fillId="0" borderId="1" xfId="0" applyFont="1" applyBorder="1" applyAlignment="1">
      <alignment vertical="center" wrapText="1"/>
    </xf>
    <xf numFmtId="0" fontId="8" fillId="0" borderId="1" xfId="0" applyFont="1" applyBorder="1" applyAlignment="1">
      <alignment horizontal="center" vertical="center"/>
    </xf>
    <xf numFmtId="3" fontId="7" fillId="0" borderId="1" xfId="0" applyNumberFormat="1" applyFont="1" applyBorder="1" applyAlignment="1">
      <alignment vertical="center" wrapText="1"/>
    </xf>
    <xf numFmtId="3" fontId="6" fillId="3" borderId="1" xfId="0" applyNumberFormat="1" applyFont="1" applyFill="1" applyBorder="1" applyAlignment="1">
      <alignment horizontal="left" vertical="center"/>
    </xf>
    <xf numFmtId="3" fontId="14" fillId="3" borderId="1" xfId="0" applyNumberFormat="1" applyFont="1" applyFill="1" applyBorder="1" applyAlignment="1">
      <alignment vertical="center"/>
    </xf>
    <xf numFmtId="0" fontId="6" fillId="0" borderId="1" xfId="0" applyFont="1" applyBorder="1" applyAlignment="1">
      <alignment horizontal="center" vertical="center" wrapText="1"/>
    </xf>
    <xf numFmtId="3" fontId="6" fillId="0" borderId="1" xfId="0" applyNumberFormat="1" applyFont="1" applyBorder="1" applyAlignment="1">
      <alignment horizontal="right" vertical="center" wrapText="1"/>
    </xf>
    <xf numFmtId="0" fontId="9" fillId="0" borderId="1" xfId="0" applyFont="1" applyBorder="1" applyAlignment="1">
      <alignment horizontal="right" vertical="center"/>
    </xf>
    <xf numFmtId="0" fontId="9" fillId="0" borderId="1" xfId="0" applyFont="1" applyBorder="1" applyAlignment="1">
      <alignment horizontal="left" vertical="center"/>
    </xf>
    <xf numFmtId="0" fontId="14" fillId="0" borderId="1" xfId="0" applyFont="1" applyBorder="1" applyAlignment="1">
      <alignment horizontal="center" vertical="center" wrapText="1"/>
    </xf>
    <xf numFmtId="3" fontId="14" fillId="2" borderId="1" xfId="0" applyNumberFormat="1" applyFont="1" applyFill="1" applyBorder="1" applyAlignment="1">
      <alignment horizontal="right" vertical="center"/>
    </xf>
    <xf numFmtId="0" fontId="7" fillId="2" borderId="1" xfId="0" applyFont="1" applyFill="1" applyBorder="1" applyAlignment="1">
      <alignment horizontal="left" vertical="center" wrapText="1"/>
    </xf>
    <xf numFmtId="0" fontId="8" fillId="2" borderId="1" xfId="0" applyFont="1" applyFill="1" applyBorder="1" applyAlignment="1">
      <alignment horizontal="center" vertical="center" wrapText="1"/>
    </xf>
    <xf numFmtId="3" fontId="8" fillId="2" borderId="1" xfId="1" applyNumberFormat="1" applyFont="1" applyFill="1" applyBorder="1" applyAlignment="1">
      <alignment horizontal="center" vertical="center" wrapText="1"/>
    </xf>
    <xf numFmtId="0" fontId="8" fillId="2" borderId="1" xfId="0" applyFont="1" applyFill="1" applyBorder="1" applyAlignment="1">
      <alignment horizontal="left" vertical="center" wrapText="1"/>
    </xf>
    <xf numFmtId="3" fontId="8" fillId="2" borderId="1" xfId="1" applyNumberFormat="1" applyFont="1" applyFill="1" applyBorder="1" applyAlignment="1">
      <alignment horizontal="center" vertical="center" shrinkToFit="1"/>
    </xf>
    <xf numFmtId="0" fontId="7" fillId="0" borderId="1" xfId="0" applyFont="1" applyBorder="1" applyAlignment="1">
      <alignment horizontal="left" vertical="center" wrapText="1"/>
    </xf>
    <xf numFmtId="3" fontId="6" fillId="2" borderId="1" xfId="0" applyNumberFormat="1" applyFont="1" applyFill="1" applyBorder="1" applyAlignment="1">
      <alignment horizontal="right" vertical="center"/>
    </xf>
    <xf numFmtId="0" fontId="14" fillId="0" borderId="1" xfId="0" applyFont="1" applyBorder="1" applyAlignment="1">
      <alignment vertical="center"/>
    </xf>
    <xf numFmtId="3" fontId="0" fillId="0" borderId="0" xfId="0" applyNumberFormat="1" applyAlignment="1">
      <alignment horizontal="center" vertical="center"/>
    </xf>
    <xf numFmtId="3" fontId="0" fillId="0" borderId="0" xfId="0" applyNumberFormat="1" applyAlignment="1">
      <alignment horizontal="right" vertical="center"/>
    </xf>
    <xf numFmtId="0" fontId="1" fillId="0" borderId="0" xfId="0" applyFont="1" applyAlignment="1">
      <alignment vertical="center"/>
    </xf>
    <xf numFmtId="0" fontId="6" fillId="0" borderId="0" xfId="0" applyFont="1" applyAlignment="1">
      <alignment horizontal="center" vertical="center"/>
    </xf>
    <xf numFmtId="0" fontId="6" fillId="0" borderId="0" xfId="0" applyFont="1" applyAlignment="1">
      <alignment vertical="center"/>
    </xf>
    <xf numFmtId="3" fontId="6" fillId="0" borderId="0" xfId="0" applyNumberFormat="1" applyFont="1" applyAlignment="1">
      <alignment vertical="center"/>
    </xf>
    <xf numFmtId="3" fontId="14" fillId="0" borderId="1" xfId="0" applyNumberFormat="1" applyFont="1" applyBorder="1" applyAlignment="1" applyProtection="1">
      <alignment horizontal="right" vertical="center"/>
      <protection locked="0"/>
    </xf>
    <xf numFmtId="3" fontId="14" fillId="2" borderId="1" xfId="0" applyNumberFormat="1" applyFont="1" applyFill="1" applyBorder="1" applyAlignment="1" applyProtection="1">
      <alignment horizontal="right" vertical="center"/>
      <protection locked="0"/>
    </xf>
    <xf numFmtId="3" fontId="0" fillId="0" borderId="0" xfId="0" applyNumberFormat="1" applyAlignment="1" applyProtection="1">
      <alignment horizontal="center" vertical="center"/>
      <protection locked="0"/>
    </xf>
    <xf numFmtId="3" fontId="0" fillId="0" borderId="0" xfId="0" applyNumberFormat="1" applyAlignment="1" applyProtection="1">
      <alignment horizontal="right" vertical="center"/>
      <protection locked="0"/>
    </xf>
    <xf numFmtId="3" fontId="3" fillId="2" borderId="0" xfId="0" applyNumberFormat="1" applyFont="1" applyFill="1" applyAlignment="1">
      <alignment horizontal="center" vertical="center" wrapText="1"/>
    </xf>
    <xf numFmtId="3" fontId="4" fillId="2" borderId="0" xfId="0" applyNumberFormat="1" applyFont="1" applyFill="1" applyAlignment="1">
      <alignment horizontal="center" vertical="center" wrapText="1"/>
    </xf>
    <xf numFmtId="3" fontId="5" fillId="2" borderId="0" xfId="0" applyNumberFormat="1" applyFont="1" applyFill="1" applyAlignment="1">
      <alignment horizontal="center" vertical="center" wrapText="1"/>
    </xf>
    <xf numFmtId="3" fontId="14" fillId="3" borderId="1" xfId="0" applyNumberFormat="1" applyFont="1" applyFill="1" applyBorder="1" applyAlignment="1">
      <alignment horizontal="center" vertical="center"/>
    </xf>
    <xf numFmtId="3" fontId="6" fillId="3" borderId="1" xfId="0" applyNumberFormat="1" applyFont="1" applyFill="1" applyBorder="1" applyAlignment="1">
      <alignment horizontal="center" vertical="center"/>
    </xf>
    <xf numFmtId="3" fontId="7" fillId="2" borderId="1" xfId="0" applyNumberFormat="1" applyFont="1" applyFill="1" applyBorder="1" applyAlignment="1">
      <alignment horizontal="center" vertical="center" wrapText="1"/>
    </xf>
    <xf numFmtId="3" fontId="6" fillId="3" borderId="1" xfId="0" applyNumberFormat="1" applyFont="1" applyFill="1" applyBorder="1" applyAlignment="1">
      <alignment horizontal="center" vertical="center" wrapText="1"/>
    </xf>
    <xf numFmtId="3" fontId="6" fillId="0" borderId="1" xfId="0" applyNumberFormat="1" applyFont="1" applyBorder="1" applyAlignment="1">
      <alignment horizontal="center" vertical="center" wrapText="1"/>
    </xf>
    <xf numFmtId="0" fontId="11" fillId="2" borderId="1" xfId="0" applyFont="1" applyFill="1" applyBorder="1" applyAlignment="1">
      <alignment horizontal="center" vertical="center"/>
    </xf>
  </cellXfs>
  <cellStyles count="2">
    <cellStyle name="Normal" xfId="0" builtinId="0"/>
    <cellStyle name="Normal 6" xfId="1" xr:uid="{914B4ECE-7A89-466E-AF7F-45C167D82C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3C2EE2-6762-41D8-BF9D-86E170D16D5F}">
  <dimension ref="A1:O303"/>
  <sheetViews>
    <sheetView tabSelected="1" view="pageBreakPreview" zoomScale="112" zoomScaleNormal="100" zoomScaleSheetLayoutView="112" workbookViewId="0">
      <selection activeCell="A6" sqref="A6"/>
    </sheetView>
  </sheetViews>
  <sheetFormatPr baseColWidth="10" defaultColWidth="12" defaultRowHeight="11" x14ac:dyDescent="0.15"/>
  <cols>
    <col min="1" max="1" width="3.5" style="11" customWidth="1"/>
    <col min="2" max="2" width="5.5" style="11" customWidth="1"/>
    <col min="3" max="3" width="89.75" style="11" customWidth="1"/>
    <col min="4" max="4" width="10.25" style="11" customWidth="1"/>
    <col min="5" max="5" width="10.75" style="65" customWidth="1"/>
    <col min="6" max="6" width="12.25" style="66" bestFit="1" customWidth="1"/>
    <col min="7" max="7" width="18.5" style="66" customWidth="1"/>
    <col min="8" max="9" width="12" style="11"/>
    <col min="10" max="10" width="45.5" style="11" customWidth="1"/>
    <col min="11" max="11" width="27.25" style="11" customWidth="1"/>
    <col min="12" max="12" width="14.75" style="11" customWidth="1"/>
    <col min="13" max="13" width="15.25" style="11" customWidth="1"/>
    <col min="14" max="14" width="16" style="11" customWidth="1"/>
    <col min="15" max="16384" width="12" style="11"/>
  </cols>
  <sheetData>
    <row r="1" spans="1:15" ht="21" x14ac:dyDescent="0.15">
      <c r="A1" s="8"/>
      <c r="B1" s="8"/>
      <c r="C1" s="8"/>
      <c r="D1" s="8"/>
      <c r="E1" s="9"/>
      <c r="F1" s="10"/>
      <c r="G1" s="10"/>
    </row>
    <row r="2" spans="1:15" ht="21" x14ac:dyDescent="0.15">
      <c r="A2" s="75" t="s">
        <v>0</v>
      </c>
      <c r="B2" s="75"/>
      <c r="C2" s="75"/>
      <c r="D2" s="75"/>
      <c r="E2" s="75"/>
      <c r="F2" s="75"/>
      <c r="G2" s="75"/>
    </row>
    <row r="3" spans="1:15" ht="16" x14ac:dyDescent="0.15">
      <c r="A3" s="76" t="s">
        <v>1</v>
      </c>
      <c r="B3" s="76"/>
      <c r="C3" s="76"/>
      <c r="D3" s="76"/>
      <c r="E3" s="76"/>
      <c r="F3" s="76"/>
      <c r="G3" s="76"/>
    </row>
    <row r="4" spans="1:15" ht="45" customHeight="1" x14ac:dyDescent="0.15">
      <c r="A4" s="77" t="s">
        <v>2</v>
      </c>
      <c r="B4" s="77"/>
      <c r="C4" s="77"/>
      <c r="D4" s="77"/>
      <c r="E4" s="77"/>
      <c r="F4" s="77"/>
      <c r="G4" s="77"/>
    </row>
    <row r="5" spans="1:15" ht="16" x14ac:dyDescent="0.15">
      <c r="A5" s="76" t="s">
        <v>294</v>
      </c>
      <c r="B5" s="76"/>
      <c r="C5" s="76"/>
      <c r="D5" s="76"/>
      <c r="E5" s="76"/>
      <c r="F5" s="76"/>
      <c r="G5" s="76"/>
    </row>
    <row r="7" spans="1:15" ht="21" customHeight="1" x14ac:dyDescent="0.15">
      <c r="A7" s="78"/>
      <c r="B7" s="78"/>
      <c r="C7" s="79" t="s">
        <v>3</v>
      </c>
      <c r="D7" s="79"/>
      <c r="E7" s="79"/>
      <c r="F7" s="14"/>
      <c r="G7" s="14"/>
    </row>
    <row r="8" spans="1:15" ht="16" x14ac:dyDescent="0.15">
      <c r="A8" s="80"/>
      <c r="B8" s="80"/>
      <c r="C8" s="15" t="s">
        <v>4</v>
      </c>
      <c r="D8" s="15" t="s">
        <v>5</v>
      </c>
      <c r="E8" s="15" t="s">
        <v>6</v>
      </c>
      <c r="F8" s="16" t="s">
        <v>7</v>
      </c>
      <c r="G8" s="16" t="s">
        <v>8</v>
      </c>
    </row>
    <row r="9" spans="1:15" ht="16" x14ac:dyDescent="0.15">
      <c r="A9" s="17">
        <v>1</v>
      </c>
      <c r="B9" s="18">
        <v>1</v>
      </c>
      <c r="C9" s="19" t="s">
        <v>9</v>
      </c>
      <c r="D9" s="20"/>
      <c r="E9" s="20"/>
      <c r="F9" s="21"/>
      <c r="G9" s="21"/>
    </row>
    <row r="10" spans="1:15" ht="16" x14ac:dyDescent="0.15">
      <c r="A10" s="17">
        <v>1</v>
      </c>
      <c r="B10" s="18">
        <v>2</v>
      </c>
      <c r="C10" s="22" t="s">
        <v>277</v>
      </c>
      <c r="D10" s="20" t="s">
        <v>10</v>
      </c>
      <c r="E10" s="23">
        <f>6-4</f>
        <v>2</v>
      </c>
      <c r="F10" s="71"/>
      <c r="G10" s="21">
        <f>+E10*F10</f>
        <v>0</v>
      </c>
      <c r="O10" s="24"/>
    </row>
    <row r="11" spans="1:15" ht="16" x14ac:dyDescent="0.15">
      <c r="A11" s="17">
        <v>1</v>
      </c>
      <c r="B11" s="18">
        <v>3</v>
      </c>
      <c r="C11" s="22" t="s">
        <v>11</v>
      </c>
      <c r="D11" s="20" t="s">
        <v>10</v>
      </c>
      <c r="E11" s="23">
        <f>26</f>
        <v>26</v>
      </c>
      <c r="F11" s="71"/>
      <c r="G11" s="21">
        <f t="shared" ref="G11:G71" si="0">+E11*F11</f>
        <v>0</v>
      </c>
    </row>
    <row r="12" spans="1:15" ht="16" x14ac:dyDescent="0.15">
      <c r="A12" s="17">
        <v>1</v>
      </c>
      <c r="B12" s="18">
        <v>4</v>
      </c>
      <c r="C12" s="22" t="s">
        <v>12</v>
      </c>
      <c r="D12" s="20" t="s">
        <v>10</v>
      </c>
      <c r="E12" s="23">
        <f>43</f>
        <v>43</v>
      </c>
      <c r="F12" s="71"/>
      <c r="G12" s="21">
        <f t="shared" si="0"/>
        <v>0</v>
      </c>
    </row>
    <row r="13" spans="1:15" ht="16" x14ac:dyDescent="0.15">
      <c r="A13" s="17">
        <v>1</v>
      </c>
      <c r="B13" s="18">
        <v>5</v>
      </c>
      <c r="C13" s="22" t="s">
        <v>13</v>
      </c>
      <c r="D13" s="20" t="s">
        <v>10</v>
      </c>
      <c r="E13" s="23">
        <f>25</f>
        <v>25</v>
      </c>
      <c r="F13" s="71"/>
      <c r="G13" s="21">
        <f t="shared" si="0"/>
        <v>0</v>
      </c>
    </row>
    <row r="14" spans="1:15" ht="16" x14ac:dyDescent="0.15">
      <c r="A14" s="17">
        <v>1</v>
      </c>
      <c r="B14" s="18">
        <v>6</v>
      </c>
      <c r="C14" s="22" t="s">
        <v>14</v>
      </c>
      <c r="D14" s="20" t="s">
        <v>10</v>
      </c>
      <c r="E14" s="23">
        <f>57</f>
        <v>57</v>
      </c>
      <c r="F14" s="71"/>
      <c r="G14" s="21">
        <f t="shared" si="0"/>
        <v>0</v>
      </c>
    </row>
    <row r="15" spans="1:15" ht="16" x14ac:dyDescent="0.15">
      <c r="A15" s="17">
        <v>1</v>
      </c>
      <c r="B15" s="18">
        <v>7</v>
      </c>
      <c r="C15" s="22" t="s">
        <v>15</v>
      </c>
      <c r="D15" s="20" t="s">
        <v>10</v>
      </c>
      <c r="E15" s="23">
        <v>1</v>
      </c>
      <c r="F15" s="71"/>
      <c r="G15" s="21">
        <f t="shared" si="0"/>
        <v>0</v>
      </c>
    </row>
    <row r="16" spans="1:15" ht="16" x14ac:dyDescent="0.15">
      <c r="A16" s="17">
        <v>1</v>
      </c>
      <c r="B16" s="18">
        <v>8</v>
      </c>
      <c r="C16" s="22" t="s">
        <v>16</v>
      </c>
      <c r="D16" s="20" t="s">
        <v>17</v>
      </c>
      <c r="E16" s="23">
        <v>1</v>
      </c>
      <c r="F16" s="71"/>
      <c r="G16" s="21">
        <f t="shared" si="0"/>
        <v>0</v>
      </c>
    </row>
    <row r="17" spans="1:7" ht="16" x14ac:dyDescent="0.15">
      <c r="A17" s="17">
        <v>1</v>
      </c>
      <c r="B17" s="18">
        <v>9</v>
      </c>
      <c r="C17" s="22" t="s">
        <v>18</v>
      </c>
      <c r="D17" s="20" t="s">
        <v>10</v>
      </c>
      <c r="E17" s="23">
        <v>5</v>
      </c>
      <c r="F17" s="71"/>
      <c r="G17" s="21">
        <f t="shared" si="0"/>
        <v>0</v>
      </c>
    </row>
    <row r="18" spans="1:7" ht="16" x14ac:dyDescent="0.15">
      <c r="A18" s="17">
        <v>1</v>
      </c>
      <c r="B18" s="18">
        <v>10</v>
      </c>
      <c r="C18" s="22" t="s">
        <v>19</v>
      </c>
      <c r="D18" s="20" t="s">
        <v>10</v>
      </c>
      <c r="E18" s="23">
        <v>2</v>
      </c>
      <c r="F18" s="71"/>
      <c r="G18" s="21">
        <f t="shared" si="0"/>
        <v>0</v>
      </c>
    </row>
    <row r="19" spans="1:7" ht="16" x14ac:dyDescent="0.15">
      <c r="A19" s="17">
        <v>1</v>
      </c>
      <c r="B19" s="18">
        <v>11</v>
      </c>
      <c r="C19" s="25" t="s">
        <v>20</v>
      </c>
      <c r="D19" s="26"/>
      <c r="E19" s="27"/>
      <c r="F19" s="71"/>
      <c r="G19" s="21">
        <f t="shared" si="0"/>
        <v>0</v>
      </c>
    </row>
    <row r="20" spans="1:7" ht="32" x14ac:dyDescent="0.15">
      <c r="A20" s="17">
        <v>1</v>
      </c>
      <c r="B20" s="18">
        <v>12</v>
      </c>
      <c r="C20" s="28" t="s">
        <v>21</v>
      </c>
      <c r="D20" s="26" t="s">
        <v>10</v>
      </c>
      <c r="E20" s="27">
        <v>19</v>
      </c>
      <c r="F20" s="71"/>
      <c r="G20" s="21">
        <f t="shared" si="0"/>
        <v>0</v>
      </c>
    </row>
    <row r="21" spans="1:7" ht="16" x14ac:dyDescent="0.15">
      <c r="A21" s="17">
        <v>1</v>
      </c>
      <c r="B21" s="18">
        <v>13</v>
      </c>
      <c r="C21" s="28" t="s">
        <v>22</v>
      </c>
      <c r="D21" s="26" t="s">
        <v>17</v>
      </c>
      <c r="E21" s="27">
        <v>2</v>
      </c>
      <c r="F21" s="71"/>
      <c r="G21" s="21">
        <f t="shared" si="0"/>
        <v>0</v>
      </c>
    </row>
    <row r="22" spans="1:7" ht="16" x14ac:dyDescent="0.15">
      <c r="A22" s="17">
        <v>1</v>
      </c>
      <c r="B22" s="18">
        <v>14</v>
      </c>
      <c r="C22" s="19" t="s">
        <v>23</v>
      </c>
      <c r="D22" s="20"/>
      <c r="E22" s="20"/>
      <c r="F22" s="71"/>
      <c r="G22" s="21">
        <f t="shared" si="0"/>
        <v>0</v>
      </c>
    </row>
    <row r="23" spans="1:7" ht="16" x14ac:dyDescent="0.15">
      <c r="A23" s="17">
        <v>1</v>
      </c>
      <c r="B23" s="18">
        <v>15</v>
      </c>
      <c r="C23" s="22" t="s">
        <v>24</v>
      </c>
      <c r="D23" s="20" t="s">
        <v>10</v>
      </c>
      <c r="E23" s="23">
        <v>4</v>
      </c>
      <c r="F23" s="71"/>
      <c r="G23" s="21">
        <f t="shared" si="0"/>
        <v>0</v>
      </c>
    </row>
    <row r="24" spans="1:7" ht="16" x14ac:dyDescent="0.15">
      <c r="A24" s="17">
        <v>1</v>
      </c>
      <c r="B24" s="18">
        <v>16</v>
      </c>
      <c r="C24" s="22" t="s">
        <v>25</v>
      </c>
      <c r="D24" s="20" t="s">
        <v>10</v>
      </c>
      <c r="E24" s="23">
        <v>4</v>
      </c>
      <c r="F24" s="71"/>
      <c r="G24" s="21">
        <f t="shared" si="0"/>
        <v>0</v>
      </c>
    </row>
    <row r="25" spans="1:7" ht="32" x14ac:dyDescent="0.15">
      <c r="A25" s="17">
        <v>1</v>
      </c>
      <c r="B25" s="18">
        <v>18</v>
      </c>
      <c r="C25" s="22" t="s">
        <v>26</v>
      </c>
      <c r="D25" s="20" t="s">
        <v>10</v>
      </c>
      <c r="E25" s="23">
        <v>1</v>
      </c>
      <c r="F25" s="71"/>
      <c r="G25" s="21">
        <f t="shared" si="0"/>
        <v>0</v>
      </c>
    </row>
    <row r="26" spans="1:7" ht="16" x14ac:dyDescent="0.15">
      <c r="A26" s="17">
        <v>1</v>
      </c>
      <c r="B26" s="18">
        <v>19</v>
      </c>
      <c r="C26" s="22" t="s">
        <v>27</v>
      </c>
      <c r="D26" s="20" t="s">
        <v>10</v>
      </c>
      <c r="E26" s="23">
        <v>1</v>
      </c>
      <c r="F26" s="71"/>
      <c r="G26" s="21">
        <f t="shared" si="0"/>
        <v>0</v>
      </c>
    </row>
    <row r="27" spans="1:7" ht="16" x14ac:dyDescent="0.15">
      <c r="A27" s="17">
        <v>1</v>
      </c>
      <c r="B27" s="18">
        <v>20</v>
      </c>
      <c r="C27" s="28" t="s">
        <v>28</v>
      </c>
      <c r="D27" s="26" t="s">
        <v>10</v>
      </c>
      <c r="E27" s="27">
        <v>15</v>
      </c>
      <c r="F27" s="71"/>
      <c r="G27" s="21">
        <f t="shared" si="0"/>
        <v>0</v>
      </c>
    </row>
    <row r="28" spans="1:7" ht="16" x14ac:dyDescent="0.15">
      <c r="A28" s="17">
        <v>1</v>
      </c>
      <c r="B28" s="18">
        <v>21</v>
      </c>
      <c r="C28" s="28" t="s">
        <v>29</v>
      </c>
      <c r="D28" s="26" t="s">
        <v>10</v>
      </c>
      <c r="E28" s="27">
        <v>8</v>
      </c>
      <c r="F28" s="71"/>
      <c r="G28" s="21">
        <f t="shared" si="0"/>
        <v>0</v>
      </c>
    </row>
    <row r="29" spans="1:7" ht="16" x14ac:dyDescent="0.15">
      <c r="A29" s="17">
        <v>1</v>
      </c>
      <c r="B29" s="18">
        <v>22</v>
      </c>
      <c r="C29" s="22" t="s">
        <v>30</v>
      </c>
      <c r="D29" s="20" t="s">
        <v>10</v>
      </c>
      <c r="E29" s="23">
        <v>1</v>
      </c>
      <c r="F29" s="71"/>
      <c r="G29" s="21">
        <f t="shared" si="0"/>
        <v>0</v>
      </c>
    </row>
    <row r="30" spans="1:7" ht="16" x14ac:dyDescent="0.15">
      <c r="A30" s="17">
        <v>1</v>
      </c>
      <c r="B30" s="18">
        <v>23</v>
      </c>
      <c r="C30" s="22" t="s">
        <v>31</v>
      </c>
      <c r="D30" s="20" t="s">
        <v>10</v>
      </c>
      <c r="E30" s="23">
        <v>4</v>
      </c>
      <c r="F30" s="71"/>
      <c r="G30" s="21">
        <f t="shared" si="0"/>
        <v>0</v>
      </c>
    </row>
    <row r="31" spans="1:7" ht="16" x14ac:dyDescent="0.15">
      <c r="A31" s="17">
        <v>1</v>
      </c>
      <c r="B31" s="18">
        <v>24</v>
      </c>
      <c r="C31" s="22" t="s">
        <v>32</v>
      </c>
      <c r="D31" s="20" t="s">
        <v>10</v>
      </c>
      <c r="E31" s="23">
        <v>1</v>
      </c>
      <c r="F31" s="71"/>
      <c r="G31" s="21">
        <f t="shared" si="0"/>
        <v>0</v>
      </c>
    </row>
    <row r="32" spans="1:7" ht="16" x14ac:dyDescent="0.15">
      <c r="A32" s="17">
        <v>1</v>
      </c>
      <c r="B32" s="18">
        <v>25</v>
      </c>
      <c r="C32" s="22" t="s">
        <v>33</v>
      </c>
      <c r="D32" s="20" t="s">
        <v>10</v>
      </c>
      <c r="E32" s="23">
        <v>5</v>
      </c>
      <c r="F32" s="71"/>
      <c r="G32" s="21">
        <f t="shared" si="0"/>
        <v>0</v>
      </c>
    </row>
    <row r="33" spans="1:7" ht="16" x14ac:dyDescent="0.15">
      <c r="A33" s="17">
        <v>1</v>
      </c>
      <c r="B33" s="18">
        <v>26</v>
      </c>
      <c r="C33" s="22" t="s">
        <v>34</v>
      </c>
      <c r="D33" s="20" t="s">
        <v>10</v>
      </c>
      <c r="E33" s="23">
        <v>10</v>
      </c>
      <c r="F33" s="71"/>
      <c r="G33" s="21">
        <f t="shared" si="0"/>
        <v>0</v>
      </c>
    </row>
    <row r="34" spans="1:7" ht="16" x14ac:dyDescent="0.15">
      <c r="A34" s="17">
        <v>1</v>
      </c>
      <c r="B34" s="18">
        <v>27</v>
      </c>
      <c r="C34" s="22" t="s">
        <v>35</v>
      </c>
      <c r="D34" s="20" t="s">
        <v>10</v>
      </c>
      <c r="E34" s="23">
        <v>1</v>
      </c>
      <c r="F34" s="71"/>
      <c r="G34" s="21">
        <f t="shared" si="0"/>
        <v>0</v>
      </c>
    </row>
    <row r="35" spans="1:7" ht="32" x14ac:dyDescent="0.15">
      <c r="A35" s="17">
        <v>1</v>
      </c>
      <c r="B35" s="18">
        <v>28</v>
      </c>
      <c r="C35" s="22" t="s">
        <v>36</v>
      </c>
      <c r="D35" s="20" t="s">
        <v>10</v>
      </c>
      <c r="E35" s="23">
        <v>8</v>
      </c>
      <c r="F35" s="71"/>
      <c r="G35" s="21">
        <f t="shared" si="0"/>
        <v>0</v>
      </c>
    </row>
    <row r="36" spans="1:7" ht="16" x14ac:dyDescent="0.15">
      <c r="A36" s="17">
        <v>1</v>
      </c>
      <c r="B36" s="18">
        <v>29</v>
      </c>
      <c r="C36" s="28" t="s">
        <v>37</v>
      </c>
      <c r="D36" s="26" t="s">
        <v>10</v>
      </c>
      <c r="E36" s="27">
        <v>68</v>
      </c>
      <c r="F36" s="71"/>
      <c r="G36" s="21">
        <f t="shared" si="0"/>
        <v>0</v>
      </c>
    </row>
    <row r="37" spans="1:7" ht="16" x14ac:dyDescent="0.15">
      <c r="A37" s="17">
        <v>1</v>
      </c>
      <c r="B37" s="18">
        <v>30</v>
      </c>
      <c r="C37" s="28" t="s">
        <v>38</v>
      </c>
      <c r="D37" s="26" t="s">
        <v>10</v>
      </c>
      <c r="E37" s="27">
        <v>3</v>
      </c>
      <c r="F37" s="71"/>
      <c r="G37" s="21">
        <f t="shared" si="0"/>
        <v>0</v>
      </c>
    </row>
    <row r="38" spans="1:7" ht="16" x14ac:dyDescent="0.15">
      <c r="A38" s="17">
        <v>1</v>
      </c>
      <c r="B38" s="18">
        <v>31</v>
      </c>
      <c r="C38" s="19" t="s">
        <v>39</v>
      </c>
      <c r="D38" s="20"/>
      <c r="E38" s="20"/>
      <c r="F38" s="71"/>
      <c r="G38" s="21">
        <f t="shared" si="0"/>
        <v>0</v>
      </c>
    </row>
    <row r="39" spans="1:7" ht="32" x14ac:dyDescent="0.15">
      <c r="A39" s="17">
        <v>1</v>
      </c>
      <c r="B39" s="18">
        <v>32</v>
      </c>
      <c r="C39" s="22" t="s">
        <v>40</v>
      </c>
      <c r="D39" s="20" t="s">
        <v>10</v>
      </c>
      <c r="E39" s="23">
        <v>2</v>
      </c>
      <c r="F39" s="71"/>
      <c r="G39" s="21">
        <f t="shared" si="0"/>
        <v>0</v>
      </c>
    </row>
    <row r="40" spans="1:7" ht="32" x14ac:dyDescent="0.15">
      <c r="A40" s="17">
        <v>1</v>
      </c>
      <c r="B40" s="18">
        <v>33</v>
      </c>
      <c r="C40" s="22" t="s">
        <v>41</v>
      </c>
      <c r="D40" s="20" t="s">
        <v>10</v>
      </c>
      <c r="E40" s="23">
        <v>2</v>
      </c>
      <c r="F40" s="71"/>
      <c r="G40" s="21">
        <f t="shared" si="0"/>
        <v>0</v>
      </c>
    </row>
    <row r="41" spans="1:7" ht="48" x14ac:dyDescent="0.15">
      <c r="A41" s="17">
        <v>1</v>
      </c>
      <c r="B41" s="18">
        <v>34</v>
      </c>
      <c r="C41" s="22" t="s">
        <v>42</v>
      </c>
      <c r="D41" s="20" t="s">
        <v>10</v>
      </c>
      <c r="E41" s="23">
        <v>3</v>
      </c>
      <c r="F41" s="71"/>
      <c r="G41" s="21">
        <f t="shared" si="0"/>
        <v>0</v>
      </c>
    </row>
    <row r="42" spans="1:7" ht="48" x14ac:dyDescent="0.15">
      <c r="A42" s="17">
        <v>1</v>
      </c>
      <c r="B42" s="18">
        <v>35</v>
      </c>
      <c r="C42" s="22" t="s">
        <v>43</v>
      </c>
      <c r="D42" s="20" t="s">
        <v>10</v>
      </c>
      <c r="E42" s="23">
        <v>3</v>
      </c>
      <c r="F42" s="71"/>
      <c r="G42" s="21">
        <f t="shared" si="0"/>
        <v>0</v>
      </c>
    </row>
    <row r="43" spans="1:7" ht="16" x14ac:dyDescent="0.15">
      <c r="A43" s="17">
        <v>1</v>
      </c>
      <c r="B43" s="18">
        <v>36</v>
      </c>
      <c r="C43" s="22" t="s">
        <v>44</v>
      </c>
      <c r="D43" s="20" t="s">
        <v>10</v>
      </c>
      <c r="E43" s="23">
        <v>1</v>
      </c>
      <c r="F43" s="71"/>
      <c r="G43" s="21">
        <f t="shared" si="0"/>
        <v>0</v>
      </c>
    </row>
    <row r="44" spans="1:7" ht="16" x14ac:dyDescent="0.15">
      <c r="A44" s="17">
        <v>1</v>
      </c>
      <c r="B44" s="18">
        <v>37</v>
      </c>
      <c r="C44" s="19" t="s">
        <v>45</v>
      </c>
      <c r="D44" s="20"/>
      <c r="E44" s="23"/>
      <c r="F44" s="71"/>
      <c r="G44" s="21">
        <f t="shared" si="0"/>
        <v>0</v>
      </c>
    </row>
    <row r="45" spans="1:7" ht="48" x14ac:dyDescent="0.15">
      <c r="A45" s="17">
        <v>1</v>
      </c>
      <c r="B45" s="18">
        <v>38</v>
      </c>
      <c r="C45" s="22" t="s">
        <v>46</v>
      </c>
      <c r="D45" s="20" t="s">
        <v>10</v>
      </c>
      <c r="E45" s="23">
        <v>1</v>
      </c>
      <c r="F45" s="71"/>
      <c r="G45" s="21">
        <f t="shared" si="0"/>
        <v>0</v>
      </c>
    </row>
    <row r="46" spans="1:7" ht="16" x14ac:dyDescent="0.15">
      <c r="A46" s="17">
        <v>1</v>
      </c>
      <c r="B46" s="18">
        <v>39</v>
      </c>
      <c r="C46" s="19" t="s">
        <v>47</v>
      </c>
      <c r="D46" s="20"/>
      <c r="E46" s="20"/>
      <c r="F46" s="71"/>
      <c r="G46" s="21">
        <f t="shared" si="0"/>
        <v>0</v>
      </c>
    </row>
    <row r="47" spans="1:7" ht="272" x14ac:dyDescent="0.15">
      <c r="A47" s="17">
        <v>1</v>
      </c>
      <c r="B47" s="18">
        <v>40</v>
      </c>
      <c r="C47" s="22" t="s">
        <v>48</v>
      </c>
      <c r="D47" s="20" t="s">
        <v>49</v>
      </c>
      <c r="E47" s="23">
        <v>24</v>
      </c>
      <c r="F47" s="71"/>
      <c r="G47" s="21">
        <f t="shared" si="0"/>
        <v>0</v>
      </c>
    </row>
    <row r="48" spans="1:7" ht="16" x14ac:dyDescent="0.15">
      <c r="A48" s="17">
        <v>1</v>
      </c>
      <c r="B48" s="18">
        <v>41</v>
      </c>
      <c r="C48" s="19" t="s">
        <v>50</v>
      </c>
      <c r="D48" s="20"/>
      <c r="E48" s="23"/>
      <c r="F48" s="71"/>
      <c r="G48" s="21">
        <f t="shared" si="0"/>
        <v>0</v>
      </c>
    </row>
    <row r="49" spans="1:7" ht="32" x14ac:dyDescent="0.15">
      <c r="A49" s="17">
        <v>1</v>
      </c>
      <c r="B49" s="18">
        <v>42</v>
      </c>
      <c r="C49" s="22" t="s">
        <v>51</v>
      </c>
      <c r="D49" s="20" t="s">
        <v>10</v>
      </c>
      <c r="E49" s="29">
        <v>1</v>
      </c>
      <c r="F49" s="71"/>
      <c r="G49" s="21">
        <f t="shared" si="0"/>
        <v>0</v>
      </c>
    </row>
    <row r="50" spans="1:7" ht="16" x14ac:dyDescent="0.15">
      <c r="A50" s="17">
        <v>1</v>
      </c>
      <c r="B50" s="18">
        <v>43</v>
      </c>
      <c r="C50" s="25" t="s">
        <v>52</v>
      </c>
      <c r="D50" s="26"/>
      <c r="E50" s="27"/>
      <c r="F50" s="71"/>
      <c r="G50" s="21">
        <f t="shared" si="0"/>
        <v>0</v>
      </c>
    </row>
    <row r="51" spans="1:7" ht="16" x14ac:dyDescent="0.15">
      <c r="A51" s="17">
        <v>1</v>
      </c>
      <c r="B51" s="18">
        <v>44</v>
      </c>
      <c r="C51" s="28" t="s">
        <v>53</v>
      </c>
      <c r="D51" s="26" t="s">
        <v>10</v>
      </c>
      <c r="E51" s="27">
        <v>2</v>
      </c>
      <c r="F51" s="71"/>
      <c r="G51" s="21">
        <f t="shared" si="0"/>
        <v>0</v>
      </c>
    </row>
    <row r="52" spans="1:7" ht="16" x14ac:dyDescent="0.15">
      <c r="A52" s="17">
        <v>1</v>
      </c>
      <c r="B52" s="18">
        <v>45</v>
      </c>
      <c r="C52" s="28" t="s">
        <v>54</v>
      </c>
      <c r="D52" s="26" t="s">
        <v>10</v>
      </c>
      <c r="E52" s="27">
        <v>25</v>
      </c>
      <c r="F52" s="71"/>
      <c r="G52" s="21">
        <f t="shared" si="0"/>
        <v>0</v>
      </c>
    </row>
    <row r="53" spans="1:7" ht="16" x14ac:dyDescent="0.15">
      <c r="A53" s="17">
        <v>1</v>
      </c>
      <c r="B53" s="18">
        <v>46</v>
      </c>
      <c r="C53" s="28" t="s">
        <v>55</v>
      </c>
      <c r="D53" s="26" t="s">
        <v>10</v>
      </c>
      <c r="E53" s="27">
        <v>10</v>
      </c>
      <c r="F53" s="71"/>
      <c r="G53" s="21">
        <f t="shared" si="0"/>
        <v>0</v>
      </c>
    </row>
    <row r="54" spans="1:7" ht="16" x14ac:dyDescent="0.15">
      <c r="A54" s="17">
        <v>1</v>
      </c>
      <c r="B54" s="18">
        <v>47</v>
      </c>
      <c r="C54" s="28" t="s">
        <v>56</v>
      </c>
      <c r="D54" s="26" t="s">
        <v>10</v>
      </c>
      <c r="E54" s="27">
        <v>5</v>
      </c>
      <c r="F54" s="71"/>
      <c r="G54" s="21">
        <f t="shared" si="0"/>
        <v>0</v>
      </c>
    </row>
    <row r="55" spans="1:7" ht="16" x14ac:dyDescent="0.15">
      <c r="A55" s="17">
        <v>1</v>
      </c>
      <c r="B55" s="18">
        <v>48</v>
      </c>
      <c r="C55" s="28" t="s">
        <v>57</v>
      </c>
      <c r="D55" s="26" t="s">
        <v>10</v>
      </c>
      <c r="E55" s="27">
        <v>20</v>
      </c>
      <c r="F55" s="71"/>
      <c r="G55" s="21">
        <f t="shared" si="0"/>
        <v>0</v>
      </c>
    </row>
    <row r="56" spans="1:7" ht="16" x14ac:dyDescent="0.15">
      <c r="A56" s="17">
        <v>1</v>
      </c>
      <c r="B56" s="18">
        <v>49</v>
      </c>
      <c r="C56" s="28" t="s">
        <v>58</v>
      </c>
      <c r="D56" s="26" t="s">
        <v>10</v>
      </c>
      <c r="E56" s="27">
        <v>20</v>
      </c>
      <c r="F56" s="71"/>
      <c r="G56" s="21">
        <f t="shared" si="0"/>
        <v>0</v>
      </c>
    </row>
    <row r="57" spans="1:7" ht="16" x14ac:dyDescent="0.15">
      <c r="A57" s="17">
        <v>1</v>
      </c>
      <c r="B57" s="18">
        <v>50</v>
      </c>
      <c r="C57" s="28" t="s">
        <v>59</v>
      </c>
      <c r="D57" s="26" t="s">
        <v>10</v>
      </c>
      <c r="E57" s="27">
        <v>10</v>
      </c>
      <c r="F57" s="71"/>
      <c r="G57" s="21">
        <f t="shared" si="0"/>
        <v>0</v>
      </c>
    </row>
    <row r="58" spans="1:7" ht="16" x14ac:dyDescent="0.15">
      <c r="A58" s="17">
        <v>1</v>
      </c>
      <c r="B58" s="18">
        <v>51</v>
      </c>
      <c r="C58" s="28" t="s">
        <v>60</v>
      </c>
      <c r="D58" s="26" t="s">
        <v>10</v>
      </c>
      <c r="E58" s="27">
        <v>20</v>
      </c>
      <c r="F58" s="71"/>
      <c r="G58" s="21">
        <f t="shared" si="0"/>
        <v>0</v>
      </c>
    </row>
    <row r="59" spans="1:7" ht="16" x14ac:dyDescent="0.15">
      <c r="A59" s="17">
        <v>1</v>
      </c>
      <c r="B59" s="18">
        <v>52</v>
      </c>
      <c r="C59" s="28" t="s">
        <v>61</v>
      </c>
      <c r="D59" s="26" t="s">
        <v>10</v>
      </c>
      <c r="E59" s="27">
        <v>10</v>
      </c>
      <c r="F59" s="71"/>
      <c r="G59" s="21">
        <f t="shared" si="0"/>
        <v>0</v>
      </c>
    </row>
    <row r="60" spans="1:7" ht="16" x14ac:dyDescent="0.15">
      <c r="A60" s="17">
        <v>1</v>
      </c>
      <c r="B60" s="18">
        <v>53</v>
      </c>
      <c r="C60" s="28" t="s">
        <v>62</v>
      </c>
      <c r="D60" s="26" t="s">
        <v>10</v>
      </c>
      <c r="E60" s="27">
        <v>5</v>
      </c>
      <c r="F60" s="71"/>
      <c r="G60" s="21">
        <f t="shared" si="0"/>
        <v>0</v>
      </c>
    </row>
    <row r="61" spans="1:7" ht="16" x14ac:dyDescent="0.15">
      <c r="A61" s="17">
        <v>1</v>
      </c>
      <c r="B61" s="18">
        <v>54</v>
      </c>
      <c r="C61" s="28" t="s">
        <v>63</v>
      </c>
      <c r="D61" s="26" t="s">
        <v>10</v>
      </c>
      <c r="E61" s="27">
        <v>5</v>
      </c>
      <c r="F61" s="71"/>
      <c r="G61" s="21">
        <f t="shared" si="0"/>
        <v>0</v>
      </c>
    </row>
    <row r="62" spans="1:7" ht="16" x14ac:dyDescent="0.15">
      <c r="A62" s="17">
        <v>1</v>
      </c>
      <c r="B62" s="18">
        <v>55</v>
      </c>
      <c r="C62" s="28" t="s">
        <v>64</v>
      </c>
      <c r="D62" s="26" t="s">
        <v>10</v>
      </c>
      <c r="E62" s="27">
        <v>10</v>
      </c>
      <c r="F62" s="71"/>
      <c r="G62" s="21">
        <f t="shared" si="0"/>
        <v>0</v>
      </c>
    </row>
    <row r="63" spans="1:7" ht="16" x14ac:dyDescent="0.15">
      <c r="A63" s="17">
        <v>1</v>
      </c>
      <c r="B63" s="18">
        <v>56</v>
      </c>
      <c r="C63" s="28" t="s">
        <v>65</v>
      </c>
      <c r="D63" s="26" t="s">
        <v>10</v>
      </c>
      <c r="E63" s="27">
        <v>5</v>
      </c>
      <c r="F63" s="71"/>
      <c r="G63" s="21">
        <f t="shared" si="0"/>
        <v>0</v>
      </c>
    </row>
    <row r="64" spans="1:7" ht="16" x14ac:dyDescent="0.15">
      <c r="A64" s="17">
        <v>1</v>
      </c>
      <c r="B64" s="18">
        <v>57</v>
      </c>
      <c r="C64" s="28" t="s">
        <v>66</v>
      </c>
      <c r="D64" s="26" t="s">
        <v>67</v>
      </c>
      <c r="E64" s="27">
        <v>50</v>
      </c>
      <c r="F64" s="71"/>
      <c r="G64" s="21">
        <f t="shared" si="0"/>
        <v>0</v>
      </c>
    </row>
    <row r="65" spans="1:7" ht="16" x14ac:dyDescent="0.15">
      <c r="A65" s="17">
        <v>1</v>
      </c>
      <c r="B65" s="18">
        <v>58</v>
      </c>
      <c r="C65" s="28" t="s">
        <v>68</v>
      </c>
      <c r="D65" s="26" t="s">
        <v>67</v>
      </c>
      <c r="E65" s="27">
        <v>50</v>
      </c>
      <c r="F65" s="71"/>
      <c r="G65" s="21">
        <f t="shared" si="0"/>
        <v>0</v>
      </c>
    </row>
    <row r="66" spans="1:7" ht="16" x14ac:dyDescent="0.15">
      <c r="A66" s="17">
        <v>1</v>
      </c>
      <c r="B66" s="18">
        <v>59</v>
      </c>
      <c r="C66" s="28" t="s">
        <v>69</v>
      </c>
      <c r="D66" s="26" t="s">
        <v>10</v>
      </c>
      <c r="E66" s="27">
        <v>2</v>
      </c>
      <c r="F66" s="71"/>
      <c r="G66" s="21">
        <f t="shared" si="0"/>
        <v>0</v>
      </c>
    </row>
    <row r="67" spans="1:7" ht="16" x14ac:dyDescent="0.15">
      <c r="A67" s="17">
        <v>1</v>
      </c>
      <c r="B67" s="18">
        <v>60</v>
      </c>
      <c r="C67" s="28" t="s">
        <v>70</v>
      </c>
      <c r="D67" s="26" t="s">
        <v>10</v>
      </c>
      <c r="E67" s="27">
        <v>3</v>
      </c>
      <c r="F67" s="71"/>
      <c r="G67" s="21">
        <f t="shared" si="0"/>
        <v>0</v>
      </c>
    </row>
    <row r="68" spans="1:7" ht="16" x14ac:dyDescent="0.15">
      <c r="A68" s="17">
        <v>1</v>
      </c>
      <c r="B68" s="18">
        <v>61</v>
      </c>
      <c r="C68" s="28" t="s">
        <v>71</v>
      </c>
      <c r="D68" s="26" t="s">
        <v>10</v>
      </c>
      <c r="E68" s="27">
        <v>5</v>
      </c>
      <c r="F68" s="71"/>
      <c r="G68" s="21">
        <f t="shared" si="0"/>
        <v>0</v>
      </c>
    </row>
    <row r="69" spans="1:7" ht="16" x14ac:dyDescent="0.15">
      <c r="A69" s="17">
        <v>1</v>
      </c>
      <c r="B69" s="18">
        <v>62</v>
      </c>
      <c r="C69" s="28" t="s">
        <v>72</v>
      </c>
      <c r="D69" s="26" t="s">
        <v>10</v>
      </c>
      <c r="E69" s="27">
        <v>5</v>
      </c>
      <c r="F69" s="71"/>
      <c r="G69" s="21">
        <f t="shared" si="0"/>
        <v>0</v>
      </c>
    </row>
    <row r="70" spans="1:7" ht="16" x14ac:dyDescent="0.15">
      <c r="A70" s="17">
        <v>1</v>
      </c>
      <c r="B70" s="18">
        <v>63</v>
      </c>
      <c r="C70" s="28" t="s">
        <v>73</v>
      </c>
      <c r="D70" s="26" t="s">
        <v>10</v>
      </c>
      <c r="E70" s="27">
        <v>3</v>
      </c>
      <c r="F70" s="71"/>
      <c r="G70" s="21">
        <f t="shared" si="0"/>
        <v>0</v>
      </c>
    </row>
    <row r="71" spans="1:7" ht="16" x14ac:dyDescent="0.15">
      <c r="A71" s="17">
        <v>1</v>
      </c>
      <c r="B71" s="18">
        <v>64</v>
      </c>
      <c r="C71" s="28" t="s">
        <v>74</v>
      </c>
      <c r="D71" s="26" t="s">
        <v>10</v>
      </c>
      <c r="E71" s="27">
        <v>5</v>
      </c>
      <c r="F71" s="71"/>
      <c r="G71" s="21">
        <f t="shared" si="0"/>
        <v>0</v>
      </c>
    </row>
    <row r="72" spans="1:7" ht="16" x14ac:dyDescent="0.15">
      <c r="A72" s="17">
        <v>1</v>
      </c>
      <c r="B72" s="18">
        <v>65</v>
      </c>
      <c r="C72" s="19" t="s">
        <v>75</v>
      </c>
      <c r="D72" s="20"/>
      <c r="E72" s="29"/>
      <c r="F72" s="21"/>
      <c r="G72" s="16">
        <f>SUM(G10:G71)</f>
        <v>0</v>
      </c>
    </row>
    <row r="73" spans="1:7" ht="18" customHeight="1" x14ac:dyDescent="0.15">
      <c r="A73" s="81"/>
      <c r="B73" s="81"/>
      <c r="C73" s="30" t="s">
        <v>76</v>
      </c>
      <c r="D73" s="30"/>
      <c r="E73" s="13"/>
      <c r="F73" s="31"/>
      <c r="G73" s="31"/>
    </row>
    <row r="74" spans="1:7" ht="16" x14ac:dyDescent="0.15">
      <c r="A74" s="82" t="s">
        <v>77</v>
      </c>
      <c r="B74" s="82"/>
      <c r="C74" s="32" t="s">
        <v>4</v>
      </c>
      <c r="D74" s="32" t="s">
        <v>5</v>
      </c>
      <c r="E74" s="32" t="s">
        <v>6</v>
      </c>
      <c r="F74" s="16" t="s">
        <v>7</v>
      </c>
      <c r="G74" s="16" t="s">
        <v>8</v>
      </c>
    </row>
    <row r="75" spans="1:7" ht="15" x14ac:dyDescent="0.15">
      <c r="A75" s="21">
        <v>2</v>
      </c>
      <c r="B75" s="33">
        <v>1</v>
      </c>
      <c r="C75" s="34" t="s">
        <v>78</v>
      </c>
      <c r="D75" s="35"/>
      <c r="E75" s="35"/>
      <c r="F75" s="21"/>
      <c r="G75" s="21"/>
    </row>
    <row r="76" spans="1:7" ht="15" x14ac:dyDescent="0.15">
      <c r="A76" s="21">
        <v>2</v>
      </c>
      <c r="B76" s="33">
        <v>2</v>
      </c>
      <c r="C76" s="36" t="s">
        <v>79</v>
      </c>
      <c r="D76" s="37" t="s">
        <v>10</v>
      </c>
      <c r="E76" s="37">
        <v>40</v>
      </c>
      <c r="F76" s="71"/>
      <c r="G76" s="21">
        <f>+E76*F76</f>
        <v>0</v>
      </c>
    </row>
    <row r="77" spans="1:7" ht="15" x14ac:dyDescent="0.15">
      <c r="A77" s="21">
        <v>2</v>
      </c>
      <c r="B77" s="33">
        <v>3</v>
      </c>
      <c r="C77" s="36" t="s">
        <v>80</v>
      </c>
      <c r="D77" s="37" t="s">
        <v>10</v>
      </c>
      <c r="E77" s="37">
        <v>255</v>
      </c>
      <c r="F77" s="71"/>
      <c r="G77" s="21">
        <f t="shared" ref="G77:G142" si="1">+E77*F77</f>
        <v>0</v>
      </c>
    </row>
    <row r="78" spans="1:7" ht="15" x14ac:dyDescent="0.15">
      <c r="A78" s="21">
        <v>2</v>
      </c>
      <c r="B78" s="33">
        <v>4</v>
      </c>
      <c r="C78" s="36" t="s">
        <v>13</v>
      </c>
      <c r="D78" s="37" t="s">
        <v>10</v>
      </c>
      <c r="E78" s="37">
        <v>15</v>
      </c>
      <c r="F78" s="71"/>
      <c r="G78" s="21">
        <f t="shared" si="1"/>
        <v>0</v>
      </c>
    </row>
    <row r="79" spans="1:7" ht="15" x14ac:dyDescent="0.15">
      <c r="A79" s="21">
        <v>2</v>
      </c>
      <c r="B79" s="33">
        <v>5</v>
      </c>
      <c r="C79" s="36" t="s">
        <v>81</v>
      </c>
      <c r="D79" s="37" t="s">
        <v>10</v>
      </c>
      <c r="E79" s="37">
        <v>100</v>
      </c>
      <c r="F79" s="71"/>
      <c r="G79" s="21">
        <f t="shared" si="1"/>
        <v>0</v>
      </c>
    </row>
    <row r="80" spans="1:7" ht="15" x14ac:dyDescent="0.15">
      <c r="A80" s="21">
        <v>2</v>
      </c>
      <c r="B80" s="33">
        <v>6</v>
      </c>
      <c r="C80" s="36" t="s">
        <v>82</v>
      </c>
      <c r="D80" s="37" t="s">
        <v>10</v>
      </c>
      <c r="E80" s="37">
        <v>10</v>
      </c>
      <c r="F80" s="71"/>
      <c r="G80" s="21">
        <f t="shared" si="1"/>
        <v>0</v>
      </c>
    </row>
    <row r="81" spans="1:7" ht="15" x14ac:dyDescent="0.15">
      <c r="A81" s="21">
        <v>2</v>
      </c>
      <c r="B81" s="33">
        <v>7</v>
      </c>
      <c r="C81" s="34" t="s">
        <v>83</v>
      </c>
      <c r="D81" s="35"/>
      <c r="E81" s="37"/>
      <c r="F81" s="71"/>
      <c r="G81" s="21">
        <f t="shared" si="1"/>
        <v>0</v>
      </c>
    </row>
    <row r="82" spans="1:7" ht="15" x14ac:dyDescent="0.15">
      <c r="A82" s="21">
        <v>2</v>
      </c>
      <c r="B82" s="33">
        <v>8</v>
      </c>
      <c r="C82" s="36" t="s">
        <v>84</v>
      </c>
      <c r="D82" s="37" t="s">
        <v>10</v>
      </c>
      <c r="E82" s="37">
        <v>100</v>
      </c>
      <c r="F82" s="71"/>
      <c r="G82" s="21">
        <f t="shared" si="1"/>
        <v>0</v>
      </c>
    </row>
    <row r="83" spans="1:7" ht="15" x14ac:dyDescent="0.15">
      <c r="A83" s="21">
        <v>2</v>
      </c>
      <c r="B83" s="33">
        <v>9</v>
      </c>
      <c r="C83" s="36" t="s">
        <v>85</v>
      </c>
      <c r="D83" s="37" t="s">
        <v>10</v>
      </c>
      <c r="E83" s="37">
        <v>6</v>
      </c>
      <c r="F83" s="71"/>
      <c r="G83" s="21">
        <f t="shared" si="1"/>
        <v>0</v>
      </c>
    </row>
    <row r="84" spans="1:7" ht="15" x14ac:dyDescent="0.15">
      <c r="A84" s="21">
        <v>2</v>
      </c>
      <c r="B84" s="33">
        <v>10</v>
      </c>
      <c r="C84" s="36" t="s">
        <v>86</v>
      </c>
      <c r="D84" s="37" t="s">
        <v>10</v>
      </c>
      <c r="E84" s="37">
        <v>10</v>
      </c>
      <c r="F84" s="71"/>
      <c r="G84" s="21">
        <f t="shared" si="1"/>
        <v>0</v>
      </c>
    </row>
    <row r="85" spans="1:7" ht="15" x14ac:dyDescent="0.15">
      <c r="A85" s="21">
        <v>2</v>
      </c>
      <c r="B85" s="33">
        <v>11</v>
      </c>
      <c r="C85" s="36" t="s">
        <v>87</v>
      </c>
      <c r="D85" s="37" t="s">
        <v>10</v>
      </c>
      <c r="E85" s="37">
        <v>8</v>
      </c>
      <c r="F85" s="71"/>
      <c r="G85" s="21">
        <f t="shared" si="1"/>
        <v>0</v>
      </c>
    </row>
    <row r="86" spans="1:7" ht="15" x14ac:dyDescent="0.15">
      <c r="A86" s="21">
        <v>2</v>
      </c>
      <c r="B86" s="33">
        <v>12</v>
      </c>
      <c r="C86" s="36" t="s">
        <v>88</v>
      </c>
      <c r="D86" s="37" t="s">
        <v>10</v>
      </c>
      <c r="E86" s="37">
        <v>2</v>
      </c>
      <c r="F86" s="71"/>
      <c r="G86" s="21">
        <f t="shared" si="1"/>
        <v>0</v>
      </c>
    </row>
    <row r="87" spans="1:7" ht="15" x14ac:dyDescent="0.15">
      <c r="A87" s="21">
        <v>2</v>
      </c>
      <c r="B87" s="33">
        <v>13</v>
      </c>
      <c r="C87" s="36" t="s">
        <v>278</v>
      </c>
      <c r="D87" s="37" t="s">
        <v>10</v>
      </c>
      <c r="E87" s="37">
        <v>15</v>
      </c>
      <c r="F87" s="71"/>
      <c r="G87" s="21">
        <f t="shared" si="1"/>
        <v>0</v>
      </c>
    </row>
    <row r="88" spans="1:7" ht="15" x14ac:dyDescent="0.15">
      <c r="A88" s="21">
        <v>2</v>
      </c>
      <c r="B88" s="33">
        <v>14</v>
      </c>
      <c r="C88" s="36" t="s">
        <v>279</v>
      </c>
      <c r="D88" s="37" t="s">
        <v>10</v>
      </c>
      <c r="E88" s="37">
        <v>10</v>
      </c>
      <c r="F88" s="71"/>
      <c r="G88" s="21">
        <f t="shared" si="1"/>
        <v>0</v>
      </c>
    </row>
    <row r="89" spans="1:7" ht="15" x14ac:dyDescent="0.15">
      <c r="A89" s="21">
        <v>2</v>
      </c>
      <c r="B89" s="33">
        <v>15</v>
      </c>
      <c r="C89" s="34" t="s">
        <v>89</v>
      </c>
      <c r="D89" s="37"/>
      <c r="E89" s="37"/>
      <c r="F89" s="71"/>
      <c r="G89" s="21">
        <f t="shared" si="1"/>
        <v>0</v>
      </c>
    </row>
    <row r="90" spans="1:7" ht="15" x14ac:dyDescent="0.15">
      <c r="A90" s="21">
        <v>2</v>
      </c>
      <c r="B90" s="33">
        <v>16</v>
      </c>
      <c r="C90" s="36" t="s">
        <v>90</v>
      </c>
      <c r="D90" s="37" t="s">
        <v>10</v>
      </c>
      <c r="E90" s="37">
        <v>10</v>
      </c>
      <c r="F90" s="71"/>
      <c r="G90" s="21">
        <f t="shared" si="1"/>
        <v>0</v>
      </c>
    </row>
    <row r="91" spans="1:7" ht="15" x14ac:dyDescent="0.15">
      <c r="A91" s="21">
        <v>2</v>
      </c>
      <c r="B91" s="33">
        <v>17</v>
      </c>
      <c r="C91" s="36" t="s">
        <v>91</v>
      </c>
      <c r="D91" s="37" t="s">
        <v>10</v>
      </c>
      <c r="E91" s="37">
        <v>4000</v>
      </c>
      <c r="F91" s="71"/>
      <c r="G91" s="21">
        <f t="shared" si="1"/>
        <v>0</v>
      </c>
    </row>
    <row r="92" spans="1:7" ht="15" x14ac:dyDescent="0.15">
      <c r="A92" s="21">
        <v>2</v>
      </c>
      <c r="B92" s="33">
        <v>18</v>
      </c>
      <c r="C92" s="36" t="s">
        <v>92</v>
      </c>
      <c r="D92" s="37" t="s">
        <v>10</v>
      </c>
      <c r="E92" s="37">
        <v>20</v>
      </c>
      <c r="F92" s="71"/>
      <c r="G92" s="21">
        <f t="shared" si="1"/>
        <v>0</v>
      </c>
    </row>
    <row r="93" spans="1:7" ht="15" x14ac:dyDescent="0.15">
      <c r="A93" s="21">
        <v>2</v>
      </c>
      <c r="B93" s="33">
        <v>19</v>
      </c>
      <c r="C93" s="34" t="s">
        <v>93</v>
      </c>
      <c r="D93" s="35"/>
      <c r="E93" s="37"/>
      <c r="F93" s="71"/>
      <c r="G93" s="21">
        <f t="shared" si="1"/>
        <v>0</v>
      </c>
    </row>
    <row r="94" spans="1:7" ht="15" x14ac:dyDescent="0.15">
      <c r="A94" s="21">
        <v>2</v>
      </c>
      <c r="B94" s="33">
        <v>20</v>
      </c>
      <c r="C94" s="36" t="s">
        <v>94</v>
      </c>
      <c r="D94" s="37" t="s">
        <v>10</v>
      </c>
      <c r="E94" s="37">
        <v>20</v>
      </c>
      <c r="F94" s="71"/>
      <c r="G94" s="21">
        <f t="shared" si="1"/>
        <v>0</v>
      </c>
    </row>
    <row r="95" spans="1:7" ht="15" x14ac:dyDescent="0.15">
      <c r="A95" s="21">
        <v>2</v>
      </c>
      <c r="B95" s="33">
        <v>21</v>
      </c>
      <c r="C95" s="36" t="s">
        <v>95</v>
      </c>
      <c r="D95" s="37" t="s">
        <v>10</v>
      </c>
      <c r="E95" s="37">
        <v>5</v>
      </c>
      <c r="F95" s="71"/>
      <c r="G95" s="21">
        <f t="shared" si="1"/>
        <v>0</v>
      </c>
    </row>
    <row r="96" spans="1:7" ht="15" x14ac:dyDescent="0.15">
      <c r="A96" s="21">
        <v>2</v>
      </c>
      <c r="B96" s="33">
        <v>22</v>
      </c>
      <c r="C96" s="36" t="s">
        <v>284</v>
      </c>
      <c r="D96" s="37" t="s">
        <v>10</v>
      </c>
      <c r="E96" s="37">
        <v>2</v>
      </c>
      <c r="F96" s="71"/>
      <c r="G96" s="21">
        <f t="shared" si="1"/>
        <v>0</v>
      </c>
    </row>
    <row r="97" spans="1:7" ht="15" x14ac:dyDescent="0.15">
      <c r="A97" s="21">
        <v>2</v>
      </c>
      <c r="B97" s="33">
        <v>23</v>
      </c>
      <c r="C97" s="36" t="s">
        <v>96</v>
      </c>
      <c r="D97" s="37" t="s">
        <v>10</v>
      </c>
      <c r="E97" s="37">
        <v>6</v>
      </c>
      <c r="F97" s="71"/>
      <c r="G97" s="21">
        <f t="shared" si="1"/>
        <v>0</v>
      </c>
    </row>
    <row r="98" spans="1:7" ht="15" x14ac:dyDescent="0.15">
      <c r="A98" s="21">
        <v>2</v>
      </c>
      <c r="B98" s="33">
        <v>24</v>
      </c>
      <c r="C98" s="36" t="s">
        <v>97</v>
      </c>
      <c r="D98" s="37" t="s">
        <v>10</v>
      </c>
      <c r="E98" s="37">
        <v>10</v>
      </c>
      <c r="F98" s="71"/>
      <c r="G98" s="21">
        <f t="shared" si="1"/>
        <v>0</v>
      </c>
    </row>
    <row r="99" spans="1:7" ht="15" x14ac:dyDescent="0.15">
      <c r="A99" s="21">
        <v>2</v>
      </c>
      <c r="B99" s="33">
        <v>25</v>
      </c>
      <c r="C99" s="36" t="s">
        <v>98</v>
      </c>
      <c r="D99" s="37" t="s">
        <v>10</v>
      </c>
      <c r="E99" s="37">
        <v>5</v>
      </c>
      <c r="F99" s="71"/>
      <c r="G99" s="21">
        <f t="shared" si="1"/>
        <v>0</v>
      </c>
    </row>
    <row r="100" spans="1:7" ht="15" x14ac:dyDescent="0.15">
      <c r="A100" s="21">
        <v>2</v>
      </c>
      <c r="B100" s="33">
        <v>26</v>
      </c>
      <c r="C100" s="36" t="s">
        <v>99</v>
      </c>
      <c r="D100" s="37" t="s">
        <v>10</v>
      </c>
      <c r="E100" s="37">
        <v>1</v>
      </c>
      <c r="F100" s="71"/>
      <c r="G100" s="21">
        <f t="shared" si="1"/>
        <v>0</v>
      </c>
    </row>
    <row r="101" spans="1:7" ht="15" x14ac:dyDescent="0.15">
      <c r="A101" s="21">
        <v>2</v>
      </c>
      <c r="B101" s="33">
        <v>27</v>
      </c>
      <c r="C101" s="36" t="s">
        <v>100</v>
      </c>
      <c r="D101" s="37" t="s">
        <v>10</v>
      </c>
      <c r="E101" s="37">
        <v>4</v>
      </c>
      <c r="F101" s="71"/>
      <c r="G101" s="21">
        <f t="shared" si="1"/>
        <v>0</v>
      </c>
    </row>
    <row r="102" spans="1:7" ht="15" x14ac:dyDescent="0.15">
      <c r="A102" s="21">
        <v>2</v>
      </c>
      <c r="B102" s="33">
        <v>28</v>
      </c>
      <c r="C102" s="36" t="s">
        <v>101</v>
      </c>
      <c r="D102" s="37" t="s">
        <v>10</v>
      </c>
      <c r="E102" s="37">
        <v>8</v>
      </c>
      <c r="F102" s="71"/>
      <c r="G102" s="21">
        <f t="shared" si="1"/>
        <v>0</v>
      </c>
    </row>
    <row r="103" spans="1:7" ht="15" x14ac:dyDescent="0.15">
      <c r="A103" s="21">
        <v>2</v>
      </c>
      <c r="B103" s="33">
        <v>29</v>
      </c>
      <c r="C103" s="36" t="s">
        <v>102</v>
      </c>
      <c r="D103" s="37" t="s">
        <v>10</v>
      </c>
      <c r="E103" s="37">
        <v>10</v>
      </c>
      <c r="F103" s="71"/>
      <c r="G103" s="21">
        <f t="shared" si="1"/>
        <v>0</v>
      </c>
    </row>
    <row r="104" spans="1:7" ht="15" x14ac:dyDescent="0.15">
      <c r="A104" s="21">
        <v>2</v>
      </c>
      <c r="B104" s="33">
        <v>30</v>
      </c>
      <c r="C104" s="34" t="s">
        <v>103</v>
      </c>
      <c r="D104" s="35"/>
      <c r="E104" s="37"/>
      <c r="F104" s="71"/>
      <c r="G104" s="21">
        <f t="shared" si="1"/>
        <v>0</v>
      </c>
    </row>
    <row r="105" spans="1:7" ht="15" x14ac:dyDescent="0.15">
      <c r="A105" s="21">
        <v>2</v>
      </c>
      <c r="B105" s="33">
        <v>31</v>
      </c>
      <c r="C105" s="36" t="s">
        <v>104</v>
      </c>
      <c r="D105" s="37" t="s">
        <v>67</v>
      </c>
      <c r="E105" s="37">
        <v>5</v>
      </c>
      <c r="F105" s="71"/>
      <c r="G105" s="21">
        <f t="shared" si="1"/>
        <v>0</v>
      </c>
    </row>
    <row r="106" spans="1:7" ht="16" x14ac:dyDescent="0.15">
      <c r="A106" s="21">
        <v>2</v>
      </c>
      <c r="B106" s="33">
        <v>32</v>
      </c>
      <c r="C106" s="38" t="s">
        <v>105</v>
      </c>
      <c r="D106" s="37" t="s">
        <v>10</v>
      </c>
      <c r="E106" s="37">
        <v>1</v>
      </c>
      <c r="F106" s="71"/>
      <c r="G106" s="21">
        <f t="shared" si="1"/>
        <v>0</v>
      </c>
    </row>
    <row r="107" spans="1:7" ht="15" x14ac:dyDescent="0.15">
      <c r="A107" s="21">
        <v>2</v>
      </c>
      <c r="B107" s="33">
        <v>33</v>
      </c>
      <c r="C107" s="36" t="s">
        <v>106</v>
      </c>
      <c r="D107" s="37" t="s">
        <v>10</v>
      </c>
      <c r="E107" s="37">
        <v>4</v>
      </c>
      <c r="F107" s="71"/>
      <c r="G107" s="21">
        <f t="shared" si="1"/>
        <v>0</v>
      </c>
    </row>
    <row r="108" spans="1:7" ht="15" x14ac:dyDescent="0.15">
      <c r="A108" s="21">
        <v>2</v>
      </c>
      <c r="B108" s="33">
        <v>34</v>
      </c>
      <c r="C108" s="36" t="s">
        <v>107</v>
      </c>
      <c r="D108" s="37" t="s">
        <v>10</v>
      </c>
      <c r="E108" s="37">
        <v>4</v>
      </c>
      <c r="F108" s="71"/>
      <c r="G108" s="21">
        <f t="shared" si="1"/>
        <v>0</v>
      </c>
    </row>
    <row r="109" spans="1:7" ht="15" x14ac:dyDescent="0.15">
      <c r="A109" s="21">
        <v>2</v>
      </c>
      <c r="B109" s="33">
        <v>35</v>
      </c>
      <c r="C109" s="36" t="s">
        <v>108</v>
      </c>
      <c r="D109" s="37" t="s">
        <v>10</v>
      </c>
      <c r="E109" s="37">
        <v>6</v>
      </c>
      <c r="F109" s="71"/>
      <c r="G109" s="21">
        <f t="shared" si="1"/>
        <v>0</v>
      </c>
    </row>
    <row r="110" spans="1:7" ht="15" x14ac:dyDescent="0.15">
      <c r="A110" s="21">
        <v>2</v>
      </c>
      <c r="B110" s="33">
        <v>36</v>
      </c>
      <c r="C110" s="36" t="s">
        <v>109</v>
      </c>
      <c r="D110" s="37" t="s">
        <v>10</v>
      </c>
      <c r="E110" s="37">
        <v>6</v>
      </c>
      <c r="F110" s="71"/>
      <c r="G110" s="21">
        <f t="shared" si="1"/>
        <v>0</v>
      </c>
    </row>
    <row r="111" spans="1:7" ht="15" x14ac:dyDescent="0.15">
      <c r="A111" s="21">
        <v>2</v>
      </c>
      <c r="B111" s="33">
        <v>37</v>
      </c>
      <c r="C111" s="34" t="s">
        <v>110</v>
      </c>
      <c r="D111" s="35"/>
      <c r="E111" s="37"/>
      <c r="F111" s="71"/>
      <c r="G111" s="21">
        <f t="shared" si="1"/>
        <v>0</v>
      </c>
    </row>
    <row r="112" spans="1:7" ht="15" x14ac:dyDescent="0.15">
      <c r="A112" s="21">
        <v>2</v>
      </c>
      <c r="B112" s="33">
        <v>38</v>
      </c>
      <c r="C112" s="36" t="s">
        <v>276</v>
      </c>
      <c r="D112" s="37" t="s">
        <v>111</v>
      </c>
      <c r="E112" s="37">
        <v>4</v>
      </c>
      <c r="F112" s="71"/>
      <c r="G112" s="21">
        <f t="shared" si="1"/>
        <v>0</v>
      </c>
    </row>
    <row r="113" spans="1:7" ht="15" x14ac:dyDescent="0.15">
      <c r="A113" s="21">
        <v>2</v>
      </c>
      <c r="B113" s="33">
        <v>39</v>
      </c>
      <c r="C113" s="34" t="s">
        <v>112</v>
      </c>
      <c r="D113" s="35"/>
      <c r="E113" s="37"/>
      <c r="F113" s="71"/>
      <c r="G113" s="21">
        <f t="shared" si="1"/>
        <v>0</v>
      </c>
    </row>
    <row r="114" spans="1:7" ht="15" x14ac:dyDescent="0.15">
      <c r="A114" s="21">
        <v>2</v>
      </c>
      <c r="B114" s="33">
        <v>40</v>
      </c>
      <c r="C114" s="36" t="s">
        <v>113</v>
      </c>
      <c r="D114" s="37" t="s">
        <v>10</v>
      </c>
      <c r="E114" s="37">
        <v>2</v>
      </c>
      <c r="F114" s="71"/>
      <c r="G114" s="21">
        <f t="shared" si="1"/>
        <v>0</v>
      </c>
    </row>
    <row r="115" spans="1:7" ht="15" x14ac:dyDescent="0.15">
      <c r="A115" s="21">
        <v>2</v>
      </c>
      <c r="B115" s="33">
        <v>41</v>
      </c>
      <c r="C115" s="36" t="s">
        <v>114</v>
      </c>
      <c r="D115" s="37" t="s">
        <v>10</v>
      </c>
      <c r="E115" s="37">
        <v>1</v>
      </c>
      <c r="F115" s="71"/>
      <c r="G115" s="21">
        <f t="shared" si="1"/>
        <v>0</v>
      </c>
    </row>
    <row r="116" spans="1:7" ht="15" x14ac:dyDescent="0.15">
      <c r="A116" s="21">
        <v>2</v>
      </c>
      <c r="B116" s="33">
        <v>42</v>
      </c>
      <c r="C116" s="34" t="s">
        <v>115</v>
      </c>
      <c r="D116" s="35"/>
      <c r="E116" s="37"/>
      <c r="F116" s="71"/>
      <c r="G116" s="21">
        <f t="shared" si="1"/>
        <v>0</v>
      </c>
    </row>
    <row r="117" spans="1:7" ht="32" x14ac:dyDescent="0.15">
      <c r="A117" s="21">
        <v>2</v>
      </c>
      <c r="B117" s="33">
        <v>43</v>
      </c>
      <c r="C117" s="39" t="s">
        <v>116</v>
      </c>
      <c r="D117" s="37" t="s">
        <v>10</v>
      </c>
      <c r="E117" s="37">
        <v>6</v>
      </c>
      <c r="F117" s="71"/>
      <c r="G117" s="21">
        <f t="shared" si="1"/>
        <v>0</v>
      </c>
    </row>
    <row r="118" spans="1:7" ht="16" x14ac:dyDescent="0.15">
      <c r="A118" s="21">
        <v>2</v>
      </c>
      <c r="B118" s="33">
        <v>44</v>
      </c>
      <c r="C118" s="39" t="s">
        <v>117</v>
      </c>
      <c r="D118" s="37" t="s">
        <v>10</v>
      </c>
      <c r="E118" s="37">
        <v>2</v>
      </c>
      <c r="F118" s="71"/>
      <c r="G118" s="21">
        <f t="shared" si="1"/>
        <v>0</v>
      </c>
    </row>
    <row r="119" spans="1:7" ht="32" x14ac:dyDescent="0.15">
      <c r="A119" s="21">
        <v>2</v>
      </c>
      <c r="B119" s="33">
        <v>45</v>
      </c>
      <c r="C119" s="39" t="s">
        <v>118</v>
      </c>
      <c r="D119" s="37" t="s">
        <v>10</v>
      </c>
      <c r="E119" s="37">
        <v>6</v>
      </c>
      <c r="F119" s="71"/>
      <c r="G119" s="21">
        <f t="shared" si="1"/>
        <v>0</v>
      </c>
    </row>
    <row r="120" spans="1:7" ht="48" x14ac:dyDescent="0.15">
      <c r="A120" s="21">
        <v>2</v>
      </c>
      <c r="B120" s="33">
        <v>46</v>
      </c>
      <c r="C120" s="39" t="s">
        <v>119</v>
      </c>
      <c r="D120" s="37" t="s">
        <v>10</v>
      </c>
      <c r="E120" s="37">
        <v>1</v>
      </c>
      <c r="F120" s="71"/>
      <c r="G120" s="21">
        <f t="shared" si="1"/>
        <v>0</v>
      </c>
    </row>
    <row r="121" spans="1:7" ht="48" x14ac:dyDescent="0.15">
      <c r="A121" s="21">
        <v>2</v>
      </c>
      <c r="B121" s="33">
        <v>47</v>
      </c>
      <c r="C121" s="39" t="s">
        <v>120</v>
      </c>
      <c r="D121" s="37" t="s">
        <v>10</v>
      </c>
      <c r="E121" s="37">
        <v>1</v>
      </c>
      <c r="F121" s="71"/>
      <c r="G121" s="21">
        <f t="shared" si="1"/>
        <v>0</v>
      </c>
    </row>
    <row r="122" spans="1:7" ht="15" x14ac:dyDescent="0.15">
      <c r="A122" s="21">
        <v>2</v>
      </c>
      <c r="B122" s="33">
        <v>48</v>
      </c>
      <c r="C122" s="36" t="s">
        <v>121</v>
      </c>
      <c r="D122" s="37" t="s">
        <v>10</v>
      </c>
      <c r="E122" s="37">
        <v>2</v>
      </c>
      <c r="F122" s="71"/>
      <c r="G122" s="21">
        <f t="shared" si="1"/>
        <v>0</v>
      </c>
    </row>
    <row r="123" spans="1:7" ht="15" x14ac:dyDescent="0.15">
      <c r="A123" s="21">
        <v>2</v>
      </c>
      <c r="B123" s="33">
        <v>49</v>
      </c>
      <c r="C123" s="34" t="s">
        <v>122</v>
      </c>
      <c r="D123" s="37"/>
      <c r="E123" s="37"/>
      <c r="F123" s="71"/>
      <c r="G123" s="21">
        <f t="shared" si="1"/>
        <v>0</v>
      </c>
    </row>
    <row r="124" spans="1:7" ht="15" x14ac:dyDescent="0.15">
      <c r="A124" s="21">
        <v>2</v>
      </c>
      <c r="B124" s="33">
        <v>50</v>
      </c>
      <c r="C124" s="36" t="s">
        <v>123</v>
      </c>
      <c r="D124" s="37" t="s">
        <v>10</v>
      </c>
      <c r="E124" s="37">
        <v>1</v>
      </c>
      <c r="F124" s="71"/>
      <c r="G124" s="21">
        <f t="shared" si="1"/>
        <v>0</v>
      </c>
    </row>
    <row r="125" spans="1:7" ht="15" x14ac:dyDescent="0.15">
      <c r="A125" s="21">
        <v>2</v>
      </c>
      <c r="B125" s="33">
        <v>51</v>
      </c>
      <c r="C125" s="36" t="s">
        <v>124</v>
      </c>
      <c r="D125" s="37" t="s">
        <v>10</v>
      </c>
      <c r="E125" s="37">
        <v>1</v>
      </c>
      <c r="F125" s="71"/>
      <c r="G125" s="21">
        <f t="shared" si="1"/>
        <v>0</v>
      </c>
    </row>
    <row r="126" spans="1:7" ht="15" x14ac:dyDescent="0.15">
      <c r="A126" s="21">
        <v>2</v>
      </c>
      <c r="B126" s="33">
        <v>52</v>
      </c>
      <c r="C126" s="36" t="s">
        <v>125</v>
      </c>
      <c r="D126" s="37" t="s">
        <v>10</v>
      </c>
      <c r="E126" s="37">
        <v>2</v>
      </c>
      <c r="F126" s="71"/>
      <c r="G126" s="21">
        <f t="shared" si="1"/>
        <v>0</v>
      </c>
    </row>
    <row r="127" spans="1:7" ht="15" x14ac:dyDescent="0.15">
      <c r="A127" s="21">
        <v>2</v>
      </c>
      <c r="B127" s="33">
        <v>53</v>
      </c>
      <c r="C127" s="36" t="s">
        <v>126</v>
      </c>
      <c r="D127" s="37" t="s">
        <v>10</v>
      </c>
      <c r="E127" s="37">
        <v>1</v>
      </c>
      <c r="F127" s="71"/>
      <c r="G127" s="21">
        <f t="shared" si="1"/>
        <v>0</v>
      </c>
    </row>
    <row r="128" spans="1:7" ht="15" x14ac:dyDescent="0.15">
      <c r="A128" s="21">
        <v>2</v>
      </c>
      <c r="B128" s="33">
        <v>54</v>
      </c>
      <c r="C128" s="36" t="s">
        <v>127</v>
      </c>
      <c r="D128" s="37" t="s">
        <v>10</v>
      </c>
      <c r="E128" s="37">
        <v>3</v>
      </c>
      <c r="F128" s="71"/>
      <c r="G128" s="21">
        <f t="shared" si="1"/>
        <v>0</v>
      </c>
    </row>
    <row r="129" spans="1:7" ht="15" x14ac:dyDescent="0.15">
      <c r="A129" s="21">
        <v>2</v>
      </c>
      <c r="B129" s="33">
        <v>55</v>
      </c>
      <c r="C129" s="36" t="s">
        <v>128</v>
      </c>
      <c r="D129" s="37" t="s">
        <v>10</v>
      </c>
      <c r="E129" s="37">
        <v>3</v>
      </c>
      <c r="F129" s="71"/>
      <c r="G129" s="21">
        <f t="shared" si="1"/>
        <v>0</v>
      </c>
    </row>
    <row r="130" spans="1:7" ht="15" x14ac:dyDescent="0.15">
      <c r="A130" s="21">
        <v>2</v>
      </c>
      <c r="B130" s="33">
        <v>56</v>
      </c>
      <c r="C130" s="36" t="s">
        <v>129</v>
      </c>
      <c r="D130" s="37" t="s">
        <v>10</v>
      </c>
      <c r="E130" s="37">
        <v>5</v>
      </c>
      <c r="F130" s="71"/>
      <c r="G130" s="21">
        <f t="shared" si="1"/>
        <v>0</v>
      </c>
    </row>
    <row r="131" spans="1:7" ht="15" x14ac:dyDescent="0.15">
      <c r="A131" s="21">
        <v>2</v>
      </c>
      <c r="B131" s="33">
        <v>57</v>
      </c>
      <c r="C131" s="36" t="s">
        <v>130</v>
      </c>
      <c r="D131" s="37" t="s">
        <v>10</v>
      </c>
      <c r="E131" s="37">
        <v>3</v>
      </c>
      <c r="F131" s="71"/>
      <c r="G131" s="21">
        <f t="shared" si="1"/>
        <v>0</v>
      </c>
    </row>
    <row r="132" spans="1:7" ht="15" x14ac:dyDescent="0.15">
      <c r="A132" s="21">
        <v>2</v>
      </c>
      <c r="B132" s="33">
        <v>58</v>
      </c>
      <c r="C132" s="36" t="s">
        <v>131</v>
      </c>
      <c r="D132" s="37" t="s">
        <v>10</v>
      </c>
      <c r="E132" s="37">
        <v>5</v>
      </c>
      <c r="F132" s="71"/>
      <c r="G132" s="21">
        <f t="shared" si="1"/>
        <v>0</v>
      </c>
    </row>
    <row r="133" spans="1:7" ht="15" x14ac:dyDescent="0.15">
      <c r="A133" s="21">
        <v>2</v>
      </c>
      <c r="B133" s="33">
        <v>59</v>
      </c>
      <c r="C133" s="36" t="s">
        <v>132</v>
      </c>
      <c r="D133" s="37" t="s">
        <v>10</v>
      </c>
      <c r="E133" s="37">
        <v>5</v>
      </c>
      <c r="F133" s="71"/>
      <c r="G133" s="21">
        <f t="shared" si="1"/>
        <v>0</v>
      </c>
    </row>
    <row r="134" spans="1:7" ht="15" x14ac:dyDescent="0.15">
      <c r="A134" s="21">
        <v>2</v>
      </c>
      <c r="B134" s="33">
        <v>60</v>
      </c>
      <c r="C134" s="36" t="s">
        <v>133</v>
      </c>
      <c r="D134" s="37" t="s">
        <v>10</v>
      </c>
      <c r="E134" s="37">
        <v>5</v>
      </c>
      <c r="F134" s="71"/>
      <c r="G134" s="21">
        <f t="shared" si="1"/>
        <v>0</v>
      </c>
    </row>
    <row r="135" spans="1:7" ht="15" x14ac:dyDescent="0.15">
      <c r="A135" s="21">
        <v>2</v>
      </c>
      <c r="B135" s="33">
        <v>61</v>
      </c>
      <c r="C135" s="36" t="s">
        <v>134</v>
      </c>
      <c r="D135" s="37" t="s">
        <v>10</v>
      </c>
      <c r="E135" s="37">
        <v>5</v>
      </c>
      <c r="F135" s="71"/>
      <c r="G135" s="21">
        <f t="shared" si="1"/>
        <v>0</v>
      </c>
    </row>
    <row r="136" spans="1:7" ht="15" x14ac:dyDescent="0.15">
      <c r="A136" s="21">
        <v>2</v>
      </c>
      <c r="B136" s="33">
        <v>62</v>
      </c>
      <c r="C136" s="36" t="s">
        <v>135</v>
      </c>
      <c r="D136" s="37" t="s">
        <v>10</v>
      </c>
      <c r="E136" s="37">
        <v>1</v>
      </c>
      <c r="F136" s="71"/>
      <c r="G136" s="21">
        <f t="shared" si="1"/>
        <v>0</v>
      </c>
    </row>
    <row r="137" spans="1:7" ht="15" x14ac:dyDescent="0.15">
      <c r="A137" s="21">
        <v>2</v>
      </c>
      <c r="B137" s="33">
        <v>63</v>
      </c>
      <c r="C137" s="36" t="s">
        <v>136</v>
      </c>
      <c r="D137" s="37" t="s">
        <v>10</v>
      </c>
      <c r="E137" s="37">
        <v>2</v>
      </c>
      <c r="F137" s="71"/>
      <c r="G137" s="21">
        <f t="shared" si="1"/>
        <v>0</v>
      </c>
    </row>
    <row r="138" spans="1:7" ht="15" x14ac:dyDescent="0.15">
      <c r="A138" s="21">
        <v>2</v>
      </c>
      <c r="B138" s="33">
        <v>64</v>
      </c>
      <c r="C138" s="36" t="s">
        <v>137</v>
      </c>
      <c r="D138" s="37" t="s">
        <v>10</v>
      </c>
      <c r="E138" s="37">
        <v>5</v>
      </c>
      <c r="F138" s="71"/>
      <c r="G138" s="21">
        <f t="shared" si="1"/>
        <v>0</v>
      </c>
    </row>
    <row r="139" spans="1:7" ht="15" x14ac:dyDescent="0.15">
      <c r="A139" s="21">
        <v>2</v>
      </c>
      <c r="B139" s="33">
        <v>65</v>
      </c>
      <c r="C139" s="36" t="s">
        <v>138</v>
      </c>
      <c r="D139" s="37" t="s">
        <v>10</v>
      </c>
      <c r="E139" s="37">
        <v>10</v>
      </c>
      <c r="F139" s="71"/>
      <c r="G139" s="21">
        <f t="shared" si="1"/>
        <v>0</v>
      </c>
    </row>
    <row r="140" spans="1:7" ht="15" x14ac:dyDescent="0.15">
      <c r="A140" s="21">
        <v>2</v>
      </c>
      <c r="B140" s="33">
        <v>66</v>
      </c>
      <c r="C140" s="36" t="s">
        <v>139</v>
      </c>
      <c r="D140" s="37" t="s">
        <v>10</v>
      </c>
      <c r="E140" s="37">
        <v>4</v>
      </c>
      <c r="F140" s="71"/>
      <c r="G140" s="21">
        <f t="shared" si="1"/>
        <v>0</v>
      </c>
    </row>
    <row r="141" spans="1:7" ht="15" x14ac:dyDescent="0.15">
      <c r="A141" s="21">
        <v>2</v>
      </c>
      <c r="B141" s="33">
        <v>67</v>
      </c>
      <c r="C141" s="36" t="s">
        <v>140</v>
      </c>
      <c r="D141" s="37" t="s">
        <v>10</v>
      </c>
      <c r="E141" s="37">
        <v>2</v>
      </c>
      <c r="F141" s="71"/>
      <c r="G141" s="21">
        <f t="shared" si="1"/>
        <v>0</v>
      </c>
    </row>
    <row r="142" spans="1:7" ht="15" x14ac:dyDescent="0.15">
      <c r="A142" s="21">
        <v>2</v>
      </c>
      <c r="B142" s="33">
        <v>68</v>
      </c>
      <c r="C142" s="36" t="s">
        <v>141</v>
      </c>
      <c r="D142" s="37" t="s">
        <v>10</v>
      </c>
      <c r="E142" s="37">
        <v>3</v>
      </c>
      <c r="F142" s="71"/>
      <c r="G142" s="21">
        <f t="shared" si="1"/>
        <v>0</v>
      </c>
    </row>
    <row r="143" spans="1:7" ht="15" x14ac:dyDescent="0.15">
      <c r="A143" s="21">
        <v>2</v>
      </c>
      <c r="B143" s="33">
        <v>69</v>
      </c>
      <c r="C143" s="36" t="s">
        <v>142</v>
      </c>
      <c r="D143" s="37" t="s">
        <v>10</v>
      </c>
      <c r="E143" s="37">
        <v>1</v>
      </c>
      <c r="F143" s="71"/>
      <c r="G143" s="21">
        <f t="shared" ref="G143:G207" si="2">+E143*F143</f>
        <v>0</v>
      </c>
    </row>
    <row r="144" spans="1:7" ht="32" x14ac:dyDescent="0.15">
      <c r="A144" s="21">
        <v>2</v>
      </c>
      <c r="B144" s="33">
        <v>70</v>
      </c>
      <c r="C144" s="39" t="s">
        <v>143</v>
      </c>
      <c r="D144" s="37" t="s">
        <v>10</v>
      </c>
      <c r="E144" s="37">
        <v>2</v>
      </c>
      <c r="F144" s="71"/>
      <c r="G144" s="21">
        <f t="shared" si="2"/>
        <v>0</v>
      </c>
    </row>
    <row r="145" spans="1:7" ht="15" x14ac:dyDescent="0.15">
      <c r="A145" s="21">
        <v>2</v>
      </c>
      <c r="B145" s="33">
        <v>71</v>
      </c>
      <c r="C145" s="36" t="s">
        <v>144</v>
      </c>
      <c r="D145" s="37" t="s">
        <v>10</v>
      </c>
      <c r="E145" s="37">
        <v>12</v>
      </c>
      <c r="F145" s="71"/>
      <c r="G145" s="21">
        <f t="shared" si="2"/>
        <v>0</v>
      </c>
    </row>
    <row r="146" spans="1:7" ht="15" x14ac:dyDescent="0.15">
      <c r="A146" s="21">
        <v>2</v>
      </c>
      <c r="B146" s="33">
        <v>72</v>
      </c>
      <c r="C146" s="36" t="s">
        <v>145</v>
      </c>
      <c r="D146" s="37" t="s">
        <v>10</v>
      </c>
      <c r="E146" s="37">
        <v>15</v>
      </c>
      <c r="F146" s="71"/>
      <c r="G146" s="21">
        <f t="shared" si="2"/>
        <v>0</v>
      </c>
    </row>
    <row r="147" spans="1:7" ht="15" x14ac:dyDescent="0.15">
      <c r="A147" s="21">
        <v>2</v>
      </c>
      <c r="B147" s="33">
        <v>73</v>
      </c>
      <c r="C147" s="36" t="s">
        <v>146</v>
      </c>
      <c r="D147" s="37" t="s">
        <v>10</v>
      </c>
      <c r="E147" s="37">
        <v>1</v>
      </c>
      <c r="F147" s="71"/>
      <c r="G147" s="21">
        <f t="shared" si="2"/>
        <v>0</v>
      </c>
    </row>
    <row r="148" spans="1:7" ht="15" x14ac:dyDescent="0.15">
      <c r="A148" s="21">
        <v>2</v>
      </c>
      <c r="B148" s="33">
        <v>74</v>
      </c>
      <c r="C148" s="36" t="s">
        <v>147</v>
      </c>
      <c r="D148" s="37" t="s">
        <v>10</v>
      </c>
      <c r="E148" s="37">
        <v>1</v>
      </c>
      <c r="F148" s="71"/>
      <c r="G148" s="21">
        <f t="shared" si="2"/>
        <v>0</v>
      </c>
    </row>
    <row r="149" spans="1:7" ht="15" x14ac:dyDescent="0.15">
      <c r="A149" s="21">
        <v>2</v>
      </c>
      <c r="B149" s="33">
        <v>75</v>
      </c>
      <c r="C149" s="36" t="s">
        <v>148</v>
      </c>
      <c r="D149" s="37" t="s">
        <v>10</v>
      </c>
      <c r="E149" s="37">
        <v>4</v>
      </c>
      <c r="F149" s="71"/>
      <c r="G149" s="21">
        <f t="shared" si="2"/>
        <v>0</v>
      </c>
    </row>
    <row r="150" spans="1:7" ht="15" x14ac:dyDescent="0.15">
      <c r="A150" s="21">
        <v>2</v>
      </c>
      <c r="B150" s="33">
        <v>76</v>
      </c>
      <c r="C150" s="36" t="s">
        <v>149</v>
      </c>
      <c r="D150" s="37" t="s">
        <v>10</v>
      </c>
      <c r="E150" s="37">
        <v>4</v>
      </c>
      <c r="F150" s="71"/>
      <c r="G150" s="21">
        <f t="shared" si="2"/>
        <v>0</v>
      </c>
    </row>
    <row r="151" spans="1:7" ht="15" x14ac:dyDescent="0.15">
      <c r="A151" s="21">
        <v>2</v>
      </c>
      <c r="B151" s="33">
        <v>77</v>
      </c>
      <c r="C151" s="36" t="s">
        <v>150</v>
      </c>
      <c r="D151" s="37" t="s">
        <v>10</v>
      </c>
      <c r="E151" s="37">
        <v>10</v>
      </c>
      <c r="F151" s="71"/>
      <c r="G151" s="21">
        <f t="shared" si="2"/>
        <v>0</v>
      </c>
    </row>
    <row r="152" spans="1:7" ht="15" x14ac:dyDescent="0.15">
      <c r="A152" s="21">
        <v>2</v>
      </c>
      <c r="B152" s="33">
        <v>78</v>
      </c>
      <c r="C152" s="36" t="s">
        <v>151</v>
      </c>
      <c r="D152" s="37" t="s">
        <v>10</v>
      </c>
      <c r="E152" s="37">
        <v>10</v>
      </c>
      <c r="F152" s="71"/>
      <c r="G152" s="21">
        <f t="shared" si="2"/>
        <v>0</v>
      </c>
    </row>
    <row r="153" spans="1:7" ht="15" x14ac:dyDescent="0.15">
      <c r="A153" s="21">
        <v>2</v>
      </c>
      <c r="B153" s="33">
        <v>79</v>
      </c>
      <c r="C153" s="36" t="s">
        <v>152</v>
      </c>
      <c r="D153" s="37" t="s">
        <v>10</v>
      </c>
      <c r="E153" s="37">
        <v>10</v>
      </c>
      <c r="F153" s="71"/>
      <c r="G153" s="21">
        <f t="shared" si="2"/>
        <v>0</v>
      </c>
    </row>
    <row r="154" spans="1:7" ht="15" x14ac:dyDescent="0.15">
      <c r="A154" s="21">
        <v>2</v>
      </c>
      <c r="B154" s="33">
        <v>80</v>
      </c>
      <c r="C154" s="36" t="s">
        <v>153</v>
      </c>
      <c r="D154" s="37" t="s">
        <v>10</v>
      </c>
      <c r="E154" s="37">
        <v>10</v>
      </c>
      <c r="F154" s="71"/>
      <c r="G154" s="21">
        <f t="shared" si="2"/>
        <v>0</v>
      </c>
    </row>
    <row r="155" spans="1:7" ht="15" x14ac:dyDescent="0.15">
      <c r="A155" s="21">
        <v>2</v>
      </c>
      <c r="B155" s="33">
        <v>81</v>
      </c>
      <c r="C155" s="36" t="s">
        <v>154</v>
      </c>
      <c r="D155" s="37" t="s">
        <v>10</v>
      </c>
      <c r="E155" s="37">
        <v>10</v>
      </c>
      <c r="F155" s="71"/>
      <c r="G155" s="21">
        <f t="shared" si="2"/>
        <v>0</v>
      </c>
    </row>
    <row r="156" spans="1:7" ht="15" x14ac:dyDescent="0.15">
      <c r="A156" s="21">
        <v>2</v>
      </c>
      <c r="B156" s="33">
        <v>82</v>
      </c>
      <c r="C156" s="36" t="s">
        <v>155</v>
      </c>
      <c r="D156" s="37" t="s">
        <v>10</v>
      </c>
      <c r="E156" s="37">
        <v>20</v>
      </c>
      <c r="F156" s="71"/>
      <c r="G156" s="21">
        <f t="shared" si="2"/>
        <v>0</v>
      </c>
    </row>
    <row r="157" spans="1:7" ht="15" x14ac:dyDescent="0.15">
      <c r="A157" s="21">
        <v>2</v>
      </c>
      <c r="B157" s="33">
        <v>83</v>
      </c>
      <c r="C157" s="36" t="s">
        <v>156</v>
      </c>
      <c r="D157" s="37" t="s">
        <v>10</v>
      </c>
      <c r="E157" s="37">
        <v>20</v>
      </c>
      <c r="F157" s="71"/>
      <c r="G157" s="21">
        <f t="shared" si="2"/>
        <v>0</v>
      </c>
    </row>
    <row r="158" spans="1:7" ht="80" x14ac:dyDescent="0.15">
      <c r="A158" s="21">
        <v>2</v>
      </c>
      <c r="B158" s="33">
        <v>84</v>
      </c>
      <c r="C158" s="40" t="s">
        <v>157</v>
      </c>
      <c r="D158" s="37" t="s">
        <v>10</v>
      </c>
      <c r="E158" s="37">
        <v>1</v>
      </c>
      <c r="F158" s="71"/>
      <c r="G158" s="21">
        <f t="shared" si="2"/>
        <v>0</v>
      </c>
    </row>
    <row r="159" spans="1:7" ht="15" x14ac:dyDescent="0.15">
      <c r="A159" s="21">
        <v>2</v>
      </c>
      <c r="B159" s="33">
        <v>85</v>
      </c>
      <c r="C159" s="34" t="s">
        <v>158</v>
      </c>
      <c r="D159" s="37"/>
      <c r="E159" s="37"/>
      <c r="F159" s="71"/>
      <c r="G159" s="21">
        <f t="shared" si="2"/>
        <v>0</v>
      </c>
    </row>
    <row r="160" spans="1:7" ht="16" x14ac:dyDescent="0.15">
      <c r="A160" s="21">
        <v>2</v>
      </c>
      <c r="B160" s="33">
        <v>86</v>
      </c>
      <c r="C160" s="28" t="s">
        <v>159</v>
      </c>
      <c r="D160" s="37" t="s">
        <v>10</v>
      </c>
      <c r="E160" s="37">
        <v>12</v>
      </c>
      <c r="F160" s="71"/>
      <c r="G160" s="21">
        <f t="shared" si="2"/>
        <v>0</v>
      </c>
    </row>
    <row r="161" spans="1:7" ht="16" x14ac:dyDescent="0.15">
      <c r="A161" s="21">
        <v>2</v>
      </c>
      <c r="B161" s="33">
        <v>87</v>
      </c>
      <c r="C161" s="28" t="s">
        <v>160</v>
      </c>
      <c r="D161" s="37" t="s">
        <v>161</v>
      </c>
      <c r="E161" s="37">
        <v>50</v>
      </c>
      <c r="F161" s="71"/>
      <c r="G161" s="21">
        <f t="shared" si="2"/>
        <v>0</v>
      </c>
    </row>
    <row r="162" spans="1:7" ht="15" x14ac:dyDescent="0.15">
      <c r="A162" s="21">
        <v>2</v>
      </c>
      <c r="B162" s="33">
        <v>88</v>
      </c>
      <c r="C162" s="36" t="s">
        <v>162</v>
      </c>
      <c r="D162" s="37" t="s">
        <v>10</v>
      </c>
      <c r="E162" s="37">
        <v>1</v>
      </c>
      <c r="F162" s="71"/>
      <c r="G162" s="21">
        <f t="shared" si="2"/>
        <v>0</v>
      </c>
    </row>
    <row r="163" spans="1:7" ht="32" x14ac:dyDescent="0.15">
      <c r="A163" s="21">
        <v>2</v>
      </c>
      <c r="B163" s="33">
        <v>89</v>
      </c>
      <c r="C163" s="40" t="s">
        <v>163</v>
      </c>
      <c r="D163" s="37" t="s">
        <v>10</v>
      </c>
      <c r="E163" s="37">
        <v>2</v>
      </c>
      <c r="F163" s="71"/>
      <c r="G163" s="21">
        <f t="shared" si="2"/>
        <v>0</v>
      </c>
    </row>
    <row r="164" spans="1:7" ht="15" x14ac:dyDescent="0.15">
      <c r="A164" s="21">
        <v>2</v>
      </c>
      <c r="B164" s="33">
        <v>90</v>
      </c>
      <c r="C164" s="36" t="s">
        <v>164</v>
      </c>
      <c r="D164" s="37" t="s">
        <v>10</v>
      </c>
      <c r="E164" s="37">
        <v>1</v>
      </c>
      <c r="F164" s="71"/>
      <c r="G164" s="21">
        <f t="shared" si="2"/>
        <v>0</v>
      </c>
    </row>
    <row r="165" spans="1:7" ht="15" x14ac:dyDescent="0.15">
      <c r="A165" s="21">
        <v>2</v>
      </c>
      <c r="B165" s="33">
        <v>91</v>
      </c>
      <c r="C165" s="36" t="s">
        <v>165</v>
      </c>
      <c r="D165" s="37" t="s">
        <v>10</v>
      </c>
      <c r="E165" s="37">
        <v>1</v>
      </c>
      <c r="F165" s="71"/>
      <c r="G165" s="21">
        <f t="shared" si="2"/>
        <v>0</v>
      </c>
    </row>
    <row r="166" spans="1:7" ht="15" x14ac:dyDescent="0.15">
      <c r="A166" s="21">
        <v>2</v>
      </c>
      <c r="B166" s="33">
        <v>92</v>
      </c>
      <c r="C166" s="36" t="s">
        <v>166</v>
      </c>
      <c r="D166" s="37" t="s">
        <v>67</v>
      </c>
      <c r="E166" s="37">
        <v>10</v>
      </c>
      <c r="F166" s="71"/>
      <c r="G166" s="21">
        <f t="shared" si="2"/>
        <v>0</v>
      </c>
    </row>
    <row r="167" spans="1:7" ht="15" x14ac:dyDescent="0.15">
      <c r="A167" s="21">
        <v>2</v>
      </c>
      <c r="B167" s="33">
        <v>93</v>
      </c>
      <c r="C167" s="36" t="s">
        <v>167</v>
      </c>
      <c r="D167" s="37" t="s">
        <v>67</v>
      </c>
      <c r="E167" s="37">
        <v>10</v>
      </c>
      <c r="F167" s="71"/>
      <c r="G167" s="21">
        <f t="shared" si="2"/>
        <v>0</v>
      </c>
    </row>
    <row r="168" spans="1:7" ht="15" x14ac:dyDescent="0.15">
      <c r="A168" s="21">
        <v>2</v>
      </c>
      <c r="B168" s="33">
        <v>94</v>
      </c>
      <c r="C168" s="36" t="s">
        <v>168</v>
      </c>
      <c r="D168" s="37" t="s">
        <v>10</v>
      </c>
      <c r="E168" s="37">
        <v>6</v>
      </c>
      <c r="F168" s="71"/>
      <c r="G168" s="21">
        <f t="shared" si="2"/>
        <v>0</v>
      </c>
    </row>
    <row r="169" spans="1:7" ht="15" x14ac:dyDescent="0.15">
      <c r="A169" s="21">
        <v>2</v>
      </c>
      <c r="B169" s="33">
        <v>95</v>
      </c>
      <c r="C169" s="36" t="s">
        <v>169</v>
      </c>
      <c r="D169" s="37" t="s">
        <v>10</v>
      </c>
      <c r="E169" s="37">
        <v>6</v>
      </c>
      <c r="F169" s="71"/>
      <c r="G169" s="21">
        <f t="shared" si="2"/>
        <v>0</v>
      </c>
    </row>
    <row r="170" spans="1:7" ht="15" x14ac:dyDescent="0.15">
      <c r="A170" s="21">
        <v>2</v>
      </c>
      <c r="B170" s="33">
        <v>96</v>
      </c>
      <c r="C170" s="36" t="s">
        <v>170</v>
      </c>
      <c r="D170" s="37" t="s">
        <v>10</v>
      </c>
      <c r="E170" s="37">
        <v>2</v>
      </c>
      <c r="F170" s="71"/>
      <c r="G170" s="21">
        <f t="shared" si="2"/>
        <v>0</v>
      </c>
    </row>
    <row r="171" spans="1:7" ht="15" x14ac:dyDescent="0.15">
      <c r="A171" s="21">
        <v>2</v>
      </c>
      <c r="B171" s="33">
        <v>97</v>
      </c>
      <c r="C171" s="36" t="s">
        <v>171</v>
      </c>
      <c r="D171" s="37" t="s">
        <v>10</v>
      </c>
      <c r="E171" s="37">
        <v>5</v>
      </c>
      <c r="F171" s="71"/>
      <c r="G171" s="21">
        <f t="shared" si="2"/>
        <v>0</v>
      </c>
    </row>
    <row r="172" spans="1:7" ht="15" x14ac:dyDescent="0.15">
      <c r="A172" s="21">
        <v>2</v>
      </c>
      <c r="B172" s="33">
        <v>98</v>
      </c>
      <c r="C172" s="36" t="s">
        <v>172</v>
      </c>
      <c r="D172" s="37" t="s">
        <v>10</v>
      </c>
      <c r="E172" s="37">
        <v>6</v>
      </c>
      <c r="F172" s="71"/>
      <c r="G172" s="21">
        <f t="shared" si="2"/>
        <v>0</v>
      </c>
    </row>
    <row r="173" spans="1:7" ht="15" x14ac:dyDescent="0.15">
      <c r="A173" s="21">
        <v>2</v>
      </c>
      <c r="B173" s="33">
        <v>99</v>
      </c>
      <c r="C173" s="36" t="s">
        <v>173</v>
      </c>
      <c r="D173" s="37" t="s">
        <v>10</v>
      </c>
      <c r="E173" s="37">
        <v>1</v>
      </c>
      <c r="F173" s="71"/>
      <c r="G173" s="21">
        <f t="shared" si="2"/>
        <v>0</v>
      </c>
    </row>
    <row r="174" spans="1:7" ht="15" x14ac:dyDescent="0.15">
      <c r="A174" s="21">
        <v>2</v>
      </c>
      <c r="B174" s="33">
        <v>100</v>
      </c>
      <c r="C174" s="36" t="s">
        <v>174</v>
      </c>
      <c r="D174" s="37" t="s">
        <v>175</v>
      </c>
      <c r="E174" s="37">
        <v>1</v>
      </c>
      <c r="F174" s="71"/>
      <c r="G174" s="21">
        <f t="shared" si="2"/>
        <v>0</v>
      </c>
    </row>
    <row r="175" spans="1:7" ht="15" x14ac:dyDescent="0.15">
      <c r="A175" s="21">
        <v>2</v>
      </c>
      <c r="B175" s="33">
        <v>101</v>
      </c>
      <c r="C175" s="36" t="s">
        <v>176</v>
      </c>
      <c r="D175" s="37" t="s">
        <v>10</v>
      </c>
      <c r="E175" s="37">
        <v>20</v>
      </c>
      <c r="F175" s="71"/>
      <c r="G175" s="21">
        <f t="shared" si="2"/>
        <v>0</v>
      </c>
    </row>
    <row r="176" spans="1:7" ht="15" x14ac:dyDescent="0.15">
      <c r="A176" s="21">
        <v>2</v>
      </c>
      <c r="B176" s="33">
        <v>102</v>
      </c>
      <c r="C176" s="36" t="s">
        <v>177</v>
      </c>
      <c r="D176" s="37" t="s">
        <v>10</v>
      </c>
      <c r="E176" s="37">
        <v>10</v>
      </c>
      <c r="F176" s="71"/>
      <c r="G176" s="21">
        <f t="shared" si="2"/>
        <v>0</v>
      </c>
    </row>
    <row r="177" spans="1:7" ht="15" x14ac:dyDescent="0.15">
      <c r="A177" s="21">
        <v>2</v>
      </c>
      <c r="B177" s="33">
        <v>103</v>
      </c>
      <c r="C177" s="36" t="s">
        <v>178</v>
      </c>
      <c r="D177" s="37" t="s">
        <v>10</v>
      </c>
      <c r="E177" s="37">
        <v>2</v>
      </c>
      <c r="F177" s="71"/>
      <c r="G177" s="21">
        <f t="shared" si="2"/>
        <v>0</v>
      </c>
    </row>
    <row r="178" spans="1:7" ht="32" x14ac:dyDescent="0.15">
      <c r="A178" s="21">
        <v>2</v>
      </c>
      <c r="B178" s="33">
        <v>104</v>
      </c>
      <c r="C178" s="40" t="s">
        <v>179</v>
      </c>
      <c r="D178" s="26" t="s">
        <v>10</v>
      </c>
      <c r="E178" s="37">
        <v>6</v>
      </c>
      <c r="F178" s="71"/>
      <c r="G178" s="21">
        <f t="shared" si="2"/>
        <v>0</v>
      </c>
    </row>
    <row r="179" spans="1:7" ht="15" x14ac:dyDescent="0.15">
      <c r="A179" s="21">
        <v>2</v>
      </c>
      <c r="B179" s="33">
        <v>105</v>
      </c>
      <c r="C179" s="36" t="s">
        <v>180</v>
      </c>
      <c r="D179" s="37" t="s">
        <v>10</v>
      </c>
      <c r="E179" s="37">
        <v>1</v>
      </c>
      <c r="F179" s="71"/>
      <c r="G179" s="21">
        <f t="shared" si="2"/>
        <v>0</v>
      </c>
    </row>
    <row r="180" spans="1:7" ht="15" x14ac:dyDescent="0.15">
      <c r="A180" s="21">
        <v>2</v>
      </c>
      <c r="B180" s="33">
        <v>106</v>
      </c>
      <c r="C180" s="36" t="s">
        <v>181</v>
      </c>
      <c r="D180" s="37" t="s">
        <v>10</v>
      </c>
      <c r="E180" s="37">
        <v>6</v>
      </c>
      <c r="F180" s="71"/>
      <c r="G180" s="21">
        <f t="shared" si="2"/>
        <v>0</v>
      </c>
    </row>
    <row r="181" spans="1:7" ht="15" x14ac:dyDescent="0.15">
      <c r="A181" s="21">
        <v>2</v>
      </c>
      <c r="B181" s="33">
        <v>107</v>
      </c>
      <c r="C181" s="36" t="s">
        <v>182</v>
      </c>
      <c r="D181" s="37" t="s">
        <v>10</v>
      </c>
      <c r="E181" s="37">
        <v>10</v>
      </c>
      <c r="F181" s="71"/>
      <c r="G181" s="21">
        <f t="shared" si="2"/>
        <v>0</v>
      </c>
    </row>
    <row r="182" spans="1:7" ht="15" x14ac:dyDescent="0.15">
      <c r="A182" s="21">
        <v>2</v>
      </c>
      <c r="B182" s="33">
        <v>108</v>
      </c>
      <c r="C182" s="36" t="s">
        <v>183</v>
      </c>
      <c r="D182" s="37" t="s">
        <v>10</v>
      </c>
      <c r="E182" s="37">
        <v>10</v>
      </c>
      <c r="F182" s="71"/>
      <c r="G182" s="21">
        <f t="shared" si="2"/>
        <v>0</v>
      </c>
    </row>
    <row r="183" spans="1:7" ht="15" x14ac:dyDescent="0.15">
      <c r="A183" s="21">
        <v>2</v>
      </c>
      <c r="B183" s="33">
        <v>109</v>
      </c>
      <c r="C183" s="36" t="s">
        <v>184</v>
      </c>
      <c r="D183" s="37" t="s">
        <v>10</v>
      </c>
      <c r="E183" s="37">
        <v>10</v>
      </c>
      <c r="F183" s="71"/>
      <c r="G183" s="21">
        <f t="shared" si="2"/>
        <v>0</v>
      </c>
    </row>
    <row r="184" spans="1:7" ht="15" x14ac:dyDescent="0.15">
      <c r="A184" s="21">
        <v>2</v>
      </c>
      <c r="B184" s="33">
        <v>110</v>
      </c>
      <c r="C184" s="36" t="s">
        <v>185</v>
      </c>
      <c r="D184" s="37" t="s">
        <v>10</v>
      </c>
      <c r="E184" s="37">
        <v>12</v>
      </c>
      <c r="F184" s="71"/>
      <c r="G184" s="21">
        <f t="shared" si="2"/>
        <v>0</v>
      </c>
    </row>
    <row r="185" spans="1:7" ht="15" x14ac:dyDescent="0.15">
      <c r="A185" s="21">
        <v>2</v>
      </c>
      <c r="B185" s="33">
        <v>111</v>
      </c>
      <c r="C185" s="36" t="s">
        <v>186</v>
      </c>
      <c r="D185" s="37" t="s">
        <v>10</v>
      </c>
      <c r="E185" s="37">
        <v>12</v>
      </c>
      <c r="F185" s="71"/>
      <c r="G185" s="21">
        <f t="shared" si="2"/>
        <v>0</v>
      </c>
    </row>
    <row r="186" spans="1:7" ht="15" x14ac:dyDescent="0.15">
      <c r="A186" s="21">
        <v>2</v>
      </c>
      <c r="B186" s="33">
        <v>112</v>
      </c>
      <c r="C186" s="36" t="s">
        <v>187</v>
      </c>
      <c r="D186" s="37" t="s">
        <v>10</v>
      </c>
      <c r="E186" s="37">
        <v>12</v>
      </c>
      <c r="F186" s="71"/>
      <c r="G186" s="21">
        <f t="shared" si="2"/>
        <v>0</v>
      </c>
    </row>
    <row r="187" spans="1:7" ht="15" x14ac:dyDescent="0.15">
      <c r="A187" s="21">
        <v>2</v>
      </c>
      <c r="B187" s="33">
        <v>113</v>
      </c>
      <c r="C187" s="36" t="s">
        <v>188</v>
      </c>
      <c r="D187" s="37" t="s">
        <v>10</v>
      </c>
      <c r="E187" s="37">
        <v>2</v>
      </c>
      <c r="F187" s="71"/>
      <c r="G187" s="21">
        <f t="shared" si="2"/>
        <v>0</v>
      </c>
    </row>
    <row r="188" spans="1:7" ht="15" x14ac:dyDescent="0.15">
      <c r="A188" s="21">
        <v>2</v>
      </c>
      <c r="B188" s="33">
        <v>114</v>
      </c>
      <c r="C188" s="36" t="s">
        <v>189</v>
      </c>
      <c r="D188" s="37" t="s">
        <v>10</v>
      </c>
      <c r="E188" s="37">
        <v>2</v>
      </c>
      <c r="F188" s="71"/>
      <c r="G188" s="21">
        <f t="shared" si="2"/>
        <v>0</v>
      </c>
    </row>
    <row r="189" spans="1:7" ht="15" x14ac:dyDescent="0.15">
      <c r="A189" s="21">
        <v>2</v>
      </c>
      <c r="B189" s="33">
        <v>115</v>
      </c>
      <c r="C189" s="36" t="s">
        <v>190</v>
      </c>
      <c r="D189" s="37" t="s">
        <v>10</v>
      </c>
      <c r="E189" s="37">
        <v>1</v>
      </c>
      <c r="F189" s="71"/>
      <c r="G189" s="21">
        <f t="shared" si="2"/>
        <v>0</v>
      </c>
    </row>
    <row r="190" spans="1:7" ht="15" x14ac:dyDescent="0.15">
      <c r="A190" s="21">
        <v>2</v>
      </c>
      <c r="B190" s="33">
        <v>116</v>
      </c>
      <c r="C190" s="36" t="s">
        <v>191</v>
      </c>
      <c r="D190" s="37" t="s">
        <v>10</v>
      </c>
      <c r="E190" s="37">
        <v>1</v>
      </c>
      <c r="F190" s="71"/>
      <c r="G190" s="21">
        <f t="shared" si="2"/>
        <v>0</v>
      </c>
    </row>
    <row r="191" spans="1:7" ht="16" x14ac:dyDescent="0.15">
      <c r="A191" s="21">
        <v>2</v>
      </c>
      <c r="B191" s="33">
        <v>117</v>
      </c>
      <c r="C191" s="40" t="s">
        <v>192</v>
      </c>
      <c r="D191" s="26" t="s">
        <v>10</v>
      </c>
      <c r="E191" s="37">
        <v>2</v>
      </c>
      <c r="F191" s="71"/>
      <c r="G191" s="21">
        <f t="shared" si="2"/>
        <v>0</v>
      </c>
    </row>
    <row r="192" spans="1:7" ht="16" x14ac:dyDescent="0.15">
      <c r="A192" s="21">
        <v>2</v>
      </c>
      <c r="B192" s="33">
        <v>118</v>
      </c>
      <c r="C192" s="40" t="s">
        <v>193</v>
      </c>
      <c r="D192" s="26" t="s">
        <v>10</v>
      </c>
      <c r="E192" s="37">
        <v>1</v>
      </c>
      <c r="F192" s="71"/>
      <c r="G192" s="21">
        <f t="shared" si="2"/>
        <v>0</v>
      </c>
    </row>
    <row r="193" spans="1:7" ht="16" x14ac:dyDescent="0.15">
      <c r="A193" s="21">
        <v>2</v>
      </c>
      <c r="B193" s="33">
        <v>119</v>
      </c>
      <c r="C193" s="40" t="s">
        <v>194</v>
      </c>
      <c r="D193" s="26" t="s">
        <v>10</v>
      </c>
      <c r="E193" s="37">
        <v>1</v>
      </c>
      <c r="F193" s="71"/>
      <c r="G193" s="21">
        <f t="shared" si="2"/>
        <v>0</v>
      </c>
    </row>
    <row r="194" spans="1:7" ht="16" x14ac:dyDescent="0.15">
      <c r="A194" s="21">
        <v>2</v>
      </c>
      <c r="B194" s="33">
        <v>120</v>
      </c>
      <c r="C194" s="40" t="s">
        <v>195</v>
      </c>
      <c r="D194" s="26" t="s">
        <v>10</v>
      </c>
      <c r="E194" s="37">
        <v>2</v>
      </c>
      <c r="F194" s="71"/>
      <c r="G194" s="21">
        <f t="shared" si="2"/>
        <v>0</v>
      </c>
    </row>
    <row r="195" spans="1:7" ht="16" x14ac:dyDescent="0.15">
      <c r="A195" s="21">
        <v>2</v>
      </c>
      <c r="B195" s="33">
        <v>121</v>
      </c>
      <c r="C195" s="40" t="s">
        <v>196</v>
      </c>
      <c r="D195" s="26" t="s">
        <v>10</v>
      </c>
      <c r="E195" s="37">
        <v>3</v>
      </c>
      <c r="F195" s="71"/>
      <c r="G195" s="21">
        <f t="shared" si="2"/>
        <v>0</v>
      </c>
    </row>
    <row r="196" spans="1:7" ht="16" x14ac:dyDescent="0.15">
      <c r="A196" s="21">
        <v>2</v>
      </c>
      <c r="B196" s="33">
        <v>122</v>
      </c>
      <c r="C196" s="40" t="s">
        <v>197</v>
      </c>
      <c r="D196" s="26" t="s">
        <v>10</v>
      </c>
      <c r="E196" s="37">
        <v>4</v>
      </c>
      <c r="F196" s="71"/>
      <c r="G196" s="21">
        <f t="shared" si="2"/>
        <v>0</v>
      </c>
    </row>
    <row r="197" spans="1:7" ht="16" x14ac:dyDescent="0.15">
      <c r="A197" s="21">
        <v>2</v>
      </c>
      <c r="B197" s="33">
        <v>123</v>
      </c>
      <c r="C197" s="40" t="s">
        <v>198</v>
      </c>
      <c r="D197" s="26" t="s">
        <v>10</v>
      </c>
      <c r="E197" s="37">
        <v>12</v>
      </c>
      <c r="F197" s="71"/>
      <c r="G197" s="21">
        <f t="shared" si="2"/>
        <v>0</v>
      </c>
    </row>
    <row r="198" spans="1:7" ht="16" x14ac:dyDescent="0.15">
      <c r="A198" s="21">
        <v>2</v>
      </c>
      <c r="B198" s="33">
        <v>124</v>
      </c>
      <c r="C198" s="40" t="s">
        <v>199</v>
      </c>
      <c r="D198" s="26" t="s">
        <v>10</v>
      </c>
      <c r="E198" s="37">
        <v>100</v>
      </c>
      <c r="F198" s="71"/>
      <c r="G198" s="21">
        <f t="shared" si="2"/>
        <v>0</v>
      </c>
    </row>
    <row r="199" spans="1:7" ht="16" x14ac:dyDescent="0.15">
      <c r="A199" s="21">
        <v>2</v>
      </c>
      <c r="B199" s="33">
        <v>125</v>
      </c>
      <c r="C199" s="40" t="s">
        <v>200</v>
      </c>
      <c r="D199" s="26" t="s">
        <v>10</v>
      </c>
      <c r="E199" s="37">
        <v>10</v>
      </c>
      <c r="F199" s="71"/>
      <c r="G199" s="21">
        <f t="shared" si="2"/>
        <v>0</v>
      </c>
    </row>
    <row r="200" spans="1:7" ht="16" x14ac:dyDescent="0.15">
      <c r="A200" s="21">
        <v>2</v>
      </c>
      <c r="B200" s="33">
        <v>126</v>
      </c>
      <c r="C200" s="40" t="s">
        <v>201</v>
      </c>
      <c r="D200" s="26" t="s">
        <v>10</v>
      </c>
      <c r="E200" s="37">
        <v>12</v>
      </c>
      <c r="F200" s="71"/>
      <c r="G200" s="21">
        <f t="shared" si="2"/>
        <v>0</v>
      </c>
    </row>
    <row r="201" spans="1:7" ht="16" x14ac:dyDescent="0.15">
      <c r="A201" s="21">
        <v>2</v>
      </c>
      <c r="B201" s="33">
        <v>127</v>
      </c>
      <c r="C201" s="40" t="s">
        <v>202</v>
      </c>
      <c r="D201" s="26" t="s">
        <v>17</v>
      </c>
      <c r="E201" s="37">
        <v>5</v>
      </c>
      <c r="F201" s="71"/>
      <c r="G201" s="21">
        <f t="shared" si="2"/>
        <v>0</v>
      </c>
    </row>
    <row r="202" spans="1:7" ht="16" x14ac:dyDescent="0.15">
      <c r="A202" s="21">
        <v>2</v>
      </c>
      <c r="B202" s="33">
        <v>128</v>
      </c>
      <c r="C202" s="40" t="s">
        <v>203</v>
      </c>
      <c r="D202" s="26" t="s">
        <v>10</v>
      </c>
      <c r="E202" s="37">
        <v>50</v>
      </c>
      <c r="F202" s="71"/>
      <c r="G202" s="21">
        <f t="shared" si="2"/>
        <v>0</v>
      </c>
    </row>
    <row r="203" spans="1:7" ht="16" x14ac:dyDescent="0.15">
      <c r="A203" s="21">
        <v>2</v>
      </c>
      <c r="B203" s="33">
        <v>129</v>
      </c>
      <c r="C203" s="40" t="s">
        <v>204</v>
      </c>
      <c r="D203" s="26" t="s">
        <v>10</v>
      </c>
      <c r="E203" s="37">
        <v>10</v>
      </c>
      <c r="F203" s="71"/>
      <c r="G203" s="21">
        <f t="shared" si="2"/>
        <v>0</v>
      </c>
    </row>
    <row r="204" spans="1:7" ht="16" x14ac:dyDescent="0.15">
      <c r="A204" s="21">
        <v>2</v>
      </c>
      <c r="B204" s="33">
        <v>130</v>
      </c>
      <c r="C204" s="40" t="s">
        <v>205</v>
      </c>
      <c r="D204" s="26" t="s">
        <v>10</v>
      </c>
      <c r="E204" s="37">
        <v>12</v>
      </c>
      <c r="F204" s="71"/>
      <c r="G204" s="21">
        <f t="shared" si="2"/>
        <v>0</v>
      </c>
    </row>
    <row r="205" spans="1:7" ht="16" x14ac:dyDescent="0.15">
      <c r="A205" s="21">
        <v>2</v>
      </c>
      <c r="B205" s="33">
        <v>131</v>
      </c>
      <c r="C205" s="40" t="s">
        <v>206</v>
      </c>
      <c r="D205" s="26" t="s">
        <v>10</v>
      </c>
      <c r="E205" s="37">
        <v>3</v>
      </c>
      <c r="F205" s="71"/>
      <c r="G205" s="21">
        <f t="shared" si="2"/>
        <v>0</v>
      </c>
    </row>
    <row r="206" spans="1:7" ht="16" x14ac:dyDescent="0.15">
      <c r="A206" s="21">
        <v>2</v>
      </c>
      <c r="B206" s="33">
        <v>132</v>
      </c>
      <c r="C206" s="40" t="s">
        <v>207</v>
      </c>
      <c r="D206" s="26" t="s">
        <v>10</v>
      </c>
      <c r="E206" s="37">
        <v>1</v>
      </c>
      <c r="F206" s="71"/>
      <c r="G206" s="21">
        <f t="shared" si="2"/>
        <v>0</v>
      </c>
    </row>
    <row r="207" spans="1:7" ht="16" x14ac:dyDescent="0.15">
      <c r="A207" s="21">
        <v>2</v>
      </c>
      <c r="B207" s="33">
        <v>133</v>
      </c>
      <c r="C207" s="40" t="s">
        <v>208</v>
      </c>
      <c r="D207" s="37" t="s">
        <v>10</v>
      </c>
      <c r="E207" s="37">
        <v>1</v>
      </c>
      <c r="F207" s="71"/>
      <c r="G207" s="21">
        <f t="shared" si="2"/>
        <v>0</v>
      </c>
    </row>
    <row r="208" spans="1:7" ht="18.75" customHeight="1" x14ac:dyDescent="0.15">
      <c r="A208" s="21">
        <v>2</v>
      </c>
      <c r="B208" s="33">
        <v>134</v>
      </c>
      <c r="C208" s="40" t="s">
        <v>285</v>
      </c>
      <c r="D208" s="37" t="s">
        <v>10</v>
      </c>
      <c r="E208" s="37">
        <v>1</v>
      </c>
      <c r="F208" s="71"/>
      <c r="G208" s="21">
        <f t="shared" ref="G208:G241" si="3">+E208*F208</f>
        <v>0</v>
      </c>
    </row>
    <row r="209" spans="1:7" ht="16" x14ac:dyDescent="0.15">
      <c r="A209" s="21">
        <v>2</v>
      </c>
      <c r="B209" s="33">
        <v>135</v>
      </c>
      <c r="C209" s="40" t="s">
        <v>209</v>
      </c>
      <c r="D209" s="37" t="s">
        <v>10</v>
      </c>
      <c r="E209" s="37">
        <v>1</v>
      </c>
      <c r="F209" s="71"/>
      <c r="G209" s="21">
        <f t="shared" si="3"/>
        <v>0</v>
      </c>
    </row>
    <row r="210" spans="1:7" ht="16" x14ac:dyDescent="0.15">
      <c r="A210" s="21">
        <v>2</v>
      </c>
      <c r="B210" s="33">
        <v>136</v>
      </c>
      <c r="C210" s="40" t="s">
        <v>210</v>
      </c>
      <c r="D210" s="37" t="s">
        <v>161</v>
      </c>
      <c r="E210" s="37">
        <v>1</v>
      </c>
      <c r="F210" s="71"/>
      <c r="G210" s="21">
        <f t="shared" si="3"/>
        <v>0</v>
      </c>
    </row>
    <row r="211" spans="1:7" ht="16" x14ac:dyDescent="0.15">
      <c r="A211" s="21">
        <v>2</v>
      </c>
      <c r="B211" s="33">
        <v>137</v>
      </c>
      <c r="C211" s="41" t="s">
        <v>211</v>
      </c>
      <c r="D211" s="42" t="s">
        <v>10</v>
      </c>
      <c r="E211" s="37">
        <v>6</v>
      </c>
      <c r="F211" s="71"/>
      <c r="G211" s="21">
        <f t="shared" si="3"/>
        <v>0</v>
      </c>
    </row>
    <row r="212" spans="1:7" ht="16" x14ac:dyDescent="0.15">
      <c r="A212" s="21">
        <v>2</v>
      </c>
      <c r="B212" s="33">
        <v>138</v>
      </c>
      <c r="C212" s="41" t="s">
        <v>212</v>
      </c>
      <c r="D212" s="42" t="s">
        <v>10</v>
      </c>
      <c r="E212" s="37">
        <v>6</v>
      </c>
      <c r="F212" s="71"/>
      <c r="G212" s="21">
        <f t="shared" si="3"/>
        <v>0</v>
      </c>
    </row>
    <row r="213" spans="1:7" ht="16" x14ac:dyDescent="0.15">
      <c r="A213" s="21">
        <v>2</v>
      </c>
      <c r="B213" s="33">
        <v>139</v>
      </c>
      <c r="C213" s="41" t="s">
        <v>213</v>
      </c>
      <c r="D213" s="42" t="s">
        <v>10</v>
      </c>
      <c r="E213" s="37">
        <v>2</v>
      </c>
      <c r="F213" s="71"/>
      <c r="G213" s="21">
        <f t="shared" si="3"/>
        <v>0</v>
      </c>
    </row>
    <row r="214" spans="1:7" ht="16" x14ac:dyDescent="0.15">
      <c r="A214" s="21">
        <v>2</v>
      </c>
      <c r="B214" s="33">
        <v>140</v>
      </c>
      <c r="C214" s="41" t="s">
        <v>214</v>
      </c>
      <c r="D214" s="42" t="s">
        <v>10</v>
      </c>
      <c r="E214" s="37">
        <v>2</v>
      </c>
      <c r="F214" s="71"/>
      <c r="G214" s="21">
        <f t="shared" si="3"/>
        <v>0</v>
      </c>
    </row>
    <row r="215" spans="1:7" ht="16" x14ac:dyDescent="0.15">
      <c r="A215" s="21">
        <v>2</v>
      </c>
      <c r="B215" s="33">
        <v>141</v>
      </c>
      <c r="C215" s="40" t="s">
        <v>215</v>
      </c>
      <c r="D215" s="42" t="s">
        <v>10</v>
      </c>
      <c r="E215" s="37">
        <v>1</v>
      </c>
      <c r="F215" s="71"/>
      <c r="G215" s="21">
        <f t="shared" si="3"/>
        <v>0</v>
      </c>
    </row>
    <row r="216" spans="1:7" ht="16" x14ac:dyDescent="0.15">
      <c r="A216" s="21">
        <v>2</v>
      </c>
      <c r="B216" s="33">
        <v>142</v>
      </c>
      <c r="C216" s="41" t="s">
        <v>216</v>
      </c>
      <c r="D216" s="42" t="s">
        <v>10</v>
      </c>
      <c r="E216" s="37">
        <v>1</v>
      </c>
      <c r="F216" s="71"/>
      <c r="G216" s="21">
        <f t="shared" si="3"/>
        <v>0</v>
      </c>
    </row>
    <row r="217" spans="1:7" ht="32" x14ac:dyDescent="0.15">
      <c r="A217" s="21">
        <v>2</v>
      </c>
      <c r="B217" s="33">
        <v>143</v>
      </c>
      <c r="C217" s="41" t="s">
        <v>217</v>
      </c>
      <c r="D217" s="42" t="s">
        <v>10</v>
      </c>
      <c r="E217" s="37">
        <v>1</v>
      </c>
      <c r="F217" s="71"/>
      <c r="G217" s="21">
        <f t="shared" si="3"/>
        <v>0</v>
      </c>
    </row>
    <row r="218" spans="1:7" ht="16" x14ac:dyDescent="0.15">
      <c r="A218" s="21">
        <v>2</v>
      </c>
      <c r="B218" s="33">
        <v>144</v>
      </c>
      <c r="C218" s="41" t="s">
        <v>218</v>
      </c>
      <c r="D218" s="42" t="s">
        <v>10</v>
      </c>
      <c r="E218" s="37">
        <v>1</v>
      </c>
      <c r="F218" s="71"/>
      <c r="G218" s="21">
        <f t="shared" si="3"/>
        <v>0</v>
      </c>
    </row>
    <row r="219" spans="1:7" ht="16" x14ac:dyDescent="0.15">
      <c r="A219" s="21">
        <v>2</v>
      </c>
      <c r="B219" s="33">
        <v>145</v>
      </c>
      <c r="C219" s="38" t="s">
        <v>219</v>
      </c>
      <c r="D219" s="42" t="s">
        <v>10</v>
      </c>
      <c r="E219" s="37">
        <v>1</v>
      </c>
      <c r="F219" s="71"/>
      <c r="G219" s="21">
        <f t="shared" si="3"/>
        <v>0</v>
      </c>
    </row>
    <row r="220" spans="1:7" ht="16" x14ac:dyDescent="0.15">
      <c r="A220" s="21">
        <v>2</v>
      </c>
      <c r="B220" s="33">
        <v>146</v>
      </c>
      <c r="C220" s="38" t="s">
        <v>220</v>
      </c>
      <c r="D220" s="42" t="s">
        <v>10</v>
      </c>
      <c r="E220" s="37">
        <v>1</v>
      </c>
      <c r="F220" s="71"/>
      <c r="G220" s="21">
        <f t="shared" si="3"/>
        <v>0</v>
      </c>
    </row>
    <row r="221" spans="1:7" ht="16" x14ac:dyDescent="0.15">
      <c r="A221" s="21">
        <v>2</v>
      </c>
      <c r="B221" s="33">
        <v>147</v>
      </c>
      <c r="C221" s="41" t="s">
        <v>221</v>
      </c>
      <c r="D221" s="42" t="s">
        <v>10</v>
      </c>
      <c r="E221" s="37">
        <v>6</v>
      </c>
      <c r="F221" s="71"/>
      <c r="G221" s="21">
        <f t="shared" si="3"/>
        <v>0</v>
      </c>
    </row>
    <row r="222" spans="1:7" ht="16" x14ac:dyDescent="0.15">
      <c r="A222" s="21">
        <v>2</v>
      </c>
      <c r="B222" s="33">
        <v>148</v>
      </c>
      <c r="C222" s="41" t="s">
        <v>222</v>
      </c>
      <c r="D222" s="42" t="s">
        <v>10</v>
      </c>
      <c r="E222" s="37">
        <v>3</v>
      </c>
      <c r="F222" s="71"/>
      <c r="G222" s="21">
        <f t="shared" si="3"/>
        <v>0</v>
      </c>
    </row>
    <row r="223" spans="1:7" ht="16" x14ac:dyDescent="0.15">
      <c r="A223" s="21">
        <v>2</v>
      </c>
      <c r="B223" s="33">
        <v>149</v>
      </c>
      <c r="C223" s="41" t="s">
        <v>223</v>
      </c>
      <c r="D223" s="42" t="s">
        <v>10</v>
      </c>
      <c r="E223" s="37">
        <v>12</v>
      </c>
      <c r="F223" s="71"/>
      <c r="G223" s="21">
        <f t="shared" si="3"/>
        <v>0</v>
      </c>
    </row>
    <row r="224" spans="1:7" ht="16" x14ac:dyDescent="0.15">
      <c r="A224" s="21">
        <v>2</v>
      </c>
      <c r="B224" s="33">
        <v>150</v>
      </c>
      <c r="C224" s="41" t="s">
        <v>224</v>
      </c>
      <c r="D224" s="42" t="s">
        <v>10</v>
      </c>
      <c r="E224" s="37">
        <v>12</v>
      </c>
      <c r="F224" s="71"/>
      <c r="G224" s="21">
        <f t="shared" si="3"/>
        <v>0</v>
      </c>
    </row>
    <row r="225" spans="1:7" ht="16" x14ac:dyDescent="0.15">
      <c r="A225" s="21">
        <v>2</v>
      </c>
      <c r="B225" s="33">
        <v>151</v>
      </c>
      <c r="C225" s="40" t="s">
        <v>225</v>
      </c>
      <c r="D225" s="42" t="s">
        <v>10</v>
      </c>
      <c r="E225" s="37">
        <v>10</v>
      </c>
      <c r="F225" s="71"/>
      <c r="G225" s="21">
        <f t="shared" si="3"/>
        <v>0</v>
      </c>
    </row>
    <row r="226" spans="1:7" ht="15" x14ac:dyDescent="0.15">
      <c r="A226" s="21">
        <v>2</v>
      </c>
      <c r="B226" s="33">
        <v>152</v>
      </c>
      <c r="C226" s="36" t="s">
        <v>226</v>
      </c>
      <c r="D226" s="37" t="s">
        <v>10</v>
      </c>
      <c r="E226" s="37">
        <v>1</v>
      </c>
      <c r="F226" s="71"/>
      <c r="G226" s="21">
        <f t="shared" si="3"/>
        <v>0</v>
      </c>
    </row>
    <row r="227" spans="1:7" ht="15" x14ac:dyDescent="0.15">
      <c r="A227" s="21">
        <v>2</v>
      </c>
      <c r="B227" s="33">
        <v>153</v>
      </c>
      <c r="C227" s="34" t="s">
        <v>227</v>
      </c>
      <c r="D227" s="35"/>
      <c r="E227" s="37"/>
      <c r="F227" s="71"/>
      <c r="G227" s="21">
        <f t="shared" si="3"/>
        <v>0</v>
      </c>
    </row>
    <row r="228" spans="1:7" ht="15" x14ac:dyDescent="0.15">
      <c r="A228" s="21">
        <v>2</v>
      </c>
      <c r="B228" s="33">
        <v>154</v>
      </c>
      <c r="C228" s="36" t="s">
        <v>283</v>
      </c>
      <c r="D228" s="37" t="s">
        <v>10</v>
      </c>
      <c r="E228" s="37">
        <v>1</v>
      </c>
      <c r="F228" s="71"/>
      <c r="G228" s="21">
        <f t="shared" si="3"/>
        <v>0</v>
      </c>
    </row>
    <row r="229" spans="1:7" ht="15" x14ac:dyDescent="0.15">
      <c r="A229" s="21">
        <v>2</v>
      </c>
      <c r="B229" s="33">
        <v>155</v>
      </c>
      <c r="C229" s="36" t="s">
        <v>228</v>
      </c>
      <c r="D229" s="37" t="s">
        <v>10</v>
      </c>
      <c r="E229" s="37">
        <v>2</v>
      </c>
      <c r="F229" s="71"/>
      <c r="G229" s="21">
        <f t="shared" si="3"/>
        <v>0</v>
      </c>
    </row>
    <row r="230" spans="1:7" ht="15" x14ac:dyDescent="0.15">
      <c r="A230" s="21">
        <v>2</v>
      </c>
      <c r="B230" s="33">
        <v>156</v>
      </c>
      <c r="C230" s="36" t="s">
        <v>229</v>
      </c>
      <c r="D230" s="37" t="s">
        <v>10</v>
      </c>
      <c r="E230" s="37">
        <v>2</v>
      </c>
      <c r="F230" s="71"/>
      <c r="G230" s="21">
        <f t="shared" si="3"/>
        <v>0</v>
      </c>
    </row>
    <row r="231" spans="1:7" ht="15" x14ac:dyDescent="0.15">
      <c r="A231" s="21">
        <v>2</v>
      </c>
      <c r="B231" s="33">
        <v>157</v>
      </c>
      <c r="C231" s="36" t="s">
        <v>280</v>
      </c>
      <c r="D231" s="37" t="s">
        <v>10</v>
      </c>
      <c r="E231" s="37">
        <v>1</v>
      </c>
      <c r="F231" s="71"/>
      <c r="G231" s="21">
        <f t="shared" si="3"/>
        <v>0</v>
      </c>
    </row>
    <row r="232" spans="1:7" ht="16" x14ac:dyDescent="0.15">
      <c r="A232" s="21">
        <v>2</v>
      </c>
      <c r="B232" s="33">
        <v>158</v>
      </c>
      <c r="C232" s="36" t="s">
        <v>281</v>
      </c>
      <c r="D232" s="42" t="s">
        <v>10</v>
      </c>
      <c r="E232" s="37">
        <v>1</v>
      </c>
      <c r="F232" s="71"/>
      <c r="G232" s="21">
        <f t="shared" si="3"/>
        <v>0</v>
      </c>
    </row>
    <row r="233" spans="1:7" ht="15" x14ac:dyDescent="0.15">
      <c r="A233" s="21">
        <v>2</v>
      </c>
      <c r="B233" s="33">
        <v>159</v>
      </c>
      <c r="C233" s="36" t="s">
        <v>230</v>
      </c>
      <c r="D233" s="37" t="s">
        <v>10</v>
      </c>
      <c r="E233" s="37">
        <v>2</v>
      </c>
      <c r="F233" s="71"/>
      <c r="G233" s="21">
        <f t="shared" si="3"/>
        <v>0</v>
      </c>
    </row>
    <row r="234" spans="1:7" ht="15" x14ac:dyDescent="0.15">
      <c r="A234" s="21">
        <v>2</v>
      </c>
      <c r="B234" s="33">
        <v>160</v>
      </c>
      <c r="C234" s="36" t="s">
        <v>282</v>
      </c>
      <c r="D234" s="37" t="s">
        <v>10</v>
      </c>
      <c r="E234" s="37">
        <v>1</v>
      </c>
      <c r="F234" s="71"/>
      <c r="G234" s="21">
        <f t="shared" si="3"/>
        <v>0</v>
      </c>
    </row>
    <row r="235" spans="1:7" ht="15" x14ac:dyDescent="0.15">
      <c r="A235" s="21">
        <v>2</v>
      </c>
      <c r="B235" s="33">
        <v>161</v>
      </c>
      <c r="C235" s="36" t="s">
        <v>231</v>
      </c>
      <c r="D235" s="37" t="s">
        <v>10</v>
      </c>
      <c r="E235" s="37">
        <v>1</v>
      </c>
      <c r="F235" s="71"/>
      <c r="G235" s="21">
        <f t="shared" si="3"/>
        <v>0</v>
      </c>
    </row>
    <row r="236" spans="1:7" ht="272" x14ac:dyDescent="0.15">
      <c r="A236" s="21">
        <v>2</v>
      </c>
      <c r="B236" s="33">
        <v>162</v>
      </c>
      <c r="C236" s="38" t="s">
        <v>275</v>
      </c>
      <c r="D236" s="26" t="s">
        <v>49</v>
      </c>
      <c r="E236" s="37">
        <v>24.4</v>
      </c>
      <c r="F236" s="71"/>
      <c r="G236" s="21">
        <f t="shared" si="3"/>
        <v>0</v>
      </c>
    </row>
    <row r="237" spans="1:7" ht="32" x14ac:dyDescent="0.15">
      <c r="A237" s="21">
        <v>2</v>
      </c>
      <c r="B237" s="33">
        <v>163</v>
      </c>
      <c r="C237" s="38" t="s">
        <v>51</v>
      </c>
      <c r="D237" s="26" t="s">
        <v>10</v>
      </c>
      <c r="E237" s="37">
        <v>1</v>
      </c>
      <c r="F237" s="71"/>
      <c r="G237" s="21">
        <f t="shared" si="3"/>
        <v>0</v>
      </c>
    </row>
    <row r="238" spans="1:7" ht="16" x14ac:dyDescent="0.15">
      <c r="A238" s="21">
        <v>2</v>
      </c>
      <c r="B238" s="33">
        <v>164</v>
      </c>
      <c r="C238" s="25" t="s">
        <v>45</v>
      </c>
      <c r="D238" s="26"/>
      <c r="E238" s="37"/>
      <c r="F238" s="71"/>
      <c r="G238" s="21">
        <f t="shared" si="3"/>
        <v>0</v>
      </c>
    </row>
    <row r="239" spans="1:7" ht="48" x14ac:dyDescent="0.15">
      <c r="A239" s="21">
        <v>2</v>
      </c>
      <c r="B239" s="33">
        <v>165</v>
      </c>
      <c r="C239" s="38" t="s">
        <v>46</v>
      </c>
      <c r="D239" s="26" t="s">
        <v>10</v>
      </c>
      <c r="E239" s="43">
        <v>1</v>
      </c>
      <c r="F239" s="71"/>
      <c r="G239" s="21">
        <f t="shared" si="3"/>
        <v>0</v>
      </c>
    </row>
    <row r="240" spans="1:7" ht="16" x14ac:dyDescent="0.15">
      <c r="A240" s="21">
        <v>2</v>
      </c>
      <c r="B240" s="33">
        <v>166</v>
      </c>
      <c r="C240" s="44" t="s">
        <v>232</v>
      </c>
      <c r="D240" s="45"/>
      <c r="E240" s="43"/>
      <c r="F240" s="71"/>
      <c r="G240" s="21">
        <f t="shared" si="3"/>
        <v>0</v>
      </c>
    </row>
    <row r="241" spans="1:7" ht="208" x14ac:dyDescent="0.15">
      <c r="A241" s="21">
        <v>2</v>
      </c>
      <c r="B241" s="33">
        <v>167</v>
      </c>
      <c r="C241" s="46" t="s">
        <v>233</v>
      </c>
      <c r="D241" s="47" t="s">
        <v>10</v>
      </c>
      <c r="E241" s="43">
        <v>1</v>
      </c>
      <c r="F241" s="71"/>
      <c r="G241" s="21">
        <f t="shared" si="3"/>
        <v>0</v>
      </c>
    </row>
    <row r="242" spans="1:7" ht="16" x14ac:dyDescent="0.15">
      <c r="A242" s="21">
        <v>2</v>
      </c>
      <c r="B242" s="33">
        <v>168</v>
      </c>
      <c r="C242" s="48" t="s">
        <v>234</v>
      </c>
      <c r="D242" s="43"/>
      <c r="E242" s="37"/>
      <c r="F242" s="21"/>
      <c r="G242" s="16">
        <f>SUM(G76:G241)</f>
        <v>0</v>
      </c>
    </row>
    <row r="243" spans="1:7" ht="21" customHeight="1" x14ac:dyDescent="0.15">
      <c r="A243" s="78"/>
      <c r="B243" s="78"/>
      <c r="C243" s="49" t="s">
        <v>235</v>
      </c>
      <c r="D243" s="50"/>
      <c r="E243" s="12"/>
      <c r="F243" s="14"/>
      <c r="G243" s="14"/>
    </row>
    <row r="244" spans="1:7" ht="32" x14ac:dyDescent="0.15">
      <c r="A244" s="83" t="s">
        <v>77</v>
      </c>
      <c r="B244" s="83"/>
      <c r="C244" s="51" t="s">
        <v>4</v>
      </c>
      <c r="D244" s="51" t="s">
        <v>236</v>
      </c>
      <c r="E244" s="32" t="s">
        <v>6</v>
      </c>
      <c r="F244" s="52" t="s">
        <v>7</v>
      </c>
      <c r="G244" s="52" t="s">
        <v>8</v>
      </c>
    </row>
    <row r="245" spans="1:7" ht="16" x14ac:dyDescent="0.15">
      <c r="A245" s="53">
        <v>3</v>
      </c>
      <c r="B245" s="54">
        <v>1</v>
      </c>
      <c r="C245" s="44" t="s">
        <v>237</v>
      </c>
      <c r="D245" s="55"/>
      <c r="E245" s="42"/>
      <c r="F245" s="56"/>
      <c r="G245" s="56"/>
    </row>
    <row r="246" spans="1:7" ht="16" x14ac:dyDescent="0.15">
      <c r="A246" s="53">
        <v>3</v>
      </c>
      <c r="B246" s="54">
        <v>2</v>
      </c>
      <c r="C246" s="57" t="s">
        <v>238</v>
      </c>
      <c r="D246" s="58"/>
      <c r="E246" s="59"/>
      <c r="F246" s="56"/>
      <c r="G246" s="56">
        <f t="shared" ref="G246:G281" si="4">+E246*F246</f>
        <v>0</v>
      </c>
    </row>
    <row r="247" spans="1:7" ht="16" x14ac:dyDescent="0.15">
      <c r="A247" s="53">
        <v>3</v>
      </c>
      <c r="B247" s="54">
        <v>3</v>
      </c>
      <c r="C247" s="60" t="s">
        <v>239</v>
      </c>
      <c r="D247" s="58" t="s">
        <v>17</v>
      </c>
      <c r="E247" s="61">
        <v>290</v>
      </c>
      <c r="F247" s="72"/>
      <c r="G247" s="56">
        <f t="shared" si="4"/>
        <v>0</v>
      </c>
    </row>
    <row r="248" spans="1:7" ht="16" x14ac:dyDescent="0.15">
      <c r="A248" s="53">
        <v>3</v>
      </c>
      <c r="B248" s="54">
        <v>4</v>
      </c>
      <c r="C248" s="60" t="s">
        <v>240</v>
      </c>
      <c r="D248" s="58" t="s">
        <v>17</v>
      </c>
      <c r="E248" s="61">
        <f>250-71-70</f>
        <v>109</v>
      </c>
      <c r="F248" s="72"/>
      <c r="G248" s="56">
        <f t="shared" si="4"/>
        <v>0</v>
      </c>
    </row>
    <row r="249" spans="1:7" ht="16" x14ac:dyDescent="0.15">
      <c r="A249" s="53">
        <v>3</v>
      </c>
      <c r="B249" s="54">
        <v>5</v>
      </c>
      <c r="C249" s="60" t="s">
        <v>241</v>
      </c>
      <c r="D249" s="58" t="s">
        <v>17</v>
      </c>
      <c r="E249" s="61">
        <f>250-70-70</f>
        <v>110</v>
      </c>
      <c r="F249" s="72"/>
      <c r="G249" s="56">
        <f t="shared" si="4"/>
        <v>0</v>
      </c>
    </row>
    <row r="250" spans="1:7" ht="16" x14ac:dyDescent="0.15">
      <c r="A250" s="53">
        <v>3</v>
      </c>
      <c r="B250" s="54">
        <v>6</v>
      </c>
      <c r="C250" s="57" t="s">
        <v>242</v>
      </c>
      <c r="D250" s="58"/>
      <c r="E250" s="59"/>
      <c r="F250" s="72"/>
      <c r="G250" s="56">
        <f t="shared" si="4"/>
        <v>0</v>
      </c>
    </row>
    <row r="251" spans="1:7" ht="16" x14ac:dyDescent="0.15">
      <c r="A251" s="53">
        <v>3</v>
      </c>
      <c r="B251" s="54">
        <v>7</v>
      </c>
      <c r="C251" s="60" t="s">
        <v>243</v>
      </c>
      <c r="D251" s="58" t="s">
        <v>10</v>
      </c>
      <c r="E251" s="61">
        <v>5</v>
      </c>
      <c r="F251" s="72"/>
      <c r="G251" s="56">
        <f t="shared" si="4"/>
        <v>0</v>
      </c>
    </row>
    <row r="252" spans="1:7" ht="16" x14ac:dyDescent="0.15">
      <c r="A252" s="53">
        <v>3</v>
      </c>
      <c r="B252" s="54">
        <v>8</v>
      </c>
      <c r="C252" s="57" t="s">
        <v>244</v>
      </c>
      <c r="D252" s="58"/>
      <c r="E252" s="61"/>
      <c r="F252" s="72"/>
      <c r="G252" s="56">
        <f t="shared" si="4"/>
        <v>0</v>
      </c>
    </row>
    <row r="253" spans="1:7" ht="16" x14ac:dyDescent="0.15">
      <c r="A253" s="53">
        <v>3</v>
      </c>
      <c r="B253" s="54">
        <v>9</v>
      </c>
      <c r="C253" s="60" t="s">
        <v>245</v>
      </c>
      <c r="D253" s="58" t="s">
        <v>10</v>
      </c>
      <c r="E253" s="61">
        <v>5</v>
      </c>
      <c r="F253" s="72"/>
      <c r="G253" s="56">
        <f t="shared" si="4"/>
        <v>0</v>
      </c>
    </row>
    <row r="254" spans="1:7" ht="16" x14ac:dyDescent="0.15">
      <c r="A254" s="53">
        <v>3</v>
      </c>
      <c r="B254" s="54">
        <v>10</v>
      </c>
      <c r="C254" s="57" t="s">
        <v>246</v>
      </c>
      <c r="D254" s="58"/>
      <c r="E254" s="61"/>
      <c r="F254" s="72"/>
      <c r="G254" s="56">
        <f t="shared" si="4"/>
        <v>0</v>
      </c>
    </row>
    <row r="255" spans="1:7" ht="16" x14ac:dyDescent="0.15">
      <c r="A255" s="53">
        <v>3</v>
      </c>
      <c r="B255" s="54">
        <v>11</v>
      </c>
      <c r="C255" s="60" t="s">
        <v>247</v>
      </c>
      <c r="D255" s="58" t="s">
        <v>175</v>
      </c>
      <c r="E255" s="59">
        <v>2</v>
      </c>
      <c r="F255" s="72"/>
      <c r="G255" s="56">
        <f t="shared" si="4"/>
        <v>0</v>
      </c>
    </row>
    <row r="256" spans="1:7" ht="16" x14ac:dyDescent="0.15">
      <c r="A256" s="53">
        <v>3</v>
      </c>
      <c r="B256" s="54">
        <v>12</v>
      </c>
      <c r="C256" s="60" t="s">
        <v>248</v>
      </c>
      <c r="D256" s="58" t="s">
        <v>10</v>
      </c>
      <c r="E256" s="61">
        <v>6</v>
      </c>
      <c r="F256" s="72"/>
      <c r="G256" s="56">
        <f t="shared" si="4"/>
        <v>0</v>
      </c>
    </row>
    <row r="257" spans="1:7" ht="16" x14ac:dyDescent="0.15">
      <c r="A257" s="53">
        <v>3</v>
      </c>
      <c r="B257" s="54">
        <v>13</v>
      </c>
      <c r="C257" s="60" t="s">
        <v>249</v>
      </c>
      <c r="D257" s="58" t="s">
        <v>10</v>
      </c>
      <c r="E257" s="61">
        <v>30</v>
      </c>
      <c r="F257" s="72"/>
      <c r="G257" s="56">
        <f t="shared" si="4"/>
        <v>0</v>
      </c>
    </row>
    <row r="258" spans="1:7" ht="16" x14ac:dyDescent="0.15">
      <c r="A258" s="53">
        <v>3</v>
      </c>
      <c r="B258" s="54">
        <v>14</v>
      </c>
      <c r="C258" s="60" t="s">
        <v>250</v>
      </c>
      <c r="D258" s="58" t="s">
        <v>10</v>
      </c>
      <c r="E258" s="61">
        <v>1</v>
      </c>
      <c r="F258" s="72"/>
      <c r="G258" s="56">
        <f t="shared" si="4"/>
        <v>0</v>
      </c>
    </row>
    <row r="259" spans="1:7" ht="16" x14ac:dyDescent="0.15">
      <c r="A259" s="53">
        <v>3</v>
      </c>
      <c r="B259" s="54">
        <v>15</v>
      </c>
      <c r="C259" s="57" t="s">
        <v>251</v>
      </c>
      <c r="D259" s="58"/>
      <c r="E259" s="61"/>
      <c r="F259" s="72"/>
      <c r="G259" s="56">
        <f t="shared" si="4"/>
        <v>0</v>
      </c>
    </row>
    <row r="260" spans="1:7" ht="16" x14ac:dyDescent="0.15">
      <c r="A260" s="53">
        <v>3</v>
      </c>
      <c r="B260" s="54">
        <v>16</v>
      </c>
      <c r="C260" s="60" t="s">
        <v>252</v>
      </c>
      <c r="D260" s="58" t="s">
        <v>10</v>
      </c>
      <c r="E260" s="59">
        <v>20</v>
      </c>
      <c r="F260" s="72"/>
      <c r="G260" s="56">
        <f t="shared" si="4"/>
        <v>0</v>
      </c>
    </row>
    <row r="261" spans="1:7" ht="16" x14ac:dyDescent="0.15">
      <c r="A261" s="53">
        <v>3</v>
      </c>
      <c r="B261" s="54">
        <v>17</v>
      </c>
      <c r="C261" s="60" t="s">
        <v>253</v>
      </c>
      <c r="D261" s="58" t="s">
        <v>10</v>
      </c>
      <c r="E261" s="61">
        <v>5</v>
      </c>
      <c r="F261" s="72"/>
      <c r="G261" s="56">
        <f t="shared" si="4"/>
        <v>0</v>
      </c>
    </row>
    <row r="262" spans="1:7" ht="16" x14ac:dyDescent="0.15">
      <c r="A262" s="53">
        <v>3</v>
      </c>
      <c r="B262" s="54">
        <v>18</v>
      </c>
      <c r="C262" s="60" t="s">
        <v>254</v>
      </c>
      <c r="D262" s="58" t="s">
        <v>10</v>
      </c>
      <c r="E262" s="61">
        <v>30</v>
      </c>
      <c r="F262" s="72"/>
      <c r="G262" s="56">
        <f t="shared" si="4"/>
        <v>0</v>
      </c>
    </row>
    <row r="263" spans="1:7" ht="16" x14ac:dyDescent="0.15">
      <c r="A263" s="53">
        <v>3</v>
      </c>
      <c r="B263" s="54">
        <v>19</v>
      </c>
      <c r="C263" s="60" t="s">
        <v>255</v>
      </c>
      <c r="D263" s="58" t="s">
        <v>10</v>
      </c>
      <c r="E263" s="61">
        <v>7</v>
      </c>
      <c r="F263" s="72"/>
      <c r="G263" s="56">
        <f t="shared" si="4"/>
        <v>0</v>
      </c>
    </row>
    <row r="264" spans="1:7" ht="16" x14ac:dyDescent="0.15">
      <c r="A264" s="53">
        <v>3</v>
      </c>
      <c r="B264" s="54">
        <v>20</v>
      </c>
      <c r="C264" s="57" t="s">
        <v>256</v>
      </c>
      <c r="D264" s="58"/>
      <c r="E264" s="61"/>
      <c r="F264" s="72"/>
      <c r="G264" s="56">
        <f t="shared" si="4"/>
        <v>0</v>
      </c>
    </row>
    <row r="265" spans="1:7" ht="16" x14ac:dyDescent="0.15">
      <c r="A265" s="53">
        <v>3</v>
      </c>
      <c r="B265" s="54">
        <v>21</v>
      </c>
      <c r="C265" s="60" t="s">
        <v>257</v>
      </c>
      <c r="D265" s="58" t="s">
        <v>10</v>
      </c>
      <c r="E265" s="59">
        <v>1</v>
      </c>
      <c r="F265" s="72"/>
      <c r="G265" s="56">
        <f t="shared" si="4"/>
        <v>0</v>
      </c>
    </row>
    <row r="266" spans="1:7" ht="16" x14ac:dyDescent="0.15">
      <c r="A266" s="53">
        <v>3</v>
      </c>
      <c r="B266" s="54">
        <v>22</v>
      </c>
      <c r="C266" s="60" t="s">
        <v>258</v>
      </c>
      <c r="D266" s="58" t="s">
        <v>10</v>
      </c>
      <c r="E266" s="59">
        <v>1</v>
      </c>
      <c r="F266" s="72"/>
      <c r="G266" s="56">
        <f t="shared" si="4"/>
        <v>0</v>
      </c>
    </row>
    <row r="267" spans="1:7" ht="48" x14ac:dyDescent="0.15">
      <c r="A267" s="53">
        <v>3</v>
      </c>
      <c r="B267" s="54">
        <v>23</v>
      </c>
      <c r="C267" s="60" t="s">
        <v>259</v>
      </c>
      <c r="D267" s="58" t="s">
        <v>10</v>
      </c>
      <c r="E267" s="61">
        <v>1</v>
      </c>
      <c r="F267" s="72"/>
      <c r="G267" s="56">
        <f t="shared" si="4"/>
        <v>0</v>
      </c>
    </row>
    <row r="268" spans="1:7" ht="16" x14ac:dyDescent="0.15">
      <c r="A268" s="53">
        <v>3</v>
      </c>
      <c r="B268" s="54">
        <v>24</v>
      </c>
      <c r="C268" s="60" t="s">
        <v>260</v>
      </c>
      <c r="D268" s="58" t="s">
        <v>10</v>
      </c>
      <c r="E268" s="61">
        <v>1</v>
      </c>
      <c r="F268" s="72"/>
      <c r="G268" s="56">
        <f t="shared" si="4"/>
        <v>0</v>
      </c>
    </row>
    <row r="269" spans="1:7" ht="16" x14ac:dyDescent="0.15">
      <c r="A269" s="53">
        <v>3</v>
      </c>
      <c r="B269" s="54">
        <v>25</v>
      </c>
      <c r="C269" s="60" t="s">
        <v>261</v>
      </c>
      <c r="D269" s="58" t="s">
        <v>10</v>
      </c>
      <c r="E269" s="61">
        <v>1</v>
      </c>
      <c r="F269" s="72"/>
      <c r="G269" s="56">
        <f t="shared" si="4"/>
        <v>0</v>
      </c>
    </row>
    <row r="270" spans="1:7" ht="16" x14ac:dyDescent="0.15">
      <c r="A270" s="53">
        <v>3</v>
      </c>
      <c r="B270" s="54">
        <v>26</v>
      </c>
      <c r="C270" s="60" t="s">
        <v>262</v>
      </c>
      <c r="D270" s="58" t="s">
        <v>10</v>
      </c>
      <c r="E270" s="61">
        <v>2</v>
      </c>
      <c r="F270" s="72"/>
      <c r="G270" s="56">
        <f t="shared" si="4"/>
        <v>0</v>
      </c>
    </row>
    <row r="271" spans="1:7" ht="16" x14ac:dyDescent="0.15">
      <c r="A271" s="53">
        <v>3</v>
      </c>
      <c r="B271" s="54">
        <v>27</v>
      </c>
      <c r="C271" s="60" t="s">
        <v>263</v>
      </c>
      <c r="D271" s="58" t="s">
        <v>10</v>
      </c>
      <c r="E271" s="61">
        <v>1</v>
      </c>
      <c r="F271" s="72"/>
      <c r="G271" s="56">
        <f t="shared" si="4"/>
        <v>0</v>
      </c>
    </row>
    <row r="272" spans="1:7" ht="16" x14ac:dyDescent="0.15">
      <c r="A272" s="53">
        <v>3</v>
      </c>
      <c r="B272" s="54">
        <v>28</v>
      </c>
      <c r="C272" s="60" t="s">
        <v>264</v>
      </c>
      <c r="D272" s="58" t="s">
        <v>10</v>
      </c>
      <c r="E272" s="61">
        <v>2</v>
      </c>
      <c r="F272" s="72"/>
      <c r="G272" s="56">
        <f t="shared" si="4"/>
        <v>0</v>
      </c>
    </row>
    <row r="273" spans="1:7" ht="16" x14ac:dyDescent="0.15">
      <c r="A273" s="53">
        <v>3</v>
      </c>
      <c r="B273" s="54">
        <v>29</v>
      </c>
      <c r="C273" s="60" t="s">
        <v>265</v>
      </c>
      <c r="D273" s="58" t="s">
        <v>10</v>
      </c>
      <c r="E273" s="61">
        <v>1</v>
      </c>
      <c r="F273" s="72"/>
      <c r="G273" s="56">
        <f t="shared" si="4"/>
        <v>0</v>
      </c>
    </row>
    <row r="274" spans="1:7" ht="16" x14ac:dyDescent="0.15">
      <c r="A274" s="53">
        <v>3</v>
      </c>
      <c r="B274" s="54">
        <v>30</v>
      </c>
      <c r="C274" s="60" t="s">
        <v>266</v>
      </c>
      <c r="D274" s="58" t="s">
        <v>10</v>
      </c>
      <c r="E274" s="61">
        <v>1</v>
      </c>
      <c r="F274" s="72"/>
      <c r="G274" s="56">
        <f t="shared" si="4"/>
        <v>0</v>
      </c>
    </row>
    <row r="275" spans="1:7" ht="16" x14ac:dyDescent="0.15">
      <c r="A275" s="53">
        <v>3</v>
      </c>
      <c r="B275" s="54">
        <v>31</v>
      </c>
      <c r="C275" s="60" t="s">
        <v>267</v>
      </c>
      <c r="D275" s="58" t="s">
        <v>67</v>
      </c>
      <c r="E275" s="61">
        <v>2</v>
      </c>
      <c r="F275" s="72"/>
      <c r="G275" s="56">
        <f t="shared" si="4"/>
        <v>0</v>
      </c>
    </row>
    <row r="276" spans="1:7" ht="16" x14ac:dyDescent="0.15">
      <c r="A276" s="53">
        <v>3</v>
      </c>
      <c r="B276" s="54">
        <v>32</v>
      </c>
      <c r="C276" s="60" t="s">
        <v>268</v>
      </c>
      <c r="D276" s="58" t="s">
        <v>67</v>
      </c>
      <c r="E276" s="61">
        <v>2</v>
      </c>
      <c r="F276" s="72"/>
      <c r="G276" s="56">
        <f t="shared" si="4"/>
        <v>0</v>
      </c>
    </row>
    <row r="277" spans="1:7" ht="16" x14ac:dyDescent="0.15">
      <c r="A277" s="53">
        <v>3</v>
      </c>
      <c r="B277" s="54">
        <v>33</v>
      </c>
      <c r="C277" s="60" t="s">
        <v>269</v>
      </c>
      <c r="D277" s="58" t="s">
        <v>10</v>
      </c>
      <c r="E277" s="61">
        <v>1</v>
      </c>
      <c r="F277" s="72"/>
      <c r="G277" s="56">
        <f t="shared" si="4"/>
        <v>0</v>
      </c>
    </row>
    <row r="278" spans="1:7" ht="16" x14ac:dyDescent="0.15">
      <c r="A278" s="53">
        <v>3</v>
      </c>
      <c r="B278" s="54">
        <v>34</v>
      </c>
      <c r="C278" s="60" t="s">
        <v>270</v>
      </c>
      <c r="D278" s="58" t="s">
        <v>10</v>
      </c>
      <c r="E278" s="61">
        <v>1</v>
      </c>
      <c r="F278" s="72"/>
      <c r="G278" s="56">
        <f t="shared" si="4"/>
        <v>0</v>
      </c>
    </row>
    <row r="279" spans="1:7" ht="32" x14ac:dyDescent="0.15">
      <c r="A279" s="53">
        <v>3</v>
      </c>
      <c r="B279" s="54">
        <v>35</v>
      </c>
      <c r="C279" s="60" t="s">
        <v>271</v>
      </c>
      <c r="D279" s="58" t="s">
        <v>10</v>
      </c>
      <c r="E279" s="61">
        <v>1</v>
      </c>
      <c r="F279" s="72"/>
      <c r="G279" s="56">
        <f t="shared" si="4"/>
        <v>0</v>
      </c>
    </row>
    <row r="280" spans="1:7" ht="16" x14ac:dyDescent="0.15">
      <c r="A280" s="21">
        <v>3</v>
      </c>
      <c r="B280" s="54">
        <v>36</v>
      </c>
      <c r="C280" s="25" t="s">
        <v>45</v>
      </c>
      <c r="D280" s="26"/>
      <c r="E280" s="37"/>
      <c r="F280" s="71"/>
      <c r="G280" s="21">
        <f t="shared" si="4"/>
        <v>0</v>
      </c>
    </row>
    <row r="281" spans="1:7" ht="32" x14ac:dyDescent="0.15">
      <c r="A281" s="53">
        <v>3</v>
      </c>
      <c r="B281" s="54">
        <v>37</v>
      </c>
      <c r="C281" s="60" t="s">
        <v>272</v>
      </c>
      <c r="D281" s="58" t="s">
        <v>10</v>
      </c>
      <c r="E281" s="61">
        <v>1</v>
      </c>
      <c r="F281" s="72"/>
      <c r="G281" s="56">
        <f t="shared" si="4"/>
        <v>0</v>
      </c>
    </row>
    <row r="282" spans="1:7" ht="16" x14ac:dyDescent="0.15">
      <c r="A282" s="53">
        <v>3</v>
      </c>
      <c r="B282" s="54">
        <v>38</v>
      </c>
      <c r="C282" s="62" t="s">
        <v>273</v>
      </c>
      <c r="D282" s="58"/>
      <c r="E282" s="23"/>
      <c r="F282" s="56"/>
      <c r="G282" s="63">
        <f>SUM(G246:G281)</f>
        <v>0</v>
      </c>
    </row>
    <row r="283" spans="1:7" ht="16" x14ac:dyDescent="0.15">
      <c r="A283" s="53">
        <v>3</v>
      </c>
      <c r="B283" s="54">
        <v>39</v>
      </c>
      <c r="C283" s="48" t="s">
        <v>293</v>
      </c>
      <c r="D283" s="64"/>
      <c r="E283" s="37"/>
      <c r="F283" s="21"/>
      <c r="G283" s="16">
        <f>+G72+G242+G282</f>
        <v>0</v>
      </c>
    </row>
    <row r="285" spans="1:7" ht="15" x14ac:dyDescent="0.15">
      <c r="C285" s="1" t="s">
        <v>286</v>
      </c>
      <c r="D285" s="2"/>
      <c r="E285" s="73"/>
      <c r="F285" s="74"/>
      <c r="G285" s="74"/>
    </row>
    <row r="286" spans="1:7" x14ac:dyDescent="0.15">
      <c r="C286" s="2"/>
      <c r="D286" s="2"/>
      <c r="E286" s="73"/>
      <c r="F286" s="74"/>
      <c r="G286" s="74"/>
    </row>
    <row r="287" spans="1:7" ht="12" x14ac:dyDescent="0.15">
      <c r="C287" s="3" t="s">
        <v>274</v>
      </c>
      <c r="D287" s="2"/>
      <c r="E287" s="73"/>
      <c r="F287" s="2"/>
      <c r="G287" s="2"/>
    </row>
    <row r="288" spans="1:7" ht="12" x14ac:dyDescent="0.15">
      <c r="C288" s="4" t="s">
        <v>287</v>
      </c>
      <c r="D288" s="2"/>
      <c r="E288" s="73"/>
      <c r="F288" s="2"/>
      <c r="G288" s="2"/>
    </row>
    <row r="289" spans="1:7" ht="12" x14ac:dyDescent="0.15">
      <c r="C289" s="4" t="s">
        <v>288</v>
      </c>
      <c r="D289" s="2"/>
      <c r="E289" s="73"/>
      <c r="F289" s="2"/>
      <c r="G289" s="2"/>
    </row>
    <row r="290" spans="1:7" ht="12" x14ac:dyDescent="0.15">
      <c r="C290" s="4"/>
      <c r="D290" s="2"/>
      <c r="E290" s="73"/>
      <c r="F290" s="2"/>
      <c r="G290" s="2"/>
    </row>
    <row r="291" spans="1:7" ht="12" x14ac:dyDescent="0.15">
      <c r="C291" s="4"/>
      <c r="D291" s="2"/>
      <c r="E291" s="73"/>
      <c r="F291" s="2"/>
      <c r="G291" s="2"/>
    </row>
    <row r="292" spans="1:7" ht="12" x14ac:dyDescent="0.15">
      <c r="C292" s="5"/>
      <c r="D292" s="2"/>
      <c r="E292" s="73"/>
      <c r="F292" s="2"/>
      <c r="G292" s="2"/>
    </row>
    <row r="293" spans="1:7" ht="14" x14ac:dyDescent="0.15">
      <c r="C293" s="6" t="s">
        <v>289</v>
      </c>
      <c r="D293" s="2"/>
      <c r="E293" s="73"/>
      <c r="F293" s="2"/>
      <c r="G293" s="2"/>
    </row>
    <row r="294" spans="1:7" ht="14" x14ac:dyDescent="0.15">
      <c r="C294" s="6" t="s">
        <v>290</v>
      </c>
      <c r="D294" s="2"/>
      <c r="E294" s="73"/>
      <c r="F294" s="2"/>
      <c r="G294" s="2"/>
    </row>
    <row r="295" spans="1:7" ht="14" x14ac:dyDescent="0.15">
      <c r="C295" s="6" t="s">
        <v>291</v>
      </c>
      <c r="D295" s="2"/>
      <c r="E295" s="73"/>
      <c r="F295" s="2"/>
      <c r="G295" s="2"/>
    </row>
    <row r="296" spans="1:7" ht="14" x14ac:dyDescent="0.15">
      <c r="A296" s="67"/>
      <c r="C296" s="7" t="s">
        <v>292</v>
      </c>
      <c r="D296" s="2"/>
      <c r="E296" s="73"/>
      <c r="F296" s="74"/>
      <c r="G296" s="74"/>
    </row>
    <row r="297" spans="1:7" x14ac:dyDescent="0.15">
      <c r="C297" s="2"/>
      <c r="D297" s="2"/>
      <c r="E297" s="73"/>
      <c r="F297" s="74"/>
      <c r="G297" s="74"/>
    </row>
    <row r="298" spans="1:7" x14ac:dyDescent="0.15">
      <c r="C298" s="2"/>
      <c r="D298" s="2"/>
      <c r="E298" s="73"/>
      <c r="F298" s="74"/>
      <c r="G298" s="74"/>
    </row>
    <row r="299" spans="1:7" ht="15" x14ac:dyDescent="0.15">
      <c r="C299" s="68"/>
      <c r="D299" s="68"/>
    </row>
    <row r="300" spans="1:7" x14ac:dyDescent="0.15">
      <c r="D300" s="24"/>
    </row>
    <row r="301" spans="1:7" x14ac:dyDescent="0.15">
      <c r="D301" s="24"/>
    </row>
    <row r="302" spans="1:7" x14ac:dyDescent="0.15">
      <c r="D302" s="24"/>
    </row>
    <row r="303" spans="1:7" ht="15" x14ac:dyDescent="0.15">
      <c r="C303" s="69"/>
      <c r="D303" s="70"/>
    </row>
  </sheetData>
  <sheetProtection algorithmName="SHA-512" hashValue="Xas0lVWC+WSqDLq8uNldxMBZnIFZqj9ygyWZvk+/DsWdJfuf70hdcb4vfrgLkVwOBlC1s+FYOC0v6b/NxmgomA==" saltValue="2aveRszusiNbOTgfSnH8ug==" spinCount="100000" sheet="1" objects="1" scenarios="1"/>
  <mergeCells count="11">
    <mergeCell ref="A8:B8"/>
    <mergeCell ref="A73:B73"/>
    <mergeCell ref="A74:B74"/>
    <mergeCell ref="A243:B243"/>
    <mergeCell ref="A244:B244"/>
    <mergeCell ref="A2:G2"/>
    <mergeCell ref="A3:G3"/>
    <mergeCell ref="A4:G4"/>
    <mergeCell ref="A5:G5"/>
    <mergeCell ref="A7:B7"/>
    <mergeCell ref="C7:E7"/>
  </mergeCells>
  <pageMargins left="0.70866141732283472" right="0.31496062992125984" top="0.74803149606299213" bottom="0.74803149606299213" header="0.31496062992125984" footer="0.31496062992125984"/>
  <pageSetup scale="84" orientation="portrait" horizontalDpi="0" verticalDpi="0" r:id="rId1"/>
  <rowBreaks count="2" manualBreakCount="2">
    <brk id="72" max="16383" man="1"/>
    <brk id="242" max="16383" man="1"/>
  </row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Microsoft Office User</cp:lastModifiedBy>
  <cp:lastPrinted>2025-10-28T03:05:21Z</cp:lastPrinted>
  <dcterms:created xsi:type="dcterms:W3CDTF">2025-09-03T19:23:26Z</dcterms:created>
  <dcterms:modified xsi:type="dcterms:W3CDTF">2025-10-29T15:48:56Z</dcterms:modified>
</cp:coreProperties>
</file>