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ikeperdomo/Library/CloudStorage/Dropbox/OBRAS/2. RIVERA/HOSPITAL EL GUADUAL/PROYECTO EL GUADUAL/PRESUPUESTO/"/>
    </mc:Choice>
  </mc:AlternateContent>
  <xr:revisionPtr revIDLastSave="0" documentId="13_ncr:1_{E73439F7-4AB4-6A46-8808-3AE02AA1BE10}" xr6:coauthVersionLast="47" xr6:coauthVersionMax="47" xr10:uidLastSave="{00000000-0000-0000-0000-000000000000}"/>
  <bookViews>
    <workbookView xWindow="1080" yWindow="1240" windowWidth="27640" windowHeight="16180" xr2:uid="{21763ACE-47B6-5346-8777-770DEB2F210B}"/>
  </bookViews>
  <sheets>
    <sheet name="INTERVENTORIA" sheetId="1" r:id="rId1"/>
  </sheets>
  <externalReferences>
    <externalReference r:id="rId2"/>
    <externalReference r:id="rId3"/>
  </externalReferences>
  <definedNames>
    <definedName name="_xlnm.Print_Area" localSheetId="0">INTERVENTORIA!$A$1:$F$22</definedName>
    <definedName name="MI">#REF!,#REF!,#REF!,#REF!,#REF!,#REF!,#REF!</definedName>
    <definedName name="ML">#REF!,#REF!,#REF!,#REF!,#REF!,#REF!,#REF!</definedName>
    <definedName name="_xlnm.Print_Titles" localSheetId="0">INTERVENTORIA!$1:$3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3" i="1" s="1"/>
  <c r="F14" i="1" s="1"/>
  <c r="F15" i="1" s="1"/>
  <c r="F8" i="1"/>
  <c r="F7" i="1"/>
  <c r="F9" i="1" s="1"/>
  <c r="B16" i="1"/>
  <c r="B14" i="1"/>
  <c r="B13" i="1"/>
  <c r="F16" i="1" l="1"/>
</calcChain>
</file>

<file path=xl/sharedStrings.xml><?xml version="1.0" encoding="utf-8"?>
<sst xmlns="http://schemas.openxmlformats.org/spreadsheetml/2006/main" count="23" uniqueCount="22">
  <si>
    <t xml:space="preserve"> INTERVENTORÍA TECNICA, ADMINISTRATIVA, FINACIERA, JURIDICA Y AMBIENTAL DE LAS OBRAS DE ADECUACIÓN MENOR DEL PUESTOS DE SALUD DEL CENTRO POBLADO EL GUADUAL A CARGO DE LA ESE HOSPITAL DIVINO NIÑO DE RIVERA, HUILA.</t>
  </si>
  <si>
    <t>ITEM</t>
  </si>
  <si>
    <t>DESCRIPCIÓN</t>
  </si>
  <si>
    <t>SUELDO Y/O JORNAL MENSUAL</t>
  </si>
  <si>
    <t>DEDICACION</t>
  </si>
  <si>
    <t>PARTICIPACION TOTAL (mes)</t>
  </si>
  <si>
    <t>VALOR TOTAL</t>
  </si>
  <si>
    <t>A</t>
  </si>
  <si>
    <t>COSTOS DIRECTOS DEL PERSONAL</t>
  </si>
  <si>
    <t>PERSONAL PROFESIONAL</t>
  </si>
  <si>
    <t>Director de interventoria (incluye prestaciones sociales y auxilio de transporte)</t>
  </si>
  <si>
    <t>Residente de interventoria  (incluye prestaciones sociales y auxilio de transporte)</t>
  </si>
  <si>
    <t>TOTAL COSTO DEL PERSONAL</t>
  </si>
  <si>
    <t>B</t>
  </si>
  <si>
    <t>OTROS COSTOS DIRECTOS</t>
  </si>
  <si>
    <t>UNIDAD</t>
  </si>
  <si>
    <t>CANTIDAD</t>
  </si>
  <si>
    <t>VALOR UNITARIO</t>
  </si>
  <si>
    <t>VALOR PARCIAL</t>
  </si>
  <si>
    <t>Informes, planos, papelería y fotos.</t>
  </si>
  <si>
    <t>mes</t>
  </si>
  <si>
    <t>IVA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</si>
</sst>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&quot;$&quot;\ #,##0"/>
    <numFmt numFmtId="167" formatCode="0.0"/>
    <numFmt numFmtId="168" formatCode="&quot;$&quot;#,##0;[Red]\-&quot;$&quot;#,##0"/>
    <numFmt numFmtId="169" formatCode="&quot;$&quot;\ #,##0.00"/>
    <numFmt numFmtId="170" formatCode="&quot;$&quot;#,##0.00"/>
    <numFmt numFmtId="171" formatCode="&quot;$&quot;\ #.##0.0"/>
    <numFmt numFmtId="172" formatCode="&quot;$&quot;#,##0.00;[Red]\-&quot;$&quot;#,##0.00"/>
    <numFmt numFmtId="173" formatCode="&quot;$&quot;#,##0;\-&quot;$&quot;#,##0"/>
  </numFmts>
  <fonts count="7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 Narrow"/>
      <family val="2"/>
    </font>
    <font>
      <sz val="12"/>
      <name val="Calibri"/>
      <family val="2"/>
    </font>
    <font>
      <b/>
      <sz val="11"/>
      <name val="Arial Narrow"/>
      <family val="2"/>
    </font>
    <font>
      <sz val="16"/>
      <name val="Arial Narrow"/>
      <family val="2"/>
    </font>
    <font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1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2" fillId="0" borderId="4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3" fillId="0" borderId="0" xfId="3" applyFont="1"/>
    <xf numFmtId="0" fontId="4" fillId="0" borderId="7" xfId="3" applyFont="1" applyBorder="1" applyAlignment="1">
      <alignment horizontal="center" wrapText="1"/>
    </xf>
    <xf numFmtId="0" fontId="4" fillId="0" borderId="8" xfId="3" applyFont="1" applyBorder="1" applyAlignment="1">
      <alignment horizontal="center" wrapText="1"/>
    </xf>
    <xf numFmtId="0" fontId="4" fillId="0" borderId="9" xfId="3" applyFont="1" applyBorder="1" applyAlignment="1">
      <alignment horizontal="center" wrapText="1"/>
    </xf>
    <xf numFmtId="0" fontId="2" fillId="2" borderId="10" xfId="3" applyFont="1" applyFill="1" applyBorder="1" applyAlignment="1">
      <alignment horizontal="center" vertical="center"/>
    </xf>
    <xf numFmtId="0" fontId="2" fillId="2" borderId="11" xfId="3" applyFont="1" applyFill="1" applyBorder="1" applyAlignment="1">
      <alignment horizontal="center" vertical="center"/>
    </xf>
    <xf numFmtId="0" fontId="2" fillId="2" borderId="11" xfId="3" applyFont="1" applyFill="1" applyBorder="1" applyAlignment="1">
      <alignment horizontal="center" vertical="center" wrapText="1"/>
    </xf>
    <xf numFmtId="165" fontId="2" fillId="2" borderId="11" xfId="4" applyNumberFormat="1" applyFont="1" applyFill="1" applyBorder="1" applyAlignment="1">
      <alignment horizontal="center" vertical="center" wrapText="1"/>
    </xf>
    <xf numFmtId="165" fontId="2" fillId="2" borderId="12" xfId="4" applyNumberFormat="1" applyFont="1" applyFill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/>
    </xf>
    <xf numFmtId="0" fontId="2" fillId="0" borderId="11" xfId="3" applyFont="1" applyBorder="1" applyAlignment="1">
      <alignment horizontal="justify" vertical="center"/>
    </xf>
    <xf numFmtId="0" fontId="5" fillId="0" borderId="11" xfId="3" applyFont="1" applyBorder="1" applyAlignment="1">
      <alignment horizontal="center" vertical="center"/>
    </xf>
    <xf numFmtId="166" fontId="5" fillId="0" borderId="11" xfId="4" applyNumberFormat="1" applyFont="1" applyBorder="1" applyAlignment="1">
      <alignment horizontal="center" vertical="center"/>
    </xf>
    <xf numFmtId="166" fontId="5" fillId="0" borderId="12" xfId="4" applyNumberFormat="1" applyFont="1" applyBorder="1" applyAlignment="1">
      <alignment horizontal="center" vertical="center"/>
    </xf>
    <xf numFmtId="167" fontId="2" fillId="0" borderId="10" xfId="3" applyNumberFormat="1" applyFont="1" applyBorder="1" applyAlignment="1">
      <alignment horizontal="center" vertical="center"/>
    </xf>
    <xf numFmtId="0" fontId="5" fillId="0" borderId="11" xfId="3" applyFont="1" applyBorder="1" applyAlignment="1">
      <alignment horizontal="justify" vertical="center"/>
    </xf>
    <xf numFmtId="168" fontId="6" fillId="0" borderId="11" xfId="3" applyNumberFormat="1" applyFont="1" applyBorder="1" applyAlignment="1">
      <alignment horizontal="center" vertical="center"/>
    </xf>
    <xf numFmtId="9" fontId="5" fillId="0" borderId="11" xfId="2" applyFont="1" applyBorder="1" applyAlignment="1">
      <alignment horizontal="center" vertical="center"/>
    </xf>
    <xf numFmtId="167" fontId="5" fillId="0" borderId="11" xfId="4" applyNumberFormat="1" applyFont="1" applyBorder="1" applyAlignment="1">
      <alignment horizontal="center" vertical="center"/>
    </xf>
    <xf numFmtId="169" fontId="5" fillId="0" borderId="12" xfId="4" applyNumberFormat="1" applyFont="1" applyBorder="1" applyAlignment="1">
      <alignment horizontal="center" vertical="center"/>
    </xf>
    <xf numFmtId="0" fontId="2" fillId="3" borderId="10" xfId="3" applyFont="1" applyFill="1" applyBorder="1" applyAlignment="1">
      <alignment horizontal="center" vertical="center"/>
    </xf>
    <xf numFmtId="0" fontId="2" fillId="3" borderId="11" xfId="3" applyFont="1" applyFill="1" applyBorder="1" applyAlignment="1">
      <alignment horizontal="center" vertical="center"/>
    </xf>
    <xf numFmtId="0" fontId="5" fillId="3" borderId="11" xfId="3" applyFont="1" applyFill="1" applyBorder="1" applyAlignment="1">
      <alignment horizontal="center" vertical="center"/>
    </xf>
    <xf numFmtId="170" fontId="2" fillId="4" borderId="12" xfId="3" applyNumberFormat="1" applyFont="1" applyFill="1" applyBorder="1" applyAlignment="1">
      <alignment horizontal="center" vertical="center"/>
    </xf>
    <xf numFmtId="171" fontId="5" fillId="0" borderId="12" xfId="4" applyNumberFormat="1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 wrapText="1"/>
    </xf>
    <xf numFmtId="165" fontId="2" fillId="0" borderId="12" xfId="3" applyNumberFormat="1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172" fontId="6" fillId="0" borderId="11" xfId="3" applyNumberFormat="1" applyFont="1" applyBorder="1" applyAlignment="1">
      <alignment horizontal="center" vertical="center"/>
    </xf>
    <xf numFmtId="172" fontId="5" fillId="0" borderId="12" xfId="3" applyNumberFormat="1" applyFont="1" applyBorder="1" applyAlignment="1">
      <alignment horizontal="center" vertical="center" wrapText="1"/>
    </xf>
    <xf numFmtId="0" fontId="2" fillId="0" borderId="11" xfId="3" applyFont="1" applyBorder="1" applyAlignment="1">
      <alignment horizontal="left" vertical="center"/>
    </xf>
    <xf numFmtId="0" fontId="5" fillId="0" borderId="11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44" fontId="3" fillId="0" borderId="0" xfId="1" applyFont="1" applyAlignment="1">
      <alignment horizontal="center" vertical="center"/>
    </xf>
    <xf numFmtId="44" fontId="3" fillId="0" borderId="0" xfId="3" applyNumberFormat="1" applyFont="1" applyAlignment="1">
      <alignment horizontal="center" vertical="center"/>
    </xf>
    <xf numFmtId="0" fontId="5" fillId="0" borderId="13" xfId="3" applyFont="1" applyBorder="1"/>
    <xf numFmtId="0" fontId="5" fillId="0" borderId="0" xfId="3" applyFont="1"/>
    <xf numFmtId="0" fontId="5" fillId="0" borderId="0" xfId="3" applyFont="1" applyAlignment="1">
      <alignment horizontal="center" vertical="center"/>
    </xf>
    <xf numFmtId="165" fontId="2" fillId="0" borderId="0" xfId="4" applyNumberFormat="1" applyFont="1" applyBorder="1" applyAlignment="1">
      <alignment vertical="center"/>
    </xf>
    <xf numFmtId="165" fontId="2" fillId="0" borderId="14" xfId="4" applyNumberFormat="1" applyFont="1" applyBorder="1" applyAlignment="1">
      <alignment vertical="center"/>
    </xf>
    <xf numFmtId="173" fontId="3" fillId="0" borderId="0" xfId="3" applyNumberFormat="1" applyFont="1"/>
    <xf numFmtId="44" fontId="3" fillId="0" borderId="0" xfId="1" applyFont="1"/>
    <xf numFmtId="0" fontId="2" fillId="0" borderId="13" xfId="3" applyFont="1" applyBorder="1"/>
    <xf numFmtId="44" fontId="3" fillId="0" borderId="0" xfId="3" applyNumberFormat="1" applyFont="1"/>
    <xf numFmtId="165" fontId="5" fillId="0" borderId="0" xfId="4" applyNumberFormat="1" applyFont="1" applyBorder="1" applyAlignment="1">
      <alignment horizontal="center" vertical="center"/>
    </xf>
    <xf numFmtId="165" fontId="5" fillId="0" borderId="14" xfId="4" applyNumberFormat="1" applyFont="1" applyBorder="1" applyAlignment="1">
      <alignment horizontal="center" vertical="center"/>
    </xf>
    <xf numFmtId="165" fontId="3" fillId="0" borderId="0" xfId="4" applyNumberFormat="1" applyFont="1" applyAlignment="1">
      <alignment horizontal="center" vertical="center"/>
    </xf>
    <xf numFmtId="165" fontId="3" fillId="0" borderId="0" xfId="4" applyNumberFormat="1" applyFont="1"/>
  </cellXfs>
  <cellStyles count="5">
    <cellStyle name="Millares 3" xfId="4" xr:uid="{050F37AA-0882-EF4B-ABA7-3C308693BA55}"/>
    <cellStyle name="Moneda" xfId="1" builtinId="4"/>
    <cellStyle name="Normal" xfId="0" builtinId="0"/>
    <cellStyle name="Normal 2 10" xfId="3" xr:uid="{B14A7513-F785-B141-AB50-253BDB4B4CD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ORMACION/Desktop/informa%20%20comp%20tama/escritorio%20comp.%203%20william/informe%20finales%20riverea%20febrero/informes%20parciles/informe%20parcial%202/Econu00F3mica%20Rivera%202014.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kikeperdomo/Library/CloudStorage/Dropbox/OBRAS/2.%20RIVERA/HOSPITAL%20EL%20GUADUAL/PROYECTO%20EL%20GUADUAL/PRESUPUESTO/2.PRESUPUESTO_PUESTO_DE_SALUD_EL_GUADUAL.xlsx" TargetMode="External"/><Relationship Id="rId1" Type="http://schemas.openxmlformats.org/officeDocument/2006/relationships/externalLinkPath" Target="2.PRESUPUESTO_PUESTO_DE_SALUD_EL_GUAD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ÓDIGOS CONCURSO"/>
      <sheetName val="ECONOMICA"/>
      <sheetName val="INDICADORES"/>
      <sheetName val="Hoja1"/>
      <sheetName val="ECONOMICA modifi"/>
    </sheetNames>
    <sheetDataSet>
      <sheetData sheetId="0"/>
      <sheetData sheetId="1"/>
      <sheetData sheetId="2"/>
      <sheetData sheetId="3"/>
      <sheetData sheetId="4">
        <row r="25">
          <cell r="A25" t="str">
            <v>ENSAYOS DE LABORATORIO</v>
          </cell>
        </row>
        <row r="27">
          <cell r="A27" t="str">
            <v>SUBTOTAL</v>
          </cell>
        </row>
        <row r="28">
          <cell r="A28" t="str">
            <v>SUBTOTAL PERSONAL Y DIRECTOS</v>
          </cell>
        </row>
        <row r="31">
          <cell r="A31" t="str">
            <v>VALOR TOTAL INCLUIDO IVA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ADECUACIÓN"/>
      <sheetName val="1.PRELIM "/>
      <sheetName val="2. EXCAV"/>
      <sheetName val="3. OBRAS URB"/>
      <sheetName val="4. OBRAS CUBIER."/>
      <sheetName val="5. MAMP Y PINT"/>
      <sheetName val="6. PISOS Y C.R."/>
      <sheetName val="7. ENCH ACCES"/>
      <sheetName val="8. CARPINTERIA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HIDROSANITARIA"/>
      <sheetName val="11.ASEO"/>
      <sheetName val="INTERVENTORIA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8D97C-8D33-004F-9E06-A4E8CE7F732F}">
  <sheetPr>
    <tabColor rgb="FF00B0F0"/>
    <pageSetUpPr fitToPage="1"/>
  </sheetPr>
  <dimension ref="A1:M44"/>
  <sheetViews>
    <sheetView showGridLines="0" tabSelected="1" view="pageBreakPreview" zoomScaleNormal="70" zoomScaleSheetLayoutView="70" workbookViewId="0">
      <selection sqref="A1:F2"/>
    </sheetView>
  </sheetViews>
  <sheetFormatPr baseColWidth="10" defaultColWidth="7" defaultRowHeight="16" x14ac:dyDescent="0.2"/>
  <cols>
    <col min="1" max="1" width="8.5" style="8" customWidth="1"/>
    <col min="2" max="2" width="48.5" style="8" customWidth="1"/>
    <col min="3" max="3" width="21.5" style="8" customWidth="1"/>
    <col min="4" max="4" width="17.83203125" style="40" customWidth="1"/>
    <col min="5" max="5" width="22.6640625" style="55" customWidth="1"/>
    <col min="6" max="6" width="23.6640625" style="55" customWidth="1"/>
    <col min="7" max="7" width="14.6640625" style="8" bestFit="1" customWidth="1"/>
    <col min="8" max="8" width="7" style="8" customWidth="1"/>
    <col min="9" max="9" width="28.5" style="8" customWidth="1"/>
    <col min="10" max="10" width="7" style="8" customWidth="1"/>
    <col min="11" max="11" width="12.83203125" style="8" customWidth="1"/>
    <col min="12" max="16384" width="7" style="8"/>
  </cols>
  <sheetData>
    <row r="1" spans="1:9" s="4" customFormat="1" ht="41.25" customHeight="1" x14ac:dyDescent="0.2">
      <c r="A1" s="1" t="s">
        <v>0</v>
      </c>
      <c r="B1" s="2"/>
      <c r="C1" s="2"/>
      <c r="D1" s="2"/>
      <c r="E1" s="2"/>
      <c r="F1" s="3"/>
    </row>
    <row r="2" spans="1:9" ht="30" customHeight="1" x14ac:dyDescent="0.2">
      <c r="A2" s="5"/>
      <c r="B2" s="6"/>
      <c r="C2" s="6"/>
      <c r="D2" s="6"/>
      <c r="E2" s="6"/>
      <c r="F2" s="7"/>
    </row>
    <row r="3" spans="1:9" ht="22.5" customHeight="1" x14ac:dyDescent="0.2">
      <c r="A3" s="9"/>
      <c r="B3" s="10"/>
      <c r="C3" s="10"/>
      <c r="D3" s="10"/>
      <c r="E3" s="10"/>
      <c r="F3" s="11"/>
    </row>
    <row r="4" spans="1:9" s="4" customFormat="1" ht="58.5" customHeight="1" x14ac:dyDescent="0.2">
      <c r="A4" s="12" t="s">
        <v>1</v>
      </c>
      <c r="B4" s="13" t="s">
        <v>2</v>
      </c>
      <c r="C4" s="14" t="s">
        <v>3</v>
      </c>
      <c r="D4" s="15" t="s">
        <v>4</v>
      </c>
      <c r="E4" s="15" t="s">
        <v>5</v>
      </c>
      <c r="F4" s="16" t="s">
        <v>6</v>
      </c>
    </row>
    <row r="5" spans="1:9" ht="30.75" customHeight="1" x14ac:dyDescent="0.2">
      <c r="A5" s="17" t="s">
        <v>7</v>
      </c>
      <c r="B5" s="18" t="s">
        <v>8</v>
      </c>
      <c r="C5" s="19"/>
      <c r="D5" s="19"/>
      <c r="E5" s="20"/>
      <c r="F5" s="21"/>
    </row>
    <row r="6" spans="1:9" ht="24.75" customHeight="1" x14ac:dyDescent="0.2">
      <c r="A6" s="17">
        <v>1</v>
      </c>
      <c r="B6" s="18" t="s">
        <v>9</v>
      </c>
      <c r="C6" s="19"/>
      <c r="D6" s="19"/>
      <c r="E6" s="20"/>
      <c r="F6" s="21"/>
    </row>
    <row r="7" spans="1:9" ht="71.25" customHeight="1" x14ac:dyDescent="0.2">
      <c r="A7" s="22">
        <v>1.1000000000000001</v>
      </c>
      <c r="B7" s="23" t="s">
        <v>10</v>
      </c>
      <c r="C7" s="24">
        <v>4000000</v>
      </c>
      <c r="D7" s="25">
        <v>0.5</v>
      </c>
      <c r="E7" s="26">
        <v>3</v>
      </c>
      <c r="F7" s="27">
        <f>ROUND(C7*D7*E7,2)</f>
        <v>6000000</v>
      </c>
    </row>
    <row r="8" spans="1:9" ht="64.5" customHeight="1" x14ac:dyDescent="0.2">
      <c r="A8" s="22">
        <v>1.1000000000000001</v>
      </c>
      <c r="B8" s="23" t="s">
        <v>11</v>
      </c>
      <c r="C8" s="24">
        <v>3500000</v>
      </c>
      <c r="D8" s="25">
        <v>1</v>
      </c>
      <c r="E8" s="26">
        <v>3</v>
      </c>
      <c r="F8" s="27">
        <f>ROUND(C8*D8*E8,2)</f>
        <v>10500000</v>
      </c>
    </row>
    <row r="9" spans="1:9" ht="30.75" customHeight="1" x14ac:dyDescent="0.2">
      <c r="A9" s="28"/>
      <c r="B9" s="29" t="s">
        <v>12</v>
      </c>
      <c r="C9" s="30"/>
      <c r="D9" s="30"/>
      <c r="E9" s="30"/>
      <c r="F9" s="31">
        <f>SUM(F6:F8)</f>
        <v>16500000</v>
      </c>
    </row>
    <row r="10" spans="1:9" ht="32.25" customHeight="1" x14ac:dyDescent="0.2">
      <c r="A10" s="17" t="s">
        <v>13</v>
      </c>
      <c r="B10" s="18" t="s">
        <v>14</v>
      </c>
      <c r="C10" s="19"/>
      <c r="D10" s="19"/>
      <c r="E10" s="20"/>
      <c r="F10" s="32"/>
    </row>
    <row r="11" spans="1:9" ht="39.75" customHeight="1" x14ac:dyDescent="0.2">
      <c r="A11" s="17"/>
      <c r="B11" s="33" t="s">
        <v>2</v>
      </c>
      <c r="C11" s="33" t="s">
        <v>15</v>
      </c>
      <c r="D11" s="33" t="s">
        <v>16</v>
      </c>
      <c r="E11" s="33" t="s">
        <v>17</v>
      </c>
      <c r="F11" s="34" t="s">
        <v>18</v>
      </c>
    </row>
    <row r="12" spans="1:9" ht="33.75" customHeight="1" x14ac:dyDescent="0.2">
      <c r="A12" s="17">
        <v>2.1</v>
      </c>
      <c r="B12" s="23" t="s">
        <v>19</v>
      </c>
      <c r="C12" s="35" t="s">
        <v>20</v>
      </c>
      <c r="D12" s="26">
        <v>3</v>
      </c>
      <c r="E12" s="36">
        <v>74898.652577084664</v>
      </c>
      <c r="F12" s="37">
        <f>ROUND(+D12*E12,0)</f>
        <v>224696</v>
      </c>
    </row>
    <row r="13" spans="1:9" s="40" customFormat="1" ht="33.75" customHeight="1" x14ac:dyDescent="0.2">
      <c r="A13" s="17"/>
      <c r="B13" s="38" t="str">
        <f>+'[1]ECONOMICA modifi'!$A$27</f>
        <v>SUBTOTAL</v>
      </c>
      <c r="C13" s="39"/>
      <c r="D13" s="39"/>
      <c r="E13" s="39"/>
      <c r="F13" s="31">
        <f>ROUND(SUM(F12:F12),2)</f>
        <v>224696</v>
      </c>
    </row>
    <row r="14" spans="1:9" s="40" customFormat="1" ht="33.75" customHeight="1" x14ac:dyDescent="0.2">
      <c r="A14" s="17"/>
      <c r="B14" s="38" t="str">
        <f>+'[1]ECONOMICA modifi'!$A$28</f>
        <v>SUBTOTAL PERSONAL Y DIRECTOS</v>
      </c>
      <c r="C14" s="41"/>
      <c r="D14" s="41"/>
      <c r="E14" s="41"/>
      <c r="F14" s="31">
        <f>ROUND(+F13+F9,2)</f>
        <v>16724696</v>
      </c>
    </row>
    <row r="15" spans="1:9" s="40" customFormat="1" ht="33.75" customHeight="1" x14ac:dyDescent="0.2">
      <c r="A15" s="17"/>
      <c r="B15" s="38" t="s">
        <v>21</v>
      </c>
      <c r="C15" s="41"/>
      <c r="D15" s="41"/>
      <c r="E15" s="41"/>
      <c r="F15" s="31">
        <f>ROUND(F14*0.19,0)</f>
        <v>3177692</v>
      </c>
      <c r="I15" s="42"/>
    </row>
    <row r="16" spans="1:9" s="40" customFormat="1" ht="33.75" customHeight="1" x14ac:dyDescent="0.2">
      <c r="A16" s="17"/>
      <c r="B16" s="38" t="str">
        <f>+'[1]ECONOMICA modifi'!$A$31</f>
        <v>VALOR TOTAL INCLUIDO IVA</v>
      </c>
      <c r="C16" s="41"/>
      <c r="D16" s="41"/>
      <c r="E16" s="41"/>
      <c r="F16" s="31">
        <f>ROUND(F15+F14,2)</f>
        <v>19902388</v>
      </c>
      <c r="I16" s="43"/>
    </row>
    <row r="17" spans="1:9" ht="12.75" customHeight="1" x14ac:dyDescent="0.2">
      <c r="A17" s="44"/>
      <c r="B17" s="45"/>
      <c r="C17" s="45"/>
      <c r="D17" s="46"/>
      <c r="E17" s="47"/>
      <c r="F17" s="48"/>
      <c r="G17" s="49"/>
      <c r="I17" s="50"/>
    </row>
    <row r="18" spans="1:9" ht="20.25" customHeight="1" x14ac:dyDescent="0.2">
      <c r="A18" s="51"/>
      <c r="B18" s="45"/>
      <c r="C18" s="45"/>
      <c r="D18" s="46"/>
      <c r="E18" s="47"/>
      <c r="F18" s="48"/>
      <c r="I18" s="52"/>
    </row>
    <row r="19" spans="1:9" ht="20.25" customHeight="1" x14ac:dyDescent="0.2">
      <c r="A19" s="51"/>
      <c r="B19" s="45"/>
      <c r="C19" s="45"/>
      <c r="D19" s="46"/>
      <c r="E19" s="47"/>
      <c r="F19" s="48"/>
    </row>
    <row r="20" spans="1:9" ht="20.25" customHeight="1" x14ac:dyDescent="0.2">
      <c r="A20" s="44"/>
      <c r="B20" s="45"/>
      <c r="C20" s="45"/>
      <c r="D20" s="46"/>
      <c r="E20" s="47"/>
      <c r="F20" s="48"/>
    </row>
    <row r="21" spans="1:9" ht="20.25" customHeight="1" x14ac:dyDescent="0.2">
      <c r="A21" s="44"/>
      <c r="B21" s="45"/>
      <c r="C21" s="45"/>
      <c r="D21" s="46"/>
      <c r="E21" s="47"/>
      <c r="F21" s="48"/>
    </row>
    <row r="22" spans="1:9" ht="26.25" customHeight="1" x14ac:dyDescent="0.2">
      <c r="A22" s="44"/>
      <c r="B22" s="45"/>
      <c r="C22" s="45"/>
      <c r="D22" s="46"/>
      <c r="E22" s="53"/>
      <c r="F22" s="54"/>
    </row>
    <row r="33" spans="1:13" s="56" customFormat="1" x14ac:dyDescent="0.2">
      <c r="A33" s="8"/>
      <c r="B33" s="8"/>
      <c r="C33" s="8"/>
      <c r="D33" s="40"/>
      <c r="E33" s="55"/>
      <c r="F33" s="55"/>
      <c r="G33" s="8"/>
      <c r="H33" s="8"/>
      <c r="I33" s="8"/>
      <c r="J33" s="8"/>
      <c r="K33" s="8"/>
      <c r="L33" s="8"/>
      <c r="M33" s="8"/>
    </row>
    <row r="35" spans="1:13" s="56" customFormat="1" x14ac:dyDescent="0.2">
      <c r="A35" s="8"/>
      <c r="B35" s="8"/>
      <c r="C35" s="8"/>
      <c r="D35" s="40"/>
      <c r="E35" s="55"/>
      <c r="F35" s="55"/>
      <c r="G35" s="8"/>
      <c r="H35" s="8"/>
      <c r="I35" s="8"/>
      <c r="J35" s="8"/>
      <c r="K35" s="8"/>
      <c r="L35" s="8"/>
      <c r="M35" s="8"/>
    </row>
    <row r="36" spans="1:13" s="56" customFormat="1" x14ac:dyDescent="0.2">
      <c r="A36" s="8"/>
      <c r="B36" s="8"/>
      <c r="C36" s="8"/>
      <c r="D36" s="40"/>
      <c r="E36" s="55"/>
      <c r="F36" s="55"/>
      <c r="G36" s="8"/>
      <c r="H36" s="8"/>
      <c r="I36" s="8"/>
      <c r="J36" s="8"/>
      <c r="K36" s="8"/>
      <c r="L36" s="8"/>
      <c r="M36" s="8"/>
    </row>
    <row r="37" spans="1:13" s="56" customFormat="1" x14ac:dyDescent="0.2">
      <c r="A37" s="8"/>
      <c r="B37" s="8"/>
      <c r="C37" s="8"/>
      <c r="D37" s="40"/>
      <c r="E37" s="55"/>
      <c r="F37" s="55"/>
      <c r="G37" s="8"/>
      <c r="H37" s="8"/>
      <c r="I37" s="8"/>
      <c r="J37" s="8"/>
      <c r="K37" s="8"/>
      <c r="L37" s="8"/>
      <c r="M37" s="8"/>
    </row>
    <row r="38" spans="1:13" s="56" customFormat="1" x14ac:dyDescent="0.2">
      <c r="A38" s="8"/>
      <c r="B38" s="8"/>
      <c r="C38" s="8"/>
      <c r="D38" s="40"/>
      <c r="E38" s="55"/>
      <c r="F38" s="55"/>
      <c r="G38" s="8"/>
      <c r="H38" s="8"/>
      <c r="I38" s="8"/>
      <c r="J38" s="8"/>
      <c r="K38" s="8"/>
      <c r="L38" s="8"/>
      <c r="M38" s="8"/>
    </row>
    <row r="39" spans="1:13" s="56" customFormat="1" x14ac:dyDescent="0.2">
      <c r="A39" s="8"/>
      <c r="B39" s="8"/>
      <c r="C39" s="8"/>
      <c r="D39" s="40"/>
      <c r="E39" s="55"/>
      <c r="F39" s="55"/>
      <c r="G39" s="8"/>
      <c r="H39" s="8"/>
      <c r="I39" s="8"/>
      <c r="J39" s="8"/>
      <c r="K39" s="8"/>
      <c r="L39" s="8"/>
      <c r="M39" s="8"/>
    </row>
    <row r="40" spans="1:13" s="56" customFormat="1" x14ac:dyDescent="0.2">
      <c r="A40" s="8"/>
      <c r="B40" s="8"/>
      <c r="C40" s="8"/>
      <c r="D40" s="40"/>
      <c r="E40" s="55"/>
      <c r="F40" s="55"/>
      <c r="G40" s="8"/>
      <c r="H40" s="8"/>
      <c r="I40" s="8"/>
      <c r="J40" s="8"/>
      <c r="K40" s="8"/>
      <c r="L40" s="8"/>
      <c r="M40" s="8"/>
    </row>
    <row r="41" spans="1:13" s="56" customFormat="1" x14ac:dyDescent="0.2">
      <c r="A41" s="8"/>
      <c r="B41" s="8"/>
      <c r="C41" s="8"/>
      <c r="D41" s="40"/>
      <c r="E41" s="55"/>
      <c r="F41" s="55"/>
      <c r="G41" s="8"/>
      <c r="H41" s="8"/>
      <c r="I41" s="8"/>
      <c r="J41" s="8"/>
      <c r="K41" s="8"/>
      <c r="L41" s="8"/>
      <c r="M41" s="8"/>
    </row>
    <row r="42" spans="1:13" s="56" customFormat="1" x14ac:dyDescent="0.2">
      <c r="A42" s="8"/>
      <c r="B42" s="8"/>
      <c r="C42" s="8"/>
      <c r="D42" s="40"/>
      <c r="E42" s="55"/>
      <c r="F42" s="55"/>
      <c r="G42" s="8"/>
      <c r="H42" s="8"/>
      <c r="I42" s="8"/>
      <c r="J42" s="8"/>
      <c r="K42" s="8"/>
      <c r="L42" s="8"/>
      <c r="M42" s="8"/>
    </row>
    <row r="43" spans="1:13" s="56" customFormat="1" x14ac:dyDescent="0.2">
      <c r="A43" s="8"/>
      <c r="B43" s="8"/>
      <c r="C43" s="8"/>
      <c r="D43" s="40"/>
      <c r="E43" s="55"/>
      <c r="F43" s="55"/>
      <c r="G43" s="8"/>
      <c r="H43" s="8"/>
      <c r="I43" s="8"/>
      <c r="J43" s="8"/>
      <c r="K43" s="8"/>
      <c r="L43" s="8"/>
      <c r="M43" s="8"/>
    </row>
    <row r="44" spans="1:13" s="56" customFormat="1" x14ac:dyDescent="0.2">
      <c r="A44" s="8"/>
      <c r="B44" s="8"/>
      <c r="C44" s="8"/>
      <c r="D44" s="40"/>
      <c r="E44" s="55"/>
      <c r="F44" s="55"/>
      <c r="G44" s="8"/>
      <c r="H44" s="8"/>
      <c r="I44" s="8"/>
      <c r="J44" s="8"/>
      <c r="K44" s="8"/>
      <c r="L44" s="8"/>
      <c r="M44" s="8"/>
    </row>
  </sheetData>
  <mergeCells count="7">
    <mergeCell ref="C16:E16"/>
    <mergeCell ref="A1:F2"/>
    <mergeCell ref="A3:F3"/>
    <mergeCell ref="C9:E9"/>
    <mergeCell ref="C13:E13"/>
    <mergeCell ref="C14:E14"/>
    <mergeCell ref="C15:E15"/>
  </mergeCells>
  <printOptions horizontalCentered="1"/>
  <pageMargins left="0.31496062992125984" right="0.31496062992125984" top="1.1811023622047245" bottom="0.70866141732283472" header="0.11811023622047245" footer="0"/>
  <pageSetup scale="66" fitToHeight="0" orientation="portrait" r:id="rId1"/>
  <headerFooter alignWithMargins="0">
    <oddHeader xml:space="preserve">&amp;L&amp;G
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INTERVENTORIA</vt:lpstr>
      <vt:lpstr>INTERVENTORIA!Área_de_impresión</vt:lpstr>
      <vt:lpstr>INTERVENTORIA!Títulos_a_imprimir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 Perdomo Quintero</dc:creator>
  <cp:lastModifiedBy>Enrique  Perdomo Quintero</cp:lastModifiedBy>
  <dcterms:created xsi:type="dcterms:W3CDTF">2025-10-28T22:58:18Z</dcterms:created>
  <dcterms:modified xsi:type="dcterms:W3CDTF">2025-10-28T23:00:57Z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2025-10-28T22:58:39Z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74bc0cd4-b7c4-4e5e-80fc-c0d28a796c30</vt:lpwstr>
  </property>
  <property fmtid="{D5CDD505-2E9C-101B-9397-08002B2CF9AE}" pid="7" name="MSIP_Label_defa4170-0d19-0005-0004-bc88714345d2_ActionId">
    <vt:lpwstr>88dfd9ff-7b83-41d2-aed3-331d2d4b7638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