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USUARIO\Downloads\DOCUMENTOS FINALES BOLSA\"/>
    </mc:Choice>
  </mc:AlternateContent>
  <xr:revisionPtr revIDLastSave="0" documentId="13_ncr:1_{4BA0475C-AFF3-43B6-847B-B0EF1800761B}" xr6:coauthVersionLast="47" xr6:coauthVersionMax="47" xr10:uidLastSave="{00000000-0000-0000-0000-000000000000}"/>
  <bookViews>
    <workbookView xWindow="-108" yWindow="-108" windowWidth="23256" windowHeight="12456" activeTab="1" xr2:uid="{F0399DB0-D472-496D-AD73-48B7E4B946EB}"/>
  </bookViews>
  <sheets>
    <sheet name="PROYECCION PRESUPUESTO" sheetId="1" r:id="rId1"/>
    <sheet name="PRESUPUESTO OFICIAL " sheetId="4" r:id="rId2"/>
  </sheets>
  <definedNames>
    <definedName name="_xlnm._FilterDatabase" localSheetId="1" hidden="1">'PRESUPUESTO OFICIAL '!$A$3:$I$327</definedName>
    <definedName name="_xlnm._FilterDatabase" localSheetId="0" hidden="1">'PROYECCION PRESUPUESTO'!$A$8:$BX$333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7" i="4" l="1"/>
  <c r="A5" i="4"/>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A133" i="4" s="1"/>
  <c r="A134" i="4" s="1"/>
  <c r="A135" i="4" s="1"/>
  <c r="A136" i="4" s="1"/>
  <c r="A137" i="4" s="1"/>
  <c r="A138" i="4" s="1"/>
  <c r="A139" i="4" s="1"/>
  <c r="A140" i="4" s="1"/>
  <c r="A141" i="4" s="1"/>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201" i="4" s="1"/>
  <c r="A202" i="4" s="1"/>
  <c r="A203" i="4" s="1"/>
  <c r="A204" i="4" s="1"/>
  <c r="A205" i="4" s="1"/>
  <c r="A206" i="4" s="1"/>
  <c r="A207" i="4" s="1"/>
  <c r="A208" i="4" s="1"/>
  <c r="A209" i="4" s="1"/>
  <c r="A210" i="4" s="1"/>
  <c r="A211" i="4" s="1"/>
  <c r="A212" i="4" s="1"/>
  <c r="A213" i="4" s="1"/>
  <c r="A214" i="4" s="1"/>
  <c r="A215" i="4" s="1"/>
  <c r="A216" i="4" s="1"/>
  <c r="A217" i="4" s="1"/>
  <c r="A218" i="4" s="1"/>
  <c r="A219" i="4" s="1"/>
  <c r="A220" i="4" s="1"/>
  <c r="A221" i="4" s="1"/>
  <c r="A222" i="4" s="1"/>
  <c r="A223" i="4" s="1"/>
  <c r="A224" i="4" s="1"/>
  <c r="A225" i="4" s="1"/>
  <c r="A226" i="4" s="1"/>
  <c r="A227" i="4" s="1"/>
  <c r="A228" i="4" s="1"/>
  <c r="A229" i="4" s="1"/>
  <c r="A230" i="4" s="1"/>
  <c r="A231" i="4" s="1"/>
  <c r="A232" i="4" s="1"/>
  <c r="A233" i="4" s="1"/>
  <c r="A234" i="4" s="1"/>
  <c r="A235" i="4" s="1"/>
  <c r="A236" i="4" s="1"/>
  <c r="A237" i="4" s="1"/>
  <c r="A238" i="4" s="1"/>
  <c r="A239" i="4" s="1"/>
  <c r="A240" i="4" s="1"/>
  <c r="A241" i="4" s="1"/>
  <c r="A242" i="4" s="1"/>
  <c r="A243" i="4" s="1"/>
  <c r="A244" i="4" s="1"/>
  <c r="A245" i="4" s="1"/>
  <c r="A246" i="4" s="1"/>
  <c r="A247" i="4" s="1"/>
  <c r="A248" i="4" s="1"/>
  <c r="A249" i="4" s="1"/>
  <c r="A250" i="4" s="1"/>
  <c r="A251" i="4" s="1"/>
  <c r="A252" i="4" s="1"/>
  <c r="A253" i="4" s="1"/>
  <c r="A254" i="4" s="1"/>
  <c r="A255" i="4" s="1"/>
  <c r="A256" i="4" s="1"/>
  <c r="A257" i="4" s="1"/>
  <c r="A258" i="4" s="1"/>
  <c r="A259" i="4" s="1"/>
  <c r="A260" i="4" s="1"/>
  <c r="A261" i="4" s="1"/>
  <c r="A262" i="4" s="1"/>
  <c r="A263" i="4" s="1"/>
  <c r="A264" i="4" s="1"/>
  <c r="A265" i="4" s="1"/>
  <c r="A266" i="4" s="1"/>
  <c r="A267" i="4" s="1"/>
  <c r="A268" i="4" s="1"/>
  <c r="A269" i="4" s="1"/>
  <c r="A270" i="4" s="1"/>
  <c r="A271" i="4" s="1"/>
  <c r="A272" i="4" s="1"/>
  <c r="A273" i="4" s="1"/>
  <c r="A274" i="4" s="1"/>
  <c r="A275" i="4" s="1"/>
  <c r="A276" i="4" s="1"/>
  <c r="A277" i="4" s="1"/>
  <c r="A278" i="4" s="1"/>
  <c r="A279" i="4" s="1"/>
  <c r="A280" i="4" s="1"/>
  <c r="A281" i="4" s="1"/>
  <c r="A282" i="4" s="1"/>
  <c r="A283" i="4" s="1"/>
  <c r="A284" i="4" s="1"/>
  <c r="A285" i="4" s="1"/>
  <c r="A286" i="4" s="1"/>
  <c r="A287" i="4" s="1"/>
  <c r="A288" i="4" s="1"/>
  <c r="A289" i="4" s="1"/>
  <c r="A290" i="4" s="1"/>
  <c r="A291" i="4" s="1"/>
  <c r="A292" i="4" s="1"/>
  <c r="A293" i="4" s="1"/>
  <c r="A294" i="4" s="1"/>
  <c r="A295" i="4" s="1"/>
  <c r="A296" i="4" s="1"/>
  <c r="A297" i="4" s="1"/>
  <c r="A298" i="4" s="1"/>
  <c r="A299" i="4" s="1"/>
  <c r="A300" i="4" s="1"/>
  <c r="A301" i="4" s="1"/>
  <c r="A302" i="4" s="1"/>
  <c r="A303" i="4" s="1"/>
  <c r="A304" i="4" s="1"/>
  <c r="A305" i="4" s="1"/>
  <c r="A306" i="4" s="1"/>
  <c r="A307" i="4" s="1"/>
  <c r="A308" i="4" s="1"/>
  <c r="A309" i="4" s="1"/>
  <c r="A310" i="4" s="1"/>
  <c r="A311" i="4" s="1"/>
  <c r="A312" i="4" s="1"/>
  <c r="A313" i="4" s="1"/>
  <c r="A314" i="4" s="1"/>
  <c r="A315" i="4" s="1"/>
  <c r="A316" i="4" s="1"/>
  <c r="A317" i="4" s="1"/>
  <c r="A318" i="4" s="1"/>
  <c r="A319" i="4" s="1"/>
  <c r="A320" i="4" s="1"/>
  <c r="A321" i="4" s="1"/>
  <c r="A322" i="4" s="1"/>
  <c r="A323" i="4" s="1"/>
  <c r="A324" i="4" s="1"/>
  <c r="A325" i="4" s="1"/>
  <c r="A326" i="4" s="1"/>
  <c r="G30" i="1"/>
  <c r="G16" i="1"/>
  <c r="X334" i="1"/>
  <c r="J329" i="1"/>
  <c r="K329" i="1" s="1"/>
  <c r="J330" i="1"/>
  <c r="K330" i="1" s="1"/>
  <c r="J331" i="1"/>
  <c r="K331" i="1" s="1"/>
  <c r="J328" i="1"/>
  <c r="K328" i="1" s="1"/>
  <c r="P331" i="1"/>
  <c r="Q331" i="1" s="1"/>
  <c r="M329" i="1"/>
  <c r="N329" i="1" s="1"/>
  <c r="M330" i="1"/>
  <c r="N330" i="1" s="1"/>
  <c r="M331" i="1"/>
  <c r="N331" i="1" s="1"/>
  <c r="M328" i="1"/>
  <c r="N328" i="1" s="1"/>
  <c r="Y328" i="1"/>
  <c r="Y329" i="1"/>
  <c r="Y330" i="1"/>
  <c r="Y331" i="1"/>
  <c r="P329" i="1"/>
  <c r="P330" i="1"/>
  <c r="Q330" i="1" s="1"/>
  <c r="P328" i="1"/>
  <c r="Q328" i="1" s="1"/>
  <c r="G10" i="1"/>
  <c r="G11" i="1"/>
  <c r="G12" i="1"/>
  <c r="G13" i="1"/>
  <c r="G14" i="1"/>
  <c r="G15" i="1"/>
  <c r="G17" i="1"/>
  <c r="G18" i="1"/>
  <c r="G19" i="1"/>
  <c r="G20" i="1"/>
  <c r="G21" i="1"/>
  <c r="G22" i="1"/>
  <c r="G23" i="1"/>
  <c r="G24" i="1"/>
  <c r="G25" i="1"/>
  <c r="G26" i="1"/>
  <c r="G27" i="1"/>
  <c r="G28" i="1"/>
  <c r="G29"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9" i="1"/>
  <c r="S329" i="1" l="1"/>
  <c r="T329" i="1" s="1"/>
  <c r="U329" i="1" s="1"/>
  <c r="AR329" i="1" s="1"/>
  <c r="Q329" i="1"/>
  <c r="S330" i="1"/>
  <c r="S331" i="1"/>
  <c r="S328" i="1"/>
  <c r="T328" i="1" s="1"/>
  <c r="U328" i="1" s="1"/>
  <c r="V330" i="1" l="1"/>
  <c r="W330" i="1" s="1"/>
  <c r="AP328" i="1"/>
  <c r="AR328" i="1"/>
  <c r="X329" i="1"/>
  <c r="AP329" i="1"/>
  <c r="Z329" i="1"/>
  <c r="Z328" i="1"/>
  <c r="AB329" i="1"/>
  <c r="V329" i="1"/>
  <c r="W329" i="1" s="1"/>
  <c r="T330" i="1"/>
  <c r="V328" i="1"/>
  <c r="W328" i="1" s="1"/>
  <c r="T331" i="1"/>
  <c r="U331" i="1" s="1"/>
  <c r="AR331" i="1" s="1"/>
  <c r="V331" i="1"/>
  <c r="W331" i="1" s="1"/>
  <c r="X328" i="1"/>
  <c r="AB328" i="1"/>
  <c r="D10" i="1"/>
  <c r="D11" i="1" s="1"/>
  <c r="D12" i="1" s="1"/>
  <c r="D13" i="1" s="1"/>
  <c r="D14" i="1" s="1"/>
  <c r="D15" i="1" s="1"/>
  <c r="D16" i="1" s="1"/>
  <c r="D17" i="1" s="1"/>
  <c r="D18" i="1" s="1"/>
  <c r="D19" i="1" s="1"/>
  <c r="D20" i="1" s="1"/>
  <c r="D21" i="1" s="1"/>
  <c r="V333" i="1"/>
  <c r="V334" i="1" s="1"/>
  <c r="W334" i="1" s="1"/>
  <c r="J332" i="1"/>
  <c r="S9" i="1"/>
  <c r="U330" i="1" l="1"/>
  <c r="AR330" i="1" s="1"/>
  <c r="D22" i="1"/>
  <c r="D23" i="1" s="1"/>
  <c r="D24" i="1" s="1"/>
  <c r="D25" i="1" s="1"/>
  <c r="D26" i="1" s="1"/>
  <c r="D27" i="1" s="1"/>
  <c r="D28" i="1" s="1"/>
  <c r="D29" i="1" s="1"/>
  <c r="D30" i="1" s="1"/>
  <c r="D31" i="1" s="1"/>
  <c r="D32" i="1" s="1"/>
  <c r="D33" i="1" s="1"/>
  <c r="D34" i="1" s="1"/>
  <c r="D35" i="1" s="1"/>
  <c r="D36" i="1" s="1"/>
  <c r="D37" i="1" s="1"/>
  <c r="D38" i="1" s="1"/>
  <c r="AP331" i="1"/>
  <c r="Z331" i="1"/>
  <c r="AB331" i="1"/>
  <c r="X331" i="1"/>
  <c r="W333" i="1"/>
  <c r="K222" i="1"/>
  <c r="L222" i="1" s="1"/>
  <c r="K325" i="1"/>
  <c r="L325" i="1" s="1"/>
  <c r="N325" i="1"/>
  <c r="O325" i="1" s="1"/>
  <c r="Q325" i="1"/>
  <c r="R325" i="1" s="1"/>
  <c r="S325" i="1"/>
  <c r="K326" i="1"/>
  <c r="L326" i="1" s="1"/>
  <c r="N326" i="1"/>
  <c r="O326" i="1" s="1"/>
  <c r="Q326" i="1"/>
  <c r="R326" i="1" s="1"/>
  <c r="S326" i="1"/>
  <c r="V326" i="1" s="1"/>
  <c r="K327" i="1"/>
  <c r="L327" i="1" s="1"/>
  <c r="N327" i="1"/>
  <c r="O327" i="1" s="1"/>
  <c r="Q327" i="1"/>
  <c r="R327" i="1" s="1"/>
  <c r="S327" i="1"/>
  <c r="V327" i="1" s="1"/>
  <c r="K242" i="1"/>
  <c r="L242" i="1" s="1"/>
  <c r="N284" i="1"/>
  <c r="O284" i="1" s="1"/>
  <c r="S240" i="1"/>
  <c r="Q251" i="1"/>
  <c r="R251" i="1" s="1"/>
  <c r="Q258" i="1"/>
  <c r="R258" i="1" s="1"/>
  <c r="Q259" i="1"/>
  <c r="R259" i="1" s="1"/>
  <c r="Q263" i="1"/>
  <c r="R263" i="1" s="1"/>
  <c r="Q264" i="1"/>
  <c r="R264" i="1" s="1"/>
  <c r="Q265" i="1"/>
  <c r="R265" i="1" s="1"/>
  <c r="Q266" i="1"/>
  <c r="R266" i="1" s="1"/>
  <c r="Q267" i="1"/>
  <c r="R267" i="1" s="1"/>
  <c r="Q271" i="1"/>
  <c r="R271" i="1" s="1"/>
  <c r="Q272" i="1"/>
  <c r="R272" i="1" s="1"/>
  <c r="Q273" i="1"/>
  <c r="R273" i="1" s="1"/>
  <c r="Q274" i="1"/>
  <c r="R274" i="1" s="1"/>
  <c r="Q275" i="1"/>
  <c r="R275" i="1" s="1"/>
  <c r="Q283" i="1"/>
  <c r="R283" i="1" s="1"/>
  <c r="Q288" i="1"/>
  <c r="R288" i="1" s="1"/>
  <c r="Q289" i="1"/>
  <c r="R289" i="1" s="1"/>
  <c r="Q290" i="1"/>
  <c r="R290" i="1" s="1"/>
  <c r="Q291" i="1"/>
  <c r="R291" i="1" s="1"/>
  <c r="Q295" i="1"/>
  <c r="R295" i="1" s="1"/>
  <c r="Q296" i="1"/>
  <c r="R296" i="1" s="1"/>
  <c r="Q297" i="1"/>
  <c r="R297" i="1" s="1"/>
  <c r="Q298" i="1"/>
  <c r="R298" i="1" s="1"/>
  <c r="Q299" i="1"/>
  <c r="R299" i="1" s="1"/>
  <c r="Q307" i="1"/>
  <c r="R307" i="1" s="1"/>
  <c r="Q312" i="1"/>
  <c r="R312" i="1" s="1"/>
  <c r="Q313" i="1"/>
  <c r="R313" i="1" s="1"/>
  <c r="Q314" i="1"/>
  <c r="R314" i="1" s="1"/>
  <c r="Q315" i="1"/>
  <c r="R315" i="1" s="1"/>
  <c r="Q319" i="1"/>
  <c r="R319" i="1" s="1"/>
  <c r="Q320" i="1"/>
  <c r="R320" i="1" s="1"/>
  <c r="Q321" i="1"/>
  <c r="R321" i="1" s="1"/>
  <c r="Q322" i="1"/>
  <c r="R322" i="1" s="1"/>
  <c r="Q323" i="1"/>
  <c r="R323" i="1" s="1"/>
  <c r="N247" i="1"/>
  <c r="O247" i="1" s="1"/>
  <c r="N248" i="1"/>
  <c r="O248" i="1" s="1"/>
  <c r="N249" i="1"/>
  <c r="O249" i="1" s="1"/>
  <c r="N250" i="1"/>
  <c r="O250" i="1" s="1"/>
  <c r="N251" i="1"/>
  <c r="O251" i="1" s="1"/>
  <c r="N255" i="1"/>
  <c r="O255" i="1" s="1"/>
  <c r="N257" i="1"/>
  <c r="O257" i="1" s="1"/>
  <c r="N258" i="1"/>
  <c r="O258" i="1" s="1"/>
  <c r="N259" i="1"/>
  <c r="N264" i="1"/>
  <c r="O264" i="1" s="1"/>
  <c r="N265" i="1"/>
  <c r="O265" i="1" s="1"/>
  <c r="N266" i="1"/>
  <c r="O266" i="1" s="1"/>
  <c r="N267" i="1"/>
  <c r="O267" i="1" s="1"/>
  <c r="N272" i="1"/>
  <c r="O272" i="1" s="1"/>
  <c r="N275" i="1"/>
  <c r="O275" i="1" s="1"/>
  <c r="N279" i="1"/>
  <c r="O279" i="1" s="1"/>
  <c r="N280" i="1"/>
  <c r="O280" i="1" s="1"/>
  <c r="N281" i="1"/>
  <c r="O281" i="1" s="1"/>
  <c r="N282" i="1"/>
  <c r="O282" i="1" s="1"/>
  <c r="N283" i="1"/>
  <c r="O283" i="1" s="1"/>
  <c r="N290" i="1"/>
  <c r="O290" i="1" s="1"/>
  <c r="N291" i="1"/>
  <c r="O291" i="1" s="1"/>
  <c r="N295" i="1"/>
  <c r="O295" i="1" s="1"/>
  <c r="N296" i="1"/>
  <c r="O296" i="1" s="1"/>
  <c r="N298" i="1"/>
  <c r="O298" i="1" s="1"/>
  <c r="N305" i="1"/>
  <c r="O305" i="1" s="1"/>
  <c r="N307" i="1"/>
  <c r="O307" i="1" s="1"/>
  <c r="N312" i="1"/>
  <c r="O312" i="1" s="1"/>
  <c r="N313" i="1"/>
  <c r="O313" i="1" s="1"/>
  <c r="N314" i="1"/>
  <c r="O314" i="1" s="1"/>
  <c r="N315" i="1"/>
  <c r="O315" i="1" s="1"/>
  <c r="N320" i="1"/>
  <c r="O320" i="1" s="1"/>
  <c r="N321" i="1"/>
  <c r="O321" i="1" s="1"/>
  <c r="N322" i="1"/>
  <c r="O322" i="1" s="1"/>
  <c r="N323" i="1"/>
  <c r="O323" i="1" s="1"/>
  <c r="N253" i="1"/>
  <c r="O253" i="1" s="1"/>
  <c r="N254" i="1"/>
  <c r="O254" i="1" s="1"/>
  <c r="N269" i="1"/>
  <c r="O269" i="1" s="1"/>
  <c r="N270" i="1"/>
  <c r="O270" i="1" s="1"/>
  <c r="N273" i="1"/>
  <c r="O273" i="1" s="1"/>
  <c r="N274" i="1"/>
  <c r="O274" i="1" s="1"/>
  <c r="N278" i="1"/>
  <c r="O278" i="1" s="1"/>
  <c r="N288" i="1"/>
  <c r="O288" i="1" s="1"/>
  <c r="N289" i="1"/>
  <c r="O289" i="1" s="1"/>
  <c r="N302" i="1"/>
  <c r="O302" i="1" s="1"/>
  <c r="N303" i="1"/>
  <c r="O303" i="1" s="1"/>
  <c r="N304" i="1"/>
  <c r="O304" i="1" s="1"/>
  <c r="N306" i="1"/>
  <c r="O306" i="1" s="1"/>
  <c r="N310" i="1"/>
  <c r="O310" i="1" s="1"/>
  <c r="N317" i="1"/>
  <c r="O317" i="1" s="1"/>
  <c r="N256" i="1"/>
  <c r="O256" i="1" s="1"/>
  <c r="N297" i="1"/>
  <c r="O297" i="1" s="1"/>
  <c r="N299" i="1"/>
  <c r="O299" i="1" s="1"/>
  <c r="K241" i="1"/>
  <c r="L241" i="1" s="1"/>
  <c r="Q212" i="1"/>
  <c r="R212" i="1" s="1"/>
  <c r="Q213" i="1"/>
  <c r="R213" i="1" s="1"/>
  <c r="N212" i="1"/>
  <c r="O212" i="1" s="1"/>
  <c r="N213" i="1"/>
  <c r="O213" i="1" s="1"/>
  <c r="K212" i="1"/>
  <c r="L212" i="1" s="1"/>
  <c r="K213" i="1"/>
  <c r="L213" i="1" s="1"/>
  <c r="Q27" i="1"/>
  <c r="R27" i="1" s="1"/>
  <c r="Q26" i="1"/>
  <c r="R26" i="1" s="1"/>
  <c r="S26" i="1"/>
  <c r="N26" i="1"/>
  <c r="O26" i="1" s="1"/>
  <c r="K26" i="1"/>
  <c r="L26" i="1" s="1"/>
  <c r="S25" i="1"/>
  <c r="Q25" i="1"/>
  <c r="R25" i="1" s="1"/>
  <c r="N25" i="1"/>
  <c r="O25" i="1" s="1"/>
  <c r="K25" i="1"/>
  <c r="L25" i="1" s="1"/>
  <c r="V9" i="1"/>
  <c r="W9" i="1" s="1"/>
  <c r="S212" i="1"/>
  <c r="S213" i="1"/>
  <c r="K240" i="1"/>
  <c r="N240" i="1"/>
  <c r="O240" i="1" s="1"/>
  <c r="Q240" i="1"/>
  <c r="R240" i="1" s="1"/>
  <c r="N241" i="1"/>
  <c r="O241" i="1" s="1"/>
  <c r="Q241" i="1"/>
  <c r="R241" i="1" s="1"/>
  <c r="S241" i="1"/>
  <c r="N242" i="1"/>
  <c r="O242" i="1" s="1"/>
  <c r="Q242" i="1"/>
  <c r="R242" i="1" s="1"/>
  <c r="S242" i="1"/>
  <c r="N243" i="1"/>
  <c r="O243" i="1" s="1"/>
  <c r="Q243" i="1"/>
  <c r="R243" i="1" s="1"/>
  <c r="N244" i="1"/>
  <c r="O244" i="1" s="1"/>
  <c r="Q244" i="1"/>
  <c r="R244" i="1" s="1"/>
  <c r="N245" i="1"/>
  <c r="O245" i="1" s="1"/>
  <c r="Q245" i="1"/>
  <c r="R245" i="1" s="1"/>
  <c r="N246" i="1"/>
  <c r="O246" i="1" s="1"/>
  <c r="Q246" i="1"/>
  <c r="R246" i="1" s="1"/>
  <c r="Q247" i="1"/>
  <c r="R247" i="1" s="1"/>
  <c r="Q248" i="1"/>
  <c r="R248" i="1" s="1"/>
  <c r="Q249" i="1"/>
  <c r="R249" i="1" s="1"/>
  <c r="Q250" i="1"/>
  <c r="R250" i="1" s="1"/>
  <c r="N252" i="1"/>
  <c r="O252" i="1" s="1"/>
  <c r="Q252" i="1"/>
  <c r="R252" i="1" s="1"/>
  <c r="Q253" i="1"/>
  <c r="R253" i="1" s="1"/>
  <c r="Q254" i="1"/>
  <c r="R254" i="1" s="1"/>
  <c r="Q255" i="1"/>
  <c r="R255" i="1" s="1"/>
  <c r="Q256" i="1"/>
  <c r="R256" i="1" s="1"/>
  <c r="Q257" i="1"/>
  <c r="R257" i="1" s="1"/>
  <c r="N260" i="1"/>
  <c r="O260" i="1" s="1"/>
  <c r="Q260" i="1"/>
  <c r="R260" i="1" s="1"/>
  <c r="N261" i="1"/>
  <c r="O261" i="1" s="1"/>
  <c r="Q261" i="1"/>
  <c r="R261" i="1" s="1"/>
  <c r="N262" i="1"/>
  <c r="O262" i="1" s="1"/>
  <c r="Q262" i="1"/>
  <c r="R262" i="1" s="1"/>
  <c r="N263" i="1"/>
  <c r="O263" i="1" s="1"/>
  <c r="N268" i="1"/>
  <c r="O268" i="1" s="1"/>
  <c r="Q268" i="1"/>
  <c r="R268" i="1" s="1"/>
  <c r="Q269" i="1"/>
  <c r="R269" i="1" s="1"/>
  <c r="Q270" i="1"/>
  <c r="R270" i="1" s="1"/>
  <c r="N271" i="1"/>
  <c r="O271" i="1" s="1"/>
  <c r="N276" i="1"/>
  <c r="O276" i="1" s="1"/>
  <c r="Q276" i="1"/>
  <c r="R276" i="1" s="1"/>
  <c r="N277" i="1"/>
  <c r="O277" i="1" s="1"/>
  <c r="Q277" i="1"/>
  <c r="R277" i="1" s="1"/>
  <c r="Q278" i="1"/>
  <c r="R278" i="1" s="1"/>
  <c r="Q279" i="1"/>
  <c r="R279" i="1" s="1"/>
  <c r="Q280" i="1"/>
  <c r="R280" i="1" s="1"/>
  <c r="Q281" i="1"/>
  <c r="R281" i="1" s="1"/>
  <c r="Q282" i="1"/>
  <c r="R282" i="1" s="1"/>
  <c r="Q284" i="1"/>
  <c r="R284" i="1" s="1"/>
  <c r="N285" i="1"/>
  <c r="O285" i="1" s="1"/>
  <c r="Q285" i="1"/>
  <c r="R285" i="1" s="1"/>
  <c r="N286" i="1"/>
  <c r="O286" i="1" s="1"/>
  <c r="Q286" i="1"/>
  <c r="R286" i="1" s="1"/>
  <c r="Q287" i="1"/>
  <c r="R287" i="1" s="1"/>
  <c r="N292" i="1"/>
  <c r="O292" i="1" s="1"/>
  <c r="Q292" i="1"/>
  <c r="R292" i="1" s="1"/>
  <c r="N293" i="1"/>
  <c r="O293" i="1" s="1"/>
  <c r="Q293" i="1"/>
  <c r="R293" i="1" s="1"/>
  <c r="N294" i="1"/>
  <c r="O294" i="1" s="1"/>
  <c r="Q294" i="1"/>
  <c r="R294" i="1" s="1"/>
  <c r="N300" i="1"/>
  <c r="O300" i="1" s="1"/>
  <c r="Q300" i="1"/>
  <c r="R300" i="1" s="1"/>
  <c r="N301" i="1"/>
  <c r="O301" i="1" s="1"/>
  <c r="Q301" i="1"/>
  <c r="R301" i="1" s="1"/>
  <c r="Q302" i="1"/>
  <c r="R302" i="1" s="1"/>
  <c r="Q303" i="1"/>
  <c r="R303" i="1" s="1"/>
  <c r="Q304" i="1"/>
  <c r="R304" i="1" s="1"/>
  <c r="Q305" i="1"/>
  <c r="R305" i="1" s="1"/>
  <c r="Q306" i="1"/>
  <c r="R306" i="1" s="1"/>
  <c r="N308" i="1"/>
  <c r="O308" i="1" s="1"/>
  <c r="Q308" i="1"/>
  <c r="R308" i="1" s="1"/>
  <c r="N309" i="1"/>
  <c r="O309" i="1" s="1"/>
  <c r="Q309" i="1"/>
  <c r="R309" i="1" s="1"/>
  <c r="Q310" i="1"/>
  <c r="R310" i="1" s="1"/>
  <c r="N311" i="1"/>
  <c r="O311" i="1" s="1"/>
  <c r="Q311" i="1"/>
  <c r="R311" i="1" s="1"/>
  <c r="N316" i="1"/>
  <c r="O316" i="1" s="1"/>
  <c r="Q316" i="1"/>
  <c r="R316" i="1" s="1"/>
  <c r="Q317" i="1"/>
  <c r="R317" i="1" s="1"/>
  <c r="N318" i="1"/>
  <c r="O318" i="1" s="1"/>
  <c r="Q318" i="1"/>
  <c r="R318" i="1" s="1"/>
  <c r="N319" i="1"/>
  <c r="O319" i="1" s="1"/>
  <c r="N324" i="1"/>
  <c r="O324" i="1" s="1"/>
  <c r="Q324" i="1"/>
  <c r="R324" i="1" s="1"/>
  <c r="S18" i="1"/>
  <c r="S19" i="1"/>
  <c r="S20" i="1"/>
  <c r="S21" i="1"/>
  <c r="S22" i="1"/>
  <c r="S23" i="1"/>
  <c r="S24"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10" i="1"/>
  <c r="S11" i="1"/>
  <c r="S12" i="1"/>
  <c r="S13" i="1"/>
  <c r="S14" i="1"/>
  <c r="S15" i="1"/>
  <c r="S16" i="1"/>
  <c r="S17" i="1"/>
  <c r="Q10" i="1"/>
  <c r="R10" i="1" s="1"/>
  <c r="Q11" i="1"/>
  <c r="R11" i="1" s="1"/>
  <c r="Q12" i="1"/>
  <c r="R12" i="1" s="1"/>
  <c r="Q13" i="1"/>
  <c r="R13" i="1" s="1"/>
  <c r="Q14" i="1"/>
  <c r="R14" i="1" s="1"/>
  <c r="Q15" i="1"/>
  <c r="R15" i="1" s="1"/>
  <c r="Q16" i="1"/>
  <c r="R16" i="1" s="1"/>
  <c r="Q17" i="1"/>
  <c r="R17" i="1" s="1"/>
  <c r="Q18" i="1"/>
  <c r="R18" i="1" s="1"/>
  <c r="Q19" i="1"/>
  <c r="R19" i="1" s="1"/>
  <c r="Q20" i="1"/>
  <c r="R20" i="1" s="1"/>
  <c r="Q21" i="1"/>
  <c r="R21" i="1" s="1"/>
  <c r="Q22" i="1"/>
  <c r="R22" i="1" s="1"/>
  <c r="Q23" i="1"/>
  <c r="R23" i="1" s="1"/>
  <c r="Q24" i="1"/>
  <c r="R24"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Q48" i="1"/>
  <c r="R48" i="1" s="1"/>
  <c r="Q49" i="1"/>
  <c r="R49" i="1" s="1"/>
  <c r="Q50" i="1"/>
  <c r="R50" i="1" s="1"/>
  <c r="Q51" i="1"/>
  <c r="R51" i="1" s="1"/>
  <c r="Q52" i="1"/>
  <c r="R52" i="1" s="1"/>
  <c r="Q53" i="1"/>
  <c r="R53" i="1" s="1"/>
  <c r="Q54" i="1"/>
  <c r="R54" i="1" s="1"/>
  <c r="Q55" i="1"/>
  <c r="R55" i="1" s="1"/>
  <c r="Q56" i="1"/>
  <c r="R56" i="1" s="1"/>
  <c r="Q57" i="1"/>
  <c r="R57" i="1" s="1"/>
  <c r="Q58" i="1"/>
  <c r="R58" i="1" s="1"/>
  <c r="Q59" i="1"/>
  <c r="R59" i="1" s="1"/>
  <c r="Q60" i="1"/>
  <c r="R60" i="1" s="1"/>
  <c r="Q61" i="1"/>
  <c r="R61" i="1" s="1"/>
  <c r="Q62" i="1"/>
  <c r="R62" i="1" s="1"/>
  <c r="Q63" i="1"/>
  <c r="R63" i="1" s="1"/>
  <c r="Q64" i="1"/>
  <c r="R64" i="1" s="1"/>
  <c r="Q65" i="1"/>
  <c r="R65" i="1" s="1"/>
  <c r="Q66" i="1"/>
  <c r="R66" i="1" s="1"/>
  <c r="Q67" i="1"/>
  <c r="R67" i="1" s="1"/>
  <c r="Q68" i="1"/>
  <c r="R68" i="1" s="1"/>
  <c r="Q69" i="1"/>
  <c r="R69" i="1" s="1"/>
  <c r="Q70" i="1"/>
  <c r="R70" i="1" s="1"/>
  <c r="Q71" i="1"/>
  <c r="R71" i="1" s="1"/>
  <c r="Q72" i="1"/>
  <c r="R72" i="1" s="1"/>
  <c r="Q73" i="1"/>
  <c r="R73" i="1" s="1"/>
  <c r="Q74" i="1"/>
  <c r="R74" i="1" s="1"/>
  <c r="Q75" i="1"/>
  <c r="R75" i="1" s="1"/>
  <c r="Q76" i="1"/>
  <c r="R76" i="1" s="1"/>
  <c r="Q77" i="1"/>
  <c r="R77" i="1" s="1"/>
  <c r="Q78" i="1"/>
  <c r="R78" i="1" s="1"/>
  <c r="Q79" i="1"/>
  <c r="R79" i="1" s="1"/>
  <c r="Q80" i="1"/>
  <c r="R80" i="1" s="1"/>
  <c r="Q81" i="1"/>
  <c r="R81" i="1" s="1"/>
  <c r="Q82" i="1"/>
  <c r="R82" i="1" s="1"/>
  <c r="Q83" i="1"/>
  <c r="R83" i="1" s="1"/>
  <c r="Q84" i="1"/>
  <c r="R84" i="1" s="1"/>
  <c r="Q85" i="1"/>
  <c r="R85" i="1" s="1"/>
  <c r="Q86" i="1"/>
  <c r="R86" i="1" s="1"/>
  <c r="Q87" i="1"/>
  <c r="R87" i="1" s="1"/>
  <c r="Q88" i="1"/>
  <c r="R88" i="1" s="1"/>
  <c r="Q89" i="1"/>
  <c r="R89" i="1" s="1"/>
  <c r="Q90" i="1"/>
  <c r="R90" i="1" s="1"/>
  <c r="Q91" i="1"/>
  <c r="R91" i="1" s="1"/>
  <c r="Q92" i="1"/>
  <c r="R92" i="1" s="1"/>
  <c r="Q93" i="1"/>
  <c r="R93" i="1" s="1"/>
  <c r="Q94" i="1"/>
  <c r="R94" i="1" s="1"/>
  <c r="Q95" i="1"/>
  <c r="R95" i="1" s="1"/>
  <c r="Q96" i="1"/>
  <c r="R96" i="1" s="1"/>
  <c r="Q97" i="1"/>
  <c r="R97" i="1" s="1"/>
  <c r="Q98" i="1"/>
  <c r="R98" i="1" s="1"/>
  <c r="Q99" i="1"/>
  <c r="R99" i="1" s="1"/>
  <c r="Q100" i="1"/>
  <c r="R100" i="1" s="1"/>
  <c r="Q101" i="1"/>
  <c r="R101" i="1" s="1"/>
  <c r="Q102" i="1"/>
  <c r="R102" i="1" s="1"/>
  <c r="Q103" i="1"/>
  <c r="R103" i="1" s="1"/>
  <c r="Q104" i="1"/>
  <c r="R104" i="1" s="1"/>
  <c r="Q105" i="1"/>
  <c r="R105" i="1" s="1"/>
  <c r="Q106" i="1"/>
  <c r="R106" i="1" s="1"/>
  <c r="Q107" i="1"/>
  <c r="R107" i="1" s="1"/>
  <c r="Q108" i="1"/>
  <c r="R108" i="1" s="1"/>
  <c r="Q109" i="1"/>
  <c r="R109" i="1" s="1"/>
  <c r="Q110" i="1"/>
  <c r="R110" i="1" s="1"/>
  <c r="Q111" i="1"/>
  <c r="R111" i="1" s="1"/>
  <c r="Q112" i="1"/>
  <c r="R112" i="1" s="1"/>
  <c r="Q113" i="1"/>
  <c r="R113" i="1" s="1"/>
  <c r="Q114" i="1"/>
  <c r="R114" i="1" s="1"/>
  <c r="Q115" i="1"/>
  <c r="R115" i="1" s="1"/>
  <c r="Q116" i="1"/>
  <c r="R116" i="1" s="1"/>
  <c r="Q117" i="1"/>
  <c r="R117" i="1" s="1"/>
  <c r="Q118" i="1"/>
  <c r="R118" i="1" s="1"/>
  <c r="Q119" i="1"/>
  <c r="R119" i="1" s="1"/>
  <c r="Q120" i="1"/>
  <c r="R120" i="1" s="1"/>
  <c r="Q121" i="1"/>
  <c r="R121" i="1" s="1"/>
  <c r="Q122" i="1"/>
  <c r="R122" i="1" s="1"/>
  <c r="Q123" i="1"/>
  <c r="R123" i="1" s="1"/>
  <c r="Q124" i="1"/>
  <c r="R124" i="1" s="1"/>
  <c r="Q125" i="1"/>
  <c r="R125" i="1" s="1"/>
  <c r="Q126" i="1"/>
  <c r="R126" i="1" s="1"/>
  <c r="Q127" i="1"/>
  <c r="R127" i="1" s="1"/>
  <c r="Q128" i="1"/>
  <c r="R128" i="1" s="1"/>
  <c r="Q129" i="1"/>
  <c r="R129" i="1" s="1"/>
  <c r="Q130" i="1"/>
  <c r="R130" i="1" s="1"/>
  <c r="Q131" i="1"/>
  <c r="R131" i="1" s="1"/>
  <c r="Q132" i="1"/>
  <c r="R132" i="1" s="1"/>
  <c r="Q133" i="1"/>
  <c r="R133" i="1" s="1"/>
  <c r="Q134" i="1"/>
  <c r="R134" i="1" s="1"/>
  <c r="Q135" i="1"/>
  <c r="R135" i="1" s="1"/>
  <c r="Q136" i="1"/>
  <c r="R136" i="1" s="1"/>
  <c r="Q137" i="1"/>
  <c r="R137" i="1" s="1"/>
  <c r="Q138" i="1"/>
  <c r="R138" i="1" s="1"/>
  <c r="Q139" i="1"/>
  <c r="R139" i="1" s="1"/>
  <c r="Q140" i="1"/>
  <c r="R140" i="1" s="1"/>
  <c r="Q141" i="1"/>
  <c r="R141" i="1" s="1"/>
  <c r="Q142" i="1"/>
  <c r="R142" i="1" s="1"/>
  <c r="Q143" i="1"/>
  <c r="R143" i="1" s="1"/>
  <c r="Q144" i="1"/>
  <c r="R144" i="1" s="1"/>
  <c r="Q145" i="1"/>
  <c r="R145" i="1" s="1"/>
  <c r="Q146" i="1"/>
  <c r="R146" i="1" s="1"/>
  <c r="Q147" i="1"/>
  <c r="R147" i="1" s="1"/>
  <c r="Q148" i="1"/>
  <c r="R148" i="1" s="1"/>
  <c r="Q149" i="1"/>
  <c r="R149" i="1" s="1"/>
  <c r="Q150" i="1"/>
  <c r="R150" i="1" s="1"/>
  <c r="Q151" i="1"/>
  <c r="R151" i="1" s="1"/>
  <c r="Q152" i="1"/>
  <c r="R152" i="1" s="1"/>
  <c r="Q153" i="1"/>
  <c r="R153" i="1" s="1"/>
  <c r="Q154" i="1"/>
  <c r="R154" i="1" s="1"/>
  <c r="Q155" i="1"/>
  <c r="R155" i="1" s="1"/>
  <c r="Q156" i="1"/>
  <c r="R156" i="1" s="1"/>
  <c r="Q157" i="1"/>
  <c r="R157" i="1" s="1"/>
  <c r="Q158" i="1"/>
  <c r="R158" i="1" s="1"/>
  <c r="Q159" i="1"/>
  <c r="R159" i="1" s="1"/>
  <c r="Q160" i="1"/>
  <c r="R160" i="1" s="1"/>
  <c r="Q161" i="1"/>
  <c r="R161" i="1" s="1"/>
  <c r="Q162" i="1"/>
  <c r="R162" i="1" s="1"/>
  <c r="Q163" i="1"/>
  <c r="R163" i="1" s="1"/>
  <c r="Q164" i="1"/>
  <c r="R164" i="1" s="1"/>
  <c r="Q165" i="1"/>
  <c r="R165" i="1" s="1"/>
  <c r="Q166" i="1"/>
  <c r="R166" i="1" s="1"/>
  <c r="Q167" i="1"/>
  <c r="R167" i="1" s="1"/>
  <c r="Q168" i="1"/>
  <c r="R168" i="1" s="1"/>
  <c r="Q169" i="1"/>
  <c r="R169" i="1" s="1"/>
  <c r="Q170" i="1"/>
  <c r="R170" i="1" s="1"/>
  <c r="Q171" i="1"/>
  <c r="R171" i="1" s="1"/>
  <c r="Q172" i="1"/>
  <c r="R172" i="1" s="1"/>
  <c r="Q173" i="1"/>
  <c r="R173" i="1" s="1"/>
  <c r="Q174" i="1"/>
  <c r="R174" i="1" s="1"/>
  <c r="Q175" i="1"/>
  <c r="R175" i="1" s="1"/>
  <c r="Q176" i="1"/>
  <c r="R176" i="1" s="1"/>
  <c r="Q177" i="1"/>
  <c r="R177" i="1" s="1"/>
  <c r="Q178" i="1"/>
  <c r="R178" i="1" s="1"/>
  <c r="Q179" i="1"/>
  <c r="R179" i="1" s="1"/>
  <c r="Q180" i="1"/>
  <c r="R180" i="1" s="1"/>
  <c r="Q181" i="1"/>
  <c r="R181" i="1" s="1"/>
  <c r="Q182" i="1"/>
  <c r="R182" i="1" s="1"/>
  <c r="Q183" i="1"/>
  <c r="R183" i="1" s="1"/>
  <c r="Q184" i="1"/>
  <c r="R184" i="1" s="1"/>
  <c r="Q185" i="1"/>
  <c r="R185" i="1" s="1"/>
  <c r="Q186" i="1"/>
  <c r="R186" i="1" s="1"/>
  <c r="Q187" i="1"/>
  <c r="R187" i="1" s="1"/>
  <c r="Q188" i="1"/>
  <c r="R188" i="1" s="1"/>
  <c r="Q189" i="1"/>
  <c r="R189" i="1" s="1"/>
  <c r="Q190" i="1"/>
  <c r="R190" i="1" s="1"/>
  <c r="Q191" i="1"/>
  <c r="R191" i="1" s="1"/>
  <c r="Q192" i="1"/>
  <c r="R192" i="1" s="1"/>
  <c r="Q193" i="1"/>
  <c r="R193" i="1" s="1"/>
  <c r="Q194" i="1"/>
  <c r="R194" i="1" s="1"/>
  <c r="Q195" i="1"/>
  <c r="R195" i="1" s="1"/>
  <c r="Q196" i="1"/>
  <c r="R196" i="1" s="1"/>
  <c r="Q197" i="1"/>
  <c r="R197" i="1" s="1"/>
  <c r="Q198" i="1"/>
  <c r="R198" i="1" s="1"/>
  <c r="Q199" i="1"/>
  <c r="R199" i="1" s="1"/>
  <c r="Q200" i="1"/>
  <c r="R200" i="1" s="1"/>
  <c r="Q201" i="1"/>
  <c r="R201" i="1" s="1"/>
  <c r="Q202" i="1"/>
  <c r="R202" i="1" s="1"/>
  <c r="Q203" i="1"/>
  <c r="R203" i="1" s="1"/>
  <c r="Q204" i="1"/>
  <c r="R204" i="1" s="1"/>
  <c r="Q205" i="1"/>
  <c r="R205" i="1" s="1"/>
  <c r="Q206" i="1"/>
  <c r="R206" i="1" s="1"/>
  <c r="Q207" i="1"/>
  <c r="R207" i="1" s="1"/>
  <c r="Q208" i="1"/>
  <c r="R208" i="1" s="1"/>
  <c r="Q209" i="1"/>
  <c r="R209" i="1" s="1"/>
  <c r="Q210" i="1"/>
  <c r="R210" i="1" s="1"/>
  <c r="Q211" i="1"/>
  <c r="R211" i="1" s="1"/>
  <c r="Q214" i="1"/>
  <c r="R214" i="1" s="1"/>
  <c r="Q215" i="1"/>
  <c r="R215" i="1" s="1"/>
  <c r="Q216" i="1"/>
  <c r="R216" i="1" s="1"/>
  <c r="Q217" i="1"/>
  <c r="R217" i="1" s="1"/>
  <c r="Q218" i="1"/>
  <c r="R218" i="1" s="1"/>
  <c r="Q219" i="1"/>
  <c r="R219" i="1" s="1"/>
  <c r="Q220" i="1"/>
  <c r="R220" i="1" s="1"/>
  <c r="Q221" i="1"/>
  <c r="R221" i="1" s="1"/>
  <c r="Q222" i="1"/>
  <c r="R222" i="1" s="1"/>
  <c r="Q223" i="1"/>
  <c r="R223" i="1" s="1"/>
  <c r="Q224" i="1"/>
  <c r="R224" i="1" s="1"/>
  <c r="Q225" i="1"/>
  <c r="R225" i="1" s="1"/>
  <c r="Q226" i="1"/>
  <c r="R226" i="1" s="1"/>
  <c r="Q227" i="1"/>
  <c r="R227" i="1" s="1"/>
  <c r="Q228" i="1"/>
  <c r="R228" i="1" s="1"/>
  <c r="Q229" i="1"/>
  <c r="R229" i="1" s="1"/>
  <c r="Q230" i="1"/>
  <c r="R230" i="1" s="1"/>
  <c r="Q231" i="1"/>
  <c r="R231" i="1" s="1"/>
  <c r="Q232" i="1"/>
  <c r="R232" i="1" s="1"/>
  <c r="Q233" i="1"/>
  <c r="R233" i="1" s="1"/>
  <c r="Q234" i="1"/>
  <c r="R234" i="1" s="1"/>
  <c r="Q235" i="1"/>
  <c r="R235" i="1" s="1"/>
  <c r="Q236" i="1"/>
  <c r="R236" i="1" s="1"/>
  <c r="Q237" i="1"/>
  <c r="R237" i="1" s="1"/>
  <c r="Q238" i="1"/>
  <c r="R238" i="1" s="1"/>
  <c r="Q239" i="1"/>
  <c r="R239" i="1" s="1"/>
  <c r="Q9" i="1"/>
  <c r="R9" i="1" s="1"/>
  <c r="N12" i="1"/>
  <c r="O12" i="1" s="1"/>
  <c r="N13" i="1"/>
  <c r="O13" i="1" s="1"/>
  <c r="N14" i="1"/>
  <c r="O14" i="1" s="1"/>
  <c r="N15" i="1"/>
  <c r="O15" i="1" s="1"/>
  <c r="N16" i="1"/>
  <c r="O16" i="1" s="1"/>
  <c r="N17" i="1"/>
  <c r="O17" i="1" s="1"/>
  <c r="N18" i="1"/>
  <c r="O18" i="1" s="1"/>
  <c r="N19" i="1"/>
  <c r="O19" i="1" s="1"/>
  <c r="N20" i="1"/>
  <c r="O20" i="1" s="1"/>
  <c r="N21" i="1"/>
  <c r="O21" i="1" s="1"/>
  <c r="N22" i="1"/>
  <c r="O22" i="1" s="1"/>
  <c r="N23" i="1"/>
  <c r="O23" i="1" s="1"/>
  <c r="N24" i="1"/>
  <c r="O24" i="1" s="1"/>
  <c r="N27" i="1"/>
  <c r="O27" i="1" s="1"/>
  <c r="N28" i="1"/>
  <c r="O28" i="1" s="1"/>
  <c r="N29" i="1"/>
  <c r="O29" i="1" s="1"/>
  <c r="N30" i="1"/>
  <c r="O30" i="1" s="1"/>
  <c r="N31" i="1"/>
  <c r="O31" i="1" s="1"/>
  <c r="N32" i="1"/>
  <c r="O32" i="1" s="1"/>
  <c r="N33" i="1"/>
  <c r="O33" i="1" s="1"/>
  <c r="N34" i="1"/>
  <c r="O34" i="1" s="1"/>
  <c r="N35" i="1"/>
  <c r="O35" i="1" s="1"/>
  <c r="N36" i="1"/>
  <c r="O36" i="1" s="1"/>
  <c r="N37" i="1"/>
  <c r="O37" i="1" s="1"/>
  <c r="N38" i="1"/>
  <c r="O38" i="1" s="1"/>
  <c r="N39" i="1"/>
  <c r="O39" i="1" s="1"/>
  <c r="N40" i="1"/>
  <c r="O40" i="1" s="1"/>
  <c r="N41" i="1"/>
  <c r="O41" i="1" s="1"/>
  <c r="N42" i="1"/>
  <c r="O42" i="1" s="1"/>
  <c r="N43" i="1"/>
  <c r="O43" i="1" s="1"/>
  <c r="N44" i="1"/>
  <c r="O44" i="1" s="1"/>
  <c r="N45" i="1"/>
  <c r="O45" i="1" s="1"/>
  <c r="N46" i="1"/>
  <c r="O46" i="1" s="1"/>
  <c r="N47" i="1"/>
  <c r="O47" i="1" s="1"/>
  <c r="N48" i="1"/>
  <c r="O48" i="1" s="1"/>
  <c r="N49" i="1"/>
  <c r="O49" i="1" s="1"/>
  <c r="N50" i="1"/>
  <c r="O50" i="1" s="1"/>
  <c r="N51" i="1"/>
  <c r="O51" i="1" s="1"/>
  <c r="N52" i="1"/>
  <c r="O52" i="1" s="1"/>
  <c r="N53" i="1"/>
  <c r="O53" i="1" s="1"/>
  <c r="N54" i="1"/>
  <c r="O54" i="1" s="1"/>
  <c r="N55" i="1"/>
  <c r="O55" i="1" s="1"/>
  <c r="N56" i="1"/>
  <c r="O56" i="1" s="1"/>
  <c r="N57" i="1"/>
  <c r="O57" i="1" s="1"/>
  <c r="N58" i="1"/>
  <c r="O58" i="1" s="1"/>
  <c r="N59" i="1"/>
  <c r="O59" i="1" s="1"/>
  <c r="N60" i="1"/>
  <c r="O60" i="1" s="1"/>
  <c r="N61" i="1"/>
  <c r="O61" i="1" s="1"/>
  <c r="N62" i="1"/>
  <c r="O62" i="1" s="1"/>
  <c r="N63" i="1"/>
  <c r="O63" i="1" s="1"/>
  <c r="N64" i="1"/>
  <c r="O64" i="1" s="1"/>
  <c r="N65" i="1"/>
  <c r="O65" i="1" s="1"/>
  <c r="N66" i="1"/>
  <c r="O66" i="1" s="1"/>
  <c r="N67" i="1"/>
  <c r="O67" i="1" s="1"/>
  <c r="N68" i="1"/>
  <c r="O68" i="1" s="1"/>
  <c r="N69" i="1"/>
  <c r="O69" i="1" s="1"/>
  <c r="N70" i="1"/>
  <c r="O70" i="1" s="1"/>
  <c r="N71" i="1"/>
  <c r="O71" i="1" s="1"/>
  <c r="N72" i="1"/>
  <c r="O72" i="1" s="1"/>
  <c r="N73" i="1"/>
  <c r="O73" i="1" s="1"/>
  <c r="N74" i="1"/>
  <c r="O74" i="1" s="1"/>
  <c r="N75" i="1"/>
  <c r="O75" i="1" s="1"/>
  <c r="N76" i="1"/>
  <c r="O76" i="1" s="1"/>
  <c r="N77" i="1"/>
  <c r="O77" i="1" s="1"/>
  <c r="N78" i="1"/>
  <c r="O78" i="1" s="1"/>
  <c r="N79" i="1"/>
  <c r="O79" i="1" s="1"/>
  <c r="N80" i="1"/>
  <c r="O80" i="1" s="1"/>
  <c r="N81" i="1"/>
  <c r="O81" i="1" s="1"/>
  <c r="N82" i="1"/>
  <c r="O82" i="1" s="1"/>
  <c r="N83" i="1"/>
  <c r="O83" i="1" s="1"/>
  <c r="N84" i="1"/>
  <c r="O84" i="1" s="1"/>
  <c r="N85" i="1"/>
  <c r="O85" i="1" s="1"/>
  <c r="N86" i="1"/>
  <c r="O86" i="1" s="1"/>
  <c r="N87" i="1"/>
  <c r="O87" i="1" s="1"/>
  <c r="N88" i="1"/>
  <c r="O88" i="1" s="1"/>
  <c r="N89" i="1"/>
  <c r="O89" i="1" s="1"/>
  <c r="N90" i="1"/>
  <c r="O90" i="1" s="1"/>
  <c r="N91" i="1"/>
  <c r="O91" i="1" s="1"/>
  <c r="N92" i="1"/>
  <c r="O92" i="1" s="1"/>
  <c r="N93" i="1"/>
  <c r="O93" i="1" s="1"/>
  <c r="N94" i="1"/>
  <c r="O94" i="1" s="1"/>
  <c r="N95" i="1"/>
  <c r="O95" i="1" s="1"/>
  <c r="N96" i="1"/>
  <c r="O96" i="1" s="1"/>
  <c r="N97" i="1"/>
  <c r="O97" i="1" s="1"/>
  <c r="N98" i="1"/>
  <c r="O98" i="1" s="1"/>
  <c r="N99" i="1"/>
  <c r="O99" i="1" s="1"/>
  <c r="N100" i="1"/>
  <c r="O100" i="1" s="1"/>
  <c r="N101" i="1"/>
  <c r="O101" i="1" s="1"/>
  <c r="N102" i="1"/>
  <c r="O102" i="1" s="1"/>
  <c r="N103" i="1"/>
  <c r="O103" i="1" s="1"/>
  <c r="N104" i="1"/>
  <c r="O104" i="1" s="1"/>
  <c r="N105" i="1"/>
  <c r="O105" i="1" s="1"/>
  <c r="N106" i="1"/>
  <c r="O106" i="1" s="1"/>
  <c r="N107" i="1"/>
  <c r="O107" i="1" s="1"/>
  <c r="N108" i="1"/>
  <c r="O108" i="1" s="1"/>
  <c r="N109" i="1"/>
  <c r="O109" i="1" s="1"/>
  <c r="N110" i="1"/>
  <c r="O110" i="1" s="1"/>
  <c r="N111" i="1"/>
  <c r="O111" i="1" s="1"/>
  <c r="N112" i="1"/>
  <c r="O112" i="1" s="1"/>
  <c r="N113" i="1"/>
  <c r="O113" i="1" s="1"/>
  <c r="N114" i="1"/>
  <c r="O114" i="1" s="1"/>
  <c r="N115" i="1"/>
  <c r="O115" i="1" s="1"/>
  <c r="N116" i="1"/>
  <c r="O116" i="1" s="1"/>
  <c r="N117" i="1"/>
  <c r="O117" i="1" s="1"/>
  <c r="N118" i="1"/>
  <c r="O118" i="1" s="1"/>
  <c r="N119" i="1"/>
  <c r="O119" i="1" s="1"/>
  <c r="N120" i="1"/>
  <c r="O120" i="1" s="1"/>
  <c r="N121" i="1"/>
  <c r="O121" i="1" s="1"/>
  <c r="N122" i="1"/>
  <c r="O122" i="1" s="1"/>
  <c r="N123" i="1"/>
  <c r="O123" i="1" s="1"/>
  <c r="N124" i="1"/>
  <c r="O124" i="1" s="1"/>
  <c r="N125" i="1"/>
  <c r="O125" i="1" s="1"/>
  <c r="N126" i="1"/>
  <c r="O126" i="1" s="1"/>
  <c r="N127" i="1"/>
  <c r="O127" i="1" s="1"/>
  <c r="N128" i="1"/>
  <c r="O128" i="1" s="1"/>
  <c r="N129" i="1"/>
  <c r="O129" i="1" s="1"/>
  <c r="N130" i="1"/>
  <c r="O130" i="1" s="1"/>
  <c r="N131" i="1"/>
  <c r="O131" i="1" s="1"/>
  <c r="N132" i="1"/>
  <c r="O132" i="1" s="1"/>
  <c r="N133" i="1"/>
  <c r="O133" i="1" s="1"/>
  <c r="N134" i="1"/>
  <c r="O134" i="1" s="1"/>
  <c r="N135" i="1"/>
  <c r="O135" i="1" s="1"/>
  <c r="N136" i="1"/>
  <c r="O136" i="1" s="1"/>
  <c r="N137" i="1"/>
  <c r="O137" i="1" s="1"/>
  <c r="N138" i="1"/>
  <c r="O138" i="1" s="1"/>
  <c r="N139" i="1"/>
  <c r="O139" i="1" s="1"/>
  <c r="N140" i="1"/>
  <c r="O140" i="1" s="1"/>
  <c r="N141" i="1"/>
  <c r="O141" i="1" s="1"/>
  <c r="N142" i="1"/>
  <c r="O142" i="1" s="1"/>
  <c r="N143" i="1"/>
  <c r="O143" i="1" s="1"/>
  <c r="N144" i="1"/>
  <c r="O144" i="1" s="1"/>
  <c r="N145" i="1"/>
  <c r="O145" i="1" s="1"/>
  <c r="N146" i="1"/>
  <c r="O146" i="1" s="1"/>
  <c r="N147" i="1"/>
  <c r="O147" i="1" s="1"/>
  <c r="N148" i="1"/>
  <c r="O148" i="1" s="1"/>
  <c r="N149" i="1"/>
  <c r="O149" i="1" s="1"/>
  <c r="N150" i="1"/>
  <c r="O150" i="1" s="1"/>
  <c r="N151" i="1"/>
  <c r="O151" i="1" s="1"/>
  <c r="N152" i="1"/>
  <c r="O152" i="1" s="1"/>
  <c r="N153" i="1"/>
  <c r="O153" i="1" s="1"/>
  <c r="N154" i="1"/>
  <c r="O154" i="1" s="1"/>
  <c r="N155" i="1"/>
  <c r="O155" i="1" s="1"/>
  <c r="N156" i="1"/>
  <c r="O156" i="1" s="1"/>
  <c r="N157" i="1"/>
  <c r="O157" i="1" s="1"/>
  <c r="N158" i="1"/>
  <c r="O158" i="1" s="1"/>
  <c r="N159" i="1"/>
  <c r="O159" i="1" s="1"/>
  <c r="N160" i="1"/>
  <c r="O160" i="1" s="1"/>
  <c r="N161" i="1"/>
  <c r="O161" i="1" s="1"/>
  <c r="N162" i="1"/>
  <c r="O162" i="1" s="1"/>
  <c r="N163" i="1"/>
  <c r="O163" i="1" s="1"/>
  <c r="N164" i="1"/>
  <c r="O164" i="1" s="1"/>
  <c r="N165" i="1"/>
  <c r="O165" i="1" s="1"/>
  <c r="N166" i="1"/>
  <c r="O166" i="1" s="1"/>
  <c r="N167" i="1"/>
  <c r="O167" i="1" s="1"/>
  <c r="N168" i="1"/>
  <c r="O168" i="1" s="1"/>
  <c r="N169" i="1"/>
  <c r="O169" i="1" s="1"/>
  <c r="N170" i="1"/>
  <c r="O170" i="1" s="1"/>
  <c r="N171" i="1"/>
  <c r="O171" i="1" s="1"/>
  <c r="N172" i="1"/>
  <c r="O172" i="1" s="1"/>
  <c r="N173" i="1"/>
  <c r="O173" i="1" s="1"/>
  <c r="N174" i="1"/>
  <c r="O174" i="1" s="1"/>
  <c r="N175" i="1"/>
  <c r="O175" i="1" s="1"/>
  <c r="N176" i="1"/>
  <c r="O176" i="1" s="1"/>
  <c r="N177" i="1"/>
  <c r="O177" i="1" s="1"/>
  <c r="N178" i="1"/>
  <c r="O178" i="1" s="1"/>
  <c r="N179" i="1"/>
  <c r="O179" i="1" s="1"/>
  <c r="N180" i="1"/>
  <c r="O180" i="1" s="1"/>
  <c r="N181" i="1"/>
  <c r="O181" i="1" s="1"/>
  <c r="N182" i="1"/>
  <c r="O182" i="1" s="1"/>
  <c r="N183" i="1"/>
  <c r="O183" i="1" s="1"/>
  <c r="N184" i="1"/>
  <c r="O184" i="1" s="1"/>
  <c r="N185" i="1"/>
  <c r="O185" i="1" s="1"/>
  <c r="N186" i="1"/>
  <c r="O186" i="1" s="1"/>
  <c r="N187" i="1"/>
  <c r="O187" i="1" s="1"/>
  <c r="N188" i="1"/>
  <c r="O188" i="1" s="1"/>
  <c r="N189" i="1"/>
  <c r="O189" i="1" s="1"/>
  <c r="N190" i="1"/>
  <c r="O190" i="1" s="1"/>
  <c r="N191" i="1"/>
  <c r="O191" i="1" s="1"/>
  <c r="N192" i="1"/>
  <c r="O192" i="1" s="1"/>
  <c r="N193" i="1"/>
  <c r="O193" i="1" s="1"/>
  <c r="N194" i="1"/>
  <c r="O194" i="1" s="1"/>
  <c r="N195" i="1"/>
  <c r="O195" i="1" s="1"/>
  <c r="N196" i="1"/>
  <c r="O196" i="1" s="1"/>
  <c r="N197" i="1"/>
  <c r="O197" i="1" s="1"/>
  <c r="N198" i="1"/>
  <c r="O198" i="1" s="1"/>
  <c r="N199" i="1"/>
  <c r="O199" i="1" s="1"/>
  <c r="N200" i="1"/>
  <c r="O200" i="1" s="1"/>
  <c r="N201" i="1"/>
  <c r="O201" i="1" s="1"/>
  <c r="N202" i="1"/>
  <c r="O202" i="1" s="1"/>
  <c r="N203" i="1"/>
  <c r="O203" i="1" s="1"/>
  <c r="N204" i="1"/>
  <c r="O204" i="1" s="1"/>
  <c r="N205" i="1"/>
  <c r="O205" i="1" s="1"/>
  <c r="N206" i="1"/>
  <c r="O206" i="1" s="1"/>
  <c r="N207" i="1"/>
  <c r="O207" i="1" s="1"/>
  <c r="N208" i="1"/>
  <c r="O208" i="1" s="1"/>
  <c r="N209" i="1"/>
  <c r="O209" i="1" s="1"/>
  <c r="N210" i="1"/>
  <c r="O210" i="1" s="1"/>
  <c r="N211" i="1"/>
  <c r="O211" i="1" s="1"/>
  <c r="N214" i="1"/>
  <c r="O214" i="1" s="1"/>
  <c r="N215" i="1"/>
  <c r="O215" i="1" s="1"/>
  <c r="N216" i="1"/>
  <c r="O216" i="1" s="1"/>
  <c r="N217" i="1"/>
  <c r="O217" i="1" s="1"/>
  <c r="N218" i="1"/>
  <c r="O218" i="1" s="1"/>
  <c r="N219" i="1"/>
  <c r="O219" i="1" s="1"/>
  <c r="N220" i="1"/>
  <c r="O220" i="1" s="1"/>
  <c r="N221" i="1"/>
  <c r="O221" i="1" s="1"/>
  <c r="N222" i="1"/>
  <c r="O222" i="1" s="1"/>
  <c r="N223" i="1"/>
  <c r="O223" i="1" s="1"/>
  <c r="N224" i="1"/>
  <c r="O224" i="1" s="1"/>
  <c r="N225" i="1"/>
  <c r="O225" i="1" s="1"/>
  <c r="N226" i="1"/>
  <c r="O226" i="1" s="1"/>
  <c r="N227" i="1"/>
  <c r="O227" i="1" s="1"/>
  <c r="N228" i="1"/>
  <c r="O228" i="1" s="1"/>
  <c r="N229" i="1"/>
  <c r="O229" i="1" s="1"/>
  <c r="N230" i="1"/>
  <c r="O230" i="1" s="1"/>
  <c r="N231" i="1"/>
  <c r="O231" i="1" s="1"/>
  <c r="N232" i="1"/>
  <c r="O232" i="1" s="1"/>
  <c r="N233" i="1"/>
  <c r="O233" i="1" s="1"/>
  <c r="N234" i="1"/>
  <c r="O234" i="1" s="1"/>
  <c r="N235" i="1"/>
  <c r="O235" i="1" s="1"/>
  <c r="N236" i="1"/>
  <c r="O236" i="1" s="1"/>
  <c r="N237" i="1"/>
  <c r="O237" i="1" s="1"/>
  <c r="N238" i="1"/>
  <c r="O238" i="1" s="1"/>
  <c r="N239" i="1"/>
  <c r="O239" i="1" s="1"/>
  <c r="N10" i="1"/>
  <c r="O10" i="1" s="1"/>
  <c r="N11" i="1"/>
  <c r="O11" i="1" s="1"/>
  <c r="N9" i="1"/>
  <c r="O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K52" i="1"/>
  <c r="L52" i="1" s="1"/>
  <c r="K53" i="1"/>
  <c r="L53" i="1" s="1"/>
  <c r="K54" i="1"/>
  <c r="L54" i="1" s="1"/>
  <c r="K55" i="1"/>
  <c r="L55" i="1" s="1"/>
  <c r="K56" i="1"/>
  <c r="L56" i="1" s="1"/>
  <c r="K57" i="1"/>
  <c r="L57" i="1" s="1"/>
  <c r="K58" i="1"/>
  <c r="L58" i="1" s="1"/>
  <c r="K59" i="1"/>
  <c r="L59" i="1" s="1"/>
  <c r="K60" i="1"/>
  <c r="L60" i="1" s="1"/>
  <c r="K61" i="1"/>
  <c r="L61" i="1" s="1"/>
  <c r="K62" i="1"/>
  <c r="L62" i="1" s="1"/>
  <c r="K63" i="1"/>
  <c r="L63" i="1" s="1"/>
  <c r="K64" i="1"/>
  <c r="L64" i="1" s="1"/>
  <c r="K65" i="1"/>
  <c r="L65" i="1" s="1"/>
  <c r="K66" i="1"/>
  <c r="L66" i="1" s="1"/>
  <c r="K67" i="1"/>
  <c r="L67" i="1" s="1"/>
  <c r="K68" i="1"/>
  <c r="L68" i="1" s="1"/>
  <c r="K69" i="1"/>
  <c r="L69" i="1" s="1"/>
  <c r="K70" i="1"/>
  <c r="L70" i="1" s="1"/>
  <c r="K71" i="1"/>
  <c r="L71" i="1" s="1"/>
  <c r="K72" i="1"/>
  <c r="L72" i="1" s="1"/>
  <c r="K73" i="1"/>
  <c r="L73" i="1" s="1"/>
  <c r="K74" i="1"/>
  <c r="L74" i="1" s="1"/>
  <c r="K75" i="1"/>
  <c r="L75" i="1" s="1"/>
  <c r="K76" i="1"/>
  <c r="L76" i="1" s="1"/>
  <c r="K77" i="1"/>
  <c r="L77" i="1" s="1"/>
  <c r="K78" i="1"/>
  <c r="L78" i="1" s="1"/>
  <c r="K79" i="1"/>
  <c r="L79" i="1" s="1"/>
  <c r="K80" i="1"/>
  <c r="L80" i="1" s="1"/>
  <c r="K81" i="1"/>
  <c r="L81" i="1" s="1"/>
  <c r="K82" i="1"/>
  <c r="L82" i="1" s="1"/>
  <c r="K83" i="1"/>
  <c r="L83" i="1" s="1"/>
  <c r="K84" i="1"/>
  <c r="L84" i="1" s="1"/>
  <c r="K85" i="1"/>
  <c r="L85" i="1" s="1"/>
  <c r="K86" i="1"/>
  <c r="L86" i="1" s="1"/>
  <c r="K87" i="1"/>
  <c r="L87" i="1" s="1"/>
  <c r="K88" i="1"/>
  <c r="L88" i="1" s="1"/>
  <c r="K89" i="1"/>
  <c r="L89" i="1" s="1"/>
  <c r="K90" i="1"/>
  <c r="L90" i="1" s="1"/>
  <c r="K91" i="1"/>
  <c r="L91" i="1" s="1"/>
  <c r="K92" i="1"/>
  <c r="L92" i="1" s="1"/>
  <c r="K93" i="1"/>
  <c r="L93" i="1" s="1"/>
  <c r="K94" i="1"/>
  <c r="L94" i="1" s="1"/>
  <c r="K95" i="1"/>
  <c r="L95" i="1" s="1"/>
  <c r="K96" i="1"/>
  <c r="L96" i="1" s="1"/>
  <c r="K97" i="1"/>
  <c r="L97" i="1" s="1"/>
  <c r="K98" i="1"/>
  <c r="L98" i="1" s="1"/>
  <c r="K99" i="1"/>
  <c r="L99" i="1" s="1"/>
  <c r="K100" i="1"/>
  <c r="L100" i="1" s="1"/>
  <c r="K101" i="1"/>
  <c r="L101" i="1" s="1"/>
  <c r="K102" i="1"/>
  <c r="L102" i="1" s="1"/>
  <c r="K103" i="1"/>
  <c r="L103" i="1" s="1"/>
  <c r="K104" i="1"/>
  <c r="L104" i="1" s="1"/>
  <c r="K105" i="1"/>
  <c r="L105" i="1" s="1"/>
  <c r="K106" i="1"/>
  <c r="L106" i="1" s="1"/>
  <c r="K107" i="1"/>
  <c r="L107" i="1" s="1"/>
  <c r="K108" i="1"/>
  <c r="L108" i="1" s="1"/>
  <c r="K109" i="1"/>
  <c r="L109" i="1" s="1"/>
  <c r="K110" i="1"/>
  <c r="L110" i="1" s="1"/>
  <c r="K111" i="1"/>
  <c r="L111" i="1" s="1"/>
  <c r="K112" i="1"/>
  <c r="L112" i="1" s="1"/>
  <c r="K113" i="1"/>
  <c r="L113" i="1" s="1"/>
  <c r="K114" i="1"/>
  <c r="L114" i="1" s="1"/>
  <c r="K115" i="1"/>
  <c r="L115" i="1" s="1"/>
  <c r="K116" i="1"/>
  <c r="L116" i="1" s="1"/>
  <c r="K117" i="1"/>
  <c r="L117" i="1" s="1"/>
  <c r="K118" i="1"/>
  <c r="L118" i="1" s="1"/>
  <c r="K119" i="1"/>
  <c r="L119" i="1" s="1"/>
  <c r="K120" i="1"/>
  <c r="L120" i="1" s="1"/>
  <c r="K121" i="1"/>
  <c r="L121" i="1" s="1"/>
  <c r="K122" i="1"/>
  <c r="L122" i="1" s="1"/>
  <c r="K123" i="1"/>
  <c r="L123" i="1" s="1"/>
  <c r="K124" i="1"/>
  <c r="L124" i="1" s="1"/>
  <c r="K125" i="1"/>
  <c r="L125" i="1" s="1"/>
  <c r="K126" i="1"/>
  <c r="L126" i="1" s="1"/>
  <c r="K127" i="1"/>
  <c r="L127" i="1" s="1"/>
  <c r="K128" i="1"/>
  <c r="L128" i="1" s="1"/>
  <c r="K129" i="1"/>
  <c r="L129" i="1" s="1"/>
  <c r="K130" i="1"/>
  <c r="L130" i="1" s="1"/>
  <c r="K131" i="1"/>
  <c r="L131" i="1" s="1"/>
  <c r="K132" i="1"/>
  <c r="L132" i="1" s="1"/>
  <c r="K133" i="1"/>
  <c r="L133" i="1" s="1"/>
  <c r="K134" i="1"/>
  <c r="L134" i="1" s="1"/>
  <c r="K135" i="1"/>
  <c r="L135" i="1" s="1"/>
  <c r="K136" i="1"/>
  <c r="L136" i="1" s="1"/>
  <c r="K137" i="1"/>
  <c r="L137" i="1" s="1"/>
  <c r="K138" i="1"/>
  <c r="L138" i="1" s="1"/>
  <c r="K139" i="1"/>
  <c r="L139" i="1" s="1"/>
  <c r="K140" i="1"/>
  <c r="L140" i="1" s="1"/>
  <c r="K141" i="1"/>
  <c r="L141" i="1" s="1"/>
  <c r="K142" i="1"/>
  <c r="L142" i="1" s="1"/>
  <c r="K143" i="1"/>
  <c r="L143" i="1" s="1"/>
  <c r="K144" i="1"/>
  <c r="L144" i="1" s="1"/>
  <c r="K145" i="1"/>
  <c r="L145" i="1" s="1"/>
  <c r="K146" i="1"/>
  <c r="L146" i="1" s="1"/>
  <c r="K147" i="1"/>
  <c r="L147" i="1" s="1"/>
  <c r="K148" i="1"/>
  <c r="L148" i="1" s="1"/>
  <c r="K149" i="1"/>
  <c r="L149" i="1" s="1"/>
  <c r="K150" i="1"/>
  <c r="L150" i="1" s="1"/>
  <c r="K151" i="1"/>
  <c r="L151" i="1" s="1"/>
  <c r="K152" i="1"/>
  <c r="L152" i="1" s="1"/>
  <c r="K153" i="1"/>
  <c r="L153" i="1" s="1"/>
  <c r="K154" i="1"/>
  <c r="L154" i="1" s="1"/>
  <c r="K155" i="1"/>
  <c r="L155" i="1" s="1"/>
  <c r="K156" i="1"/>
  <c r="L156" i="1" s="1"/>
  <c r="K157" i="1"/>
  <c r="L157" i="1" s="1"/>
  <c r="K158" i="1"/>
  <c r="L158" i="1" s="1"/>
  <c r="K159" i="1"/>
  <c r="L159" i="1" s="1"/>
  <c r="K160" i="1"/>
  <c r="L160" i="1" s="1"/>
  <c r="K161" i="1"/>
  <c r="L161" i="1" s="1"/>
  <c r="K162" i="1"/>
  <c r="L162" i="1" s="1"/>
  <c r="K163" i="1"/>
  <c r="L163" i="1" s="1"/>
  <c r="K164" i="1"/>
  <c r="L164" i="1" s="1"/>
  <c r="K165" i="1"/>
  <c r="L165" i="1" s="1"/>
  <c r="K166" i="1"/>
  <c r="L166" i="1" s="1"/>
  <c r="K167" i="1"/>
  <c r="L167" i="1" s="1"/>
  <c r="K168" i="1"/>
  <c r="L168" i="1" s="1"/>
  <c r="K169" i="1"/>
  <c r="L169" i="1" s="1"/>
  <c r="K170" i="1"/>
  <c r="L170" i="1" s="1"/>
  <c r="K171" i="1"/>
  <c r="L171" i="1" s="1"/>
  <c r="K172" i="1"/>
  <c r="L172" i="1" s="1"/>
  <c r="K173" i="1"/>
  <c r="L173" i="1" s="1"/>
  <c r="K174" i="1"/>
  <c r="L174" i="1" s="1"/>
  <c r="K175" i="1"/>
  <c r="L175" i="1" s="1"/>
  <c r="K176" i="1"/>
  <c r="L176" i="1" s="1"/>
  <c r="K177" i="1"/>
  <c r="L177" i="1" s="1"/>
  <c r="K178" i="1"/>
  <c r="L178" i="1" s="1"/>
  <c r="K179" i="1"/>
  <c r="L179" i="1" s="1"/>
  <c r="K180" i="1"/>
  <c r="L180" i="1" s="1"/>
  <c r="K181" i="1"/>
  <c r="L181" i="1" s="1"/>
  <c r="K182" i="1"/>
  <c r="L182" i="1" s="1"/>
  <c r="K183" i="1"/>
  <c r="L183" i="1" s="1"/>
  <c r="K184" i="1"/>
  <c r="L184" i="1" s="1"/>
  <c r="K185" i="1"/>
  <c r="L185" i="1" s="1"/>
  <c r="K186" i="1"/>
  <c r="L186" i="1" s="1"/>
  <c r="K187" i="1"/>
  <c r="L187" i="1" s="1"/>
  <c r="K188" i="1"/>
  <c r="L188" i="1" s="1"/>
  <c r="K189" i="1"/>
  <c r="L189" i="1" s="1"/>
  <c r="K190" i="1"/>
  <c r="L190" i="1" s="1"/>
  <c r="K191" i="1"/>
  <c r="L191" i="1" s="1"/>
  <c r="K192" i="1"/>
  <c r="L192" i="1" s="1"/>
  <c r="K193" i="1"/>
  <c r="L193" i="1" s="1"/>
  <c r="K194" i="1"/>
  <c r="L194" i="1" s="1"/>
  <c r="K195" i="1"/>
  <c r="L195" i="1" s="1"/>
  <c r="K196" i="1"/>
  <c r="L196" i="1" s="1"/>
  <c r="K197" i="1"/>
  <c r="L197" i="1" s="1"/>
  <c r="K198" i="1"/>
  <c r="L198" i="1" s="1"/>
  <c r="K199" i="1"/>
  <c r="L199" i="1" s="1"/>
  <c r="K200" i="1"/>
  <c r="L200" i="1" s="1"/>
  <c r="K201" i="1"/>
  <c r="L201" i="1" s="1"/>
  <c r="K202" i="1"/>
  <c r="L202" i="1" s="1"/>
  <c r="K203" i="1"/>
  <c r="L203" i="1" s="1"/>
  <c r="K204" i="1"/>
  <c r="L204" i="1" s="1"/>
  <c r="K205" i="1"/>
  <c r="L205" i="1" s="1"/>
  <c r="K206" i="1"/>
  <c r="L206" i="1" s="1"/>
  <c r="K207" i="1"/>
  <c r="L207" i="1" s="1"/>
  <c r="K208" i="1"/>
  <c r="L208" i="1" s="1"/>
  <c r="K209" i="1"/>
  <c r="L209" i="1" s="1"/>
  <c r="K210" i="1"/>
  <c r="L210" i="1" s="1"/>
  <c r="K211" i="1"/>
  <c r="L211" i="1" s="1"/>
  <c r="K214" i="1"/>
  <c r="L214" i="1" s="1"/>
  <c r="K215" i="1"/>
  <c r="L215" i="1" s="1"/>
  <c r="K216" i="1"/>
  <c r="L216" i="1" s="1"/>
  <c r="K217" i="1"/>
  <c r="L217" i="1" s="1"/>
  <c r="K218" i="1"/>
  <c r="L218" i="1" s="1"/>
  <c r="K219" i="1"/>
  <c r="L219" i="1" s="1"/>
  <c r="K220" i="1"/>
  <c r="L220" i="1" s="1"/>
  <c r="K221" i="1"/>
  <c r="L221" i="1" s="1"/>
  <c r="K223" i="1"/>
  <c r="L223" i="1" s="1"/>
  <c r="K224" i="1"/>
  <c r="L224" i="1" s="1"/>
  <c r="K225" i="1"/>
  <c r="L225" i="1" s="1"/>
  <c r="K226" i="1"/>
  <c r="L226" i="1" s="1"/>
  <c r="K227" i="1"/>
  <c r="L227" i="1" s="1"/>
  <c r="K228" i="1"/>
  <c r="L228" i="1" s="1"/>
  <c r="K229" i="1"/>
  <c r="L229" i="1" s="1"/>
  <c r="K230" i="1"/>
  <c r="L230" i="1" s="1"/>
  <c r="K231" i="1"/>
  <c r="L231" i="1" s="1"/>
  <c r="K232" i="1"/>
  <c r="L232" i="1" s="1"/>
  <c r="K233" i="1"/>
  <c r="L233" i="1" s="1"/>
  <c r="K234" i="1"/>
  <c r="L234" i="1" s="1"/>
  <c r="K235" i="1"/>
  <c r="L235" i="1" s="1"/>
  <c r="K236" i="1"/>
  <c r="L236" i="1" s="1"/>
  <c r="K237" i="1"/>
  <c r="L237" i="1" s="1"/>
  <c r="K238" i="1"/>
  <c r="L238" i="1" s="1"/>
  <c r="K239" i="1"/>
  <c r="L239" i="1" s="1"/>
  <c r="K9" i="1"/>
  <c r="L9" i="1" s="1"/>
  <c r="X330" i="1" l="1"/>
  <c r="Z330" i="1"/>
  <c r="AP330" i="1"/>
  <c r="AB330" i="1"/>
  <c r="D39" i="1"/>
  <c r="D40" i="1" s="1"/>
  <c r="D41" i="1" s="1"/>
  <c r="D42" i="1" s="1"/>
  <c r="D43" i="1" s="1"/>
  <c r="D44" i="1" s="1"/>
  <c r="D45" i="1" s="1"/>
  <c r="D46" i="1" s="1"/>
  <c r="D47" i="1" s="1"/>
  <c r="D48" i="1" s="1"/>
  <c r="D49" i="1" s="1"/>
  <c r="D50" i="1" s="1"/>
  <c r="D51" i="1" s="1"/>
  <c r="D52" i="1" s="1"/>
  <c r="D53" i="1" s="1"/>
  <c r="D54" i="1" s="1"/>
  <c r="D55" i="1" s="1"/>
  <c r="D56" i="1" s="1"/>
  <c r="D57" i="1" s="1"/>
  <c r="D58" i="1" s="1"/>
  <c r="D59" i="1" s="1"/>
  <c r="D60" i="1" s="1"/>
  <c r="D61" i="1" s="1"/>
  <c r="D62" i="1" s="1"/>
  <c r="D63" i="1" s="1"/>
  <c r="D64" i="1" s="1"/>
  <c r="D65" i="1" s="1"/>
  <c r="D66" i="1" s="1"/>
  <c r="D67" i="1" s="1"/>
  <c r="D68" i="1" s="1"/>
  <c r="Y9" i="1"/>
  <c r="Y10" i="1"/>
  <c r="V209" i="1"/>
  <c r="W209" i="1" s="1"/>
  <c r="V177" i="1"/>
  <c r="W177" i="1" s="1"/>
  <c r="V216" i="1"/>
  <c r="W216" i="1" s="1"/>
  <c r="V223" i="1"/>
  <c r="W223" i="1" s="1"/>
  <c r="V239" i="1"/>
  <c r="W239" i="1" s="1"/>
  <c r="V192" i="1"/>
  <c r="W192" i="1" s="1"/>
  <c r="V17" i="1"/>
  <c r="W17" i="1" s="1"/>
  <c r="V129" i="1"/>
  <c r="W129" i="1" s="1"/>
  <c r="V116" i="1"/>
  <c r="W116" i="1" s="1"/>
  <c r="V105" i="1"/>
  <c r="W105" i="1" s="1"/>
  <c r="V76" i="1"/>
  <c r="W76" i="1" s="1"/>
  <c r="V45" i="1"/>
  <c r="W45" i="1" s="1"/>
  <c r="V37" i="1"/>
  <c r="W37" i="1" s="1"/>
  <c r="V206" i="1"/>
  <c r="W206" i="1" s="1"/>
  <c r="V198" i="1"/>
  <c r="W198" i="1" s="1"/>
  <c r="V182" i="1"/>
  <c r="W182" i="1" s="1"/>
  <c r="V174" i="1"/>
  <c r="W174" i="1" s="1"/>
  <c r="V168" i="1"/>
  <c r="W168" i="1" s="1"/>
  <c r="V160" i="1"/>
  <c r="W160" i="1" s="1"/>
  <c r="V155" i="1"/>
  <c r="W155" i="1" s="1"/>
  <c r="V133" i="1"/>
  <c r="W133" i="1" s="1"/>
  <c r="V125" i="1"/>
  <c r="W125" i="1" s="1"/>
  <c r="V109" i="1"/>
  <c r="W109" i="1" s="1"/>
  <c r="V101" i="1"/>
  <c r="W101" i="1" s="1"/>
  <c r="V93" i="1"/>
  <c r="W93" i="1" s="1"/>
  <c r="V87" i="1"/>
  <c r="W87" i="1" s="1"/>
  <c r="V80" i="1"/>
  <c r="W80" i="1" s="1"/>
  <c r="V72" i="1"/>
  <c r="W72" i="1" s="1"/>
  <c r="V65" i="1"/>
  <c r="W65" i="1" s="1"/>
  <c r="V57" i="1"/>
  <c r="W57" i="1" s="1"/>
  <c r="V49" i="1"/>
  <c r="W49" i="1" s="1"/>
  <c r="V41" i="1"/>
  <c r="W41" i="1" s="1"/>
  <c r="V13" i="1"/>
  <c r="W13" i="1" s="1"/>
  <c r="V238" i="1"/>
  <c r="W238" i="1" s="1"/>
  <c r="V230" i="1"/>
  <c r="W230" i="1" s="1"/>
  <c r="V222" i="1"/>
  <c r="W222" i="1" s="1"/>
  <c r="V215" i="1"/>
  <c r="W215" i="1" s="1"/>
  <c r="V237" i="1"/>
  <c r="W237" i="1" s="1"/>
  <c r="V225" i="1"/>
  <c r="W225" i="1" s="1"/>
  <c r="V214" i="1"/>
  <c r="W214" i="1" s="1"/>
  <c r="V24" i="1"/>
  <c r="W24" i="1" s="1"/>
  <c r="V224" i="1"/>
  <c r="W224" i="1" s="1"/>
  <c r="V195" i="1"/>
  <c r="W195" i="1" s="1"/>
  <c r="V183" i="1"/>
  <c r="W183" i="1" s="1"/>
  <c r="V152" i="1"/>
  <c r="W152" i="1" s="1"/>
  <c r="V113" i="1"/>
  <c r="W113" i="1" s="1"/>
  <c r="V84" i="1"/>
  <c r="W84" i="1" s="1"/>
  <c r="V54" i="1"/>
  <c r="W54" i="1" s="1"/>
  <c r="V46" i="1"/>
  <c r="W46" i="1" s="1"/>
  <c r="V33" i="1"/>
  <c r="W33" i="1" s="1"/>
  <c r="V23" i="1"/>
  <c r="W23" i="1" s="1"/>
  <c r="V228" i="1"/>
  <c r="W228" i="1" s="1"/>
  <c r="V12" i="1"/>
  <c r="W12" i="1" s="1"/>
  <c r="V20" i="1"/>
  <c r="W20" i="1" s="1"/>
  <c r="V205" i="1"/>
  <c r="W205" i="1" s="1"/>
  <c r="V197" i="1"/>
  <c r="W197" i="1" s="1"/>
  <c r="V189" i="1"/>
  <c r="W189" i="1" s="1"/>
  <c r="V181" i="1"/>
  <c r="W181" i="1" s="1"/>
  <c r="V173" i="1"/>
  <c r="W173" i="1" s="1"/>
  <c r="V167" i="1"/>
  <c r="W167" i="1" s="1"/>
  <c r="V159" i="1"/>
  <c r="W159" i="1" s="1"/>
  <c r="V154" i="1"/>
  <c r="W154" i="1" s="1"/>
  <c r="V226" i="1"/>
  <c r="W226" i="1" s="1"/>
  <c r="V219" i="1"/>
  <c r="W219" i="1" s="1"/>
  <c r="V242" i="1"/>
  <c r="W242" i="1" s="1"/>
  <c r="V212" i="1"/>
  <c r="W212" i="1" s="1"/>
  <c r="V188" i="1"/>
  <c r="W188" i="1" s="1"/>
  <c r="W180" i="1"/>
  <c r="V172" i="1"/>
  <c r="W172" i="1" s="1"/>
  <c r="V153" i="1"/>
  <c r="W153" i="1" s="1"/>
  <c r="V145" i="1"/>
  <c r="W145" i="1" s="1"/>
  <c r="V131" i="1"/>
  <c r="W131" i="1" s="1"/>
  <c r="V123" i="1"/>
  <c r="W123" i="1" s="1"/>
  <c r="V91" i="1"/>
  <c r="W91" i="1" s="1"/>
  <c r="V63" i="1"/>
  <c r="W63" i="1" s="1"/>
  <c r="V55" i="1"/>
  <c r="W55" i="1" s="1"/>
  <c r="V47" i="1"/>
  <c r="W47" i="1" s="1"/>
  <c r="V34" i="1"/>
  <c r="W34" i="1" s="1"/>
  <c r="T16" i="1"/>
  <c r="U16" i="1" s="1"/>
  <c r="AB16" i="1" s="1"/>
  <c r="V16" i="1"/>
  <c r="W16" i="1" s="1"/>
  <c r="T15" i="1"/>
  <c r="U15" i="1" s="1"/>
  <c r="V15" i="1"/>
  <c r="W15" i="1" s="1"/>
  <c r="T14" i="1"/>
  <c r="U14" i="1" s="1"/>
  <c r="V14" i="1"/>
  <c r="W14" i="1" s="1"/>
  <c r="T11" i="1"/>
  <c r="U11" i="1" s="1"/>
  <c r="V11" i="1"/>
  <c r="W11" i="1" s="1"/>
  <c r="T10" i="1"/>
  <c r="U10" i="1" s="1"/>
  <c r="V10" i="1"/>
  <c r="W10" i="1" s="1"/>
  <c r="T236" i="1"/>
  <c r="U236" i="1" s="1"/>
  <c r="V236" i="1"/>
  <c r="W236" i="1" s="1"/>
  <c r="T235" i="1"/>
  <c r="U235" i="1" s="1"/>
  <c r="V235" i="1"/>
  <c r="W235" i="1" s="1"/>
  <c r="T234" i="1"/>
  <c r="U234" i="1" s="1"/>
  <c r="V234" i="1"/>
  <c r="W234" i="1" s="1"/>
  <c r="T233" i="1"/>
  <c r="U233" i="1" s="1"/>
  <c r="V233" i="1"/>
  <c r="W233" i="1" s="1"/>
  <c r="T232" i="1"/>
  <c r="U232" i="1" s="1"/>
  <c r="V232" i="1"/>
  <c r="W232" i="1" s="1"/>
  <c r="T231" i="1"/>
  <c r="U231" i="1" s="1"/>
  <c r="V231" i="1"/>
  <c r="W231" i="1" s="1"/>
  <c r="T229" i="1"/>
  <c r="U229" i="1" s="1"/>
  <c r="V229" i="1"/>
  <c r="W229" i="1" s="1"/>
  <c r="T227" i="1"/>
  <c r="U227" i="1" s="1"/>
  <c r="V227" i="1"/>
  <c r="W227" i="1" s="1"/>
  <c r="T221" i="1"/>
  <c r="U221" i="1" s="1"/>
  <c r="V221" i="1"/>
  <c r="W221" i="1" s="1"/>
  <c r="T220" i="1"/>
  <c r="U220" i="1" s="1"/>
  <c r="V220" i="1"/>
  <c r="W220" i="1" s="1"/>
  <c r="T218" i="1"/>
  <c r="U218" i="1" s="1"/>
  <c r="V218" i="1"/>
  <c r="W218" i="1" s="1"/>
  <c r="T217" i="1"/>
  <c r="U217" i="1" s="1"/>
  <c r="V217" i="1"/>
  <c r="W217" i="1" s="1"/>
  <c r="T211" i="1"/>
  <c r="U211" i="1" s="1"/>
  <c r="V211" i="1"/>
  <c r="W211" i="1" s="1"/>
  <c r="T210" i="1"/>
  <c r="U210" i="1" s="1"/>
  <c r="AB210" i="1" s="1"/>
  <c r="V210" i="1"/>
  <c r="W210" i="1" s="1"/>
  <c r="T208" i="1"/>
  <c r="U208" i="1" s="1"/>
  <c r="V208" i="1"/>
  <c r="W208" i="1" s="1"/>
  <c r="T207" i="1"/>
  <c r="U207" i="1" s="1"/>
  <c r="V207" i="1"/>
  <c r="W207" i="1" s="1"/>
  <c r="T204" i="1"/>
  <c r="U204" i="1" s="1"/>
  <c r="V204" i="1"/>
  <c r="W204" i="1" s="1"/>
  <c r="T203" i="1"/>
  <c r="U203" i="1" s="1"/>
  <c r="V203" i="1"/>
  <c r="W203" i="1" s="1"/>
  <c r="T202" i="1"/>
  <c r="U202" i="1" s="1"/>
  <c r="V202" i="1"/>
  <c r="W202" i="1" s="1"/>
  <c r="T201" i="1"/>
  <c r="U201" i="1" s="1"/>
  <c r="V201" i="1"/>
  <c r="W201" i="1" s="1"/>
  <c r="T200" i="1"/>
  <c r="U200" i="1" s="1"/>
  <c r="V200" i="1"/>
  <c r="W200" i="1" s="1"/>
  <c r="T199" i="1"/>
  <c r="U199" i="1" s="1"/>
  <c r="V199" i="1"/>
  <c r="W199" i="1" s="1"/>
  <c r="T196" i="1"/>
  <c r="U196" i="1" s="1"/>
  <c r="V196" i="1"/>
  <c r="W196" i="1" s="1"/>
  <c r="T194" i="1"/>
  <c r="U194" i="1" s="1"/>
  <c r="V194" i="1"/>
  <c r="W194" i="1" s="1"/>
  <c r="T193" i="1"/>
  <c r="U193" i="1" s="1"/>
  <c r="V193" i="1"/>
  <c r="W193" i="1" s="1"/>
  <c r="T191" i="1"/>
  <c r="U191" i="1" s="1"/>
  <c r="V191" i="1"/>
  <c r="W191" i="1" s="1"/>
  <c r="T190" i="1"/>
  <c r="U190" i="1" s="1"/>
  <c r="V190" i="1"/>
  <c r="W190" i="1" s="1"/>
  <c r="T187" i="1"/>
  <c r="U187" i="1" s="1"/>
  <c r="V187" i="1"/>
  <c r="W187" i="1" s="1"/>
  <c r="T186" i="1"/>
  <c r="U186" i="1" s="1"/>
  <c r="V186" i="1"/>
  <c r="W186" i="1" s="1"/>
  <c r="T185" i="1"/>
  <c r="U185" i="1" s="1"/>
  <c r="V185" i="1"/>
  <c r="W185" i="1" s="1"/>
  <c r="T184" i="1"/>
  <c r="U184" i="1" s="1"/>
  <c r="V184" i="1"/>
  <c r="W184" i="1" s="1"/>
  <c r="T179" i="1"/>
  <c r="U179" i="1" s="1"/>
  <c r="V179" i="1"/>
  <c r="W179" i="1" s="1"/>
  <c r="T178" i="1"/>
  <c r="U178" i="1" s="1"/>
  <c r="AB178" i="1" s="1"/>
  <c r="V178" i="1"/>
  <c r="W178" i="1" s="1"/>
  <c r="T176" i="1"/>
  <c r="U176" i="1" s="1"/>
  <c r="V176" i="1"/>
  <c r="W176" i="1" s="1"/>
  <c r="T175" i="1"/>
  <c r="U175" i="1" s="1"/>
  <c r="V175" i="1"/>
  <c r="W175" i="1" s="1"/>
  <c r="T171" i="1"/>
  <c r="U171" i="1" s="1"/>
  <c r="AB171" i="1" s="1"/>
  <c r="V171" i="1"/>
  <c r="W171" i="1" s="1"/>
  <c r="T170" i="1"/>
  <c r="U170" i="1" s="1"/>
  <c r="AB170" i="1" s="1"/>
  <c r="V170" i="1"/>
  <c r="W170" i="1" s="1"/>
  <c r="T169" i="1"/>
  <c r="U169" i="1" s="1"/>
  <c r="V169" i="1"/>
  <c r="W169" i="1" s="1"/>
  <c r="T166" i="1"/>
  <c r="U166" i="1" s="1"/>
  <c r="V166" i="1"/>
  <c r="W166" i="1" s="1"/>
  <c r="T165" i="1"/>
  <c r="U165" i="1" s="1"/>
  <c r="AB165" i="1" s="1"/>
  <c r="V165" i="1"/>
  <c r="W165" i="1" s="1"/>
  <c r="T164" i="1"/>
  <c r="U164" i="1" s="1"/>
  <c r="V164" i="1"/>
  <c r="W164" i="1" s="1"/>
  <c r="T163" i="1"/>
  <c r="U163" i="1" s="1"/>
  <c r="V163" i="1"/>
  <c r="W163" i="1" s="1"/>
  <c r="T162" i="1"/>
  <c r="U162" i="1" s="1"/>
  <c r="V162" i="1"/>
  <c r="W162" i="1" s="1"/>
  <c r="T161" i="1"/>
  <c r="U161" i="1" s="1"/>
  <c r="V161" i="1"/>
  <c r="W161" i="1" s="1"/>
  <c r="T158" i="1"/>
  <c r="U158" i="1" s="1"/>
  <c r="AB158" i="1" s="1"/>
  <c r="V158" i="1"/>
  <c r="W158" i="1" s="1"/>
  <c r="T157" i="1"/>
  <c r="U157" i="1" s="1"/>
  <c r="AB157" i="1" s="1"/>
  <c r="V157" i="1"/>
  <c r="W157" i="1" s="1"/>
  <c r="T156" i="1"/>
  <c r="U156" i="1" s="1"/>
  <c r="AB156" i="1" s="1"/>
  <c r="V156" i="1"/>
  <c r="W156" i="1" s="1"/>
  <c r="T151" i="1"/>
  <c r="U151" i="1" s="1"/>
  <c r="V151" i="1"/>
  <c r="W151" i="1" s="1"/>
  <c r="T150" i="1"/>
  <c r="U150" i="1" s="1"/>
  <c r="V150" i="1"/>
  <c r="W150" i="1" s="1"/>
  <c r="T149" i="1"/>
  <c r="U149" i="1" s="1"/>
  <c r="V149" i="1"/>
  <c r="W149" i="1" s="1"/>
  <c r="T148" i="1"/>
  <c r="U148" i="1" s="1"/>
  <c r="V148" i="1"/>
  <c r="W148" i="1" s="1"/>
  <c r="T147" i="1"/>
  <c r="U147" i="1" s="1"/>
  <c r="V147" i="1"/>
  <c r="W147" i="1" s="1"/>
  <c r="T146" i="1"/>
  <c r="U146" i="1" s="1"/>
  <c r="AP146" i="1" s="1"/>
  <c r="V146" i="1"/>
  <c r="W146" i="1" s="1"/>
  <c r="T144" i="1"/>
  <c r="U144" i="1" s="1"/>
  <c r="V144" i="1"/>
  <c r="W144" i="1" s="1"/>
  <c r="T143" i="1"/>
  <c r="U143" i="1" s="1"/>
  <c r="V143" i="1"/>
  <c r="W143" i="1" s="1"/>
  <c r="T142" i="1"/>
  <c r="U142" i="1" s="1"/>
  <c r="V142" i="1"/>
  <c r="W142" i="1" s="1"/>
  <c r="T141" i="1"/>
  <c r="U141" i="1" s="1"/>
  <c r="V141" i="1"/>
  <c r="W141" i="1" s="1"/>
  <c r="T140" i="1"/>
  <c r="U140" i="1" s="1"/>
  <c r="V140" i="1"/>
  <c r="W140" i="1" s="1"/>
  <c r="T139" i="1"/>
  <c r="U139" i="1" s="1"/>
  <c r="V139" i="1"/>
  <c r="W139" i="1" s="1"/>
  <c r="T138" i="1"/>
  <c r="U138" i="1" s="1"/>
  <c r="V138" i="1"/>
  <c r="W138" i="1" s="1"/>
  <c r="T137" i="1"/>
  <c r="U137" i="1" s="1"/>
  <c r="V137" i="1"/>
  <c r="W137" i="1" s="1"/>
  <c r="T136" i="1"/>
  <c r="U136" i="1" s="1"/>
  <c r="V136" i="1"/>
  <c r="W136" i="1" s="1"/>
  <c r="T135" i="1"/>
  <c r="U135" i="1" s="1"/>
  <c r="V135" i="1"/>
  <c r="W135" i="1" s="1"/>
  <c r="T134" i="1"/>
  <c r="U134" i="1" s="1"/>
  <c r="V134" i="1"/>
  <c r="W134" i="1" s="1"/>
  <c r="T132" i="1"/>
  <c r="U132" i="1" s="1"/>
  <c r="V132" i="1"/>
  <c r="W132" i="1" s="1"/>
  <c r="T130" i="1"/>
  <c r="U130" i="1" s="1"/>
  <c r="V130" i="1"/>
  <c r="W130" i="1" s="1"/>
  <c r="T128" i="1"/>
  <c r="U128" i="1" s="1"/>
  <c r="V128" i="1"/>
  <c r="W128" i="1" s="1"/>
  <c r="T127" i="1"/>
  <c r="U127" i="1" s="1"/>
  <c r="V127" i="1"/>
  <c r="W127" i="1" s="1"/>
  <c r="T126" i="1"/>
  <c r="U126" i="1" s="1"/>
  <c r="V126" i="1"/>
  <c r="W126" i="1" s="1"/>
  <c r="T124" i="1"/>
  <c r="U124" i="1" s="1"/>
  <c r="V124" i="1"/>
  <c r="W124" i="1" s="1"/>
  <c r="T122" i="1"/>
  <c r="U122" i="1" s="1"/>
  <c r="V122" i="1"/>
  <c r="W122" i="1" s="1"/>
  <c r="T121" i="1"/>
  <c r="U121" i="1" s="1"/>
  <c r="V121" i="1"/>
  <c r="W121" i="1" s="1"/>
  <c r="T120" i="1"/>
  <c r="U120" i="1" s="1"/>
  <c r="BJ120" i="1" s="1"/>
  <c r="V120" i="1"/>
  <c r="W120" i="1" s="1"/>
  <c r="T119" i="1"/>
  <c r="U119" i="1" s="1"/>
  <c r="V119" i="1"/>
  <c r="W119" i="1" s="1"/>
  <c r="T118" i="1"/>
  <c r="U118" i="1" s="1"/>
  <c r="V118" i="1"/>
  <c r="W118" i="1" s="1"/>
  <c r="T117" i="1"/>
  <c r="U117" i="1" s="1"/>
  <c r="AB117" i="1" s="1"/>
  <c r="V117" i="1"/>
  <c r="W117" i="1" s="1"/>
  <c r="T115" i="1"/>
  <c r="U115" i="1" s="1"/>
  <c r="V115" i="1"/>
  <c r="W115" i="1" s="1"/>
  <c r="T114" i="1"/>
  <c r="U114" i="1" s="1"/>
  <c r="V114" i="1"/>
  <c r="W114" i="1" s="1"/>
  <c r="T112" i="1"/>
  <c r="U112" i="1" s="1"/>
  <c r="AB112" i="1" s="1"/>
  <c r="V112" i="1"/>
  <c r="W112" i="1" s="1"/>
  <c r="T111" i="1"/>
  <c r="U111" i="1" s="1"/>
  <c r="V111" i="1"/>
  <c r="W111" i="1" s="1"/>
  <c r="T110" i="1"/>
  <c r="U110" i="1" s="1"/>
  <c r="V110" i="1"/>
  <c r="W110" i="1" s="1"/>
  <c r="T108" i="1"/>
  <c r="U108" i="1" s="1"/>
  <c r="V108" i="1"/>
  <c r="W108" i="1" s="1"/>
  <c r="T107" i="1"/>
  <c r="U107" i="1" s="1"/>
  <c r="V107" i="1"/>
  <c r="W107" i="1" s="1"/>
  <c r="T106" i="1"/>
  <c r="U106" i="1" s="1"/>
  <c r="V106" i="1"/>
  <c r="W106" i="1" s="1"/>
  <c r="T104" i="1"/>
  <c r="U104" i="1" s="1"/>
  <c r="V104" i="1"/>
  <c r="W104" i="1" s="1"/>
  <c r="T103" i="1"/>
  <c r="U103" i="1" s="1"/>
  <c r="V103" i="1"/>
  <c r="W103" i="1" s="1"/>
  <c r="T102" i="1"/>
  <c r="U102" i="1" s="1"/>
  <c r="V102" i="1"/>
  <c r="W102" i="1" s="1"/>
  <c r="T100" i="1"/>
  <c r="U100" i="1" s="1"/>
  <c r="V100" i="1"/>
  <c r="W100" i="1" s="1"/>
  <c r="T99" i="1"/>
  <c r="U99" i="1" s="1"/>
  <c r="V99" i="1"/>
  <c r="W99" i="1" s="1"/>
  <c r="T98" i="1"/>
  <c r="U98" i="1" s="1"/>
  <c r="V98" i="1"/>
  <c r="W98" i="1" s="1"/>
  <c r="T97" i="1"/>
  <c r="U97" i="1" s="1"/>
  <c r="V97" i="1"/>
  <c r="W97" i="1" s="1"/>
  <c r="T96" i="1"/>
  <c r="U96" i="1" s="1"/>
  <c r="V96" i="1"/>
  <c r="W96" i="1" s="1"/>
  <c r="T95" i="1"/>
  <c r="U95" i="1" s="1"/>
  <c r="V95" i="1"/>
  <c r="W95" i="1" s="1"/>
  <c r="T94" i="1"/>
  <c r="U94" i="1" s="1"/>
  <c r="V94" i="1"/>
  <c r="W94" i="1" s="1"/>
  <c r="T92" i="1"/>
  <c r="U92" i="1" s="1"/>
  <c r="V92" i="1"/>
  <c r="W92" i="1" s="1"/>
  <c r="T90" i="1"/>
  <c r="U90" i="1" s="1"/>
  <c r="V90" i="1"/>
  <c r="W90" i="1" s="1"/>
  <c r="T89" i="1"/>
  <c r="U89" i="1" s="1"/>
  <c r="V89" i="1"/>
  <c r="W89" i="1" s="1"/>
  <c r="T88" i="1"/>
  <c r="U88" i="1" s="1"/>
  <c r="AB88" i="1" s="1"/>
  <c r="V88" i="1"/>
  <c r="W88" i="1" s="1"/>
  <c r="T86" i="1"/>
  <c r="U86" i="1" s="1"/>
  <c r="V86" i="1"/>
  <c r="W86" i="1" s="1"/>
  <c r="T85" i="1"/>
  <c r="U85" i="1" s="1"/>
  <c r="V85" i="1"/>
  <c r="W85" i="1" s="1"/>
  <c r="T83" i="1"/>
  <c r="U83" i="1" s="1"/>
  <c r="V83" i="1"/>
  <c r="W83" i="1" s="1"/>
  <c r="T82" i="1"/>
  <c r="U82" i="1" s="1"/>
  <c r="V82" i="1"/>
  <c r="W82" i="1" s="1"/>
  <c r="T81" i="1"/>
  <c r="U81" i="1" s="1"/>
  <c r="V81" i="1"/>
  <c r="W81" i="1" s="1"/>
  <c r="T79" i="1"/>
  <c r="U79" i="1" s="1"/>
  <c r="V79" i="1"/>
  <c r="W79" i="1" s="1"/>
  <c r="T78" i="1"/>
  <c r="U78" i="1" s="1"/>
  <c r="V78" i="1"/>
  <c r="W78" i="1" s="1"/>
  <c r="T77" i="1"/>
  <c r="U77" i="1" s="1"/>
  <c r="V77" i="1"/>
  <c r="W77" i="1" s="1"/>
  <c r="T75" i="1"/>
  <c r="U75" i="1" s="1"/>
  <c r="V75" i="1"/>
  <c r="W75" i="1" s="1"/>
  <c r="T74" i="1"/>
  <c r="U74" i="1" s="1"/>
  <c r="V74" i="1"/>
  <c r="W74" i="1" s="1"/>
  <c r="T73" i="1"/>
  <c r="U73" i="1" s="1"/>
  <c r="V73" i="1"/>
  <c r="W73" i="1" s="1"/>
  <c r="T71" i="1"/>
  <c r="U71" i="1" s="1"/>
  <c r="V71" i="1"/>
  <c r="W71" i="1" s="1"/>
  <c r="T70" i="1"/>
  <c r="U70" i="1" s="1"/>
  <c r="V70" i="1"/>
  <c r="W70" i="1" s="1"/>
  <c r="T69" i="1"/>
  <c r="U69" i="1" s="1"/>
  <c r="V69" i="1"/>
  <c r="W69" i="1" s="1"/>
  <c r="T68" i="1"/>
  <c r="U68" i="1" s="1"/>
  <c r="V68" i="1"/>
  <c r="W68" i="1" s="1"/>
  <c r="T67" i="1"/>
  <c r="U67" i="1" s="1"/>
  <c r="BJ67" i="1" s="1"/>
  <c r="V67" i="1"/>
  <c r="W67" i="1" s="1"/>
  <c r="T66" i="1"/>
  <c r="U66" i="1" s="1"/>
  <c r="V66" i="1"/>
  <c r="W66" i="1" s="1"/>
  <c r="T64" i="1"/>
  <c r="U64" i="1" s="1"/>
  <c r="V64" i="1"/>
  <c r="W64" i="1" s="1"/>
  <c r="T62" i="1"/>
  <c r="U62" i="1" s="1"/>
  <c r="V62" i="1"/>
  <c r="W62" i="1" s="1"/>
  <c r="T61" i="1"/>
  <c r="U61" i="1" s="1"/>
  <c r="V61" i="1"/>
  <c r="W61" i="1" s="1"/>
  <c r="T60" i="1"/>
  <c r="U60" i="1" s="1"/>
  <c r="V60" i="1"/>
  <c r="W60" i="1" s="1"/>
  <c r="T59" i="1"/>
  <c r="U59" i="1" s="1"/>
  <c r="V59" i="1"/>
  <c r="W59" i="1" s="1"/>
  <c r="T58" i="1"/>
  <c r="U58" i="1" s="1"/>
  <c r="AB58" i="1" s="1"/>
  <c r="V58" i="1"/>
  <c r="W58" i="1" s="1"/>
  <c r="T56" i="1"/>
  <c r="U56" i="1" s="1"/>
  <c r="V56" i="1"/>
  <c r="W56" i="1" s="1"/>
  <c r="T53" i="1"/>
  <c r="U53" i="1" s="1"/>
  <c r="V53" i="1"/>
  <c r="W53" i="1" s="1"/>
  <c r="T52" i="1"/>
  <c r="U52" i="1" s="1"/>
  <c r="V52" i="1"/>
  <c r="W52" i="1" s="1"/>
  <c r="T51" i="1"/>
  <c r="U51" i="1" s="1"/>
  <c r="V51" i="1"/>
  <c r="W51" i="1" s="1"/>
  <c r="T50" i="1"/>
  <c r="U50" i="1" s="1"/>
  <c r="V50" i="1"/>
  <c r="W50" i="1" s="1"/>
  <c r="T48" i="1"/>
  <c r="U48" i="1" s="1"/>
  <c r="V48" i="1"/>
  <c r="W48" i="1" s="1"/>
  <c r="T44" i="1"/>
  <c r="U44" i="1" s="1"/>
  <c r="V44" i="1"/>
  <c r="W44" i="1" s="1"/>
  <c r="T43" i="1"/>
  <c r="U43" i="1" s="1"/>
  <c r="V43" i="1"/>
  <c r="W43" i="1" s="1"/>
  <c r="T42" i="1"/>
  <c r="U42" i="1" s="1"/>
  <c r="V42" i="1"/>
  <c r="W42" i="1" s="1"/>
  <c r="T40" i="1"/>
  <c r="U40" i="1" s="1"/>
  <c r="V40" i="1"/>
  <c r="W40" i="1" s="1"/>
  <c r="T39" i="1"/>
  <c r="U39" i="1" s="1"/>
  <c r="V39" i="1"/>
  <c r="W39" i="1" s="1"/>
  <c r="T38" i="1"/>
  <c r="U38" i="1" s="1"/>
  <c r="V38" i="1"/>
  <c r="W38" i="1" s="1"/>
  <c r="T36" i="1"/>
  <c r="U36" i="1" s="1"/>
  <c r="V36" i="1"/>
  <c r="W36" i="1" s="1"/>
  <c r="T35" i="1"/>
  <c r="U35" i="1" s="1"/>
  <c r="V35" i="1"/>
  <c r="W35" i="1" s="1"/>
  <c r="T32" i="1"/>
  <c r="U32" i="1" s="1"/>
  <c r="V32" i="1"/>
  <c r="W32" i="1" s="1"/>
  <c r="T31" i="1"/>
  <c r="U31" i="1" s="1"/>
  <c r="V31" i="1"/>
  <c r="W31" i="1" s="1"/>
  <c r="T30" i="1"/>
  <c r="U30" i="1" s="1"/>
  <c r="V30" i="1"/>
  <c r="W30" i="1" s="1"/>
  <c r="T29" i="1"/>
  <c r="U29" i="1" s="1"/>
  <c r="V29" i="1"/>
  <c r="W29" i="1" s="1"/>
  <c r="T28" i="1"/>
  <c r="U28" i="1" s="1"/>
  <c r="V28" i="1"/>
  <c r="W28" i="1" s="1"/>
  <c r="T27" i="1"/>
  <c r="U27" i="1" s="1"/>
  <c r="V27" i="1"/>
  <c r="W27" i="1" s="1"/>
  <c r="T22" i="1"/>
  <c r="U22" i="1" s="1"/>
  <c r="V22" i="1"/>
  <c r="W22" i="1" s="1"/>
  <c r="T21" i="1"/>
  <c r="U21" i="1" s="1"/>
  <c r="V21" i="1"/>
  <c r="W21" i="1" s="1"/>
  <c r="T19" i="1"/>
  <c r="U19" i="1" s="1"/>
  <c r="V19" i="1"/>
  <c r="W19" i="1" s="1"/>
  <c r="T18" i="1"/>
  <c r="U18" i="1" s="1"/>
  <c r="V18" i="1"/>
  <c r="W18" i="1" s="1"/>
  <c r="T241" i="1"/>
  <c r="U241" i="1" s="1"/>
  <c r="V241" i="1"/>
  <c r="W241" i="1" s="1"/>
  <c r="T213" i="1"/>
  <c r="U213" i="1" s="1"/>
  <c r="AB213" i="1" s="1"/>
  <c r="V213" i="1"/>
  <c r="W213" i="1" s="1"/>
  <c r="V25" i="1"/>
  <c r="W25" i="1" s="1"/>
  <c r="V26" i="1"/>
  <c r="W26" i="1" s="1"/>
  <c r="T240" i="1"/>
  <c r="U240" i="1" s="1"/>
  <c r="V240" i="1"/>
  <c r="W240" i="1" s="1"/>
  <c r="W327" i="1"/>
  <c r="T326" i="1"/>
  <c r="U326" i="1" s="1"/>
  <c r="AR326" i="1" s="1"/>
  <c r="W326" i="1"/>
  <c r="T325" i="1"/>
  <c r="U325" i="1" s="1"/>
  <c r="AR325" i="1" s="1"/>
  <c r="V325" i="1"/>
  <c r="W325" i="1" s="1"/>
  <c r="Y326" i="1"/>
  <c r="Y25" i="1"/>
  <c r="Y327" i="1"/>
  <c r="T327" i="1"/>
  <c r="U327" i="1" s="1"/>
  <c r="AR327" i="1" s="1"/>
  <c r="Y325" i="1"/>
  <c r="Y26" i="1"/>
  <c r="Y27" i="1"/>
  <c r="O259" i="1"/>
  <c r="Y213" i="1"/>
  <c r="Y212" i="1"/>
  <c r="N287" i="1"/>
  <c r="O287" i="1" s="1"/>
  <c r="L240" i="1"/>
  <c r="Y240" i="1" s="1"/>
  <c r="T212" i="1"/>
  <c r="U212" i="1" s="1"/>
  <c r="AB212" i="1" s="1"/>
  <c r="T26" i="1"/>
  <c r="U26" i="1" s="1"/>
  <c r="T25" i="1"/>
  <c r="U25" i="1" s="1"/>
  <c r="AB25" i="1" s="1"/>
  <c r="Y239" i="1"/>
  <c r="Y242" i="1"/>
  <c r="Y241" i="1"/>
  <c r="T242" i="1"/>
  <c r="U242" i="1" s="1"/>
  <c r="AB242" i="1" s="1"/>
  <c r="T224" i="1"/>
  <c r="U224" i="1" s="1"/>
  <c r="T183" i="1"/>
  <c r="U183" i="1" s="1"/>
  <c r="T192" i="1"/>
  <c r="U192" i="1" s="1"/>
  <c r="T153" i="1"/>
  <c r="U153" i="1" s="1"/>
  <c r="T152" i="1"/>
  <c r="U152" i="1" s="1"/>
  <c r="T225" i="1"/>
  <c r="U225" i="1" s="1"/>
  <c r="T188" i="1"/>
  <c r="U188" i="1" s="1"/>
  <c r="T195" i="1"/>
  <c r="U195" i="1" s="1"/>
  <c r="T23" i="1"/>
  <c r="U23" i="1" s="1"/>
  <c r="T214" i="1"/>
  <c r="U214" i="1" s="1"/>
  <c r="T172" i="1"/>
  <c r="U172" i="1" s="1"/>
  <c r="AB172" i="1" s="1"/>
  <c r="T33" i="1"/>
  <c r="U33" i="1" s="1"/>
  <c r="T237" i="1"/>
  <c r="U237" i="1" s="1"/>
  <c r="T219" i="1"/>
  <c r="U219" i="1" s="1"/>
  <c r="T116" i="1"/>
  <c r="U116" i="1" s="1"/>
  <c r="T226" i="1"/>
  <c r="U226" i="1" s="1"/>
  <c r="T177" i="1"/>
  <c r="U177" i="1" s="1"/>
  <c r="T209" i="1"/>
  <c r="U209" i="1" s="1"/>
  <c r="T9" i="1"/>
  <c r="U9" i="1" s="1"/>
  <c r="X9" i="1" s="1"/>
  <c r="T13" i="1"/>
  <c r="U13" i="1" s="1"/>
  <c r="T239" i="1"/>
  <c r="U239" i="1" s="1"/>
  <c r="T223" i="1"/>
  <c r="U223" i="1" s="1"/>
  <c r="T216" i="1"/>
  <c r="U216" i="1" s="1"/>
  <c r="T206" i="1"/>
  <c r="U206" i="1" s="1"/>
  <c r="T198" i="1"/>
  <c r="U198" i="1" s="1"/>
  <c r="T182" i="1"/>
  <c r="U182" i="1" s="1"/>
  <c r="T174" i="1"/>
  <c r="U174" i="1" s="1"/>
  <c r="AB174" i="1" s="1"/>
  <c r="T168" i="1"/>
  <c r="U168" i="1" s="1"/>
  <c r="AB168" i="1" s="1"/>
  <c r="T160" i="1"/>
  <c r="U160" i="1" s="1"/>
  <c r="T155" i="1"/>
  <c r="U155" i="1" s="1"/>
  <c r="T133" i="1"/>
  <c r="U133" i="1" s="1"/>
  <c r="T125" i="1"/>
  <c r="U125" i="1" s="1"/>
  <c r="T109" i="1"/>
  <c r="U109" i="1" s="1"/>
  <c r="AB109" i="1" s="1"/>
  <c r="T101" i="1"/>
  <c r="U101" i="1" s="1"/>
  <c r="T93" i="1"/>
  <c r="U93" i="1" s="1"/>
  <c r="T87" i="1"/>
  <c r="U87" i="1" s="1"/>
  <c r="T80" i="1"/>
  <c r="U80" i="1" s="1"/>
  <c r="T72" i="1"/>
  <c r="U72" i="1" s="1"/>
  <c r="T65" i="1"/>
  <c r="U65" i="1" s="1"/>
  <c r="T57" i="1"/>
  <c r="U57" i="1" s="1"/>
  <c r="T49" i="1"/>
  <c r="U49" i="1" s="1"/>
  <c r="AB49" i="1" s="1"/>
  <c r="T41" i="1"/>
  <c r="U41" i="1" s="1"/>
  <c r="T20" i="1"/>
  <c r="U20" i="1" s="1"/>
  <c r="T12" i="1"/>
  <c r="U12" i="1" s="1"/>
  <c r="T238" i="1"/>
  <c r="U238" i="1" s="1"/>
  <c r="T215" i="1"/>
  <c r="U215" i="1" s="1"/>
  <c r="T197" i="1"/>
  <c r="U197" i="1" s="1"/>
  <c r="T173" i="1"/>
  <c r="U173" i="1" s="1"/>
  <c r="AB173" i="1" s="1"/>
  <c r="T55" i="1"/>
  <c r="U55" i="1" s="1"/>
  <c r="T84" i="1"/>
  <c r="U84" i="1" s="1"/>
  <c r="T46" i="1"/>
  <c r="U46" i="1" s="1"/>
  <c r="AB46" i="1" s="1"/>
  <c r="T24" i="1"/>
  <c r="U24" i="1" s="1"/>
  <c r="T131" i="1"/>
  <c r="U131" i="1" s="1"/>
  <c r="T123" i="1"/>
  <c r="U123" i="1" s="1"/>
  <c r="T47" i="1"/>
  <c r="U47" i="1" s="1"/>
  <c r="T105" i="1"/>
  <c r="U105" i="1" s="1"/>
  <c r="T76" i="1"/>
  <c r="U76" i="1" s="1"/>
  <c r="T45" i="1"/>
  <c r="U45" i="1" s="1"/>
  <c r="T37" i="1"/>
  <c r="U37" i="1" s="1"/>
  <c r="AB37" i="1" s="1"/>
  <c r="T228" i="1"/>
  <c r="U228" i="1" s="1"/>
  <c r="T180" i="1"/>
  <c r="U180" i="1" s="1"/>
  <c r="T230" i="1"/>
  <c r="U230" i="1" s="1"/>
  <c r="T222" i="1"/>
  <c r="U222" i="1" s="1"/>
  <c r="T205" i="1"/>
  <c r="U205" i="1" s="1"/>
  <c r="T189" i="1"/>
  <c r="U189" i="1" s="1"/>
  <c r="T181" i="1"/>
  <c r="U181" i="1" s="1"/>
  <c r="AB181" i="1" s="1"/>
  <c r="T167" i="1"/>
  <c r="U167" i="1" s="1"/>
  <c r="T159" i="1"/>
  <c r="U159" i="1" s="1"/>
  <c r="AB159" i="1" s="1"/>
  <c r="T154" i="1"/>
  <c r="U154" i="1" s="1"/>
  <c r="T145" i="1"/>
  <c r="U145" i="1" s="1"/>
  <c r="T91" i="1"/>
  <c r="U91" i="1" s="1"/>
  <c r="T63" i="1"/>
  <c r="U63" i="1" s="1"/>
  <c r="T34" i="1"/>
  <c r="U34" i="1" s="1"/>
  <c r="T113" i="1"/>
  <c r="U113" i="1" s="1"/>
  <c r="T54" i="1"/>
  <c r="U54" i="1" s="1"/>
  <c r="AB54" i="1" s="1"/>
  <c r="T17" i="1"/>
  <c r="U17" i="1" s="1"/>
  <c r="AB17" i="1" s="1"/>
  <c r="T129" i="1"/>
  <c r="U129" i="1" s="1"/>
  <c r="Z9" i="1" l="1"/>
  <c r="Z27" i="1"/>
  <c r="D69" i="1"/>
  <c r="D70" i="1" s="1"/>
  <c r="D71" i="1" s="1"/>
  <c r="D72" i="1" s="1"/>
  <c r="D73" i="1" s="1"/>
  <c r="D74" i="1" s="1"/>
  <c r="D75" i="1" s="1"/>
  <c r="D76" i="1" s="1"/>
  <c r="D77" i="1" s="1"/>
  <c r="D78" i="1" s="1"/>
  <c r="D79" i="1" s="1"/>
  <c r="D80" i="1" s="1"/>
  <c r="D81" i="1" s="1"/>
  <c r="Z326" i="1"/>
  <c r="Z239" i="1"/>
  <c r="Z240" i="1"/>
  <c r="Z26" i="1"/>
  <c r="X325" i="1"/>
  <c r="AP325" i="1"/>
  <c r="Z325" i="1"/>
  <c r="X326" i="1"/>
  <c r="AP326" i="1"/>
  <c r="X327" i="1"/>
  <c r="AP327" i="1"/>
  <c r="Z241" i="1"/>
  <c r="Z212" i="1"/>
  <c r="Z327" i="1"/>
  <c r="Z10" i="1"/>
  <c r="Z242" i="1"/>
  <c r="Z213" i="1"/>
  <c r="Z25" i="1"/>
  <c r="AZ110" i="1"/>
  <c r="AB110" i="1"/>
  <c r="AZ144" i="1"/>
  <c r="AB144" i="1"/>
  <c r="AZ123" i="1"/>
  <c r="AB123" i="1"/>
  <c r="AZ192" i="1"/>
  <c r="AB192" i="1"/>
  <c r="AZ180" i="1"/>
  <c r="AB180" i="1"/>
  <c r="AZ65" i="1"/>
  <c r="AB65" i="1"/>
  <c r="AZ193" i="1"/>
  <c r="AB193" i="1"/>
  <c r="AL27" i="1"/>
  <c r="AB27" i="1"/>
  <c r="AZ129" i="1"/>
  <c r="AB129" i="1"/>
  <c r="AZ222" i="1"/>
  <c r="AB222" i="1"/>
  <c r="AZ105" i="1"/>
  <c r="AB105" i="1"/>
  <c r="AZ41" i="1"/>
  <c r="AB41" i="1"/>
  <c r="AZ101" i="1"/>
  <c r="AB101" i="1"/>
  <c r="AZ13" i="1"/>
  <c r="AB13" i="1"/>
  <c r="AZ116" i="1"/>
  <c r="AB116" i="1"/>
  <c r="AZ153" i="1"/>
  <c r="AB153" i="1"/>
  <c r="AZ145" i="1"/>
  <c r="AB145" i="1"/>
  <c r="AZ230" i="1"/>
  <c r="AB230" i="1"/>
  <c r="AZ47" i="1"/>
  <c r="AB47" i="1"/>
  <c r="AZ197" i="1"/>
  <c r="AB197" i="1"/>
  <c r="AD9" i="1"/>
  <c r="AB9" i="1"/>
  <c r="AZ219" i="1"/>
  <c r="AB219" i="1"/>
  <c r="BB240" i="1"/>
  <c r="AB240" i="1"/>
  <c r="AZ18" i="1"/>
  <c r="AB18" i="1"/>
  <c r="AZ22" i="1"/>
  <c r="AB22" i="1"/>
  <c r="AZ30" i="1"/>
  <c r="AB30" i="1"/>
  <c r="AZ39" i="1"/>
  <c r="AB39" i="1"/>
  <c r="AZ44" i="1"/>
  <c r="AB44" i="1"/>
  <c r="BJ52" i="1"/>
  <c r="AB52" i="1"/>
  <c r="AZ59" i="1"/>
  <c r="AB59" i="1"/>
  <c r="AZ64" i="1"/>
  <c r="AB64" i="1"/>
  <c r="AZ73" i="1"/>
  <c r="AB73" i="1"/>
  <c r="AZ78" i="1"/>
  <c r="AB78" i="1"/>
  <c r="AZ82" i="1"/>
  <c r="AB82" i="1"/>
  <c r="AZ92" i="1"/>
  <c r="AB92" i="1"/>
  <c r="AZ97" i="1"/>
  <c r="AB97" i="1"/>
  <c r="AZ102" i="1"/>
  <c r="AB102" i="1"/>
  <c r="AZ107" i="1"/>
  <c r="AB107" i="1"/>
  <c r="AZ115" i="1"/>
  <c r="AB115" i="1"/>
  <c r="AZ122" i="1"/>
  <c r="AB122" i="1"/>
  <c r="AZ128" i="1"/>
  <c r="AB128" i="1"/>
  <c r="AZ138" i="1"/>
  <c r="AB138" i="1"/>
  <c r="AZ142" i="1"/>
  <c r="AB142" i="1"/>
  <c r="AZ147" i="1"/>
  <c r="AB147" i="1"/>
  <c r="AZ151" i="1"/>
  <c r="AB151" i="1"/>
  <c r="AZ163" i="1"/>
  <c r="AB163" i="1"/>
  <c r="BJ169" i="1"/>
  <c r="AB169" i="1"/>
  <c r="AZ175" i="1"/>
  <c r="AB175" i="1"/>
  <c r="AZ184" i="1"/>
  <c r="AB184" i="1"/>
  <c r="AZ190" i="1"/>
  <c r="AB190" i="1"/>
  <c r="AZ196" i="1"/>
  <c r="AB196" i="1"/>
  <c r="AZ202" i="1"/>
  <c r="AB202" i="1"/>
  <c r="AZ208" i="1"/>
  <c r="AB208" i="1"/>
  <c r="AZ218" i="1"/>
  <c r="AB218" i="1"/>
  <c r="AZ229" i="1"/>
  <c r="AB229" i="1"/>
  <c r="AZ234" i="1"/>
  <c r="AB234" i="1"/>
  <c r="AZ11" i="1"/>
  <c r="AB11" i="1"/>
  <c r="AZ215" i="1"/>
  <c r="AB215" i="1"/>
  <c r="AZ237" i="1"/>
  <c r="AB237" i="1"/>
  <c r="BJ26" i="1"/>
  <c r="AB26" i="1"/>
  <c r="AZ31" i="1"/>
  <c r="AB31" i="1"/>
  <c r="AZ66" i="1"/>
  <c r="AB66" i="1"/>
  <c r="AZ79" i="1"/>
  <c r="AB79" i="1"/>
  <c r="AZ89" i="1"/>
  <c r="AB89" i="1"/>
  <c r="AZ98" i="1"/>
  <c r="AB98" i="1"/>
  <c r="AZ119" i="1"/>
  <c r="AB119" i="1"/>
  <c r="AZ124" i="1"/>
  <c r="AB124" i="1"/>
  <c r="AZ130" i="1"/>
  <c r="AB130" i="1"/>
  <c r="AZ135" i="1"/>
  <c r="AB135" i="1"/>
  <c r="AZ139" i="1"/>
  <c r="AB139" i="1"/>
  <c r="AZ143" i="1"/>
  <c r="AB143" i="1"/>
  <c r="AZ148" i="1"/>
  <c r="AB148" i="1"/>
  <c r="AZ164" i="1"/>
  <c r="AB164" i="1"/>
  <c r="AZ176" i="1"/>
  <c r="AB176" i="1"/>
  <c r="AZ185" i="1"/>
  <c r="AB185" i="1"/>
  <c r="AZ191" i="1"/>
  <c r="AB191" i="1"/>
  <c r="AZ199" i="1"/>
  <c r="AB199" i="1"/>
  <c r="AZ203" i="1"/>
  <c r="AB203" i="1"/>
  <c r="AZ220" i="1"/>
  <c r="AB220" i="1"/>
  <c r="AZ231" i="1"/>
  <c r="AB231" i="1"/>
  <c r="AZ235" i="1"/>
  <c r="AB235" i="1"/>
  <c r="AZ14" i="1"/>
  <c r="AB14" i="1"/>
  <c r="AZ167" i="1"/>
  <c r="AB167" i="1"/>
  <c r="AZ228" i="1"/>
  <c r="AB228" i="1"/>
  <c r="AZ24" i="1"/>
  <c r="AB24" i="1"/>
  <c r="AZ12" i="1"/>
  <c r="AB12" i="1"/>
  <c r="AZ72" i="1"/>
  <c r="AB72" i="1"/>
  <c r="AZ125" i="1"/>
  <c r="AB125" i="1"/>
  <c r="AZ206" i="1"/>
  <c r="AB206" i="1"/>
  <c r="AZ209" i="1"/>
  <c r="AB209" i="1"/>
  <c r="AZ33" i="1"/>
  <c r="AB33" i="1"/>
  <c r="AZ224" i="1"/>
  <c r="AB224" i="1"/>
  <c r="AB325" i="1"/>
  <c r="AD325" i="1"/>
  <c r="AZ154" i="1"/>
  <c r="AB154" i="1"/>
  <c r="AZ57" i="1"/>
  <c r="AB57" i="1"/>
  <c r="AZ23" i="1"/>
  <c r="AB23" i="1"/>
  <c r="AZ113" i="1"/>
  <c r="AB113" i="1"/>
  <c r="AZ238" i="1"/>
  <c r="AB238" i="1"/>
  <c r="AZ19" i="1"/>
  <c r="AB19" i="1"/>
  <c r="AZ40" i="1"/>
  <c r="AB40" i="1"/>
  <c r="AZ53" i="1"/>
  <c r="AB53" i="1"/>
  <c r="AZ74" i="1"/>
  <c r="AB74" i="1"/>
  <c r="AZ103" i="1"/>
  <c r="AB103" i="1"/>
  <c r="AZ133" i="1"/>
  <c r="AB133" i="1"/>
  <c r="AZ188" i="1"/>
  <c r="AB188" i="1"/>
  <c r="AZ36" i="1"/>
  <c r="AB36" i="1"/>
  <c r="AZ56" i="1"/>
  <c r="AB56" i="1"/>
  <c r="AZ75" i="1"/>
  <c r="AB75" i="1"/>
  <c r="AZ90" i="1"/>
  <c r="AB90" i="1"/>
  <c r="AZ99" i="1"/>
  <c r="AB99" i="1"/>
  <c r="AZ114" i="1"/>
  <c r="AB114" i="1"/>
  <c r="AZ120" i="1"/>
  <c r="AB120" i="1"/>
  <c r="AZ136" i="1"/>
  <c r="AB136" i="1"/>
  <c r="AZ149" i="1"/>
  <c r="AB149" i="1"/>
  <c r="AZ161" i="1"/>
  <c r="AB161" i="1"/>
  <c r="AZ186" i="1"/>
  <c r="AB186" i="1"/>
  <c r="AZ204" i="1"/>
  <c r="AB204" i="1"/>
  <c r="AZ221" i="1"/>
  <c r="AB221" i="1"/>
  <c r="AZ232" i="1"/>
  <c r="AB232" i="1"/>
  <c r="AZ236" i="1"/>
  <c r="AB236" i="1"/>
  <c r="AZ15" i="1"/>
  <c r="AB15" i="1"/>
  <c r="AZ131" i="1"/>
  <c r="AB131" i="1"/>
  <c r="AZ198" i="1"/>
  <c r="AB198" i="1"/>
  <c r="AZ195" i="1"/>
  <c r="AB195" i="1"/>
  <c r="AZ35" i="1"/>
  <c r="AB35" i="1"/>
  <c r="AZ60" i="1"/>
  <c r="AB60" i="1"/>
  <c r="AZ83" i="1"/>
  <c r="AB83" i="1"/>
  <c r="AZ108" i="1"/>
  <c r="AB108" i="1"/>
  <c r="AZ28" i="1"/>
  <c r="AB28" i="1"/>
  <c r="AZ216" i="1"/>
  <c r="AB216" i="1"/>
  <c r="AZ211" i="1"/>
  <c r="AB211" i="1"/>
  <c r="AZ21" i="1"/>
  <c r="AB21" i="1"/>
  <c r="AZ42" i="1"/>
  <c r="AB42" i="1"/>
  <c r="AZ67" i="1"/>
  <c r="AB67" i="1"/>
  <c r="AZ81" i="1"/>
  <c r="AB81" i="1"/>
  <c r="AZ95" i="1"/>
  <c r="AB95" i="1"/>
  <c r="AZ104" i="1"/>
  <c r="AB104" i="1"/>
  <c r="AZ126" i="1"/>
  <c r="AB126" i="1"/>
  <c r="AZ132" i="1"/>
  <c r="AB132" i="1"/>
  <c r="AZ200" i="1"/>
  <c r="AB200" i="1"/>
  <c r="AZ63" i="1"/>
  <c r="AB63" i="1"/>
  <c r="AZ189" i="1"/>
  <c r="AB189" i="1"/>
  <c r="AZ45" i="1"/>
  <c r="AB45" i="1"/>
  <c r="AZ84" i="1"/>
  <c r="AB84" i="1"/>
  <c r="AZ20" i="1"/>
  <c r="AB20" i="1"/>
  <c r="AZ87" i="1"/>
  <c r="AB87" i="1"/>
  <c r="AZ155" i="1"/>
  <c r="AB155" i="1"/>
  <c r="AZ223" i="1"/>
  <c r="AB223" i="1"/>
  <c r="AZ177" i="1"/>
  <c r="AB177" i="1"/>
  <c r="AZ225" i="1"/>
  <c r="AB225" i="1"/>
  <c r="AD326" i="1"/>
  <c r="AB326" i="1"/>
  <c r="AZ61" i="1"/>
  <c r="AB61" i="1"/>
  <c r="AZ182" i="1"/>
  <c r="AB182" i="1"/>
  <c r="AZ183" i="1"/>
  <c r="AB183" i="1"/>
  <c r="BJ48" i="1"/>
  <c r="AB48" i="1"/>
  <c r="AZ69" i="1"/>
  <c r="AB69" i="1"/>
  <c r="AZ94" i="1"/>
  <c r="AB94" i="1"/>
  <c r="AZ34" i="1"/>
  <c r="AB34" i="1"/>
  <c r="AZ80" i="1"/>
  <c r="AB80" i="1"/>
  <c r="AZ140" i="1"/>
  <c r="AB140" i="1"/>
  <c r="AZ32" i="1"/>
  <c r="AB32" i="1"/>
  <c r="AZ50" i="1"/>
  <c r="AB50" i="1"/>
  <c r="AZ70" i="1"/>
  <c r="AB70" i="1"/>
  <c r="AZ85" i="1"/>
  <c r="AB85" i="1"/>
  <c r="AZ91" i="1"/>
  <c r="AB91" i="1"/>
  <c r="AZ205" i="1"/>
  <c r="AB205" i="1"/>
  <c r="AZ76" i="1"/>
  <c r="AB76" i="1"/>
  <c r="AZ55" i="1"/>
  <c r="AB55" i="1"/>
  <c r="AZ93" i="1"/>
  <c r="AB93" i="1"/>
  <c r="AZ160" i="1"/>
  <c r="AB160" i="1"/>
  <c r="AH239" i="1"/>
  <c r="AB239" i="1"/>
  <c r="AZ226" i="1"/>
  <c r="AB226" i="1"/>
  <c r="AZ214" i="1"/>
  <c r="AB214" i="1"/>
  <c r="AZ152" i="1"/>
  <c r="AB152" i="1"/>
  <c r="AD327" i="1"/>
  <c r="AB327" i="1"/>
  <c r="X241" i="1"/>
  <c r="AB241" i="1"/>
  <c r="AZ29" i="1"/>
  <c r="AB29" i="1"/>
  <c r="AZ38" i="1"/>
  <c r="AB38" i="1"/>
  <c r="AZ43" i="1"/>
  <c r="AB43" i="1"/>
  <c r="AZ51" i="1"/>
  <c r="AB51" i="1"/>
  <c r="AZ62" i="1"/>
  <c r="AB62" i="1"/>
  <c r="AZ68" i="1"/>
  <c r="AB68" i="1"/>
  <c r="AZ71" i="1"/>
  <c r="AB71" i="1"/>
  <c r="AZ77" i="1"/>
  <c r="AB77" i="1"/>
  <c r="AZ86" i="1"/>
  <c r="AB86" i="1"/>
  <c r="AZ96" i="1"/>
  <c r="AB96" i="1"/>
  <c r="AZ100" i="1"/>
  <c r="AB100" i="1"/>
  <c r="AD100" i="1"/>
  <c r="AZ106" i="1"/>
  <c r="AB106" i="1"/>
  <c r="AZ111" i="1"/>
  <c r="AB111" i="1"/>
  <c r="AZ118" i="1"/>
  <c r="AB118" i="1"/>
  <c r="AZ121" i="1"/>
  <c r="AB121" i="1"/>
  <c r="AZ127" i="1"/>
  <c r="AB127" i="1"/>
  <c r="AZ134" i="1"/>
  <c r="AB134" i="1"/>
  <c r="AZ137" i="1"/>
  <c r="AB137" i="1"/>
  <c r="AZ141" i="1"/>
  <c r="AB141" i="1"/>
  <c r="AZ146" i="1"/>
  <c r="AB146" i="1"/>
  <c r="BJ150" i="1"/>
  <c r="AB150" i="1"/>
  <c r="AZ162" i="1"/>
  <c r="AB162" i="1"/>
  <c r="AZ166" i="1"/>
  <c r="AB166" i="1"/>
  <c r="AZ179" i="1"/>
  <c r="AB179" i="1"/>
  <c r="AZ187" i="1"/>
  <c r="AB187" i="1"/>
  <c r="AZ194" i="1"/>
  <c r="AB194" i="1"/>
  <c r="AZ201" i="1"/>
  <c r="AB201" i="1"/>
  <c r="AZ207" i="1"/>
  <c r="AB207" i="1"/>
  <c r="AZ217" i="1"/>
  <c r="AB217" i="1"/>
  <c r="AZ227" i="1"/>
  <c r="AB227" i="1"/>
  <c r="AZ233" i="1"/>
  <c r="AB233" i="1"/>
  <c r="AZ10" i="1"/>
  <c r="AB10" i="1"/>
  <c r="AJ240" i="1"/>
  <c r="AP240" i="1"/>
  <c r="BH240" i="1"/>
  <c r="AZ169" i="1"/>
  <c r="AZ52" i="1"/>
  <c r="AP27" i="1"/>
  <c r="X27" i="1"/>
  <c r="AZ240" i="1"/>
  <c r="AT53" i="1"/>
  <c r="AL240" i="1"/>
  <c r="BD27" i="1"/>
  <c r="BJ64" i="1"/>
  <c r="AR240" i="1"/>
  <c r="AN240" i="1"/>
  <c r="AD240" i="1"/>
  <c r="BF240" i="1"/>
  <c r="AZ150" i="1"/>
  <c r="X240" i="1"/>
  <c r="AV240" i="1"/>
  <c r="AH240" i="1"/>
  <c r="AX240" i="1"/>
  <c r="AZ48" i="1"/>
  <c r="AT240" i="1"/>
  <c r="BD240" i="1"/>
  <c r="BJ118" i="1"/>
  <c r="BF27" i="1"/>
  <c r="BB27" i="1"/>
  <c r="AR27" i="1"/>
  <c r="AF240" i="1"/>
  <c r="AD27" i="1"/>
  <c r="AN27" i="1"/>
  <c r="AT27" i="1"/>
  <c r="AH27" i="1"/>
  <c r="BH27" i="1"/>
  <c r="BJ166" i="1"/>
  <c r="AF27" i="1"/>
  <c r="AV27" i="1"/>
  <c r="BJ27" i="1"/>
  <c r="BJ90" i="1"/>
  <c r="AX43" i="1"/>
  <c r="AJ27" i="1"/>
  <c r="AX27" i="1"/>
  <c r="AZ27" i="1"/>
  <c r="AZ9" i="1"/>
  <c r="BF325" i="1"/>
  <c r="BF326" i="1"/>
  <c r="BF327" i="1"/>
  <c r="AZ16" i="1"/>
  <c r="BJ16" i="1"/>
  <c r="AZ159" i="1"/>
  <c r="BJ159" i="1"/>
  <c r="AZ117" i="1"/>
  <c r="BJ117" i="1"/>
  <c r="AZ158" i="1"/>
  <c r="BJ158" i="1"/>
  <c r="AZ37" i="1"/>
  <c r="BJ37" i="1"/>
  <c r="AZ165" i="1"/>
  <c r="BJ165" i="1"/>
  <c r="AZ46" i="1"/>
  <c r="BJ46" i="1"/>
  <c r="AZ173" i="1"/>
  <c r="BJ173" i="1"/>
  <c r="AZ49" i="1"/>
  <c r="BJ49" i="1"/>
  <c r="AZ168" i="1"/>
  <c r="BJ168" i="1"/>
  <c r="AZ174" i="1"/>
  <c r="BJ174" i="1"/>
  <c r="AZ88" i="1"/>
  <c r="BJ88" i="1"/>
  <c r="AZ170" i="1"/>
  <c r="BJ170" i="1"/>
  <c r="AZ210" i="1"/>
  <c r="BJ210" i="1"/>
  <c r="AZ178" i="1"/>
  <c r="BJ178" i="1"/>
  <c r="AZ157" i="1"/>
  <c r="BJ157" i="1"/>
  <c r="AZ171" i="1"/>
  <c r="BJ171" i="1"/>
  <c r="AZ112" i="1"/>
  <c r="BJ112" i="1"/>
  <c r="AZ172" i="1"/>
  <c r="BJ172" i="1"/>
  <c r="AZ156" i="1"/>
  <c r="BJ156" i="1"/>
  <c r="X25" i="1"/>
  <c r="BJ25" i="1"/>
  <c r="AZ54" i="1"/>
  <c r="AT54" i="1"/>
  <c r="AT26" i="1"/>
  <c r="AZ26" i="1"/>
  <c r="BB26" i="1"/>
  <c r="AN26" i="1"/>
  <c r="BF26" i="1"/>
  <c r="BH26" i="1"/>
  <c r="AV26" i="1"/>
  <c r="AL26" i="1"/>
  <c r="BD26" i="1"/>
  <c r="AR26" i="1"/>
  <c r="AX26" i="1"/>
  <c r="AP26" i="1"/>
  <c r="AL25" i="1"/>
  <c r="BB25" i="1"/>
  <c r="AN25" i="1"/>
  <c r="BD25" i="1"/>
  <c r="BH25" i="1"/>
  <c r="AX25" i="1"/>
  <c r="AP25" i="1"/>
  <c r="BF25" i="1"/>
  <c r="AR25" i="1"/>
  <c r="AT25" i="1"/>
  <c r="AV25" i="1"/>
  <c r="AZ25" i="1"/>
  <c r="X213" i="1"/>
  <c r="AX213" i="1"/>
  <c r="AP213" i="1"/>
  <c r="BH213" i="1"/>
  <c r="BB213" i="1"/>
  <c r="AR213" i="1"/>
  <c r="AJ213" i="1"/>
  <c r="BD213" i="1"/>
  <c r="AD213" i="1"/>
  <c r="AT213" i="1"/>
  <c r="BF213" i="1"/>
  <c r="AF213" i="1"/>
  <c r="AH213" i="1"/>
  <c r="AV213" i="1"/>
  <c r="AN213" i="1"/>
  <c r="AZ213" i="1"/>
  <c r="AL213" i="1"/>
  <c r="AF25" i="1"/>
  <c r="AH25" i="1"/>
  <c r="AJ25" i="1"/>
  <c r="AD25" i="1"/>
  <c r="AH26" i="1"/>
  <c r="AJ26" i="1"/>
  <c r="AD26" i="1"/>
  <c r="AF26" i="1"/>
  <c r="BH212" i="1"/>
  <c r="AR212" i="1"/>
  <c r="AV212" i="1"/>
  <c r="AD212" i="1"/>
  <c r="AT212" i="1"/>
  <c r="AJ212" i="1"/>
  <c r="BB212" i="1"/>
  <c r="AF212" i="1"/>
  <c r="AL212" i="1"/>
  <c r="AH212" i="1"/>
  <c r="AX212" i="1"/>
  <c r="BD212" i="1"/>
  <c r="BF212" i="1"/>
  <c r="AN212" i="1"/>
  <c r="AP212" i="1"/>
  <c r="X26" i="1"/>
  <c r="X212" i="1"/>
  <c r="AZ212" i="1"/>
  <c r="AR241" i="1"/>
  <c r="BH241" i="1"/>
  <c r="AV241" i="1"/>
  <c r="AP241" i="1"/>
  <c r="BF241" i="1"/>
  <c r="AZ241" i="1"/>
  <c r="BB241" i="1"/>
  <c r="BD241" i="1"/>
  <c r="AL241" i="1"/>
  <c r="AN241" i="1"/>
  <c r="AT241" i="1"/>
  <c r="AX241" i="1"/>
  <c r="AH241" i="1"/>
  <c r="AD241" i="1"/>
  <c r="AF241" i="1"/>
  <c r="AJ241" i="1"/>
  <c r="AZ242" i="1"/>
  <c r="AN242" i="1"/>
  <c r="BD242" i="1"/>
  <c r="AX242" i="1"/>
  <c r="BB242" i="1"/>
  <c r="BF242" i="1"/>
  <c r="BH242" i="1"/>
  <c r="AL242" i="1"/>
  <c r="AP242" i="1"/>
  <c r="AR242" i="1"/>
  <c r="AF242" i="1"/>
  <c r="AT242" i="1"/>
  <c r="AH242" i="1"/>
  <c r="X242" i="1"/>
  <c r="AD242" i="1"/>
  <c r="AJ242" i="1"/>
  <c r="AV242" i="1"/>
  <c r="AZ109" i="1"/>
  <c r="AT109" i="1"/>
  <c r="AZ17" i="1"/>
  <c r="AN17" i="1"/>
  <c r="AJ181" i="1"/>
  <c r="AZ181" i="1"/>
  <c r="AR58" i="1"/>
  <c r="AZ58" i="1"/>
  <c r="AJ239" i="1"/>
  <c r="AZ239" i="1"/>
  <c r="D82" i="1" l="1"/>
  <c r="D83" i="1" s="1"/>
  <c r="D84" i="1" s="1"/>
  <c r="D85" i="1" s="1"/>
  <c r="D86" i="1" s="1"/>
  <c r="D87" i="1" s="1"/>
  <c r="D88" i="1" s="1"/>
  <c r="D89" i="1" s="1"/>
  <c r="D90" i="1" s="1"/>
  <c r="D91" i="1" s="1"/>
  <c r="D92" i="1" s="1"/>
  <c r="D93" i="1" s="1"/>
  <c r="D94" i="1" s="1"/>
  <c r="D95" i="1" s="1"/>
  <c r="D96" i="1" s="1"/>
  <c r="D97" i="1" s="1"/>
  <c r="D98" i="1" s="1"/>
  <c r="D99" i="1" s="1"/>
  <c r="D100" i="1" s="1"/>
  <c r="D101" i="1" s="1"/>
  <c r="D102" i="1" s="1"/>
  <c r="D103" i="1" s="1"/>
  <c r="D104" i="1" s="1"/>
  <c r="D105" i="1" s="1"/>
  <c r="D106" i="1" s="1"/>
  <c r="D107" i="1" s="1"/>
  <c r="D108" i="1" s="1"/>
  <c r="D109" i="1" s="1"/>
  <c r="D110" i="1" s="1"/>
  <c r="D111" i="1" s="1"/>
  <c r="X11" i="1"/>
  <c r="X12" i="1"/>
  <c r="D112" i="1" l="1"/>
  <c r="D113" i="1" s="1"/>
  <c r="D114" i="1" s="1"/>
  <c r="BD9" i="1"/>
  <c r="D115" i="1" l="1"/>
  <c r="D116" i="1" s="1"/>
  <c r="D117" i="1" s="1"/>
  <c r="BB9" i="1"/>
  <c r="AL9" i="1"/>
  <c r="AX9" i="1"/>
  <c r="AV9" i="1"/>
  <c r="AF9" i="1"/>
  <c r="AJ9" i="1"/>
  <c r="AT9" i="1"/>
  <c r="BF9" i="1"/>
  <c r="AH9" i="1"/>
  <c r="AR9" i="1"/>
  <c r="BH9" i="1"/>
  <c r="AP9" i="1"/>
  <c r="AN9" i="1"/>
  <c r="D118" i="1" l="1"/>
  <c r="D119" i="1" s="1"/>
  <c r="D120" i="1" s="1"/>
  <c r="D121" i="1" s="1"/>
  <c r="D122" i="1" s="1"/>
  <c r="D123" i="1" s="1"/>
  <c r="D124" i="1" s="1"/>
  <c r="D125" i="1" s="1"/>
  <c r="D126" i="1" s="1"/>
  <c r="D127" i="1" s="1"/>
  <c r="D128" i="1" s="1"/>
  <c r="D129" i="1" s="1"/>
  <c r="D130" i="1" s="1"/>
  <c r="D131" i="1" s="1"/>
  <c r="D132" i="1" s="1"/>
  <c r="D133" i="1" s="1"/>
  <c r="D134" i="1" s="1"/>
  <c r="D135" i="1" s="1"/>
  <c r="D136" i="1" s="1"/>
  <c r="D137" i="1" s="1"/>
  <c r="D138" i="1" s="1"/>
  <c r="D139" i="1" s="1"/>
  <c r="D140" i="1" s="1"/>
  <c r="D141" i="1" s="1"/>
  <c r="D142" i="1" s="1"/>
  <c r="D143" i="1" s="1"/>
  <c r="D144" i="1" s="1"/>
  <c r="D145" i="1" s="1"/>
  <c r="D146" i="1" s="1"/>
  <c r="D147" i="1" s="1"/>
  <c r="D148" i="1" s="1"/>
  <c r="D149" i="1" s="1"/>
  <c r="D150" i="1" s="1"/>
  <c r="D151" i="1" s="1"/>
  <c r="D152" i="1" s="1"/>
  <c r="D153" i="1" s="1"/>
  <c r="D154" i="1" s="1"/>
  <c r="D155" i="1" s="1"/>
  <c r="Y170" i="1"/>
  <c r="Z170" i="1" s="1"/>
  <c r="Y138" i="1"/>
  <c r="Z138" i="1" s="1"/>
  <c r="Y115" i="1"/>
  <c r="Z115" i="1" s="1"/>
  <c r="Y23" i="1"/>
  <c r="Z23" i="1" s="1"/>
  <c r="Y55" i="1"/>
  <c r="Z55" i="1" s="1"/>
  <c r="Y122" i="1"/>
  <c r="Z122" i="1" s="1"/>
  <c r="Y67" i="1"/>
  <c r="Z67" i="1" s="1"/>
  <c r="Y158" i="1"/>
  <c r="Z158" i="1" s="1"/>
  <c r="Y221" i="1"/>
  <c r="Z221" i="1" s="1"/>
  <c r="Y66" i="1"/>
  <c r="Z66" i="1" s="1"/>
  <c r="Y147" i="1"/>
  <c r="Z147" i="1" s="1"/>
  <c r="Y54" i="1"/>
  <c r="Z54" i="1" s="1"/>
  <c r="Y140" i="1"/>
  <c r="Z140" i="1" s="1"/>
  <c r="Y216" i="1"/>
  <c r="Z216" i="1" s="1"/>
  <c r="Y76" i="1"/>
  <c r="Z76" i="1" s="1"/>
  <c r="Y175" i="1"/>
  <c r="Z175" i="1" s="1"/>
  <c r="Y60" i="1"/>
  <c r="Z60" i="1" s="1"/>
  <c r="Y177" i="1"/>
  <c r="Z177" i="1" s="1"/>
  <c r="Y207" i="1"/>
  <c r="Z207" i="1" s="1"/>
  <c r="Y104" i="1"/>
  <c r="Z104" i="1" s="1"/>
  <c r="Y96" i="1"/>
  <c r="Z96" i="1" s="1"/>
  <c r="Y141" i="1"/>
  <c r="Z141" i="1" s="1"/>
  <c r="Y56" i="1"/>
  <c r="Z56" i="1" s="1"/>
  <c r="Y130" i="1"/>
  <c r="Z130" i="1" s="1"/>
  <c r="Y143" i="1"/>
  <c r="Z143" i="1" s="1"/>
  <c r="Y31" i="1"/>
  <c r="Z31" i="1" s="1"/>
  <c r="Y199" i="1"/>
  <c r="Z199" i="1" s="1"/>
  <c r="Y183" i="1"/>
  <c r="Z183" i="1" s="1"/>
  <c r="Y169" i="1"/>
  <c r="Z169" i="1" s="1"/>
  <c r="Y197" i="1"/>
  <c r="Z197" i="1" s="1"/>
  <c r="Y181" i="1"/>
  <c r="Z181" i="1" s="1"/>
  <c r="Y163" i="1"/>
  <c r="Z163" i="1" s="1"/>
  <c r="Y201" i="1"/>
  <c r="Z201" i="1" s="1"/>
  <c r="Y145" i="1"/>
  <c r="Z145" i="1" s="1"/>
  <c r="Y131" i="1"/>
  <c r="Z131" i="1" s="1"/>
  <c r="Y154" i="1"/>
  <c r="Z154" i="1" s="1"/>
  <c r="Y195" i="1"/>
  <c r="Z195" i="1" s="1"/>
  <c r="Y38" i="1"/>
  <c r="Z38" i="1" s="1"/>
  <c r="Y179" i="1"/>
  <c r="Z179" i="1" s="1"/>
  <c r="Y171" i="1"/>
  <c r="Z171" i="1" s="1"/>
  <c r="Y150" i="1"/>
  <c r="Z150" i="1" s="1"/>
  <c r="Y129" i="1"/>
  <c r="Z129" i="1" s="1"/>
  <c r="Y220" i="1"/>
  <c r="Z220" i="1" s="1"/>
  <c r="Y191" i="1"/>
  <c r="Z191" i="1" s="1"/>
  <c r="Y189" i="1"/>
  <c r="Z189" i="1" s="1"/>
  <c r="Y165" i="1"/>
  <c r="Z165" i="1" s="1"/>
  <c r="Y161" i="1"/>
  <c r="Z161" i="1" s="1"/>
  <c r="Y152" i="1"/>
  <c r="Z152" i="1" s="1"/>
  <c r="Y133" i="1"/>
  <c r="Z133" i="1" s="1"/>
  <c r="Y36" i="1"/>
  <c r="Z36" i="1" s="1"/>
  <c r="Y48" i="1"/>
  <c r="Z48" i="1" s="1"/>
  <c r="Y46" i="1"/>
  <c r="Z46" i="1" s="1"/>
  <c r="Y120" i="1"/>
  <c r="Z120" i="1" s="1"/>
  <c r="Y117" i="1"/>
  <c r="Z117" i="1" s="1"/>
  <c r="Y113" i="1"/>
  <c r="Z113" i="1" s="1"/>
  <c r="Y110" i="1"/>
  <c r="Z110" i="1" s="1"/>
  <c r="Y108" i="1"/>
  <c r="Z108" i="1" s="1"/>
  <c r="Y106" i="1"/>
  <c r="Z106" i="1" s="1"/>
  <c r="Y102" i="1"/>
  <c r="Z102" i="1" s="1"/>
  <c r="Y98" i="1"/>
  <c r="Z98" i="1" s="1"/>
  <c r="Y90" i="1"/>
  <c r="Z90" i="1" s="1"/>
  <c r="Y88" i="1"/>
  <c r="Z88" i="1" s="1"/>
  <c r="Y86" i="1"/>
  <c r="Z86" i="1" s="1"/>
  <c r="Y82" i="1"/>
  <c r="Z82" i="1" s="1"/>
  <c r="Y79" i="1"/>
  <c r="Z79" i="1" s="1"/>
  <c r="Y77" i="1"/>
  <c r="Z77" i="1" s="1"/>
  <c r="Y75" i="1"/>
  <c r="Z75" i="1" s="1"/>
  <c r="Y71" i="1"/>
  <c r="Z71" i="1" s="1"/>
  <c r="Y69" i="1"/>
  <c r="Z69" i="1" s="1"/>
  <c r="Y68" i="1"/>
  <c r="Z68" i="1" s="1"/>
  <c r="Y64" i="1"/>
  <c r="Z64" i="1" s="1"/>
  <c r="Y28" i="1"/>
  <c r="Z28" i="1" s="1"/>
  <c r="Y20" i="1"/>
  <c r="Z20" i="1" s="1"/>
  <c r="Y15" i="1"/>
  <c r="Z15" i="1" s="1"/>
  <c r="Y13" i="1"/>
  <c r="Z13" i="1" s="1"/>
  <c r="Y206" i="1"/>
  <c r="Z206" i="1" s="1"/>
  <c r="Y204" i="1"/>
  <c r="Z204" i="1" s="1"/>
  <c r="Y200" i="1"/>
  <c r="Z200" i="1" s="1"/>
  <c r="Y196" i="1"/>
  <c r="Z196" i="1" s="1"/>
  <c r="Y194" i="1"/>
  <c r="Z194" i="1" s="1"/>
  <c r="Y192" i="1"/>
  <c r="Z192" i="1" s="1"/>
  <c r="Y184" i="1"/>
  <c r="Z184" i="1" s="1"/>
  <c r="Y182" i="1"/>
  <c r="Z182" i="1" s="1"/>
  <c r="Y174" i="1"/>
  <c r="Z174" i="1" s="1"/>
  <c r="Y172" i="1"/>
  <c r="Z172" i="1" s="1"/>
  <c r="Y168" i="1"/>
  <c r="Z168" i="1" s="1"/>
  <c r="Y166" i="1"/>
  <c r="Z166" i="1" s="1"/>
  <c r="Y162" i="1"/>
  <c r="Z162" i="1" s="1"/>
  <c r="Y160" i="1"/>
  <c r="Z160" i="1" s="1"/>
  <c r="Y156" i="1"/>
  <c r="Z156" i="1" s="1"/>
  <c r="Y153" i="1"/>
  <c r="Z153" i="1" s="1"/>
  <c r="Y151" i="1"/>
  <c r="Z151" i="1" s="1"/>
  <c r="Y144" i="1"/>
  <c r="Z144" i="1" s="1"/>
  <c r="Y128" i="1"/>
  <c r="Z128" i="1" s="1"/>
  <c r="Y34" i="1"/>
  <c r="Z34" i="1" s="1"/>
  <c r="Y32" i="1"/>
  <c r="Z32" i="1" s="1"/>
  <c r="Y30" i="1"/>
  <c r="Z30" i="1" s="1"/>
  <c r="Y125" i="1"/>
  <c r="Z125" i="1" s="1"/>
  <c r="Y121" i="1"/>
  <c r="Z121" i="1" s="1"/>
  <c r="Y119" i="1"/>
  <c r="Z119" i="1" s="1"/>
  <c r="Y116" i="1"/>
  <c r="Z116" i="1" s="1"/>
  <c r="Y114" i="1"/>
  <c r="Z114" i="1" s="1"/>
  <c r="Y111" i="1"/>
  <c r="Z111" i="1" s="1"/>
  <c r="Y109" i="1"/>
  <c r="Z109" i="1" s="1"/>
  <c r="Y107" i="1"/>
  <c r="Z107" i="1" s="1"/>
  <c r="Y105" i="1"/>
  <c r="Z105" i="1" s="1"/>
  <c r="Y101" i="1"/>
  <c r="Z101" i="1" s="1"/>
  <c r="Y95" i="1"/>
  <c r="Z95" i="1" s="1"/>
  <c r="Y93" i="1"/>
  <c r="Z93" i="1" s="1"/>
  <c r="Y91" i="1"/>
  <c r="Z91" i="1" s="1"/>
  <c r="Y89" i="1"/>
  <c r="Z89" i="1" s="1"/>
  <c r="Y87" i="1"/>
  <c r="Z87" i="1" s="1"/>
  <c r="Y85" i="1"/>
  <c r="Z85" i="1" s="1"/>
  <c r="Y83" i="1"/>
  <c r="Z83" i="1" s="1"/>
  <c r="Y80" i="1"/>
  <c r="Z80" i="1" s="1"/>
  <c r="Y78" i="1"/>
  <c r="Z78" i="1" s="1"/>
  <c r="Y74" i="1"/>
  <c r="Z74" i="1" s="1"/>
  <c r="Y72" i="1"/>
  <c r="Z72" i="1" s="1"/>
  <c r="Y70" i="1"/>
  <c r="Z70" i="1" s="1"/>
  <c r="Y59" i="1"/>
  <c r="Z59" i="1" s="1"/>
  <c r="Y53" i="1"/>
  <c r="Z53" i="1" s="1"/>
  <c r="Y51" i="1"/>
  <c r="Z51" i="1" s="1"/>
  <c r="Y49" i="1"/>
  <c r="Z49" i="1" s="1"/>
  <c r="Y47" i="1"/>
  <c r="Z47" i="1" s="1"/>
  <c r="Y43" i="1"/>
  <c r="Z43" i="1" s="1"/>
  <c r="Y39" i="1"/>
  <c r="Z39" i="1" s="1"/>
  <c r="Y37" i="1"/>
  <c r="Z37" i="1" s="1"/>
  <c r="Y22" i="1"/>
  <c r="Z22" i="1" s="1"/>
  <c r="Y19" i="1"/>
  <c r="Z19" i="1" s="1"/>
  <c r="Y17" i="1"/>
  <c r="Z17" i="1" s="1"/>
  <c r="Y14" i="1"/>
  <c r="Z14" i="1" s="1"/>
  <c r="Y11" i="1"/>
  <c r="Z11" i="1" s="1"/>
  <c r="Y35" i="1"/>
  <c r="Z35" i="1" s="1"/>
  <c r="Y42" i="1"/>
  <c r="Z42" i="1" s="1"/>
  <c r="Y63" i="1"/>
  <c r="Z63" i="1" s="1"/>
  <c r="Y237" i="1"/>
  <c r="Z237" i="1" s="1"/>
  <c r="Y230" i="1"/>
  <c r="Z230" i="1" s="1"/>
  <c r="Y226" i="1"/>
  <c r="Z226" i="1" s="1"/>
  <c r="Y233" i="1"/>
  <c r="Z233" i="1" s="1"/>
  <c r="Y223" i="1"/>
  <c r="Z223" i="1" s="1"/>
  <c r="Y146" i="1"/>
  <c r="Z146" i="1" s="1"/>
  <c r="D156" i="1" l="1"/>
  <c r="D157" i="1" s="1"/>
  <c r="D158" i="1" s="1"/>
  <c r="D159" i="1" s="1"/>
  <c r="D160" i="1" s="1"/>
  <c r="D161" i="1" s="1"/>
  <c r="D162" i="1" s="1"/>
  <c r="D163" i="1" s="1"/>
  <c r="D164" i="1" s="1"/>
  <c r="D165" i="1" s="1"/>
  <c r="D166" i="1" s="1"/>
  <c r="D167" i="1" s="1"/>
  <c r="D168" i="1" s="1"/>
  <c r="Y24" i="1"/>
  <c r="Z24" i="1" s="1"/>
  <c r="Y81" i="1"/>
  <c r="Z81" i="1" s="1"/>
  <c r="Y139" i="1"/>
  <c r="Z139" i="1" s="1"/>
  <c r="Y65" i="1"/>
  <c r="Z65" i="1" s="1"/>
  <c r="Y18" i="1"/>
  <c r="Z18" i="1" s="1"/>
  <c r="Y155" i="1"/>
  <c r="Z155" i="1" s="1"/>
  <c r="Y84" i="1"/>
  <c r="Z84" i="1" s="1"/>
  <c r="Y126" i="1"/>
  <c r="Z126" i="1" s="1"/>
  <c r="Y234" i="1"/>
  <c r="Z234" i="1" s="1"/>
  <c r="Y58" i="1"/>
  <c r="Z58" i="1" s="1"/>
  <c r="Y205" i="1"/>
  <c r="Z205" i="1" s="1"/>
  <c r="Y193" i="1"/>
  <c r="Z193" i="1" s="1"/>
  <c r="Y12" i="1"/>
  <c r="Z12" i="1" s="1"/>
  <c r="Y187" i="1"/>
  <c r="Z187" i="1" s="1"/>
  <c r="Y214" i="1"/>
  <c r="Z214" i="1" s="1"/>
  <c r="Y33" i="1"/>
  <c r="Z33" i="1" s="1"/>
  <c r="Y94" i="1"/>
  <c r="Z94" i="1" s="1"/>
  <c r="Y188" i="1"/>
  <c r="Z188" i="1" s="1"/>
  <c r="Y61" i="1"/>
  <c r="Z61" i="1" s="1"/>
  <c r="Y224" i="1"/>
  <c r="Z224" i="1" s="1"/>
  <c r="Y235" i="1"/>
  <c r="Z235" i="1" s="1"/>
  <c r="Y231" i="1"/>
  <c r="Z231" i="1" s="1"/>
  <c r="Y180" i="1"/>
  <c r="Z180" i="1" s="1"/>
  <c r="Y190" i="1"/>
  <c r="Z190" i="1" s="1"/>
  <c r="Y40" i="1"/>
  <c r="Z40" i="1" s="1"/>
  <c r="Y186" i="1"/>
  <c r="Z186" i="1" s="1"/>
  <c r="Y45" i="1"/>
  <c r="Z45" i="1" s="1"/>
  <c r="Y137" i="1"/>
  <c r="Z137" i="1" s="1"/>
  <c r="Y134" i="1"/>
  <c r="Z134" i="1" s="1"/>
  <c r="Y118" i="1"/>
  <c r="Z118" i="1" s="1"/>
  <c r="Y218" i="1"/>
  <c r="Z218" i="1" s="1"/>
  <c r="Y173" i="1"/>
  <c r="Z173" i="1" s="1"/>
  <c r="Y217" i="1"/>
  <c r="Z217" i="1" s="1"/>
  <c r="Y132" i="1"/>
  <c r="Z132" i="1" s="1"/>
  <c r="Y185" i="1"/>
  <c r="Z185" i="1" s="1"/>
  <c r="Y238" i="1"/>
  <c r="Z238" i="1" s="1"/>
  <c r="Y103" i="1"/>
  <c r="Z103" i="1" s="1"/>
  <c r="Y124" i="1"/>
  <c r="Z124" i="1" s="1"/>
  <c r="Y203" i="1"/>
  <c r="Z203" i="1" s="1"/>
  <c r="Y142" i="1"/>
  <c r="Z142" i="1" s="1"/>
  <c r="Y57" i="1"/>
  <c r="Z57" i="1" s="1"/>
  <c r="Y164" i="1"/>
  <c r="Z164" i="1" s="1"/>
  <c r="Y208" i="1"/>
  <c r="Z208" i="1" s="1"/>
  <c r="Y127" i="1"/>
  <c r="Z127" i="1" s="1"/>
  <c r="Y202" i="1"/>
  <c r="Z202" i="1" s="1"/>
  <c r="Y136" i="1"/>
  <c r="Z136" i="1" s="1"/>
  <c r="Y232" i="1"/>
  <c r="Z232" i="1" s="1"/>
  <c r="Y149" i="1"/>
  <c r="Z149" i="1" s="1"/>
  <c r="Y176" i="1"/>
  <c r="Z176" i="1" s="1"/>
  <c r="Y50" i="1"/>
  <c r="Z50" i="1" s="1"/>
  <c r="Y62" i="1"/>
  <c r="Z62" i="1" s="1"/>
  <c r="Y215" i="1"/>
  <c r="Z215" i="1" s="1"/>
  <c r="Y209" i="1"/>
  <c r="Z209" i="1" s="1"/>
  <c r="Y178" i="1"/>
  <c r="Z178" i="1" s="1"/>
  <c r="Y210" i="1"/>
  <c r="Z210" i="1" s="1"/>
  <c r="Y99" i="1"/>
  <c r="Z99" i="1" s="1"/>
  <c r="Y211" i="1"/>
  <c r="Z211" i="1" s="1"/>
  <c r="Y135" i="1"/>
  <c r="Z135" i="1" s="1"/>
  <c r="Y112" i="1"/>
  <c r="Z112" i="1" s="1"/>
  <c r="Y123" i="1"/>
  <c r="Z123" i="1" s="1"/>
  <c r="Y222" i="1"/>
  <c r="Z222" i="1" s="1"/>
  <c r="Y16" i="1"/>
  <c r="Z16" i="1" s="1"/>
  <c r="Y228" i="1"/>
  <c r="Z228" i="1" s="1"/>
  <c r="Y73" i="1"/>
  <c r="Z73" i="1" s="1"/>
  <c r="Y227" i="1"/>
  <c r="Z227" i="1" s="1"/>
  <c r="Y41" i="1"/>
  <c r="Z41" i="1" s="1"/>
  <c r="Y236" i="1"/>
  <c r="Z236" i="1" s="1"/>
  <c r="Y198" i="1"/>
  <c r="Z198" i="1" s="1"/>
  <c r="Y92" i="1"/>
  <c r="Z92" i="1" s="1"/>
  <c r="Y100" i="1"/>
  <c r="Z100" i="1" s="1"/>
  <c r="Y44" i="1"/>
  <c r="Z44" i="1" s="1"/>
  <c r="Y52" i="1"/>
  <c r="Z52" i="1" s="1"/>
  <c r="Y29" i="1"/>
  <c r="Z29" i="1" s="1"/>
  <c r="Y148" i="1"/>
  <c r="Z148" i="1" s="1"/>
  <c r="Y157" i="1"/>
  <c r="Z157" i="1" s="1"/>
  <c r="Y219" i="1"/>
  <c r="Z219" i="1" s="1"/>
  <c r="Y159" i="1"/>
  <c r="Z159" i="1" s="1"/>
  <c r="Y167" i="1"/>
  <c r="Z167" i="1" s="1"/>
  <c r="Y225" i="1"/>
  <c r="Z225" i="1" s="1"/>
  <c r="Y229" i="1"/>
  <c r="Z229" i="1" s="1"/>
  <c r="Y21" i="1"/>
  <c r="Z21" i="1" s="1"/>
  <c r="Y97" i="1"/>
  <c r="Z97" i="1" s="1"/>
  <c r="D169" i="1" l="1"/>
  <c r="D170" i="1" s="1"/>
  <c r="D171" i="1" s="1"/>
  <c r="D172" i="1" s="1"/>
  <c r="D173" i="1" s="1"/>
  <c r="D174" i="1" s="1"/>
  <c r="D175" i="1" s="1"/>
  <c r="D176" i="1" s="1"/>
  <c r="D177" i="1" s="1"/>
  <c r="D178" i="1" s="1"/>
  <c r="D179" i="1" s="1"/>
  <c r="D180" i="1" s="1"/>
  <c r="D181" i="1" s="1"/>
  <c r="D182" i="1" s="1"/>
  <c r="D183" i="1" s="1"/>
  <c r="D184" i="1" s="1"/>
  <c r="D185" i="1" s="1"/>
  <c r="D186" i="1" s="1"/>
  <c r="D187" i="1" s="1"/>
  <c r="D188" i="1" s="1"/>
  <c r="D189" i="1" s="1"/>
  <c r="D190" i="1" s="1"/>
  <c r="D191" i="1" s="1"/>
  <c r="D192" i="1" s="1"/>
  <c r="D193" i="1" s="1"/>
  <c r="D194" i="1" s="1"/>
  <c r="D195" i="1" s="1"/>
  <c r="D196" i="1" s="1"/>
  <c r="D197" i="1" s="1"/>
  <c r="D198" i="1" s="1"/>
  <c r="D199" i="1" s="1"/>
  <c r="D200" i="1" s="1"/>
  <c r="D201" i="1" s="1"/>
  <c r="D202" i="1" s="1"/>
  <c r="D203" i="1" s="1"/>
  <c r="D204" i="1" s="1"/>
  <c r="D205" i="1" s="1"/>
  <c r="D206" i="1" s="1"/>
  <c r="D207" i="1" s="1"/>
  <c r="D208" i="1" s="1"/>
  <c r="D209" i="1" s="1"/>
  <c r="D210" i="1" s="1"/>
  <c r="D211" i="1" s="1"/>
  <c r="D212" i="1" s="1"/>
  <c r="D213" i="1" s="1"/>
  <c r="D214" i="1" s="1"/>
  <c r="D215" i="1" s="1"/>
  <c r="D216" i="1" s="1"/>
  <c r="D217" i="1" s="1"/>
  <c r="D218" i="1" s="1"/>
  <c r="D219" i="1" s="1"/>
  <c r="D220" i="1" s="1"/>
  <c r="AV10" i="1"/>
  <c r="AD10" i="1"/>
  <c r="BB10" i="1"/>
  <c r="BH10" i="1"/>
  <c r="AT10" i="1"/>
  <c r="BF10" i="1"/>
  <c r="AN10" i="1"/>
  <c r="AF10" i="1"/>
  <c r="BD10" i="1"/>
  <c r="X10" i="1"/>
  <c r="AH10" i="1"/>
  <c r="AP10" i="1"/>
  <c r="AJ10" i="1"/>
  <c r="AL10" i="1"/>
  <c r="AX10" i="1"/>
  <c r="AR10" i="1"/>
  <c r="AD11" i="1"/>
  <c r="BH11" i="1"/>
  <c r="BB11" i="1"/>
  <c r="AV11" i="1"/>
  <c r="AN11" i="1"/>
  <c r="AX11" i="1"/>
  <c r="BF11" i="1"/>
  <c r="AL11" i="1"/>
  <c r="AR11" i="1"/>
  <c r="AT11" i="1"/>
  <c r="BD11" i="1"/>
  <c r="AJ11" i="1"/>
  <c r="AH11" i="1"/>
  <c r="AF11" i="1"/>
  <c r="AP11" i="1"/>
  <c r="AP12" i="1"/>
  <c r="BF12" i="1"/>
  <c r="AR12" i="1"/>
  <c r="AJ12" i="1"/>
  <c r="AF12" i="1"/>
  <c r="AV12" i="1"/>
  <c r="AN12" i="1"/>
  <c r="BH12" i="1"/>
  <c r="AH12" i="1"/>
  <c r="AX12" i="1"/>
  <c r="BB12" i="1"/>
  <c r="AT12" i="1"/>
  <c r="AL12" i="1"/>
  <c r="BD12" i="1"/>
  <c r="AD12" i="1"/>
  <c r="AX19" i="1"/>
  <c r="AF19" i="1"/>
  <c r="AT19" i="1"/>
  <c r="X19" i="1"/>
  <c r="BH19" i="1"/>
  <c r="AD19" i="1"/>
  <c r="AH19" i="1"/>
  <c r="AP19" i="1"/>
  <c r="AV19" i="1"/>
  <c r="AN19" i="1"/>
  <c r="BD19" i="1"/>
  <c r="AP20" i="1"/>
  <c r="AV20" i="1"/>
  <c r="AJ20" i="1"/>
  <c r="AF20" i="1"/>
  <c r="BD20" i="1"/>
  <c r="AL17" i="1"/>
  <c r="AJ17" i="1"/>
  <c r="BF17" i="1"/>
  <c r="AF17" i="1"/>
  <c r="AX17" i="1"/>
  <c r="X17" i="1"/>
  <c r="AT17" i="1"/>
  <c r="BH17" i="1"/>
  <c r="AV17" i="1"/>
  <c r="BD17" i="1"/>
  <c r="AD17" i="1"/>
  <c r="BB18" i="1"/>
  <c r="AN18" i="1"/>
  <c r="AT18" i="1"/>
  <c r="AL18" i="1"/>
  <c r="AX18" i="1"/>
  <c r="AV18" i="1"/>
  <c r="AJ18" i="1"/>
  <c r="AD18" i="1"/>
  <c r="AT14" i="1"/>
  <c r="BB14" i="1"/>
  <c r="BF14" i="1"/>
  <c r="AR14" i="1"/>
  <c r="AT13" i="1"/>
  <c r="BD13" i="1"/>
  <c r="BB13" i="1"/>
  <c r="AH16" i="1"/>
  <c r="AT16" i="1"/>
  <c r="AL16" i="1"/>
  <c r="AF16" i="1"/>
  <c r="AV16" i="1"/>
  <c r="X16" i="1"/>
  <c r="AP16" i="1"/>
  <c r="AX16" i="1"/>
  <c r="AJ15" i="1"/>
  <c r="AN15" i="1"/>
  <c r="AH15" i="1"/>
  <c r="AP15" i="1"/>
  <c r="D221" i="1" l="1"/>
  <c r="D222" i="1" s="1"/>
  <c r="D223" i="1" s="1"/>
  <c r="D224" i="1" s="1"/>
  <c r="D225" i="1" s="1"/>
  <c r="D226" i="1" s="1"/>
  <c r="D227" i="1" s="1"/>
  <c r="D228" i="1" s="1"/>
  <c r="D229" i="1" s="1"/>
  <c r="D230" i="1" s="1"/>
  <c r="D231" i="1" s="1"/>
  <c r="D232" i="1" s="1"/>
  <c r="D233" i="1" s="1"/>
  <c r="D234" i="1" s="1"/>
  <c r="D235" i="1" s="1"/>
  <c r="D236" i="1" s="1"/>
  <c r="D237" i="1" s="1"/>
  <c r="D238" i="1" s="1"/>
  <c r="D239" i="1" s="1"/>
  <c r="D240" i="1" s="1"/>
  <c r="D241" i="1" s="1"/>
  <c r="D242" i="1" s="1"/>
  <c r="D243" i="1" s="1"/>
  <c r="D244" i="1" s="1"/>
  <c r="D245" i="1" s="1"/>
  <c r="D246" i="1" s="1"/>
  <c r="D247" i="1" s="1"/>
  <c r="D248" i="1" s="1"/>
  <c r="D249" i="1" s="1"/>
  <c r="D250" i="1" s="1"/>
  <c r="D251" i="1" s="1"/>
  <c r="D252" i="1" s="1"/>
  <c r="D253" i="1" s="1"/>
  <c r="D254" i="1" s="1"/>
  <c r="D255" i="1" s="1"/>
  <c r="D256" i="1" s="1"/>
  <c r="D257" i="1" s="1"/>
  <c r="D258" i="1" s="1"/>
  <c r="D259" i="1" s="1"/>
  <c r="D260" i="1" s="1"/>
  <c r="D261" i="1" s="1"/>
  <c r="D262" i="1" s="1"/>
  <c r="D263" i="1" s="1"/>
  <c r="D264" i="1" s="1"/>
  <c r="D265" i="1" s="1"/>
  <c r="D266" i="1" s="1"/>
  <c r="D267" i="1" s="1"/>
  <c r="D268" i="1" s="1"/>
  <c r="D269" i="1" s="1"/>
  <c r="D270" i="1" s="1"/>
  <c r="D271" i="1" s="1"/>
  <c r="D272" i="1" s="1"/>
  <c r="D273" i="1" s="1"/>
  <c r="D274" i="1" s="1"/>
  <c r="D275" i="1" s="1"/>
  <c r="D276" i="1" s="1"/>
  <c r="D277" i="1" s="1"/>
  <c r="D278" i="1" s="1"/>
  <c r="D279" i="1" s="1"/>
  <c r="D280" i="1" s="1"/>
  <c r="D281" i="1" s="1"/>
  <c r="D282" i="1" s="1"/>
  <c r="D283" i="1" s="1"/>
  <c r="D284" i="1" s="1"/>
  <c r="D285" i="1" s="1"/>
  <c r="D286" i="1" s="1"/>
  <c r="D287" i="1" s="1"/>
  <c r="D288" i="1" s="1"/>
  <c r="D289" i="1" s="1"/>
  <c r="D290" i="1" s="1"/>
  <c r="D291" i="1" s="1"/>
  <c r="D292" i="1" s="1"/>
  <c r="D293" i="1" s="1"/>
  <c r="D294" i="1" s="1"/>
  <c r="D295" i="1" s="1"/>
  <c r="D296" i="1" s="1"/>
  <c r="D297" i="1" s="1"/>
  <c r="D298" i="1" s="1"/>
  <c r="D299" i="1" s="1"/>
  <c r="D300" i="1" s="1"/>
  <c r="D301" i="1" s="1"/>
  <c r="D302" i="1" s="1"/>
  <c r="D303" i="1" s="1"/>
  <c r="D304" i="1" s="1"/>
  <c r="D305" i="1" s="1"/>
  <c r="D306" i="1" s="1"/>
  <c r="D307" i="1" s="1"/>
  <c r="D308" i="1" s="1"/>
  <c r="D309" i="1" s="1"/>
  <c r="D310" i="1" s="1"/>
  <c r="D311" i="1" s="1"/>
  <c r="D312" i="1" s="1"/>
  <c r="D313" i="1" s="1"/>
  <c r="D314" i="1" s="1"/>
  <c r="D315" i="1" s="1"/>
  <c r="D316" i="1" s="1"/>
  <c r="D317" i="1" s="1"/>
  <c r="D318" i="1" s="1"/>
  <c r="D319" i="1" s="1"/>
  <c r="D320" i="1" s="1"/>
  <c r="D321" i="1" s="1"/>
  <c r="D322" i="1" s="1"/>
  <c r="D323" i="1" s="1"/>
  <c r="D324" i="1" s="1"/>
  <c r="D325" i="1" s="1"/>
  <c r="D326" i="1" s="1"/>
  <c r="D327" i="1" s="1"/>
  <c r="D328" i="1" s="1"/>
  <c r="D329" i="1" s="1"/>
  <c r="D330" i="1" s="1"/>
  <c r="D331" i="1" s="1"/>
  <c r="AR15" i="1"/>
  <c r="BH15" i="1"/>
  <c r="AD15" i="1"/>
  <c r="AT15" i="1"/>
  <c r="AL15" i="1"/>
  <c r="BB15" i="1"/>
  <c r="AV15" i="1"/>
  <c r="BD15" i="1"/>
  <c r="AF15" i="1"/>
  <c r="BF15" i="1"/>
  <c r="X15" i="1"/>
  <c r="AR13" i="1"/>
  <c r="AL13" i="1"/>
  <c r="X13" i="1"/>
  <c r="AD13" i="1"/>
  <c r="AN13" i="1"/>
  <c r="AH13" i="1"/>
  <c r="AF13" i="1"/>
  <c r="AX13" i="1"/>
  <c r="BF13" i="1"/>
  <c r="AV13" i="1"/>
  <c r="AJ13" i="1"/>
  <c r="AP13" i="1"/>
  <c r="BH13" i="1"/>
  <c r="AX15" i="1"/>
  <c r="BH16" i="1"/>
  <c r="AR16" i="1"/>
  <c r="BF16" i="1"/>
  <c r="AD16" i="1"/>
  <c r="BD16" i="1"/>
  <c r="BB16" i="1"/>
  <c r="AN16" i="1"/>
  <c r="AP14" i="1"/>
  <c r="AX14" i="1"/>
  <c r="X14" i="1"/>
  <c r="AH14" i="1"/>
  <c r="AL14" i="1"/>
  <c r="AF14" i="1"/>
  <c r="BD14" i="1"/>
  <c r="BH14" i="1"/>
  <c r="AD14" i="1"/>
  <c r="AJ14" i="1"/>
  <c r="AV14" i="1"/>
  <c r="AN14" i="1"/>
  <c r="AF18" i="1"/>
  <c r="AP18" i="1"/>
  <c r="X18" i="1"/>
  <c r="BF18" i="1"/>
  <c r="AR18" i="1"/>
  <c r="AH18" i="1"/>
  <c r="BH18" i="1"/>
  <c r="BD18" i="1"/>
  <c r="AH17" i="1"/>
  <c r="BB17" i="1"/>
  <c r="AP17" i="1"/>
  <c r="AR17" i="1"/>
  <c r="AH20" i="1"/>
  <c r="X20" i="1"/>
  <c r="BF20" i="1"/>
  <c r="AX20" i="1"/>
  <c r="AR20" i="1"/>
  <c r="AT20" i="1"/>
  <c r="BB20" i="1"/>
  <c r="AN20" i="1"/>
  <c r="AL20" i="1"/>
  <c r="BH20" i="1"/>
  <c r="AD20" i="1"/>
  <c r="AR19" i="1"/>
  <c r="BB19" i="1"/>
  <c r="BF19" i="1"/>
  <c r="AJ19" i="1"/>
  <c r="AL19" i="1"/>
  <c r="AN21" i="1"/>
  <c r="AH21" i="1"/>
  <c r="BB21" i="1"/>
  <c r="AR21" i="1"/>
  <c r="AJ21" i="1"/>
  <c r="AL21" i="1"/>
  <c r="BF21" i="1"/>
  <c r="AP21" i="1"/>
  <c r="AX21" i="1"/>
  <c r="X21" i="1"/>
  <c r="BD21" i="1"/>
  <c r="AD21" i="1"/>
  <c r="BH21" i="1"/>
  <c r="AF21" i="1"/>
  <c r="AT21" i="1"/>
  <c r="AV21" i="1"/>
  <c r="BF141" i="1"/>
  <c r="AP141" i="1"/>
  <c r="AL141" i="1"/>
  <c r="BB141" i="1"/>
  <c r="X141" i="1"/>
  <c r="AR141" i="1"/>
  <c r="AH141" i="1"/>
  <c r="BD141" i="1"/>
  <c r="AF141" i="1"/>
  <c r="BH141" i="1"/>
  <c r="AJ141" i="1"/>
  <c r="AX141" i="1"/>
  <c r="AV141" i="1"/>
  <c r="AD141" i="1"/>
  <c r="AN141" i="1"/>
  <c r="AT141" i="1"/>
  <c r="AR73" i="1"/>
  <c r="AT73" i="1"/>
  <c r="AV73" i="1"/>
  <c r="AF73" i="1"/>
  <c r="AD73" i="1"/>
  <c r="AX73" i="1"/>
  <c r="AL73" i="1"/>
  <c r="BH73" i="1"/>
  <c r="BD73" i="1"/>
  <c r="BF73" i="1"/>
  <c r="X73" i="1"/>
  <c r="AJ73" i="1"/>
  <c r="AH73" i="1"/>
  <c r="AN73" i="1"/>
  <c r="BB73" i="1"/>
  <c r="AP73" i="1"/>
  <c r="AD217" i="1"/>
  <c r="AT217" i="1"/>
  <c r="AH217" i="1"/>
  <c r="AL217" i="1"/>
  <c r="X217" i="1"/>
  <c r="AP217" i="1"/>
  <c r="BB217" i="1"/>
  <c r="AR217" i="1"/>
  <c r="BF217" i="1"/>
  <c r="BD217" i="1"/>
  <c r="BH217" i="1"/>
  <c r="AV217" i="1"/>
  <c r="AX217" i="1"/>
  <c r="AJ217" i="1"/>
  <c r="AN217" i="1"/>
  <c r="AF217" i="1"/>
  <c r="AF176" i="1"/>
  <c r="AL176" i="1"/>
  <c r="AR176" i="1"/>
  <c r="AN176" i="1"/>
  <c r="AP176" i="1"/>
  <c r="AV176" i="1"/>
  <c r="BD176" i="1"/>
  <c r="X176" i="1"/>
  <c r="BB176" i="1"/>
  <c r="AD176" i="1"/>
  <c r="BH176" i="1"/>
  <c r="AT176" i="1"/>
  <c r="BF176" i="1"/>
  <c r="AJ176" i="1"/>
  <c r="AH176" i="1"/>
  <c r="AX176" i="1"/>
  <c r="AH161" i="1"/>
  <c r="AN161" i="1"/>
  <c r="AV161" i="1"/>
  <c r="BH161" i="1"/>
  <c r="AL161" i="1"/>
  <c r="BB161" i="1"/>
  <c r="AD161" i="1"/>
  <c r="AX161" i="1"/>
  <c r="X161" i="1"/>
  <c r="BD161" i="1"/>
  <c r="AJ161" i="1"/>
  <c r="AR161" i="1"/>
  <c r="AP161" i="1"/>
  <c r="BF161" i="1"/>
  <c r="AT161" i="1"/>
  <c r="AF161" i="1"/>
  <c r="AJ119" i="1"/>
  <c r="BF119" i="1"/>
  <c r="BD119" i="1"/>
  <c r="BB119" i="1"/>
  <c r="X119" i="1"/>
  <c r="AF119" i="1"/>
  <c r="AD119" i="1"/>
  <c r="AP119" i="1"/>
  <c r="AT119" i="1"/>
  <c r="AX119" i="1"/>
  <c r="AV119" i="1"/>
  <c r="AN119" i="1"/>
  <c r="AR119" i="1"/>
  <c r="AL119" i="1"/>
  <c r="BH119" i="1"/>
  <c r="AH119" i="1"/>
  <c r="AV229" i="1"/>
  <c r="BD229" i="1"/>
  <c r="AP229" i="1"/>
  <c r="AF229" i="1"/>
  <c r="AD229" i="1"/>
  <c r="AN229" i="1"/>
  <c r="BH229" i="1"/>
  <c r="BF229" i="1"/>
  <c r="AH229" i="1"/>
  <c r="AR229" i="1"/>
  <c r="AL229" i="1"/>
  <c r="X229" i="1"/>
  <c r="BB229" i="1"/>
  <c r="AX229" i="1"/>
  <c r="AT229" i="1"/>
  <c r="AJ229" i="1"/>
  <c r="AH35" i="1"/>
  <c r="AX35" i="1"/>
  <c r="BH35" i="1"/>
  <c r="AF35" i="1"/>
  <c r="BF35" i="1"/>
  <c r="AJ35" i="1"/>
  <c r="AT35" i="1"/>
  <c r="BB35" i="1"/>
  <c r="AD35" i="1"/>
  <c r="AP35" i="1"/>
  <c r="AV35" i="1"/>
  <c r="AL35" i="1"/>
  <c r="X35" i="1"/>
  <c r="BD35" i="1"/>
  <c r="AR35" i="1"/>
  <c r="AN35" i="1"/>
  <c r="AV210" i="1"/>
  <c r="AJ210" i="1"/>
  <c r="AF210" i="1"/>
  <c r="BD210" i="1"/>
  <c r="AT210" i="1"/>
  <c r="AH210" i="1"/>
  <c r="X210" i="1"/>
  <c r="AR210" i="1"/>
  <c r="BF210" i="1"/>
  <c r="AD210" i="1"/>
  <c r="BH210" i="1"/>
  <c r="AP210" i="1"/>
  <c r="AN210" i="1"/>
  <c r="AX210" i="1"/>
  <c r="BB210" i="1"/>
  <c r="AL210" i="1"/>
  <c r="BH208" i="1"/>
  <c r="AX208" i="1"/>
  <c r="AR208" i="1"/>
  <c r="AP208" i="1"/>
  <c r="AT208" i="1"/>
  <c r="BF208" i="1"/>
  <c r="AD208" i="1"/>
  <c r="AJ208" i="1"/>
  <c r="AF208" i="1"/>
  <c r="AV208" i="1"/>
  <c r="BB208" i="1"/>
  <c r="BD208" i="1"/>
  <c r="X208" i="1"/>
  <c r="AN208" i="1"/>
  <c r="AH208" i="1"/>
  <c r="AL208" i="1"/>
  <c r="AF102" i="1"/>
  <c r="BD102" i="1"/>
  <c r="AR102" i="1"/>
  <c r="BF102" i="1"/>
  <c r="AX102" i="1"/>
  <c r="AH102" i="1"/>
  <c r="X102" i="1"/>
  <c r="AV102" i="1"/>
  <c r="AN102" i="1"/>
  <c r="AT102" i="1"/>
  <c r="AD102" i="1"/>
  <c r="AJ102" i="1"/>
  <c r="AP102" i="1"/>
  <c r="AL102" i="1"/>
  <c r="BB102" i="1"/>
  <c r="BH102" i="1"/>
  <c r="BD59" i="1"/>
  <c r="AF59" i="1"/>
  <c r="BF59" i="1"/>
  <c r="AH59" i="1"/>
  <c r="BH59" i="1"/>
  <c r="AR59" i="1"/>
  <c r="AJ59" i="1"/>
  <c r="AV59" i="1"/>
  <c r="X59" i="1"/>
  <c r="BB59" i="1"/>
  <c r="AN59" i="1"/>
  <c r="AD59" i="1"/>
  <c r="AP59" i="1"/>
  <c r="AL59" i="1"/>
  <c r="AX59" i="1"/>
  <c r="AT59" i="1"/>
  <c r="AF30" i="1"/>
  <c r="AP30" i="1"/>
  <c r="AN30" i="1"/>
  <c r="BD30" i="1"/>
  <c r="AL30" i="1"/>
  <c r="AR30" i="1"/>
  <c r="AJ30" i="1"/>
  <c r="BF30" i="1"/>
  <c r="AX30" i="1"/>
  <c r="BH30" i="1"/>
  <c r="AD30" i="1"/>
  <c r="AT30" i="1"/>
  <c r="X30" i="1"/>
  <c r="AV30" i="1"/>
  <c r="AH30" i="1"/>
  <c r="BB30" i="1"/>
  <c r="AD149" i="1"/>
  <c r="AH149" i="1"/>
  <c r="BH149" i="1"/>
  <c r="AN149" i="1"/>
  <c r="AL149" i="1"/>
  <c r="X149" i="1"/>
  <c r="AX149" i="1"/>
  <c r="AR149" i="1"/>
  <c r="BB149" i="1"/>
  <c r="AJ149" i="1"/>
  <c r="BF149" i="1"/>
  <c r="AF149" i="1"/>
  <c r="BD149" i="1"/>
  <c r="AV149" i="1"/>
  <c r="AT149" i="1"/>
  <c r="AP149" i="1"/>
  <c r="AT134" i="1"/>
  <c r="AH134" i="1"/>
  <c r="BD134" i="1"/>
  <c r="BF134" i="1"/>
  <c r="BB134" i="1"/>
  <c r="AL134" i="1"/>
  <c r="AJ134" i="1"/>
  <c r="X134" i="1"/>
  <c r="AR134" i="1"/>
  <c r="AP134" i="1"/>
  <c r="AV134" i="1"/>
  <c r="AD134" i="1"/>
  <c r="BH134" i="1"/>
  <c r="AX134" i="1"/>
  <c r="AN134" i="1"/>
  <c r="AF134" i="1"/>
  <c r="AP95" i="1"/>
  <c r="AR95" i="1"/>
  <c r="BD95" i="1"/>
  <c r="AF95" i="1"/>
  <c r="AX95" i="1"/>
  <c r="BB95" i="1"/>
  <c r="BH95" i="1"/>
  <c r="AV95" i="1"/>
  <c r="AL95" i="1"/>
  <c r="AN95" i="1"/>
  <c r="AD95" i="1"/>
  <c r="BF95" i="1"/>
  <c r="AH95" i="1"/>
  <c r="AT95" i="1"/>
  <c r="X95" i="1"/>
  <c r="AJ95" i="1"/>
  <c r="AP223" i="1"/>
  <c r="X223" i="1"/>
  <c r="AF223" i="1"/>
  <c r="AJ223" i="1"/>
  <c r="BF223" i="1"/>
  <c r="AH223" i="1"/>
  <c r="AL223" i="1"/>
  <c r="AR223" i="1"/>
  <c r="AV223" i="1"/>
  <c r="BH223" i="1"/>
  <c r="AN223" i="1"/>
  <c r="BB223" i="1"/>
  <c r="AT223" i="1"/>
  <c r="AD223" i="1"/>
  <c r="AX223" i="1"/>
  <c r="BD223" i="1"/>
  <c r="BB203" i="1"/>
  <c r="AF203" i="1"/>
  <c r="AN203" i="1"/>
  <c r="BD203" i="1"/>
  <c r="AT203" i="1"/>
  <c r="AP203" i="1"/>
  <c r="AR203" i="1"/>
  <c r="AJ203" i="1"/>
  <c r="AX203" i="1"/>
  <c r="AL203" i="1"/>
  <c r="AV203" i="1"/>
  <c r="AH203" i="1"/>
  <c r="BH203" i="1"/>
  <c r="BF203" i="1"/>
  <c r="X203" i="1"/>
  <c r="AD203" i="1"/>
  <c r="AL169" i="1"/>
  <c r="X169" i="1"/>
  <c r="AF169" i="1"/>
  <c r="AP169" i="1"/>
  <c r="BF169" i="1"/>
  <c r="AT169" i="1"/>
  <c r="AX169" i="1"/>
  <c r="AD169" i="1"/>
  <c r="BB169" i="1"/>
  <c r="AR169" i="1"/>
  <c r="AH169" i="1"/>
  <c r="BH169" i="1"/>
  <c r="AV169" i="1"/>
  <c r="BD169" i="1"/>
  <c r="AJ169" i="1"/>
  <c r="AN169" i="1"/>
  <c r="AP127" i="1"/>
  <c r="AL127" i="1"/>
  <c r="BH127" i="1"/>
  <c r="BB127" i="1"/>
  <c r="X127" i="1"/>
  <c r="AF127" i="1"/>
  <c r="AV127" i="1"/>
  <c r="BF127" i="1"/>
  <c r="BD127" i="1"/>
  <c r="AN127" i="1"/>
  <c r="AT127" i="1"/>
  <c r="AD127" i="1"/>
  <c r="AX127" i="1"/>
  <c r="AH127" i="1"/>
  <c r="AR127" i="1"/>
  <c r="AJ127" i="1"/>
  <c r="AP74" i="1"/>
  <c r="AD74" i="1"/>
  <c r="BB74" i="1"/>
  <c r="AJ74" i="1"/>
  <c r="AX74" i="1"/>
  <c r="X74" i="1"/>
  <c r="AR74" i="1"/>
  <c r="BF74" i="1"/>
  <c r="AF74" i="1"/>
  <c r="BD74" i="1"/>
  <c r="AN74" i="1"/>
  <c r="AL74" i="1"/>
  <c r="AV74" i="1"/>
  <c r="AT74" i="1"/>
  <c r="BH74" i="1"/>
  <c r="AH74" i="1"/>
  <c r="X51" i="1"/>
  <c r="AV51" i="1"/>
  <c r="AF51" i="1"/>
  <c r="AJ51" i="1"/>
  <c r="AP51" i="1"/>
  <c r="AD51" i="1"/>
  <c r="BD51" i="1"/>
  <c r="AX51" i="1"/>
  <c r="BB51" i="1"/>
  <c r="AT51" i="1"/>
  <c r="AR51" i="1"/>
  <c r="AL51" i="1"/>
  <c r="AH51" i="1"/>
  <c r="BH51" i="1"/>
  <c r="BF51" i="1"/>
  <c r="AN51" i="1"/>
  <c r="X198" i="1"/>
  <c r="AD198" i="1"/>
  <c r="AV198" i="1"/>
  <c r="AX198" i="1"/>
  <c r="AT198" i="1"/>
  <c r="BF198" i="1"/>
  <c r="AJ198" i="1"/>
  <c r="AH198" i="1"/>
  <c r="BH198" i="1"/>
  <c r="AL198" i="1"/>
  <c r="AN198" i="1"/>
  <c r="BD198" i="1"/>
  <c r="AR198" i="1"/>
  <c r="BB198" i="1"/>
  <c r="AF198" i="1"/>
  <c r="AP198" i="1"/>
  <c r="AV126" i="1"/>
  <c r="AR126" i="1"/>
  <c r="BD126" i="1"/>
  <c r="AN126" i="1"/>
  <c r="AL126" i="1"/>
  <c r="AF126" i="1"/>
  <c r="X126" i="1"/>
  <c r="BF126" i="1"/>
  <c r="AJ126" i="1"/>
  <c r="AD126" i="1"/>
  <c r="BH126" i="1"/>
  <c r="AP126" i="1"/>
  <c r="AH126" i="1"/>
  <c r="AX126" i="1"/>
  <c r="AT126" i="1"/>
  <c r="BB126" i="1"/>
  <c r="AP89" i="1"/>
  <c r="BH89" i="1"/>
  <c r="AD89" i="1"/>
  <c r="BB89" i="1"/>
  <c r="AJ89" i="1"/>
  <c r="AT89" i="1"/>
  <c r="AH89" i="1"/>
  <c r="AF89" i="1"/>
  <c r="AL89" i="1"/>
  <c r="AN89" i="1"/>
  <c r="AX89" i="1"/>
  <c r="BF89" i="1"/>
  <c r="AV89" i="1"/>
  <c r="BD89" i="1"/>
  <c r="AR89" i="1"/>
  <c r="X89" i="1"/>
  <c r="AP43" i="1"/>
  <c r="AF43" i="1"/>
  <c r="AN43" i="1"/>
  <c r="AJ43" i="1"/>
  <c r="AD43" i="1"/>
  <c r="BF43" i="1"/>
  <c r="AT43" i="1"/>
  <c r="BH43" i="1"/>
  <c r="AV43" i="1"/>
  <c r="BD43" i="1"/>
  <c r="BB43" i="1"/>
  <c r="X43" i="1"/>
  <c r="AL43" i="1"/>
  <c r="AH43" i="1"/>
  <c r="AR43" i="1"/>
  <c r="AR231" i="1"/>
  <c r="AL231" i="1"/>
  <c r="BD231" i="1"/>
  <c r="AV231" i="1"/>
  <c r="AT231" i="1"/>
  <c r="AN231" i="1"/>
  <c r="AJ231" i="1"/>
  <c r="AP231" i="1"/>
  <c r="BH231" i="1"/>
  <c r="AF231" i="1"/>
  <c r="AH231" i="1"/>
  <c r="AX231" i="1"/>
  <c r="X231" i="1"/>
  <c r="BF231" i="1"/>
  <c r="AD231" i="1"/>
  <c r="BB231" i="1"/>
  <c r="AT196" i="1"/>
  <c r="BF196" i="1"/>
  <c r="AD196" i="1"/>
  <c r="AX196" i="1"/>
  <c r="AJ196" i="1"/>
  <c r="AF196" i="1"/>
  <c r="AL196" i="1"/>
  <c r="BH196" i="1"/>
  <c r="AP196" i="1"/>
  <c r="AV196" i="1"/>
  <c r="BD196" i="1"/>
  <c r="X196" i="1"/>
  <c r="AN196" i="1"/>
  <c r="AR196" i="1"/>
  <c r="AH196" i="1"/>
  <c r="BB196" i="1"/>
  <c r="AV110" i="1"/>
  <c r="AN110" i="1"/>
  <c r="BB110" i="1"/>
  <c r="BH110" i="1"/>
  <c r="AX110" i="1"/>
  <c r="AP110" i="1"/>
  <c r="AH110" i="1"/>
  <c r="AT110" i="1"/>
  <c r="X110" i="1"/>
  <c r="BF110" i="1"/>
  <c r="BD110" i="1"/>
  <c r="AD110" i="1"/>
  <c r="AR110" i="1"/>
  <c r="AL110" i="1"/>
  <c r="AF110" i="1"/>
  <c r="AJ110" i="1"/>
  <c r="AJ67" i="1"/>
  <c r="BB67" i="1"/>
  <c r="AN67" i="1"/>
  <c r="AP67" i="1"/>
  <c r="X67" i="1"/>
  <c r="AV67" i="1"/>
  <c r="AT67" i="1"/>
  <c r="AL67" i="1"/>
  <c r="BF67" i="1"/>
  <c r="BH67" i="1"/>
  <c r="AH67" i="1"/>
  <c r="BD67" i="1"/>
  <c r="AF67" i="1"/>
  <c r="AX67" i="1"/>
  <c r="AR67" i="1"/>
  <c r="AD67" i="1"/>
  <c r="AV140" i="1"/>
  <c r="AF140" i="1"/>
  <c r="BF140" i="1"/>
  <c r="AT140" i="1"/>
  <c r="AH140" i="1"/>
  <c r="AP140" i="1"/>
  <c r="BD140" i="1"/>
  <c r="AX140" i="1"/>
  <c r="AN140" i="1"/>
  <c r="AD140" i="1"/>
  <c r="AR140" i="1"/>
  <c r="X140" i="1"/>
  <c r="BB140" i="1"/>
  <c r="AJ140" i="1"/>
  <c r="AL140" i="1"/>
  <c r="BH140" i="1"/>
  <c r="BF103" i="1"/>
  <c r="BB103" i="1"/>
  <c r="AX103" i="1"/>
  <c r="BD103" i="1"/>
  <c r="AD103" i="1"/>
  <c r="AT103" i="1"/>
  <c r="AJ103" i="1"/>
  <c r="AN103" i="1"/>
  <c r="AF103" i="1"/>
  <c r="AH103" i="1"/>
  <c r="AL103" i="1"/>
  <c r="X103" i="1"/>
  <c r="BH103" i="1"/>
  <c r="AR103" i="1"/>
  <c r="AV103" i="1"/>
  <c r="AP103" i="1"/>
  <c r="BF88" i="1"/>
  <c r="AR88" i="1"/>
  <c r="BD88" i="1"/>
  <c r="AF88" i="1"/>
  <c r="BH88" i="1"/>
  <c r="AH88" i="1"/>
  <c r="AN88" i="1"/>
  <c r="BB88" i="1"/>
  <c r="X88" i="1"/>
  <c r="AX88" i="1"/>
  <c r="AL88" i="1"/>
  <c r="AJ88" i="1"/>
  <c r="AP88" i="1"/>
  <c r="AT88" i="1"/>
  <c r="AD88" i="1"/>
  <c r="AV88" i="1"/>
  <c r="AR191" i="1"/>
  <c r="BD191" i="1"/>
  <c r="X191" i="1"/>
  <c r="AJ191" i="1"/>
  <c r="AH191" i="1"/>
  <c r="AT191" i="1"/>
  <c r="AX191" i="1"/>
  <c r="AD191" i="1"/>
  <c r="BB191" i="1"/>
  <c r="AN191" i="1"/>
  <c r="AF191" i="1"/>
  <c r="AL191" i="1"/>
  <c r="AP191" i="1"/>
  <c r="BH191" i="1"/>
  <c r="BF191" i="1"/>
  <c r="AV191" i="1"/>
  <c r="AV175" i="1"/>
  <c r="AN175" i="1"/>
  <c r="BF175" i="1"/>
  <c r="AH175" i="1"/>
  <c r="BD175" i="1"/>
  <c r="AF175" i="1"/>
  <c r="AP175" i="1"/>
  <c r="AR175" i="1"/>
  <c r="AX175" i="1"/>
  <c r="AL175" i="1"/>
  <c r="X175" i="1"/>
  <c r="BB175" i="1"/>
  <c r="AT175" i="1"/>
  <c r="BH175" i="1"/>
  <c r="AJ175" i="1"/>
  <c r="AD175" i="1"/>
  <c r="BB66" i="1"/>
  <c r="AT66" i="1"/>
  <c r="BH66" i="1"/>
  <c r="AV66" i="1"/>
  <c r="AH66" i="1"/>
  <c r="AX66" i="1"/>
  <c r="AL66" i="1"/>
  <c r="AN66" i="1"/>
  <c r="AP66" i="1"/>
  <c r="X66" i="1"/>
  <c r="AF66" i="1"/>
  <c r="AJ66" i="1"/>
  <c r="AD66" i="1"/>
  <c r="AR66" i="1"/>
  <c r="BD66" i="1"/>
  <c r="BF66" i="1"/>
  <c r="AT224" i="1"/>
  <c r="BH224" i="1"/>
  <c r="AL224" i="1"/>
  <c r="AP224" i="1"/>
  <c r="AJ224" i="1"/>
  <c r="AR224" i="1"/>
  <c r="BF224" i="1"/>
  <c r="AH224" i="1"/>
  <c r="BD224" i="1"/>
  <c r="X224" i="1"/>
  <c r="AF224" i="1"/>
  <c r="AV224" i="1"/>
  <c r="AX224" i="1"/>
  <c r="AN224" i="1"/>
  <c r="AD224" i="1"/>
  <c r="BB224" i="1"/>
  <c r="AH115" i="1"/>
  <c r="BH115" i="1"/>
  <c r="AT115" i="1"/>
  <c r="X115" i="1"/>
  <c r="BB115" i="1"/>
  <c r="BF115" i="1"/>
  <c r="AD115" i="1"/>
  <c r="AF115" i="1"/>
  <c r="AN115" i="1"/>
  <c r="AJ115" i="1"/>
  <c r="AP115" i="1"/>
  <c r="AX115" i="1"/>
  <c r="AV115" i="1"/>
  <c r="BD115" i="1"/>
  <c r="AL115" i="1"/>
  <c r="AR115" i="1"/>
  <c r="AR190" i="1"/>
  <c r="AH190" i="1"/>
  <c r="AX190" i="1"/>
  <c r="AL190" i="1"/>
  <c r="AT190" i="1"/>
  <c r="AV190" i="1"/>
  <c r="AF190" i="1"/>
  <c r="BF190" i="1"/>
  <c r="AP190" i="1"/>
  <c r="BH190" i="1"/>
  <c r="AD190" i="1"/>
  <c r="BD190" i="1"/>
  <c r="BB190" i="1"/>
  <c r="AN190" i="1"/>
  <c r="X190" i="1"/>
  <c r="AJ190" i="1"/>
  <c r="BD81" i="1"/>
  <c r="X81" i="1"/>
  <c r="BF81" i="1"/>
  <c r="AH81" i="1"/>
  <c r="AD81" i="1"/>
  <c r="AL81" i="1"/>
  <c r="AP81" i="1"/>
  <c r="AR81" i="1"/>
  <c r="AN81" i="1"/>
  <c r="AT81" i="1"/>
  <c r="BH81" i="1"/>
  <c r="BB81" i="1"/>
  <c r="AV81" i="1"/>
  <c r="AJ81" i="1"/>
  <c r="AX81" i="1"/>
  <c r="AF81" i="1"/>
  <c r="X236" i="1"/>
  <c r="AN236" i="1"/>
  <c r="BF236" i="1"/>
  <c r="AF236" i="1"/>
  <c r="BH236" i="1"/>
  <c r="BB236" i="1"/>
  <c r="AT236" i="1"/>
  <c r="AJ236" i="1"/>
  <c r="AR236" i="1"/>
  <c r="AL236" i="1"/>
  <c r="AH236" i="1"/>
  <c r="AP236" i="1"/>
  <c r="AX236" i="1"/>
  <c r="AD236" i="1"/>
  <c r="AV236" i="1"/>
  <c r="BD236" i="1"/>
  <c r="AX218" i="1"/>
  <c r="BB218" i="1"/>
  <c r="AD218" i="1"/>
  <c r="BF218" i="1"/>
  <c r="AF218" i="1"/>
  <c r="AL218" i="1"/>
  <c r="AP218" i="1"/>
  <c r="AR218" i="1"/>
  <c r="AT218" i="1"/>
  <c r="AH218" i="1"/>
  <c r="AV218" i="1"/>
  <c r="BH218" i="1"/>
  <c r="X218" i="1"/>
  <c r="BD218" i="1"/>
  <c r="AN218" i="1"/>
  <c r="AJ218" i="1"/>
  <c r="AL183" i="1"/>
  <c r="AX183" i="1"/>
  <c r="AD183" i="1"/>
  <c r="AT183" i="1"/>
  <c r="BB183" i="1"/>
  <c r="AR183" i="1"/>
  <c r="AF183" i="1"/>
  <c r="AJ183" i="1"/>
  <c r="AH183" i="1"/>
  <c r="AV183" i="1"/>
  <c r="BF183" i="1"/>
  <c r="AN183" i="1"/>
  <c r="BD183" i="1"/>
  <c r="AP183" i="1"/>
  <c r="BH183" i="1"/>
  <c r="X183" i="1"/>
  <c r="AN162" i="1"/>
  <c r="AL162" i="1"/>
  <c r="X162" i="1"/>
  <c r="AH162" i="1"/>
  <c r="BB162" i="1"/>
  <c r="AR162" i="1"/>
  <c r="AF162" i="1"/>
  <c r="BF162" i="1"/>
  <c r="AJ162" i="1"/>
  <c r="BH162" i="1"/>
  <c r="AP162" i="1"/>
  <c r="AD162" i="1"/>
  <c r="AX162" i="1"/>
  <c r="BD162" i="1"/>
  <c r="AV162" i="1"/>
  <c r="AT162" i="1"/>
  <c r="AL148" i="1"/>
  <c r="AT148" i="1"/>
  <c r="AX148" i="1"/>
  <c r="BD148" i="1"/>
  <c r="BF148" i="1"/>
  <c r="X148" i="1"/>
  <c r="AN148" i="1"/>
  <c r="BB148" i="1"/>
  <c r="AH148" i="1"/>
  <c r="AP148" i="1"/>
  <c r="AD148" i="1"/>
  <c r="AF148" i="1"/>
  <c r="AR148" i="1"/>
  <c r="AV148" i="1"/>
  <c r="BH148" i="1"/>
  <c r="AJ148" i="1"/>
  <c r="AX111" i="1"/>
  <c r="AL111" i="1"/>
  <c r="AR111" i="1"/>
  <c r="AT111" i="1"/>
  <c r="X111" i="1"/>
  <c r="AV111" i="1"/>
  <c r="AH111" i="1"/>
  <c r="AF111" i="1"/>
  <c r="AJ111" i="1"/>
  <c r="AD111" i="1"/>
  <c r="AN111" i="1"/>
  <c r="BD111" i="1"/>
  <c r="BH111" i="1"/>
  <c r="BB111" i="1"/>
  <c r="BF111" i="1"/>
  <c r="AP111" i="1"/>
  <c r="BF94" i="1"/>
  <c r="AD94" i="1"/>
  <c r="AV94" i="1"/>
  <c r="AL94" i="1"/>
  <c r="AP94" i="1"/>
  <c r="BD94" i="1"/>
  <c r="X94" i="1"/>
  <c r="AX94" i="1"/>
  <c r="AN94" i="1"/>
  <c r="AF94" i="1"/>
  <c r="BB94" i="1"/>
  <c r="AT94" i="1"/>
  <c r="AR94" i="1"/>
  <c r="BH94" i="1"/>
  <c r="AJ94" i="1"/>
  <c r="AH94" i="1"/>
  <c r="AP50" i="1"/>
  <c r="AL50" i="1"/>
  <c r="AR50" i="1"/>
  <c r="AX50" i="1"/>
  <c r="BB50" i="1"/>
  <c r="AN50" i="1"/>
  <c r="X50" i="1"/>
  <c r="AH50" i="1"/>
  <c r="AD50" i="1"/>
  <c r="BF50" i="1"/>
  <c r="AJ50" i="1"/>
  <c r="AV50" i="1"/>
  <c r="BD50" i="1"/>
  <c r="AT50" i="1"/>
  <c r="BH50" i="1"/>
  <c r="AF50" i="1"/>
  <c r="AF228" i="1"/>
  <c r="AV228" i="1"/>
  <c r="BF228" i="1"/>
  <c r="BH228" i="1"/>
  <c r="AJ228" i="1"/>
  <c r="AT228" i="1"/>
  <c r="BD228" i="1"/>
  <c r="AP228" i="1"/>
  <c r="AH228" i="1"/>
  <c r="AR228" i="1"/>
  <c r="X228" i="1"/>
  <c r="AX228" i="1"/>
  <c r="AL228" i="1"/>
  <c r="AD228" i="1"/>
  <c r="BB228" i="1"/>
  <c r="AN228" i="1"/>
  <c r="AD202" i="1"/>
  <c r="AH202" i="1"/>
  <c r="AL202" i="1"/>
  <c r="BH202" i="1"/>
  <c r="AR202" i="1"/>
  <c r="BF202" i="1"/>
  <c r="AP202" i="1"/>
  <c r="X202" i="1"/>
  <c r="AX202" i="1"/>
  <c r="AT202" i="1"/>
  <c r="AV202" i="1"/>
  <c r="AJ202" i="1"/>
  <c r="AF202" i="1"/>
  <c r="AN202" i="1"/>
  <c r="BB202" i="1"/>
  <c r="BD202" i="1"/>
  <c r="BB188" i="1"/>
  <c r="BD188" i="1"/>
  <c r="X188" i="1"/>
  <c r="AX188" i="1"/>
  <c r="AV188" i="1"/>
  <c r="BF188" i="1"/>
  <c r="AP188" i="1"/>
  <c r="AD188" i="1"/>
  <c r="AN188" i="1"/>
  <c r="AL188" i="1"/>
  <c r="AF188" i="1"/>
  <c r="AT188" i="1"/>
  <c r="BH188" i="1"/>
  <c r="AJ188" i="1"/>
  <c r="AH188" i="1"/>
  <c r="AR188" i="1"/>
  <c r="AX216" i="1"/>
  <c r="BB216" i="1"/>
  <c r="BF216" i="1"/>
  <c r="BD216" i="1"/>
  <c r="AR216" i="1"/>
  <c r="AT216" i="1"/>
  <c r="AH216" i="1"/>
  <c r="AJ216" i="1"/>
  <c r="AL216" i="1"/>
  <c r="AV216" i="1"/>
  <c r="X216" i="1"/>
  <c r="AF216" i="1"/>
  <c r="AN216" i="1"/>
  <c r="AD216" i="1"/>
  <c r="AP216" i="1"/>
  <c r="BH216" i="1"/>
  <c r="BD200" i="1"/>
  <c r="AH200" i="1"/>
  <c r="AN200" i="1"/>
  <c r="X200" i="1"/>
  <c r="AX200" i="1"/>
  <c r="AP200" i="1"/>
  <c r="BH200" i="1"/>
  <c r="AJ200" i="1"/>
  <c r="AD200" i="1"/>
  <c r="AT200" i="1"/>
  <c r="BF200" i="1"/>
  <c r="AV200" i="1"/>
  <c r="AF200" i="1"/>
  <c r="AR200" i="1"/>
  <c r="BB200" i="1"/>
  <c r="AL200" i="1"/>
  <c r="AP172" i="1"/>
  <c r="AV172" i="1"/>
  <c r="BF172" i="1"/>
  <c r="BD172" i="1"/>
  <c r="AL172" i="1"/>
  <c r="BH172" i="1"/>
  <c r="AX172" i="1"/>
  <c r="AJ172" i="1"/>
  <c r="BB172" i="1"/>
  <c r="AN172" i="1"/>
  <c r="X172" i="1"/>
  <c r="AH172" i="1"/>
  <c r="AD172" i="1"/>
  <c r="AT172" i="1"/>
  <c r="AF172" i="1"/>
  <c r="AR172" i="1"/>
  <c r="BB158" i="1"/>
  <c r="AJ158" i="1"/>
  <c r="BH158" i="1"/>
  <c r="AL158" i="1"/>
  <c r="AN158" i="1"/>
  <c r="BD158" i="1"/>
  <c r="AF158" i="1"/>
  <c r="AT158" i="1"/>
  <c r="AP158" i="1"/>
  <c r="AH158" i="1"/>
  <c r="BF158" i="1"/>
  <c r="AV158" i="1"/>
  <c r="AD158" i="1"/>
  <c r="X158" i="1"/>
  <c r="AX158" i="1"/>
  <c r="AR158" i="1"/>
  <c r="AT145" i="1"/>
  <c r="BB145" i="1"/>
  <c r="BH145" i="1"/>
  <c r="AD145" i="1"/>
  <c r="AH145" i="1"/>
  <c r="AL145" i="1"/>
  <c r="AN145" i="1"/>
  <c r="AR145" i="1"/>
  <c r="AJ145" i="1"/>
  <c r="AF145" i="1"/>
  <c r="AP145" i="1"/>
  <c r="BF145" i="1"/>
  <c r="AX145" i="1"/>
  <c r="BD145" i="1"/>
  <c r="X145" i="1"/>
  <c r="AV145" i="1"/>
  <c r="X131" i="1"/>
  <c r="AF131" i="1"/>
  <c r="BF131" i="1"/>
  <c r="AL131" i="1"/>
  <c r="BD131" i="1"/>
  <c r="AH131" i="1"/>
  <c r="AX131" i="1"/>
  <c r="BB131" i="1"/>
  <c r="AV131" i="1"/>
  <c r="AT131" i="1"/>
  <c r="AJ131" i="1"/>
  <c r="BH131" i="1"/>
  <c r="AR131" i="1"/>
  <c r="AN131" i="1"/>
  <c r="AP131" i="1"/>
  <c r="AD131" i="1"/>
  <c r="BH107" i="1"/>
  <c r="AD107" i="1"/>
  <c r="AP107" i="1"/>
  <c r="AR107" i="1"/>
  <c r="AN107" i="1"/>
  <c r="BD107" i="1"/>
  <c r="AH107" i="1"/>
  <c r="X107" i="1"/>
  <c r="AX107" i="1"/>
  <c r="AT107" i="1"/>
  <c r="AJ107" i="1"/>
  <c r="BF107" i="1"/>
  <c r="AV107" i="1"/>
  <c r="BB107" i="1"/>
  <c r="AL107" i="1"/>
  <c r="AF107" i="1"/>
  <c r="AF91" i="1"/>
  <c r="AD91" i="1"/>
  <c r="X91" i="1"/>
  <c r="AL91" i="1"/>
  <c r="BB91" i="1"/>
  <c r="AJ91" i="1"/>
  <c r="BH91" i="1"/>
  <c r="AH91" i="1"/>
  <c r="AP91" i="1"/>
  <c r="AX91" i="1"/>
  <c r="AN91" i="1"/>
  <c r="AT91" i="1"/>
  <c r="BF91" i="1"/>
  <c r="BD91" i="1"/>
  <c r="AR91" i="1"/>
  <c r="AV91" i="1"/>
  <c r="AN78" i="1"/>
  <c r="BD78" i="1"/>
  <c r="AX78" i="1"/>
  <c r="AR78" i="1"/>
  <c r="AJ78" i="1"/>
  <c r="AL78" i="1"/>
  <c r="AP78" i="1"/>
  <c r="AH78" i="1"/>
  <c r="AV78" i="1"/>
  <c r="X78" i="1"/>
  <c r="AT78" i="1"/>
  <c r="AF78" i="1"/>
  <c r="AD78" i="1"/>
  <c r="BF78" i="1"/>
  <c r="BB78" i="1"/>
  <c r="BH78" i="1"/>
  <c r="AD63" i="1"/>
  <c r="AH63" i="1"/>
  <c r="X63" i="1"/>
  <c r="BF63" i="1"/>
  <c r="AT63" i="1"/>
  <c r="AN63" i="1"/>
  <c r="AX63" i="1"/>
  <c r="BH63" i="1"/>
  <c r="BD63" i="1"/>
  <c r="BB63" i="1"/>
  <c r="AL63" i="1"/>
  <c r="AR63" i="1"/>
  <c r="AV63" i="1"/>
  <c r="AP63" i="1"/>
  <c r="AJ63" i="1"/>
  <c r="AF63" i="1"/>
  <c r="BH47" i="1"/>
  <c r="X47" i="1"/>
  <c r="AH47" i="1"/>
  <c r="AN47" i="1"/>
  <c r="AF47" i="1"/>
  <c r="BD47" i="1"/>
  <c r="AX47" i="1"/>
  <c r="AD47" i="1"/>
  <c r="AJ47" i="1"/>
  <c r="BF47" i="1"/>
  <c r="AL47" i="1"/>
  <c r="AR47" i="1"/>
  <c r="BB47" i="1"/>
  <c r="AP47" i="1"/>
  <c r="AV47" i="1"/>
  <c r="AT47" i="1"/>
  <c r="AP34" i="1"/>
  <c r="AL34" i="1"/>
  <c r="AV34" i="1"/>
  <c r="AX34" i="1"/>
  <c r="AT34" i="1"/>
  <c r="AJ34" i="1"/>
  <c r="AD34" i="1"/>
  <c r="AF34" i="1"/>
  <c r="BD34" i="1"/>
  <c r="BH34" i="1"/>
  <c r="AN34" i="1"/>
  <c r="BF34" i="1"/>
  <c r="AH34" i="1"/>
  <c r="AR34" i="1"/>
  <c r="BB34" i="1"/>
  <c r="X34" i="1"/>
  <c r="AL227" i="1"/>
  <c r="BF227" i="1"/>
  <c r="AT227" i="1"/>
  <c r="AR227" i="1"/>
  <c r="BB227" i="1"/>
  <c r="AV227" i="1"/>
  <c r="AX227" i="1"/>
  <c r="AF227" i="1"/>
  <c r="AD227" i="1"/>
  <c r="BH227" i="1"/>
  <c r="X227" i="1"/>
  <c r="AJ227" i="1"/>
  <c r="AN227" i="1"/>
  <c r="BD227" i="1"/>
  <c r="AP227" i="1"/>
  <c r="AH227" i="1"/>
  <c r="X214" i="1"/>
  <c r="AF214" i="1"/>
  <c r="AJ214" i="1"/>
  <c r="BF214" i="1"/>
  <c r="AD214" i="1"/>
  <c r="AX214" i="1"/>
  <c r="BB214" i="1"/>
  <c r="AN214" i="1"/>
  <c r="BH214" i="1"/>
  <c r="AV214" i="1"/>
  <c r="BD214" i="1"/>
  <c r="AT214" i="1"/>
  <c r="AR214" i="1"/>
  <c r="AH214" i="1"/>
  <c r="AP214" i="1"/>
  <c r="AL214" i="1"/>
  <c r="AV187" i="1"/>
  <c r="AX187" i="1"/>
  <c r="AR187" i="1"/>
  <c r="AJ187" i="1"/>
  <c r="AT187" i="1"/>
  <c r="AP187" i="1"/>
  <c r="AF187" i="1"/>
  <c r="BB187" i="1"/>
  <c r="AH187" i="1"/>
  <c r="AN187" i="1"/>
  <c r="AL187" i="1"/>
  <c r="BH187" i="1"/>
  <c r="BF187" i="1"/>
  <c r="AD187" i="1"/>
  <c r="X187" i="1"/>
  <c r="BD187" i="1"/>
  <c r="X239" i="1"/>
  <c r="AX239" i="1"/>
  <c r="BH239" i="1"/>
  <c r="AF239" i="1"/>
  <c r="AP239" i="1"/>
  <c r="AN239" i="1"/>
  <c r="BD239" i="1"/>
  <c r="AR239" i="1"/>
  <c r="AV239" i="1"/>
  <c r="BB239" i="1"/>
  <c r="AD239" i="1"/>
  <c r="BF239" i="1"/>
  <c r="AT239" i="1"/>
  <c r="AL239" i="1"/>
  <c r="BB232" i="1"/>
  <c r="AD232" i="1"/>
  <c r="AX232" i="1"/>
  <c r="AV232" i="1"/>
  <c r="AR232" i="1"/>
  <c r="AN232" i="1"/>
  <c r="AT232" i="1"/>
  <c r="AF232" i="1"/>
  <c r="AJ232" i="1"/>
  <c r="AH232" i="1"/>
  <c r="AL232" i="1"/>
  <c r="BH232" i="1"/>
  <c r="BF232" i="1"/>
  <c r="AP232" i="1"/>
  <c r="X232" i="1"/>
  <c r="BD232" i="1"/>
  <c r="BH225" i="1"/>
  <c r="BD225" i="1"/>
  <c r="AH225" i="1"/>
  <c r="AT225" i="1"/>
  <c r="X225" i="1"/>
  <c r="AF225" i="1"/>
  <c r="AR225" i="1"/>
  <c r="AP225" i="1"/>
  <c r="AL225" i="1"/>
  <c r="AD225" i="1"/>
  <c r="AV225" i="1"/>
  <c r="AN225" i="1"/>
  <c r="BB225" i="1"/>
  <c r="AX225" i="1"/>
  <c r="AJ225" i="1"/>
  <c r="BF225" i="1"/>
  <c r="X206" i="1"/>
  <c r="BF206" i="1"/>
  <c r="BH206" i="1"/>
  <c r="AD206" i="1"/>
  <c r="AJ206" i="1"/>
  <c r="AX206" i="1"/>
  <c r="AH206" i="1"/>
  <c r="AR206" i="1"/>
  <c r="BB206" i="1"/>
  <c r="AT206" i="1"/>
  <c r="BD206" i="1"/>
  <c r="AN206" i="1"/>
  <c r="AV206" i="1"/>
  <c r="AF206" i="1"/>
  <c r="AP206" i="1"/>
  <c r="AL206" i="1"/>
  <c r="BD199" i="1"/>
  <c r="AF199" i="1"/>
  <c r="AV199" i="1"/>
  <c r="AT199" i="1"/>
  <c r="AX199" i="1"/>
  <c r="AD199" i="1"/>
  <c r="BF199" i="1"/>
  <c r="AH199" i="1"/>
  <c r="AJ199" i="1"/>
  <c r="BB199" i="1"/>
  <c r="AN199" i="1"/>
  <c r="AP199" i="1"/>
  <c r="BH199" i="1"/>
  <c r="AL199" i="1"/>
  <c r="AR199" i="1"/>
  <c r="X199" i="1"/>
  <c r="AX192" i="1"/>
  <c r="AV192" i="1"/>
  <c r="BD192" i="1"/>
  <c r="BH192" i="1"/>
  <c r="AR192" i="1"/>
  <c r="AN192" i="1"/>
  <c r="AF192" i="1"/>
  <c r="BF192" i="1"/>
  <c r="X192" i="1"/>
  <c r="AP192" i="1"/>
  <c r="AJ192" i="1"/>
  <c r="AD192" i="1"/>
  <c r="AH192" i="1"/>
  <c r="AT192" i="1"/>
  <c r="BB192" i="1"/>
  <c r="AL192" i="1"/>
  <c r="AX179" i="1"/>
  <c r="AH179" i="1"/>
  <c r="AP179" i="1"/>
  <c r="AF179" i="1"/>
  <c r="AJ179" i="1"/>
  <c r="AD179" i="1"/>
  <c r="BH179" i="1"/>
  <c r="AR179" i="1"/>
  <c r="AV179" i="1"/>
  <c r="X179" i="1"/>
  <c r="AT179" i="1"/>
  <c r="AN179" i="1"/>
  <c r="BB179" i="1"/>
  <c r="AL179" i="1"/>
  <c r="BF179" i="1"/>
  <c r="BD179" i="1"/>
  <c r="BD171" i="1"/>
  <c r="BF171" i="1"/>
  <c r="AR171" i="1"/>
  <c r="AF171" i="1"/>
  <c r="AX171" i="1"/>
  <c r="AP171" i="1"/>
  <c r="BH171" i="1"/>
  <c r="AN171" i="1"/>
  <c r="AJ171" i="1"/>
  <c r="AT171" i="1"/>
  <c r="BB171" i="1"/>
  <c r="AV171" i="1"/>
  <c r="AD171" i="1"/>
  <c r="AL171" i="1"/>
  <c r="X171" i="1"/>
  <c r="AH171" i="1"/>
  <c r="AX165" i="1"/>
  <c r="BD165" i="1"/>
  <c r="X165" i="1"/>
  <c r="AR165" i="1"/>
  <c r="AP165" i="1"/>
  <c r="AD165" i="1"/>
  <c r="AH165" i="1"/>
  <c r="AL165" i="1"/>
  <c r="AF165" i="1"/>
  <c r="BF165" i="1"/>
  <c r="AT165" i="1"/>
  <c r="AV165" i="1"/>
  <c r="AJ165" i="1"/>
  <c r="BB165" i="1"/>
  <c r="AN165" i="1"/>
  <c r="BH165" i="1"/>
  <c r="AF157" i="1"/>
  <c r="AN157" i="1"/>
  <c r="AD157" i="1"/>
  <c r="AH157" i="1"/>
  <c r="AT157" i="1"/>
  <c r="BB157" i="1"/>
  <c r="BD157" i="1"/>
  <c r="BH157" i="1"/>
  <c r="X157" i="1"/>
  <c r="AJ157" i="1"/>
  <c r="AP157" i="1"/>
  <c r="AV157" i="1"/>
  <c r="AX157" i="1"/>
  <c r="AR157" i="1"/>
  <c r="AL157" i="1"/>
  <c r="BF157" i="1"/>
  <c r="BH152" i="1"/>
  <c r="AN152" i="1"/>
  <c r="AD152" i="1"/>
  <c r="AV152" i="1"/>
  <c r="AT152" i="1"/>
  <c r="AX152" i="1"/>
  <c r="AR152" i="1"/>
  <c r="BF152" i="1"/>
  <c r="AJ152" i="1"/>
  <c r="AP152" i="1"/>
  <c r="AL152" i="1"/>
  <c r="X152" i="1"/>
  <c r="BD152" i="1"/>
  <c r="AH152" i="1"/>
  <c r="AF152" i="1"/>
  <c r="BB152" i="1"/>
  <c r="BB144" i="1"/>
  <c r="AX144" i="1"/>
  <c r="AF144" i="1"/>
  <c r="AJ144" i="1"/>
  <c r="BD144" i="1"/>
  <c r="AR144" i="1"/>
  <c r="AH144" i="1"/>
  <c r="AD144" i="1"/>
  <c r="AN144" i="1"/>
  <c r="AL144" i="1"/>
  <c r="AP144" i="1"/>
  <c r="BF144" i="1"/>
  <c r="AV144" i="1"/>
  <c r="AT144" i="1"/>
  <c r="BH144" i="1"/>
  <c r="X144" i="1"/>
  <c r="BF130" i="1"/>
  <c r="AH130" i="1"/>
  <c r="X130" i="1"/>
  <c r="BD130" i="1"/>
  <c r="AR130" i="1"/>
  <c r="BH130" i="1"/>
  <c r="BB130" i="1"/>
  <c r="AX130" i="1"/>
  <c r="AD130" i="1"/>
  <c r="AL130" i="1"/>
  <c r="AV130" i="1"/>
  <c r="AP130" i="1"/>
  <c r="AF130" i="1"/>
  <c r="AN130" i="1"/>
  <c r="AT130" i="1"/>
  <c r="AJ130" i="1"/>
  <c r="BH122" i="1"/>
  <c r="AJ122" i="1"/>
  <c r="AN122" i="1"/>
  <c r="AL122" i="1"/>
  <c r="BB122" i="1"/>
  <c r="AR122" i="1"/>
  <c r="X122" i="1"/>
  <c r="AP122" i="1"/>
  <c r="AT122" i="1"/>
  <c r="BF122" i="1"/>
  <c r="AF122" i="1"/>
  <c r="AD122" i="1"/>
  <c r="AH122" i="1"/>
  <c r="AX122" i="1"/>
  <c r="AV122" i="1"/>
  <c r="BD122" i="1"/>
  <c r="AP117" i="1"/>
  <c r="AD117" i="1"/>
  <c r="AH117" i="1"/>
  <c r="BF117" i="1"/>
  <c r="AT117" i="1"/>
  <c r="AR117" i="1"/>
  <c r="AF117" i="1"/>
  <c r="BH117" i="1"/>
  <c r="AL117" i="1"/>
  <c r="X117" i="1"/>
  <c r="AV117" i="1"/>
  <c r="BD117" i="1"/>
  <c r="AN117" i="1"/>
  <c r="AJ117" i="1"/>
  <c r="BB117" i="1"/>
  <c r="AX117" i="1"/>
  <c r="AL113" i="1"/>
  <c r="AV113" i="1"/>
  <c r="AN113" i="1"/>
  <c r="BF113" i="1"/>
  <c r="X113" i="1"/>
  <c r="AP113" i="1"/>
  <c r="AD113" i="1"/>
  <c r="AF113" i="1"/>
  <c r="BB113" i="1"/>
  <c r="BD113" i="1"/>
  <c r="BH113" i="1"/>
  <c r="AR113" i="1"/>
  <c r="AX113" i="1"/>
  <c r="AH113" i="1"/>
  <c r="AT113" i="1"/>
  <c r="AJ113" i="1"/>
  <c r="BB106" i="1"/>
  <c r="AT106" i="1"/>
  <c r="BH106" i="1"/>
  <c r="AP106" i="1"/>
  <c r="AF106" i="1"/>
  <c r="AH106" i="1"/>
  <c r="AX106" i="1"/>
  <c r="AJ106" i="1"/>
  <c r="X106" i="1"/>
  <c r="AR106" i="1"/>
  <c r="AN106" i="1"/>
  <c r="BF106" i="1"/>
  <c r="AD106" i="1"/>
  <c r="BD106" i="1"/>
  <c r="AV106" i="1"/>
  <c r="AL106" i="1"/>
  <c r="AL98" i="1"/>
  <c r="AT98" i="1"/>
  <c r="BF98" i="1"/>
  <c r="AF98" i="1"/>
  <c r="X98" i="1"/>
  <c r="AD98" i="1"/>
  <c r="AX98" i="1"/>
  <c r="AN98" i="1"/>
  <c r="BH98" i="1"/>
  <c r="AR98" i="1"/>
  <c r="AV98" i="1"/>
  <c r="AP98" i="1"/>
  <c r="BD98" i="1"/>
  <c r="AJ98" i="1"/>
  <c r="BB98" i="1"/>
  <c r="AH98" i="1"/>
  <c r="AF84" i="1"/>
  <c r="X84" i="1"/>
  <c r="AD84" i="1"/>
  <c r="BD84" i="1"/>
  <c r="BB84" i="1"/>
  <c r="BF84" i="1"/>
  <c r="AL84" i="1"/>
  <c r="AT84" i="1"/>
  <c r="AR84" i="1"/>
  <c r="AX84" i="1"/>
  <c r="AP84" i="1"/>
  <c r="AJ84" i="1"/>
  <c r="AV84" i="1"/>
  <c r="AH84" i="1"/>
  <c r="BH84" i="1"/>
  <c r="AN84" i="1"/>
  <c r="AT77" i="1"/>
  <c r="BH77" i="1"/>
  <c r="BB77" i="1"/>
  <c r="AN77" i="1"/>
  <c r="AJ77" i="1"/>
  <c r="X77" i="1"/>
  <c r="BD77" i="1"/>
  <c r="AV77" i="1"/>
  <c r="AR77" i="1"/>
  <c r="AX77" i="1"/>
  <c r="AF77" i="1"/>
  <c r="AP77" i="1"/>
  <c r="AH77" i="1"/>
  <c r="AL77" i="1"/>
  <c r="BF77" i="1"/>
  <c r="AD77" i="1"/>
  <c r="AH69" i="1"/>
  <c r="BB69" i="1"/>
  <c r="AN69" i="1"/>
  <c r="AV69" i="1"/>
  <c r="AP69" i="1"/>
  <c r="X69" i="1"/>
  <c r="BD69" i="1"/>
  <c r="BF69" i="1"/>
  <c r="AR69" i="1"/>
  <c r="AL69" i="1"/>
  <c r="AD69" i="1"/>
  <c r="AT69" i="1"/>
  <c r="BH69" i="1"/>
  <c r="AJ69" i="1"/>
  <c r="AF69" i="1"/>
  <c r="AX69" i="1"/>
  <c r="AF62" i="1"/>
  <c r="AH62" i="1"/>
  <c r="X62" i="1"/>
  <c r="AV62" i="1"/>
  <c r="BD62" i="1"/>
  <c r="BF62" i="1"/>
  <c r="AT62" i="1"/>
  <c r="AR62" i="1"/>
  <c r="AJ62" i="1"/>
  <c r="AN62" i="1"/>
  <c r="AP62" i="1"/>
  <c r="BH62" i="1"/>
  <c r="AD62" i="1"/>
  <c r="AL62" i="1"/>
  <c r="BB62" i="1"/>
  <c r="AX62" i="1"/>
  <c r="X54" i="1"/>
  <c r="AN54" i="1"/>
  <c r="BH54" i="1"/>
  <c r="AF54" i="1"/>
  <c r="AP54" i="1"/>
  <c r="AL54" i="1"/>
  <c r="AJ54" i="1"/>
  <c r="BF54" i="1"/>
  <c r="BB54" i="1"/>
  <c r="AH54" i="1"/>
  <c r="AV54" i="1"/>
  <c r="BD54" i="1"/>
  <c r="AD54" i="1"/>
  <c r="AR54" i="1"/>
  <c r="AX54" i="1"/>
  <c r="AN46" i="1"/>
  <c r="X46" i="1"/>
  <c r="AR46" i="1"/>
  <c r="AD46" i="1"/>
  <c r="BF46" i="1"/>
  <c r="AF46" i="1"/>
  <c r="BH46" i="1"/>
  <c r="AX46" i="1"/>
  <c r="AL46" i="1"/>
  <c r="AT46" i="1"/>
  <c r="AJ46" i="1"/>
  <c r="AV46" i="1"/>
  <c r="AP46" i="1"/>
  <c r="BB46" i="1"/>
  <c r="BD46" i="1"/>
  <c r="AH46" i="1"/>
  <c r="BH38" i="1"/>
  <c r="AR38" i="1"/>
  <c r="BF38" i="1"/>
  <c r="AV38" i="1"/>
  <c r="AF38" i="1"/>
  <c r="BB38" i="1"/>
  <c r="BD38" i="1"/>
  <c r="AD38" i="1"/>
  <c r="X38" i="1"/>
  <c r="AH38" i="1"/>
  <c r="AL38" i="1"/>
  <c r="AJ38" i="1"/>
  <c r="AP38" i="1"/>
  <c r="AX38" i="1"/>
  <c r="AT38" i="1"/>
  <c r="AN38" i="1"/>
  <c r="AP33" i="1"/>
  <c r="BD33" i="1"/>
  <c r="AX33" i="1"/>
  <c r="AH33" i="1"/>
  <c r="AV33" i="1"/>
  <c r="BB33" i="1"/>
  <c r="AR33" i="1"/>
  <c r="AT33" i="1"/>
  <c r="AL33" i="1"/>
  <c r="X33" i="1"/>
  <c r="AN33" i="1"/>
  <c r="BF33" i="1"/>
  <c r="AF33" i="1"/>
  <c r="AJ33" i="1"/>
  <c r="BH33" i="1"/>
  <c r="AD33" i="1"/>
  <c r="X58" i="1"/>
  <c r="AV58" i="1"/>
  <c r="AD58" i="1"/>
  <c r="AP58" i="1"/>
  <c r="AL58" i="1"/>
  <c r="BD58" i="1"/>
  <c r="BB58" i="1"/>
  <c r="BF58" i="1"/>
  <c r="AJ58" i="1"/>
  <c r="AN58" i="1"/>
  <c r="AT58" i="1"/>
  <c r="AH58" i="1"/>
  <c r="AX58" i="1"/>
  <c r="BH58" i="1"/>
  <c r="AF58" i="1"/>
  <c r="AT42" i="1"/>
  <c r="BD42" i="1"/>
  <c r="AD42" i="1"/>
  <c r="BB42" i="1"/>
  <c r="AR42" i="1"/>
  <c r="AX42" i="1"/>
  <c r="BH42" i="1"/>
  <c r="AJ42" i="1"/>
  <c r="AP42" i="1"/>
  <c r="AH42" i="1"/>
  <c r="X42" i="1"/>
  <c r="AV42" i="1"/>
  <c r="AL42" i="1"/>
  <c r="BF42" i="1"/>
  <c r="AN42" i="1"/>
  <c r="AF42" i="1"/>
  <c r="AN29" i="1"/>
  <c r="AR29" i="1"/>
  <c r="X29" i="1"/>
  <c r="BF29" i="1"/>
  <c r="AF29" i="1"/>
  <c r="AV29" i="1"/>
  <c r="BD29" i="1"/>
  <c r="AP29" i="1"/>
  <c r="AL29" i="1"/>
  <c r="AX29" i="1"/>
  <c r="AT29" i="1"/>
  <c r="AD29" i="1"/>
  <c r="BH29" i="1"/>
  <c r="BB29" i="1"/>
  <c r="AH29" i="1"/>
  <c r="AJ29" i="1"/>
  <c r="AD235" i="1"/>
  <c r="AL235" i="1"/>
  <c r="AP235" i="1"/>
  <c r="AV235" i="1"/>
  <c r="AF235" i="1"/>
  <c r="BF235" i="1"/>
  <c r="AJ235" i="1"/>
  <c r="X235" i="1"/>
  <c r="BD235" i="1"/>
  <c r="AR235" i="1"/>
  <c r="AH235" i="1"/>
  <c r="AN235" i="1"/>
  <c r="AT235" i="1"/>
  <c r="BH235" i="1"/>
  <c r="BB235" i="1"/>
  <c r="AX235" i="1"/>
  <c r="AT221" i="1"/>
  <c r="AJ221" i="1"/>
  <c r="AV221" i="1"/>
  <c r="AR221" i="1"/>
  <c r="AD221" i="1"/>
  <c r="X221" i="1"/>
  <c r="AH221" i="1"/>
  <c r="BB221" i="1"/>
  <c r="BF221" i="1"/>
  <c r="BH221" i="1"/>
  <c r="AX221" i="1"/>
  <c r="BD221" i="1"/>
  <c r="AP221" i="1"/>
  <c r="AL221" i="1"/>
  <c r="AN221" i="1"/>
  <c r="AF221" i="1"/>
  <c r="AD195" i="1"/>
  <c r="AT195" i="1"/>
  <c r="X195" i="1"/>
  <c r="AR195" i="1"/>
  <c r="AX195" i="1"/>
  <c r="AV195" i="1"/>
  <c r="AL195" i="1"/>
  <c r="AP195" i="1"/>
  <c r="BB195" i="1"/>
  <c r="AN195" i="1"/>
  <c r="AF195" i="1"/>
  <c r="BF195" i="1"/>
  <c r="BD195" i="1"/>
  <c r="AH195" i="1"/>
  <c r="AJ195" i="1"/>
  <c r="BH195" i="1"/>
  <c r="BF182" i="1"/>
  <c r="BH182" i="1"/>
  <c r="AF182" i="1"/>
  <c r="AV182" i="1"/>
  <c r="AT182" i="1"/>
  <c r="BB182" i="1"/>
  <c r="AN182" i="1"/>
  <c r="AL182" i="1"/>
  <c r="AH182" i="1"/>
  <c r="X182" i="1"/>
  <c r="BD182" i="1"/>
  <c r="AP182" i="1"/>
  <c r="AX182" i="1"/>
  <c r="AD182" i="1"/>
  <c r="AJ182" i="1"/>
  <c r="AR182" i="1"/>
  <c r="AP233" i="1"/>
  <c r="BD233" i="1"/>
  <c r="AD233" i="1"/>
  <c r="AN233" i="1"/>
  <c r="AV233" i="1"/>
  <c r="X233" i="1"/>
  <c r="BB233" i="1"/>
  <c r="AR233" i="1"/>
  <c r="AL233" i="1"/>
  <c r="AJ233" i="1"/>
  <c r="AX233" i="1"/>
  <c r="BH233" i="1"/>
  <c r="AH233" i="1"/>
  <c r="AT233" i="1"/>
  <c r="BF233" i="1"/>
  <c r="AF233" i="1"/>
  <c r="X207" i="1"/>
  <c r="AV207" i="1"/>
  <c r="AL207" i="1"/>
  <c r="BD207" i="1"/>
  <c r="BH207" i="1"/>
  <c r="AF207" i="1"/>
  <c r="AN207" i="1"/>
  <c r="AP207" i="1"/>
  <c r="AR207" i="1"/>
  <c r="AJ207" i="1"/>
  <c r="AD207" i="1"/>
  <c r="BF207" i="1"/>
  <c r="AX207" i="1"/>
  <c r="BB207" i="1"/>
  <c r="AH207" i="1"/>
  <c r="AT207" i="1"/>
  <c r="AJ180" i="1"/>
  <c r="AD180" i="1"/>
  <c r="AV180" i="1"/>
  <c r="AN180" i="1"/>
  <c r="AL180" i="1"/>
  <c r="AP180" i="1"/>
  <c r="BH180" i="1"/>
  <c r="BB180" i="1"/>
  <c r="X180" i="1"/>
  <c r="BF180" i="1"/>
  <c r="AT180" i="1"/>
  <c r="BD180" i="1"/>
  <c r="AH180" i="1"/>
  <c r="AX180" i="1"/>
  <c r="AF180" i="1"/>
  <c r="AR180" i="1"/>
  <c r="AF166" i="1"/>
  <c r="AT166" i="1"/>
  <c r="AP166" i="1"/>
  <c r="AL166" i="1"/>
  <c r="AR166" i="1"/>
  <c r="BB166" i="1"/>
  <c r="AD166" i="1"/>
  <c r="AX166" i="1"/>
  <c r="AN166" i="1"/>
  <c r="AJ166" i="1"/>
  <c r="BD166" i="1"/>
  <c r="AV166" i="1"/>
  <c r="AH166" i="1"/>
  <c r="BH166" i="1"/>
  <c r="BF166" i="1"/>
  <c r="X166" i="1"/>
  <c r="X153" i="1"/>
  <c r="AV153" i="1"/>
  <c r="AL153" i="1"/>
  <c r="AN153" i="1"/>
  <c r="AP153" i="1"/>
  <c r="AD153" i="1"/>
  <c r="AJ153" i="1"/>
  <c r="AH153" i="1"/>
  <c r="AT153" i="1"/>
  <c r="AF153" i="1"/>
  <c r="BB153" i="1"/>
  <c r="BD153" i="1"/>
  <c r="BF153" i="1"/>
  <c r="AR153" i="1"/>
  <c r="AX153" i="1"/>
  <c r="BH153" i="1"/>
  <c r="AL137" i="1"/>
  <c r="AD137" i="1"/>
  <c r="AN137" i="1"/>
  <c r="AX137" i="1"/>
  <c r="BH137" i="1"/>
  <c r="BD137" i="1"/>
  <c r="BF137" i="1"/>
  <c r="AJ137" i="1"/>
  <c r="BB137" i="1"/>
  <c r="AT137" i="1"/>
  <c r="AR137" i="1"/>
  <c r="AP137" i="1"/>
  <c r="AF137" i="1"/>
  <c r="AV137" i="1"/>
  <c r="X137" i="1"/>
  <c r="AH137" i="1"/>
  <c r="BF123" i="1"/>
  <c r="AH123" i="1"/>
  <c r="X123" i="1"/>
  <c r="BH123" i="1"/>
  <c r="AF123" i="1"/>
  <c r="AN123" i="1"/>
  <c r="AV123" i="1"/>
  <c r="AP123" i="1"/>
  <c r="BD123" i="1"/>
  <c r="AD123" i="1"/>
  <c r="AX123" i="1"/>
  <c r="AR123" i="1"/>
  <c r="AJ123" i="1"/>
  <c r="AL123" i="1"/>
  <c r="AT123" i="1"/>
  <c r="BB123" i="1"/>
  <c r="X114" i="1"/>
  <c r="AL114" i="1"/>
  <c r="AN114" i="1"/>
  <c r="BH114" i="1"/>
  <c r="AX114" i="1"/>
  <c r="AD114" i="1"/>
  <c r="AH114" i="1"/>
  <c r="AR114" i="1"/>
  <c r="AV114" i="1"/>
  <c r="AT114" i="1"/>
  <c r="BD114" i="1"/>
  <c r="AJ114" i="1"/>
  <c r="BB114" i="1"/>
  <c r="AF114" i="1"/>
  <c r="BF114" i="1"/>
  <c r="AP114" i="1"/>
  <c r="AF99" i="1"/>
  <c r="AX99" i="1"/>
  <c r="AV99" i="1"/>
  <c r="BF99" i="1"/>
  <c r="BD99" i="1"/>
  <c r="AL99" i="1"/>
  <c r="AT99" i="1"/>
  <c r="X99" i="1"/>
  <c r="AR99" i="1"/>
  <c r="BB99" i="1"/>
  <c r="AH99" i="1"/>
  <c r="AD99" i="1"/>
  <c r="BH99" i="1"/>
  <c r="AN99" i="1"/>
  <c r="AP99" i="1"/>
  <c r="AJ99" i="1"/>
  <c r="BH85" i="1"/>
  <c r="AV85" i="1"/>
  <c r="BF85" i="1"/>
  <c r="BD85" i="1"/>
  <c r="AL85" i="1"/>
  <c r="BB85" i="1"/>
  <c r="AX85" i="1"/>
  <c r="AR85" i="1"/>
  <c r="AP85" i="1"/>
  <c r="AD85" i="1"/>
  <c r="AJ85" i="1"/>
  <c r="AF85" i="1"/>
  <c r="AT85" i="1"/>
  <c r="X85" i="1"/>
  <c r="AH85" i="1"/>
  <c r="AN85" i="1"/>
  <c r="BH70" i="1"/>
  <c r="AX70" i="1"/>
  <c r="BB70" i="1"/>
  <c r="AT70" i="1"/>
  <c r="AD70" i="1"/>
  <c r="AP70" i="1"/>
  <c r="BF70" i="1"/>
  <c r="AR70" i="1"/>
  <c r="AV70" i="1"/>
  <c r="AF70" i="1"/>
  <c r="AL70" i="1"/>
  <c r="AN70" i="1"/>
  <c r="AH70" i="1"/>
  <c r="X70" i="1"/>
  <c r="BD70" i="1"/>
  <c r="AJ70" i="1"/>
  <c r="AH55" i="1"/>
  <c r="AN55" i="1"/>
  <c r="BD55" i="1"/>
  <c r="X55" i="1"/>
  <c r="BH55" i="1"/>
  <c r="BF55" i="1"/>
  <c r="AV55" i="1"/>
  <c r="AL55" i="1"/>
  <c r="AJ55" i="1"/>
  <c r="AP55" i="1"/>
  <c r="AF55" i="1"/>
  <c r="AD55" i="1"/>
  <c r="AX55" i="1"/>
  <c r="AT55" i="1"/>
  <c r="AR55" i="1"/>
  <c r="BB55" i="1"/>
  <c r="AJ39" i="1"/>
  <c r="BF39" i="1"/>
  <c r="BH39" i="1"/>
  <c r="BB39" i="1"/>
  <c r="AV39" i="1"/>
  <c r="X39" i="1"/>
  <c r="AR39" i="1"/>
  <c r="AT39" i="1"/>
  <c r="AP39" i="1"/>
  <c r="AD39" i="1"/>
  <c r="AF39" i="1"/>
  <c r="BD39" i="1"/>
  <c r="AH39" i="1"/>
  <c r="AN39" i="1"/>
  <c r="AL39" i="1"/>
  <c r="AX39" i="1"/>
  <c r="AX194" i="1"/>
  <c r="AJ194" i="1"/>
  <c r="AV194" i="1"/>
  <c r="AT194" i="1"/>
  <c r="AR194" i="1"/>
  <c r="AN194" i="1"/>
  <c r="AL194" i="1"/>
  <c r="BB194" i="1"/>
  <c r="BH194" i="1"/>
  <c r="AP194" i="1"/>
  <c r="X194" i="1"/>
  <c r="BF194" i="1"/>
  <c r="AF194" i="1"/>
  <c r="AH194" i="1"/>
  <c r="AD194" i="1"/>
  <c r="BD194" i="1"/>
  <c r="BD237" i="1"/>
  <c r="AN237" i="1"/>
  <c r="X237" i="1"/>
  <c r="AD237" i="1"/>
  <c r="AT237" i="1"/>
  <c r="BB237" i="1"/>
  <c r="AJ237" i="1"/>
  <c r="AF237" i="1"/>
  <c r="AV237" i="1"/>
  <c r="AR237" i="1"/>
  <c r="AL237" i="1"/>
  <c r="BF237" i="1"/>
  <c r="AX237" i="1"/>
  <c r="BH237" i="1"/>
  <c r="AP237" i="1"/>
  <c r="AH237" i="1"/>
  <c r="AL220" i="1"/>
  <c r="BB220" i="1"/>
  <c r="AJ220" i="1"/>
  <c r="AN220" i="1"/>
  <c r="AP220" i="1"/>
  <c r="AV220" i="1"/>
  <c r="AD220" i="1"/>
  <c r="AR220" i="1"/>
  <c r="BH220" i="1"/>
  <c r="AT220" i="1"/>
  <c r="AX220" i="1"/>
  <c r="BD220" i="1"/>
  <c r="X220" i="1"/>
  <c r="BF220" i="1"/>
  <c r="AH220" i="1"/>
  <c r="AF220" i="1"/>
  <c r="AJ211" i="1"/>
  <c r="BF211" i="1"/>
  <c r="BB211" i="1"/>
  <c r="BD211" i="1"/>
  <c r="AF211" i="1"/>
  <c r="AR211" i="1"/>
  <c r="AV211" i="1"/>
  <c r="AH211" i="1"/>
  <c r="AP211" i="1"/>
  <c r="AT211" i="1"/>
  <c r="X211" i="1"/>
  <c r="AL211" i="1"/>
  <c r="AN211" i="1"/>
  <c r="AX211" i="1"/>
  <c r="BH211" i="1"/>
  <c r="AD211" i="1"/>
  <c r="BD204" i="1"/>
  <c r="AL204" i="1"/>
  <c r="AR204" i="1"/>
  <c r="AJ204" i="1"/>
  <c r="X204" i="1"/>
  <c r="BH204" i="1"/>
  <c r="AX204" i="1"/>
  <c r="AP204" i="1"/>
  <c r="AD204" i="1"/>
  <c r="AN204" i="1"/>
  <c r="AH204" i="1"/>
  <c r="BF204" i="1"/>
  <c r="BB204" i="1"/>
  <c r="AV204" i="1"/>
  <c r="AF204" i="1"/>
  <c r="AT204" i="1"/>
  <c r="AX184" i="1"/>
  <c r="AP184" i="1"/>
  <c r="BF184" i="1"/>
  <c r="AH184" i="1"/>
  <c r="AL184" i="1"/>
  <c r="AV184" i="1"/>
  <c r="BH184" i="1"/>
  <c r="AR184" i="1"/>
  <c r="AT184" i="1"/>
  <c r="X184" i="1"/>
  <c r="AD184" i="1"/>
  <c r="BD184" i="1"/>
  <c r="AN184" i="1"/>
  <c r="AF184" i="1"/>
  <c r="AJ184" i="1"/>
  <c r="BB184" i="1"/>
  <c r="BF24" i="1"/>
  <c r="AP24" i="1"/>
  <c r="BD24" i="1"/>
  <c r="AF24" i="1"/>
  <c r="AX24" i="1"/>
  <c r="AT24" i="1"/>
  <c r="AD24" i="1"/>
  <c r="X24" i="1"/>
  <c r="AR24" i="1"/>
  <c r="AH24" i="1"/>
  <c r="AJ24" i="1"/>
  <c r="AV24" i="1"/>
  <c r="AN24" i="1"/>
  <c r="BB24" i="1"/>
  <c r="BH24" i="1"/>
  <c r="AL24" i="1"/>
  <c r="AH186" i="1"/>
  <c r="BB186" i="1"/>
  <c r="AR186" i="1"/>
  <c r="BD186" i="1"/>
  <c r="AL186" i="1"/>
  <c r="X186" i="1"/>
  <c r="BF186" i="1"/>
  <c r="AP186" i="1"/>
  <c r="AF186" i="1"/>
  <c r="AT186" i="1"/>
  <c r="AV186" i="1"/>
  <c r="AJ186" i="1"/>
  <c r="BH186" i="1"/>
  <c r="AX186" i="1"/>
  <c r="AD186" i="1"/>
  <c r="AN186" i="1"/>
  <c r="AR174" i="1"/>
  <c r="AH174" i="1"/>
  <c r="AD174" i="1"/>
  <c r="BH174" i="1"/>
  <c r="AL174" i="1"/>
  <c r="AV174" i="1"/>
  <c r="BB174" i="1"/>
  <c r="AP174" i="1"/>
  <c r="X174" i="1"/>
  <c r="AJ174" i="1"/>
  <c r="BF174" i="1"/>
  <c r="AN174" i="1"/>
  <c r="AT174" i="1"/>
  <c r="AF174" i="1"/>
  <c r="AX174" i="1"/>
  <c r="BD174" i="1"/>
  <c r="AN168" i="1"/>
  <c r="BD168" i="1"/>
  <c r="BB168" i="1"/>
  <c r="AT168" i="1"/>
  <c r="AP168" i="1"/>
  <c r="AR168" i="1"/>
  <c r="AL168" i="1"/>
  <c r="AD168" i="1"/>
  <c r="AV168" i="1"/>
  <c r="AF168" i="1"/>
  <c r="BH168" i="1"/>
  <c r="AJ168" i="1"/>
  <c r="X168" i="1"/>
  <c r="BF168" i="1"/>
  <c r="AX168" i="1"/>
  <c r="AH168" i="1"/>
  <c r="BD155" i="1"/>
  <c r="AD155" i="1"/>
  <c r="AN155" i="1"/>
  <c r="BH155" i="1"/>
  <c r="AJ155" i="1"/>
  <c r="AF155" i="1"/>
  <c r="AX155" i="1"/>
  <c r="AT155" i="1"/>
  <c r="AP155" i="1"/>
  <c r="AH155" i="1"/>
  <c r="X155" i="1"/>
  <c r="BF155" i="1"/>
  <c r="AR155" i="1"/>
  <c r="BB155" i="1"/>
  <c r="AL155" i="1"/>
  <c r="AV155" i="1"/>
  <c r="BF143" i="1"/>
  <c r="AX143" i="1"/>
  <c r="AH143" i="1"/>
  <c r="X143" i="1"/>
  <c r="AV143" i="1"/>
  <c r="AF143" i="1"/>
  <c r="BH143" i="1"/>
  <c r="AT143" i="1"/>
  <c r="BD143" i="1"/>
  <c r="AL143" i="1"/>
  <c r="BB143" i="1"/>
  <c r="AR143" i="1"/>
  <c r="AJ143" i="1"/>
  <c r="AD143" i="1"/>
  <c r="AN143" i="1"/>
  <c r="AP143" i="1"/>
  <c r="BB136" i="1"/>
  <c r="AJ136" i="1"/>
  <c r="AD136" i="1"/>
  <c r="AN136" i="1"/>
  <c r="AL136" i="1"/>
  <c r="AP136" i="1"/>
  <c r="AF136" i="1"/>
  <c r="AX136" i="1"/>
  <c r="X136" i="1"/>
  <c r="AT136" i="1"/>
  <c r="BH136" i="1"/>
  <c r="AR136" i="1"/>
  <c r="AV136" i="1"/>
  <c r="BD136" i="1"/>
  <c r="AH136" i="1"/>
  <c r="BF136" i="1"/>
  <c r="AL125" i="1"/>
  <c r="AR125" i="1"/>
  <c r="AX125" i="1"/>
  <c r="AF125" i="1"/>
  <c r="X125" i="1"/>
  <c r="AN125" i="1"/>
  <c r="BD125" i="1"/>
  <c r="AJ125" i="1"/>
  <c r="BH125" i="1"/>
  <c r="AV125" i="1"/>
  <c r="AH125" i="1"/>
  <c r="AP125" i="1"/>
  <c r="BF125" i="1"/>
  <c r="BB125" i="1"/>
  <c r="AD125" i="1"/>
  <c r="AT125" i="1"/>
  <c r="AR116" i="1"/>
  <c r="AH116" i="1"/>
  <c r="AX116" i="1"/>
  <c r="AJ116" i="1"/>
  <c r="BD116" i="1"/>
  <c r="AT116" i="1"/>
  <c r="AD116" i="1"/>
  <c r="BB116" i="1"/>
  <c r="AN116" i="1"/>
  <c r="BF116" i="1"/>
  <c r="AL116" i="1"/>
  <c r="X116" i="1"/>
  <c r="BH116" i="1"/>
  <c r="AV116" i="1"/>
  <c r="AF116" i="1"/>
  <c r="AP116" i="1"/>
  <c r="AD112" i="1"/>
  <c r="AL112" i="1"/>
  <c r="AX112" i="1"/>
  <c r="AP112" i="1"/>
  <c r="AV112" i="1"/>
  <c r="BF112" i="1"/>
  <c r="AN112" i="1"/>
  <c r="AF112" i="1"/>
  <c r="BD112" i="1"/>
  <c r="BB112" i="1"/>
  <c r="AJ112" i="1"/>
  <c r="X112" i="1"/>
  <c r="BH112" i="1"/>
  <c r="AR112" i="1"/>
  <c r="AT112" i="1"/>
  <c r="AH112" i="1"/>
  <c r="AX101" i="1"/>
  <c r="AT101" i="1"/>
  <c r="AL101" i="1"/>
  <c r="BD101" i="1"/>
  <c r="AV101" i="1"/>
  <c r="BB101" i="1"/>
  <c r="BH101" i="1"/>
  <c r="AN101" i="1"/>
  <c r="AP101" i="1"/>
  <c r="AH101" i="1"/>
  <c r="AJ101" i="1"/>
  <c r="X101" i="1"/>
  <c r="AD101" i="1"/>
  <c r="AF101" i="1"/>
  <c r="AR101" i="1"/>
  <c r="BF101" i="1"/>
  <c r="AL93" i="1"/>
  <c r="AR93" i="1"/>
  <c r="AX93" i="1"/>
  <c r="AF93" i="1"/>
  <c r="X93" i="1"/>
  <c r="AV93" i="1"/>
  <c r="AH93" i="1"/>
  <c r="BB93" i="1"/>
  <c r="AP93" i="1"/>
  <c r="BF93" i="1"/>
  <c r="AT93" i="1"/>
  <c r="AN93" i="1"/>
  <c r="AJ93" i="1"/>
  <c r="BH93" i="1"/>
  <c r="BD93" i="1"/>
  <c r="AD93" i="1"/>
  <c r="AH83" i="1"/>
  <c r="AN83" i="1"/>
  <c r="BD83" i="1"/>
  <c r="BF83" i="1"/>
  <c r="AV83" i="1"/>
  <c r="AP83" i="1"/>
  <c r="AX83" i="1"/>
  <c r="AJ83" i="1"/>
  <c r="X83" i="1"/>
  <c r="AF83" i="1"/>
  <c r="AD83" i="1"/>
  <c r="BB83" i="1"/>
  <c r="AT83" i="1"/>
  <c r="AR83" i="1"/>
  <c r="AL83" i="1"/>
  <c r="BH83" i="1"/>
  <c r="AH76" i="1"/>
  <c r="BD76" i="1"/>
  <c r="AJ76" i="1"/>
  <c r="BB76" i="1"/>
  <c r="AV76" i="1"/>
  <c r="AN76" i="1"/>
  <c r="BH76" i="1"/>
  <c r="AF76" i="1"/>
  <c r="BF76" i="1"/>
  <c r="AL76" i="1"/>
  <c r="AP76" i="1"/>
  <c r="X76" i="1"/>
  <c r="AX76" i="1"/>
  <c r="AR76" i="1"/>
  <c r="AT76" i="1"/>
  <c r="AD76" i="1"/>
  <c r="AT65" i="1"/>
  <c r="BB65" i="1"/>
  <c r="BD65" i="1"/>
  <c r="AH65" i="1"/>
  <c r="AR65" i="1"/>
  <c r="BF65" i="1"/>
  <c r="AP65" i="1"/>
  <c r="X65" i="1"/>
  <c r="BH65" i="1"/>
  <c r="AL65" i="1"/>
  <c r="AD65" i="1"/>
  <c r="AV65" i="1"/>
  <c r="AN65" i="1"/>
  <c r="AF65" i="1"/>
  <c r="AX65" i="1"/>
  <c r="AJ65" i="1"/>
  <c r="BB57" i="1"/>
  <c r="BF57" i="1"/>
  <c r="X57" i="1"/>
  <c r="AH57" i="1"/>
  <c r="BH57" i="1"/>
  <c r="AF57" i="1"/>
  <c r="AX57" i="1"/>
  <c r="AD57" i="1"/>
  <c r="AL57" i="1"/>
  <c r="AR57" i="1"/>
  <c r="AT57" i="1"/>
  <c r="AN57" i="1"/>
  <c r="AV57" i="1"/>
  <c r="AJ57" i="1"/>
  <c r="AP57" i="1"/>
  <c r="BD57" i="1"/>
  <c r="AV49" i="1"/>
  <c r="AL49" i="1"/>
  <c r="BF49" i="1"/>
  <c r="BB49" i="1"/>
  <c r="AN49" i="1"/>
  <c r="AP49" i="1"/>
  <c r="AT49" i="1"/>
  <c r="AD49" i="1"/>
  <c r="X49" i="1"/>
  <c r="BH49" i="1"/>
  <c r="AR49" i="1"/>
  <c r="AH49" i="1"/>
  <c r="BD49" i="1"/>
  <c r="AF49" i="1"/>
  <c r="AX49" i="1"/>
  <c r="AJ49" i="1"/>
  <c r="AX41" i="1"/>
  <c r="AD41" i="1"/>
  <c r="AV41" i="1"/>
  <c r="BH41" i="1"/>
  <c r="AP41" i="1"/>
  <c r="AN41" i="1"/>
  <c r="X41" i="1"/>
  <c r="AL41" i="1"/>
  <c r="AH41" i="1"/>
  <c r="BF41" i="1"/>
  <c r="BD41" i="1"/>
  <c r="AT41" i="1"/>
  <c r="AR41" i="1"/>
  <c r="AJ41" i="1"/>
  <c r="BB41" i="1"/>
  <c r="AF41" i="1"/>
  <c r="AV32" i="1"/>
  <c r="BH32" i="1"/>
  <c r="AT32" i="1"/>
  <c r="X32" i="1"/>
  <c r="AD32" i="1"/>
  <c r="AH32" i="1"/>
  <c r="AF32" i="1"/>
  <c r="AL32" i="1"/>
  <c r="AR32" i="1"/>
  <c r="AJ32" i="1"/>
  <c r="BD32" i="1"/>
  <c r="AP32" i="1"/>
  <c r="BF32" i="1"/>
  <c r="AN32" i="1"/>
  <c r="BB32" i="1"/>
  <c r="AX32" i="1"/>
  <c r="BF178" i="1"/>
  <c r="AP178" i="1"/>
  <c r="X178" i="1"/>
  <c r="BD178" i="1"/>
  <c r="BB178" i="1"/>
  <c r="BH178" i="1"/>
  <c r="AF178" i="1"/>
  <c r="AJ178" i="1"/>
  <c r="AT178" i="1"/>
  <c r="AL178" i="1"/>
  <c r="AD178" i="1"/>
  <c r="AN178" i="1"/>
  <c r="AH178" i="1"/>
  <c r="AX178" i="1"/>
  <c r="AR178" i="1"/>
  <c r="AV178" i="1"/>
  <c r="AR160" i="1"/>
  <c r="BH160" i="1"/>
  <c r="BD160" i="1"/>
  <c r="AT160" i="1"/>
  <c r="BF160" i="1"/>
  <c r="AJ160" i="1"/>
  <c r="AF160" i="1"/>
  <c r="X160" i="1"/>
  <c r="AD160" i="1"/>
  <c r="AP160" i="1"/>
  <c r="AX160" i="1"/>
  <c r="AN160" i="1"/>
  <c r="BB160" i="1"/>
  <c r="AV160" i="1"/>
  <c r="AH160" i="1"/>
  <c r="AL160" i="1"/>
  <c r="AT151" i="1"/>
  <c r="BF151" i="1"/>
  <c r="AF151" i="1"/>
  <c r="AX151" i="1"/>
  <c r="BD151" i="1"/>
  <c r="AH151" i="1"/>
  <c r="AR151" i="1"/>
  <c r="AL151" i="1"/>
  <c r="AV151" i="1"/>
  <c r="BH151" i="1"/>
  <c r="AJ151" i="1"/>
  <c r="AD151" i="1"/>
  <c r="AP151" i="1"/>
  <c r="X151" i="1"/>
  <c r="AN151" i="1"/>
  <c r="BB151" i="1"/>
  <c r="AR133" i="1"/>
  <c r="AD133" i="1"/>
  <c r="BB133" i="1"/>
  <c r="BF133" i="1"/>
  <c r="AN133" i="1"/>
  <c r="AX133" i="1"/>
  <c r="AF133" i="1"/>
  <c r="AJ133" i="1"/>
  <c r="AL133" i="1"/>
  <c r="BD133" i="1"/>
  <c r="AH133" i="1"/>
  <c r="X133" i="1"/>
  <c r="AV133" i="1"/>
  <c r="BH133" i="1"/>
  <c r="AT133" i="1"/>
  <c r="AP133" i="1"/>
  <c r="AJ121" i="1"/>
  <c r="AP121" i="1"/>
  <c r="AN121" i="1"/>
  <c r="AL121" i="1"/>
  <c r="BB121" i="1"/>
  <c r="X121" i="1"/>
  <c r="BH121" i="1"/>
  <c r="AH121" i="1"/>
  <c r="AX121" i="1"/>
  <c r="AF121" i="1"/>
  <c r="AR121" i="1"/>
  <c r="AD121" i="1"/>
  <c r="AV121" i="1"/>
  <c r="AT121" i="1"/>
  <c r="BF121" i="1"/>
  <c r="BD121" i="1"/>
  <c r="AR109" i="1"/>
  <c r="AJ109" i="1"/>
  <c r="AV109" i="1"/>
  <c r="BD109" i="1"/>
  <c r="AF109" i="1"/>
  <c r="BH109" i="1"/>
  <c r="AH109" i="1"/>
  <c r="BB109" i="1"/>
  <c r="AL109" i="1"/>
  <c r="X109" i="1"/>
  <c r="AD109" i="1"/>
  <c r="AX109" i="1"/>
  <c r="BF109" i="1"/>
  <c r="AN109" i="1"/>
  <c r="AP109" i="1"/>
  <c r="BB238" i="1"/>
  <c r="X238" i="1"/>
  <c r="AR238" i="1"/>
  <c r="AN238" i="1"/>
  <c r="AV238" i="1"/>
  <c r="AF238" i="1"/>
  <c r="AX238" i="1"/>
  <c r="AL238" i="1"/>
  <c r="AH238" i="1"/>
  <c r="BD238" i="1"/>
  <c r="BH238" i="1"/>
  <c r="AJ238" i="1"/>
  <c r="AP238" i="1"/>
  <c r="AT238" i="1"/>
  <c r="AD238" i="1"/>
  <c r="BF238" i="1"/>
  <c r="BD234" i="1"/>
  <c r="BH234" i="1"/>
  <c r="BF234" i="1"/>
  <c r="AT234" i="1"/>
  <c r="AF234" i="1"/>
  <c r="X234" i="1"/>
  <c r="AD234" i="1"/>
  <c r="AX234" i="1"/>
  <c r="AR234" i="1"/>
  <c r="BB234" i="1"/>
  <c r="AL234" i="1"/>
  <c r="AN234" i="1"/>
  <c r="AH234" i="1"/>
  <c r="AJ234" i="1"/>
  <c r="AV234" i="1"/>
  <c r="AP234" i="1"/>
  <c r="BH230" i="1"/>
  <c r="AX230" i="1"/>
  <c r="AH230" i="1"/>
  <c r="AT230" i="1"/>
  <c r="AF230" i="1"/>
  <c r="X230" i="1"/>
  <c r="AR230" i="1"/>
  <c r="AV230" i="1"/>
  <c r="AN230" i="1"/>
  <c r="AL230" i="1"/>
  <c r="BF230" i="1"/>
  <c r="AP230" i="1"/>
  <c r="BB230" i="1"/>
  <c r="AJ230" i="1"/>
  <c r="AD230" i="1"/>
  <c r="BD230" i="1"/>
  <c r="BB226" i="1"/>
  <c r="X226" i="1"/>
  <c r="BH226" i="1"/>
  <c r="AD226" i="1"/>
  <c r="AF226" i="1"/>
  <c r="BF226" i="1"/>
  <c r="AJ226" i="1"/>
  <c r="AH226" i="1"/>
  <c r="AV226" i="1"/>
  <c r="BD226" i="1"/>
  <c r="AP226" i="1"/>
  <c r="AX226" i="1"/>
  <c r="AR226" i="1"/>
  <c r="AN226" i="1"/>
  <c r="AT226" i="1"/>
  <c r="AL226" i="1"/>
  <c r="BH222" i="1"/>
  <c r="BD222" i="1"/>
  <c r="BB222" i="1"/>
  <c r="AT222" i="1"/>
  <c r="AL222" i="1"/>
  <c r="AV222" i="1"/>
  <c r="X222" i="1"/>
  <c r="AX222" i="1"/>
  <c r="AH222" i="1"/>
  <c r="AD222" i="1"/>
  <c r="AR222" i="1"/>
  <c r="AP222" i="1"/>
  <c r="AF222" i="1"/>
  <c r="BF222" i="1"/>
  <c r="AN222" i="1"/>
  <c r="AJ222" i="1"/>
  <c r="AV219" i="1"/>
  <c r="AX219" i="1"/>
  <c r="AD219" i="1"/>
  <c r="BD219" i="1"/>
  <c r="AT219" i="1"/>
  <c r="AF219" i="1"/>
  <c r="BB219" i="1"/>
  <c r="AN219" i="1"/>
  <c r="AL219" i="1"/>
  <c r="BF219" i="1"/>
  <c r="AH219" i="1"/>
  <c r="BH219" i="1"/>
  <c r="AR219" i="1"/>
  <c r="AP219" i="1"/>
  <c r="AJ219" i="1"/>
  <c r="X219" i="1"/>
  <c r="AP215" i="1"/>
  <c r="AR215" i="1"/>
  <c r="BD215" i="1"/>
  <c r="BF215" i="1"/>
  <c r="AV215" i="1"/>
  <c r="AN215" i="1"/>
  <c r="AX215" i="1"/>
  <c r="AL215" i="1"/>
  <c r="AF215" i="1"/>
  <c r="AD215" i="1"/>
  <c r="AJ215" i="1"/>
  <c r="AH215" i="1"/>
  <c r="AT215" i="1"/>
  <c r="BB215" i="1"/>
  <c r="X215" i="1"/>
  <c r="BH215" i="1"/>
  <c r="AX209" i="1"/>
  <c r="AT209" i="1"/>
  <c r="AN209" i="1"/>
  <c r="BD209" i="1"/>
  <c r="AJ209" i="1"/>
  <c r="AR209" i="1"/>
  <c r="AH209" i="1"/>
  <c r="BH209" i="1"/>
  <c r="AF209" i="1"/>
  <c r="X209" i="1"/>
  <c r="AD209" i="1"/>
  <c r="AP209" i="1"/>
  <c r="BB209" i="1"/>
  <c r="BF209" i="1"/>
  <c r="AV209" i="1"/>
  <c r="AL209" i="1"/>
  <c r="BF205" i="1"/>
  <c r="AJ205" i="1"/>
  <c r="AP205" i="1"/>
  <c r="AF205" i="1"/>
  <c r="AD205" i="1"/>
  <c r="AL205" i="1"/>
  <c r="BD205" i="1"/>
  <c r="AH205" i="1"/>
  <c r="AT205" i="1"/>
  <c r="AN205" i="1"/>
  <c r="X205" i="1"/>
  <c r="AV205" i="1"/>
  <c r="BB205" i="1"/>
  <c r="BH205" i="1"/>
  <c r="AX205" i="1"/>
  <c r="AR205" i="1"/>
  <c r="X201" i="1"/>
  <c r="AD201" i="1"/>
  <c r="AN201" i="1"/>
  <c r="BF201" i="1"/>
  <c r="AV201" i="1"/>
  <c r="AH201" i="1"/>
  <c r="BD201" i="1"/>
  <c r="AT201" i="1"/>
  <c r="AL201" i="1"/>
  <c r="AP201" i="1"/>
  <c r="AF201" i="1"/>
  <c r="AJ201" i="1"/>
  <c r="AX201" i="1"/>
  <c r="BB201" i="1"/>
  <c r="AR201" i="1"/>
  <c r="BH201" i="1"/>
  <c r="BF197" i="1"/>
  <c r="X197" i="1"/>
  <c r="AN197" i="1"/>
  <c r="AJ197" i="1"/>
  <c r="AD197" i="1"/>
  <c r="AX197" i="1"/>
  <c r="BD197" i="1"/>
  <c r="AT197" i="1"/>
  <c r="AL197" i="1"/>
  <c r="AV197" i="1"/>
  <c r="AP197" i="1"/>
  <c r="AF197" i="1"/>
  <c r="AH197" i="1"/>
  <c r="BB197" i="1"/>
  <c r="AR197" i="1"/>
  <c r="BH197" i="1"/>
  <c r="AV193" i="1"/>
  <c r="BH193" i="1"/>
  <c r="BF193" i="1"/>
  <c r="X193" i="1"/>
  <c r="AH193" i="1"/>
  <c r="AR193" i="1"/>
  <c r="AJ193" i="1"/>
  <c r="AD193" i="1"/>
  <c r="AF193" i="1"/>
  <c r="AN193" i="1"/>
  <c r="BD193" i="1"/>
  <c r="AL193" i="1"/>
  <c r="BB193" i="1"/>
  <c r="AX193" i="1"/>
  <c r="AT193" i="1"/>
  <c r="AP193" i="1"/>
  <c r="AX189" i="1"/>
  <c r="BB189" i="1"/>
  <c r="AP189" i="1"/>
  <c r="X189" i="1"/>
  <c r="AN189" i="1"/>
  <c r="BD189" i="1"/>
  <c r="AH189" i="1"/>
  <c r="AF189" i="1"/>
  <c r="AJ189" i="1"/>
  <c r="AT189" i="1"/>
  <c r="AR189" i="1"/>
  <c r="BF189" i="1"/>
  <c r="AV189" i="1"/>
  <c r="AD189" i="1"/>
  <c r="BH189" i="1"/>
  <c r="AL189" i="1"/>
  <c r="AX185" i="1"/>
  <c r="BD185" i="1"/>
  <c r="BF185" i="1"/>
  <c r="AT185" i="1"/>
  <c r="BB185" i="1"/>
  <c r="AR185" i="1"/>
  <c r="X185" i="1"/>
  <c r="AD185" i="1"/>
  <c r="AL185" i="1"/>
  <c r="AH185" i="1"/>
  <c r="AP185" i="1"/>
  <c r="BH185" i="1"/>
  <c r="AN185" i="1"/>
  <c r="AJ185" i="1"/>
  <c r="AV185" i="1"/>
  <c r="AF185" i="1"/>
  <c r="BB181" i="1"/>
  <c r="AN181" i="1"/>
  <c r="AF181" i="1"/>
  <c r="AD181" i="1"/>
  <c r="AX181" i="1"/>
  <c r="BD181" i="1"/>
  <c r="X181" i="1"/>
  <c r="BF181" i="1"/>
  <c r="AT181" i="1"/>
  <c r="AH181" i="1"/>
  <c r="AL181" i="1"/>
  <c r="AR181" i="1"/>
  <c r="AP181" i="1"/>
  <c r="BH181" i="1"/>
  <c r="AV181" i="1"/>
  <c r="AJ177" i="1"/>
  <c r="BD177" i="1"/>
  <c r="AX177" i="1"/>
  <c r="AF177" i="1"/>
  <c r="X177" i="1"/>
  <c r="AD177" i="1"/>
  <c r="BB177" i="1"/>
  <c r="AR177" i="1"/>
  <c r="AH177" i="1"/>
  <c r="AL177" i="1"/>
  <c r="AV177" i="1"/>
  <c r="AT177" i="1"/>
  <c r="AN177" i="1"/>
  <c r="BF177" i="1"/>
  <c r="BH177" i="1"/>
  <c r="AP177" i="1"/>
  <c r="AP173" i="1"/>
  <c r="AR173" i="1"/>
  <c r="BF173" i="1"/>
  <c r="AX173" i="1"/>
  <c r="BB173" i="1"/>
  <c r="BH173" i="1"/>
  <c r="AL173" i="1"/>
  <c r="AV173" i="1"/>
  <c r="AJ173" i="1"/>
  <c r="AD173" i="1"/>
  <c r="BD173" i="1"/>
  <c r="AH173" i="1"/>
  <c r="AT173" i="1"/>
  <c r="AN173" i="1"/>
  <c r="X173" i="1"/>
  <c r="AF173" i="1"/>
  <c r="AL167" i="1"/>
  <c r="AX167" i="1"/>
  <c r="AR167" i="1"/>
  <c r="AT167" i="1"/>
  <c r="AF167" i="1"/>
  <c r="AD167" i="1"/>
  <c r="AJ167" i="1"/>
  <c r="AP167" i="1"/>
  <c r="BF167" i="1"/>
  <c r="BH167" i="1"/>
  <c r="AN167" i="1"/>
  <c r="BB167" i="1"/>
  <c r="AH167" i="1"/>
  <c r="AV167" i="1"/>
  <c r="BD167" i="1"/>
  <c r="X167" i="1"/>
  <c r="AP163" i="1"/>
  <c r="AD163" i="1"/>
  <c r="AH163" i="1"/>
  <c r="BF163" i="1"/>
  <c r="AN163" i="1"/>
  <c r="AL163" i="1"/>
  <c r="AJ163" i="1"/>
  <c r="AX163" i="1"/>
  <c r="AF163" i="1"/>
  <c r="BB163" i="1"/>
  <c r="AR163" i="1"/>
  <c r="X163" i="1"/>
  <c r="AT163" i="1"/>
  <c r="AV163" i="1"/>
  <c r="BH163" i="1"/>
  <c r="BD163" i="1"/>
  <c r="BB159" i="1"/>
  <c r="BD159" i="1"/>
  <c r="AV159" i="1"/>
  <c r="AN159" i="1"/>
  <c r="AL159" i="1"/>
  <c r="X159" i="1"/>
  <c r="AJ159" i="1"/>
  <c r="AD159" i="1"/>
  <c r="BF159" i="1"/>
  <c r="AP159" i="1"/>
  <c r="AR159" i="1"/>
  <c r="AT159" i="1"/>
  <c r="BH159" i="1"/>
  <c r="AF159" i="1"/>
  <c r="AH159" i="1"/>
  <c r="AX159" i="1"/>
  <c r="AV154" i="1"/>
  <c r="AX154" i="1"/>
  <c r="AF154" i="1"/>
  <c r="AH154" i="1"/>
  <c r="AP154" i="1"/>
  <c r="AJ154" i="1"/>
  <c r="BF154" i="1"/>
  <c r="AT154" i="1"/>
  <c r="BD154" i="1"/>
  <c r="BB154" i="1"/>
  <c r="AD154" i="1"/>
  <c r="AL154" i="1"/>
  <c r="AR154" i="1"/>
  <c r="X154" i="1"/>
  <c r="AN154" i="1"/>
  <c r="BH154" i="1"/>
  <c r="X150" i="1"/>
  <c r="AR150" i="1"/>
  <c r="AV150" i="1"/>
  <c r="BD150" i="1"/>
  <c r="AP150" i="1"/>
  <c r="AX150" i="1"/>
  <c r="AL150" i="1"/>
  <c r="AJ150" i="1"/>
  <c r="AD150" i="1"/>
  <c r="BB150" i="1"/>
  <c r="AF150" i="1"/>
  <c r="BH150" i="1"/>
  <c r="AH150" i="1"/>
  <c r="BF150" i="1"/>
  <c r="AN150" i="1"/>
  <c r="AT150" i="1"/>
  <c r="AF146" i="1"/>
  <c r="AH146" i="1"/>
  <c r="AN146" i="1"/>
  <c r="AJ146" i="1"/>
  <c r="X146" i="1"/>
  <c r="AV146" i="1"/>
  <c r="BD146" i="1"/>
  <c r="BF146" i="1"/>
  <c r="AD146" i="1"/>
  <c r="BH146" i="1"/>
  <c r="BH142" i="1"/>
  <c r="AF142" i="1"/>
  <c r="AH142" i="1"/>
  <c r="AV142" i="1"/>
  <c r="AP142" i="1"/>
  <c r="X142" i="1"/>
  <c r="AD142" i="1"/>
  <c r="AR142" i="1"/>
  <c r="AJ142" i="1"/>
  <c r="AL142" i="1"/>
  <c r="AN142" i="1"/>
  <c r="BB142" i="1"/>
  <c r="BF142" i="1"/>
  <c r="AX142" i="1"/>
  <c r="BD142" i="1"/>
  <c r="AT142" i="1"/>
  <c r="BB138" i="1"/>
  <c r="BF138" i="1"/>
  <c r="BD138" i="1"/>
  <c r="AV138" i="1"/>
  <c r="AH138" i="1"/>
  <c r="BH138" i="1"/>
  <c r="AJ138" i="1"/>
  <c r="X138" i="1"/>
  <c r="AT138" i="1"/>
  <c r="AF138" i="1"/>
  <c r="AL138" i="1"/>
  <c r="AX138" i="1"/>
  <c r="AP138" i="1"/>
  <c r="AD138" i="1"/>
  <c r="AN138" i="1"/>
  <c r="AR138" i="1"/>
  <c r="AJ135" i="1"/>
  <c r="AP135" i="1"/>
  <c r="BB135" i="1"/>
  <c r="AV135" i="1"/>
  <c r="AH135" i="1"/>
  <c r="AN135" i="1"/>
  <c r="BF135" i="1"/>
  <c r="AF135" i="1"/>
  <c r="AX135" i="1"/>
  <c r="BH135" i="1"/>
  <c r="AL135" i="1"/>
  <c r="X135" i="1"/>
  <c r="AR135" i="1"/>
  <c r="BD135" i="1"/>
  <c r="AD135" i="1"/>
  <c r="AT135" i="1"/>
  <c r="AD132" i="1"/>
  <c r="AX132" i="1"/>
  <c r="AH132" i="1"/>
  <c r="AF132" i="1"/>
  <c r="BB132" i="1"/>
  <c r="BH132" i="1"/>
  <c r="BF132" i="1"/>
  <c r="AV132" i="1"/>
  <c r="BD132" i="1"/>
  <c r="AJ132" i="1"/>
  <c r="AP132" i="1"/>
  <c r="AR132" i="1"/>
  <c r="AT132" i="1"/>
  <c r="AN132" i="1"/>
  <c r="AL132" i="1"/>
  <c r="X132" i="1"/>
  <c r="BH128" i="1"/>
  <c r="BF128" i="1"/>
  <c r="AF128" i="1"/>
  <c r="AH128" i="1"/>
  <c r="AR128" i="1"/>
  <c r="AX128" i="1"/>
  <c r="AT128" i="1"/>
  <c r="AL128" i="1"/>
  <c r="AN128" i="1"/>
  <c r="AD128" i="1"/>
  <c r="X128" i="1"/>
  <c r="AJ128" i="1"/>
  <c r="BB128" i="1"/>
  <c r="BD128" i="1"/>
  <c r="AV128" i="1"/>
  <c r="AP128" i="1"/>
  <c r="AV124" i="1"/>
  <c r="AF124" i="1"/>
  <c r="AJ124" i="1"/>
  <c r="AT124" i="1"/>
  <c r="AP124" i="1"/>
  <c r="AR124" i="1"/>
  <c r="BH124" i="1"/>
  <c r="AD124" i="1"/>
  <c r="BF124" i="1"/>
  <c r="X124" i="1"/>
  <c r="AH124" i="1"/>
  <c r="BB124" i="1"/>
  <c r="AN124" i="1"/>
  <c r="AL124" i="1"/>
  <c r="BD124" i="1"/>
  <c r="AX124" i="1"/>
  <c r="AV120" i="1"/>
  <c r="AD120" i="1"/>
  <c r="AJ120" i="1"/>
  <c r="AP120" i="1"/>
  <c r="AH120" i="1"/>
  <c r="AF120" i="1"/>
  <c r="AN120" i="1"/>
  <c r="BD120" i="1"/>
  <c r="BF120" i="1"/>
  <c r="AL120" i="1"/>
  <c r="X120" i="1"/>
  <c r="AX120" i="1"/>
  <c r="AT120" i="1"/>
  <c r="BB120" i="1"/>
  <c r="AR120" i="1"/>
  <c r="BH120" i="1"/>
  <c r="AX118" i="1"/>
  <c r="AJ118" i="1"/>
  <c r="AR118" i="1"/>
  <c r="X118" i="1"/>
  <c r="AF118" i="1"/>
  <c r="AN118" i="1"/>
  <c r="AL118" i="1"/>
  <c r="AD118" i="1"/>
  <c r="BH118" i="1"/>
  <c r="BF118" i="1"/>
  <c r="AH118" i="1"/>
  <c r="BD118" i="1"/>
  <c r="AP118" i="1"/>
  <c r="AV118" i="1"/>
  <c r="AT118" i="1"/>
  <c r="BB118" i="1"/>
  <c r="AH108" i="1"/>
  <c r="BD108" i="1"/>
  <c r="AV108" i="1"/>
  <c r="AP108" i="1"/>
  <c r="BH108" i="1"/>
  <c r="AD108" i="1"/>
  <c r="AR108" i="1"/>
  <c r="AX108" i="1"/>
  <c r="AF108" i="1"/>
  <c r="AN108" i="1"/>
  <c r="AJ108" i="1"/>
  <c r="AL108" i="1"/>
  <c r="X108" i="1"/>
  <c r="BF108" i="1"/>
  <c r="AT108" i="1"/>
  <c r="BB108" i="1"/>
  <c r="X104" i="1"/>
  <c r="AR104" i="1"/>
  <c r="AP104" i="1"/>
  <c r="AH104" i="1"/>
  <c r="AF104" i="1"/>
  <c r="BD104" i="1"/>
  <c r="BF104" i="1"/>
  <c r="AJ104" i="1"/>
  <c r="AX104" i="1"/>
  <c r="AN104" i="1"/>
  <c r="BH104" i="1"/>
  <c r="AD104" i="1"/>
  <c r="AL104" i="1"/>
  <c r="AV104" i="1"/>
  <c r="AT104" i="1"/>
  <c r="BB104" i="1"/>
  <c r="AF100" i="1"/>
  <c r="AL100" i="1"/>
  <c r="AH100" i="1"/>
  <c r="BH100" i="1"/>
  <c r="BB100" i="1"/>
  <c r="BD100" i="1"/>
  <c r="AR100" i="1"/>
  <c r="BF100" i="1"/>
  <c r="AT100" i="1"/>
  <c r="AJ100" i="1"/>
  <c r="AV100" i="1"/>
  <c r="AN100" i="1"/>
  <c r="AP100" i="1"/>
  <c r="AX100" i="1"/>
  <c r="X100" i="1"/>
  <c r="AL96" i="1"/>
  <c r="AT96" i="1"/>
  <c r="BB96" i="1"/>
  <c r="AN96" i="1"/>
  <c r="BD96" i="1"/>
  <c r="BH96" i="1"/>
  <c r="AX96" i="1"/>
  <c r="AF96" i="1"/>
  <c r="AV96" i="1"/>
  <c r="AH96" i="1"/>
  <c r="AR96" i="1"/>
  <c r="AP96" i="1"/>
  <c r="X96" i="1"/>
  <c r="BF96" i="1"/>
  <c r="AJ96" i="1"/>
  <c r="AD96" i="1"/>
  <c r="BB92" i="1"/>
  <c r="BF92" i="1"/>
  <c r="BD92" i="1"/>
  <c r="AV92" i="1"/>
  <c r="AP92" i="1"/>
  <c r="AX92" i="1"/>
  <c r="AL92" i="1"/>
  <c r="AR92" i="1"/>
  <c r="AN92" i="1"/>
  <c r="AD92" i="1"/>
  <c r="AF92" i="1"/>
  <c r="AH92" i="1"/>
  <c r="AT92" i="1"/>
  <c r="AJ92" i="1"/>
  <c r="BH92" i="1"/>
  <c r="X92" i="1"/>
  <c r="X90" i="1"/>
  <c r="AN90" i="1"/>
  <c r="BF90" i="1"/>
  <c r="AD90" i="1"/>
  <c r="AH90" i="1"/>
  <c r="AL90" i="1"/>
  <c r="AT90" i="1"/>
  <c r="AV90" i="1"/>
  <c r="AR90" i="1"/>
  <c r="BB90" i="1"/>
  <c r="AF90" i="1"/>
  <c r="AX90" i="1"/>
  <c r="AJ90" i="1"/>
  <c r="AP90" i="1"/>
  <c r="BH90" i="1"/>
  <c r="BD90" i="1"/>
  <c r="X86" i="1"/>
  <c r="BD86" i="1"/>
  <c r="BH86" i="1"/>
  <c r="AP86" i="1"/>
  <c r="AJ86" i="1"/>
  <c r="AD86" i="1"/>
  <c r="AN86" i="1"/>
  <c r="AV86" i="1"/>
  <c r="AL86" i="1"/>
  <c r="BF86" i="1"/>
  <c r="AT86" i="1"/>
  <c r="AF86" i="1"/>
  <c r="BB86" i="1"/>
  <c r="AX86" i="1"/>
  <c r="AR86" i="1"/>
  <c r="AH86" i="1"/>
  <c r="AR82" i="1"/>
  <c r="AP82" i="1"/>
  <c r="AV82" i="1"/>
  <c r="X82" i="1"/>
  <c r="AX82" i="1"/>
  <c r="AF82" i="1"/>
  <c r="BD82" i="1"/>
  <c r="BH82" i="1"/>
  <c r="AN82" i="1"/>
  <c r="AT82" i="1"/>
  <c r="AH82" i="1"/>
  <c r="BF82" i="1"/>
  <c r="AD82" i="1"/>
  <c r="BB82" i="1"/>
  <c r="AL82" i="1"/>
  <c r="AJ82" i="1"/>
  <c r="AH79" i="1"/>
  <c r="AD79" i="1"/>
  <c r="BB79" i="1"/>
  <c r="BF79" i="1"/>
  <c r="AV79" i="1"/>
  <c r="AP79" i="1"/>
  <c r="AF79" i="1"/>
  <c r="AT79" i="1"/>
  <c r="AR79" i="1"/>
  <c r="AJ79" i="1"/>
  <c r="BH79" i="1"/>
  <c r="BD79" i="1"/>
  <c r="AX79" i="1"/>
  <c r="AL79" i="1"/>
  <c r="X79" i="1"/>
  <c r="AN79" i="1"/>
  <c r="AV75" i="1"/>
  <c r="BH75" i="1"/>
  <c r="BD75" i="1"/>
  <c r="AX75" i="1"/>
  <c r="AN75" i="1"/>
  <c r="AD75" i="1"/>
  <c r="AP75" i="1"/>
  <c r="AL75" i="1"/>
  <c r="BF75" i="1"/>
  <c r="AT75" i="1"/>
  <c r="AH75" i="1"/>
  <c r="X75" i="1"/>
  <c r="AJ75" i="1"/>
  <c r="BB75" i="1"/>
  <c r="AR75" i="1"/>
  <c r="AF75" i="1"/>
  <c r="AX71" i="1"/>
  <c r="AL71" i="1"/>
  <c r="AR71" i="1"/>
  <c r="AJ71" i="1"/>
  <c r="BD71" i="1"/>
  <c r="BB71" i="1"/>
  <c r="BH71" i="1"/>
  <c r="AT71" i="1"/>
  <c r="AN71" i="1"/>
  <c r="AH71" i="1"/>
  <c r="AD71" i="1"/>
  <c r="X71" i="1"/>
  <c r="BF71" i="1"/>
  <c r="AV71" i="1"/>
  <c r="AP71" i="1"/>
  <c r="AF71" i="1"/>
  <c r="BD68" i="1"/>
  <c r="AV68" i="1"/>
  <c r="AH68" i="1"/>
  <c r="AX68" i="1"/>
  <c r="BH68" i="1"/>
  <c r="BF68" i="1"/>
  <c r="AN68" i="1"/>
  <c r="BB68" i="1"/>
  <c r="AL68" i="1"/>
  <c r="AT68" i="1"/>
  <c r="AR68" i="1"/>
  <c r="AF68" i="1"/>
  <c r="AJ68" i="1"/>
  <c r="X68" i="1"/>
  <c r="AP68" i="1"/>
  <c r="AD68" i="1"/>
  <c r="AR64" i="1"/>
  <c r="BD64" i="1"/>
  <c r="AH64" i="1"/>
  <c r="AJ64" i="1"/>
  <c r="BH64" i="1"/>
  <c r="BB64" i="1"/>
  <c r="AL64" i="1"/>
  <c r="AD64" i="1"/>
  <c r="BF64" i="1"/>
  <c r="AF64" i="1"/>
  <c r="AV64" i="1"/>
  <c r="AP64" i="1"/>
  <c r="AN64" i="1"/>
  <c r="AX64" i="1"/>
  <c r="X64" i="1"/>
  <c r="AT64" i="1"/>
  <c r="BB60" i="1"/>
  <c r="AP60" i="1"/>
  <c r="AD60" i="1"/>
  <c r="BD60" i="1"/>
  <c r="AN60" i="1"/>
  <c r="AX60" i="1"/>
  <c r="X60" i="1"/>
  <c r="AF60" i="1"/>
  <c r="AH60" i="1"/>
  <c r="BH60" i="1"/>
  <c r="AR60" i="1"/>
  <c r="AJ60" i="1"/>
  <c r="BF60" i="1"/>
  <c r="AL60" i="1"/>
  <c r="AT60" i="1"/>
  <c r="AV60" i="1"/>
  <c r="AH56" i="1"/>
  <c r="AL56" i="1"/>
  <c r="AJ56" i="1"/>
  <c r="AD56" i="1"/>
  <c r="BF56" i="1"/>
  <c r="AR56" i="1"/>
  <c r="AV56" i="1"/>
  <c r="AT56" i="1"/>
  <c r="AP56" i="1"/>
  <c r="X56" i="1"/>
  <c r="AN56" i="1"/>
  <c r="BD56" i="1"/>
  <c r="AX56" i="1"/>
  <c r="BH56" i="1"/>
  <c r="AF56" i="1"/>
  <c r="BB56" i="1"/>
  <c r="AP52" i="1"/>
  <c r="X52" i="1"/>
  <c r="BH52" i="1"/>
  <c r="AL52" i="1"/>
  <c r="AN52" i="1"/>
  <c r="AJ52" i="1"/>
  <c r="AR52" i="1"/>
  <c r="BB52" i="1"/>
  <c r="BF52" i="1"/>
  <c r="AD52" i="1"/>
  <c r="AV52" i="1"/>
  <c r="AX52" i="1"/>
  <c r="AT52" i="1"/>
  <c r="AF52" i="1"/>
  <c r="BD52" i="1"/>
  <c r="AH52" i="1"/>
  <c r="BF48" i="1"/>
  <c r="AD48" i="1"/>
  <c r="AH48" i="1"/>
  <c r="BD48" i="1"/>
  <c r="AP48" i="1"/>
  <c r="AN48" i="1"/>
  <c r="AL48" i="1"/>
  <c r="AJ48" i="1"/>
  <c r="AT48" i="1"/>
  <c r="AV48" i="1"/>
  <c r="AF48" i="1"/>
  <c r="BB48" i="1"/>
  <c r="AX48" i="1"/>
  <c r="BH48" i="1"/>
  <c r="X48" i="1"/>
  <c r="AR48" i="1"/>
  <c r="AL44" i="1"/>
  <c r="AH44" i="1"/>
  <c r="AX44" i="1"/>
  <c r="AR44" i="1"/>
  <c r="AD44" i="1"/>
  <c r="AJ44" i="1"/>
  <c r="BD44" i="1"/>
  <c r="AT44" i="1"/>
  <c r="AP44" i="1"/>
  <c r="BH44" i="1"/>
  <c r="AF44" i="1"/>
  <c r="BF44" i="1"/>
  <c r="BB44" i="1"/>
  <c r="AN44" i="1"/>
  <c r="AV44" i="1"/>
  <c r="X44" i="1"/>
  <c r="AT40" i="1"/>
  <c r="BD40" i="1"/>
  <c r="AD40" i="1"/>
  <c r="AJ40" i="1"/>
  <c r="X40" i="1"/>
  <c r="AV40" i="1"/>
  <c r="BF40" i="1"/>
  <c r="AR40" i="1"/>
  <c r="AX40" i="1"/>
  <c r="AP40" i="1"/>
  <c r="AL40" i="1"/>
  <c r="BB40" i="1"/>
  <c r="AF40" i="1"/>
  <c r="AN40" i="1"/>
  <c r="AH40" i="1"/>
  <c r="BH40" i="1"/>
  <c r="AV36" i="1"/>
  <c r="AF36" i="1"/>
  <c r="X36" i="1"/>
  <c r="AT36" i="1"/>
  <c r="AR36" i="1"/>
  <c r="AX36" i="1"/>
  <c r="AP36" i="1"/>
  <c r="BF36" i="1"/>
  <c r="BD36" i="1"/>
  <c r="AH36" i="1"/>
  <c r="AJ36" i="1"/>
  <c r="BH36" i="1"/>
  <c r="AD36" i="1"/>
  <c r="AL36" i="1"/>
  <c r="AN36" i="1"/>
  <c r="BB36" i="1"/>
  <c r="AN31" i="1"/>
  <c r="BH31" i="1"/>
  <c r="BB31" i="1"/>
  <c r="AR31" i="1"/>
  <c r="AD31" i="1"/>
  <c r="AP31" i="1"/>
  <c r="X31" i="1"/>
  <c r="AT31" i="1"/>
  <c r="BD31" i="1"/>
  <c r="AL31" i="1"/>
  <c r="AV31" i="1"/>
  <c r="AX31" i="1"/>
  <c r="BF31" i="1"/>
  <c r="AH31" i="1"/>
  <c r="AJ31" i="1"/>
  <c r="AF31" i="1"/>
  <c r="BF22" i="1"/>
  <c r="BD22" i="1"/>
  <c r="AL22" i="1"/>
  <c r="AR22" i="1"/>
  <c r="AX22" i="1"/>
  <c r="AV22" i="1"/>
  <c r="AH22" i="1"/>
  <c r="BH22" i="1"/>
  <c r="AN22" i="1"/>
  <c r="AD22" i="1"/>
  <c r="AJ22" i="1"/>
  <c r="BB22" i="1"/>
  <c r="AP22" i="1"/>
  <c r="X22" i="1"/>
  <c r="AF22" i="1"/>
  <c r="AT22" i="1"/>
  <c r="AN170" i="1"/>
  <c r="BH170" i="1"/>
  <c r="AX170" i="1"/>
  <c r="AH170" i="1"/>
  <c r="BB170" i="1"/>
  <c r="AF170" i="1"/>
  <c r="AD170" i="1"/>
  <c r="AP170" i="1"/>
  <c r="AL170" i="1"/>
  <c r="AR170" i="1"/>
  <c r="AJ170" i="1"/>
  <c r="BD170" i="1"/>
  <c r="AV170" i="1"/>
  <c r="BF170" i="1"/>
  <c r="AT170" i="1"/>
  <c r="X170" i="1"/>
  <c r="X164" i="1"/>
  <c r="AH164" i="1"/>
  <c r="BH164" i="1"/>
  <c r="BF164" i="1"/>
  <c r="AV164" i="1"/>
  <c r="AJ164" i="1"/>
  <c r="AF164" i="1"/>
  <c r="BB164" i="1"/>
  <c r="AD164" i="1"/>
  <c r="BD164" i="1"/>
  <c r="AX164" i="1"/>
  <c r="AR164" i="1"/>
  <c r="AN164" i="1"/>
  <c r="AP164" i="1"/>
  <c r="AL164" i="1"/>
  <c r="AT164" i="1"/>
  <c r="BD156" i="1"/>
  <c r="AT156" i="1"/>
  <c r="AP156" i="1"/>
  <c r="AN156" i="1"/>
  <c r="AD156" i="1"/>
  <c r="AX156" i="1"/>
  <c r="AV156" i="1"/>
  <c r="BF156" i="1"/>
  <c r="AH156" i="1"/>
  <c r="BH156" i="1"/>
  <c r="AL156" i="1"/>
  <c r="AF156" i="1"/>
  <c r="BB156" i="1"/>
  <c r="AR156" i="1"/>
  <c r="X156" i="1"/>
  <c r="AJ156" i="1"/>
  <c r="AF147" i="1"/>
  <c r="BB147" i="1"/>
  <c r="AJ147" i="1"/>
  <c r="BF147" i="1"/>
  <c r="BD147" i="1"/>
  <c r="BH147" i="1"/>
  <c r="AN147" i="1"/>
  <c r="AT147" i="1"/>
  <c r="AV147" i="1"/>
  <c r="AX147" i="1"/>
  <c r="AP147" i="1"/>
  <c r="AR147" i="1"/>
  <c r="AH147" i="1"/>
  <c r="X147" i="1"/>
  <c r="AD147" i="1"/>
  <c r="AL147" i="1"/>
  <c r="AJ139" i="1"/>
  <c r="AN139" i="1"/>
  <c r="AF139" i="1"/>
  <c r="AH139" i="1"/>
  <c r="BH139" i="1"/>
  <c r="AP139" i="1"/>
  <c r="AL139" i="1"/>
  <c r="BF139" i="1"/>
  <c r="AD139" i="1"/>
  <c r="X139" i="1"/>
  <c r="AR139" i="1"/>
  <c r="AV139" i="1"/>
  <c r="AT139" i="1"/>
  <c r="BB139" i="1"/>
  <c r="BD139" i="1"/>
  <c r="AX139" i="1"/>
  <c r="AL129" i="1"/>
  <c r="AF129" i="1"/>
  <c r="AX129" i="1"/>
  <c r="BH129" i="1"/>
  <c r="BF129" i="1"/>
  <c r="AJ129" i="1"/>
  <c r="BD129" i="1"/>
  <c r="AT129" i="1"/>
  <c r="X129" i="1"/>
  <c r="AH129" i="1"/>
  <c r="AR129" i="1"/>
  <c r="BB129" i="1"/>
  <c r="AN129" i="1"/>
  <c r="AV129" i="1"/>
  <c r="AD129" i="1"/>
  <c r="AP129" i="1"/>
  <c r="BB105" i="1"/>
  <c r="AH105" i="1"/>
  <c r="BF105" i="1"/>
  <c r="AJ105" i="1"/>
  <c r="AF105" i="1"/>
  <c r="X105" i="1"/>
  <c r="BD105" i="1"/>
  <c r="AR105" i="1"/>
  <c r="AL105" i="1"/>
  <c r="AP105" i="1"/>
  <c r="AD105" i="1"/>
  <c r="AX105" i="1"/>
  <c r="AV105" i="1"/>
  <c r="AN105" i="1"/>
  <c r="BH105" i="1"/>
  <c r="AT105" i="1"/>
  <c r="AP97" i="1"/>
  <c r="AL97" i="1"/>
  <c r="AV97" i="1"/>
  <c r="X97" i="1"/>
  <c r="BF97" i="1"/>
  <c r="AJ97" i="1"/>
  <c r="AX97" i="1"/>
  <c r="BD97" i="1"/>
  <c r="BH97" i="1"/>
  <c r="AD97" i="1"/>
  <c r="AH97" i="1"/>
  <c r="BB97" i="1"/>
  <c r="AR97" i="1"/>
  <c r="AF97" i="1"/>
  <c r="AT97" i="1"/>
  <c r="AN97" i="1"/>
  <c r="AV87" i="1"/>
  <c r="AJ87" i="1"/>
  <c r="AF87" i="1"/>
  <c r="AN87" i="1"/>
  <c r="BD87" i="1"/>
  <c r="BF87" i="1"/>
  <c r="AX87" i="1"/>
  <c r="AT87" i="1"/>
  <c r="AR87" i="1"/>
  <c r="AD87" i="1"/>
  <c r="AP87" i="1"/>
  <c r="BH87" i="1"/>
  <c r="X87" i="1"/>
  <c r="AL87" i="1"/>
  <c r="AH87" i="1"/>
  <c r="BB87" i="1"/>
  <c r="BB80" i="1"/>
  <c r="AV80" i="1"/>
  <c r="AD80" i="1"/>
  <c r="BF80" i="1"/>
  <c r="AR80" i="1"/>
  <c r="AL80" i="1"/>
  <c r="AX80" i="1"/>
  <c r="AJ80" i="1"/>
  <c r="AN80" i="1"/>
  <c r="X80" i="1"/>
  <c r="AF80" i="1"/>
  <c r="BD80" i="1"/>
  <c r="BH80" i="1"/>
  <c r="AP80" i="1"/>
  <c r="AH80" i="1"/>
  <c r="AT80" i="1"/>
  <c r="AJ72" i="1"/>
  <c r="AF72" i="1"/>
  <c r="AR72" i="1"/>
  <c r="AH72" i="1"/>
  <c r="AL72" i="1"/>
  <c r="AN72" i="1"/>
  <c r="BD72" i="1"/>
  <c r="BB72" i="1"/>
  <c r="AT72" i="1"/>
  <c r="BF72" i="1"/>
  <c r="AD72" i="1"/>
  <c r="AV72" i="1"/>
  <c r="X72" i="1"/>
  <c r="AX72" i="1"/>
  <c r="AP72" i="1"/>
  <c r="BH72" i="1"/>
  <c r="AL61" i="1"/>
  <c r="AT61" i="1"/>
  <c r="AH61" i="1"/>
  <c r="AX61" i="1"/>
  <c r="AP61" i="1"/>
  <c r="X61" i="1"/>
  <c r="AD61" i="1"/>
  <c r="BB61" i="1"/>
  <c r="AR61" i="1"/>
  <c r="AF61" i="1"/>
  <c r="AJ61" i="1"/>
  <c r="BD61" i="1"/>
  <c r="AV61" i="1"/>
  <c r="AN61" i="1"/>
  <c r="BF61" i="1"/>
  <c r="BH61" i="1"/>
  <c r="AL53" i="1"/>
  <c r="BB53" i="1"/>
  <c r="AD53" i="1"/>
  <c r="AP53" i="1"/>
  <c r="AF53" i="1"/>
  <c r="AR53" i="1"/>
  <c r="AJ53" i="1"/>
  <c r="BH53" i="1"/>
  <c r="BF53" i="1"/>
  <c r="AV53" i="1"/>
  <c r="AN53" i="1"/>
  <c r="X53" i="1"/>
  <c r="AX53" i="1"/>
  <c r="AH53" i="1"/>
  <c r="BD53" i="1"/>
  <c r="AD45" i="1"/>
  <c r="BB45" i="1"/>
  <c r="AN45" i="1"/>
  <c r="AL45" i="1"/>
  <c r="AH45" i="1"/>
  <c r="BD45" i="1"/>
  <c r="BH45" i="1"/>
  <c r="AJ45" i="1"/>
  <c r="AV45" i="1"/>
  <c r="AX45" i="1"/>
  <c r="BF45" i="1"/>
  <c r="AR45" i="1"/>
  <c r="AP45" i="1"/>
  <c r="AT45" i="1"/>
  <c r="AF45" i="1"/>
  <c r="X45" i="1"/>
  <c r="AT37" i="1"/>
  <c r="AF37" i="1"/>
  <c r="AJ37" i="1"/>
  <c r="BB37" i="1"/>
  <c r="AN37" i="1"/>
  <c r="AR37" i="1"/>
  <c r="BD37" i="1"/>
  <c r="AV37" i="1"/>
  <c r="AP37" i="1"/>
  <c r="AH37" i="1"/>
  <c r="AX37" i="1"/>
  <c r="AD37" i="1"/>
  <c r="BF37" i="1"/>
  <c r="X37" i="1"/>
  <c r="AL37" i="1"/>
  <c r="BH37" i="1"/>
  <c r="AD28" i="1"/>
  <c r="AF28" i="1"/>
  <c r="BF28" i="1"/>
  <c r="BB28" i="1"/>
  <c r="AT28" i="1"/>
  <c r="AP28" i="1"/>
  <c r="AN28" i="1"/>
  <c r="AX28" i="1"/>
  <c r="X28" i="1"/>
  <c r="AH28" i="1"/>
  <c r="AR28" i="1"/>
  <c r="BH28" i="1"/>
  <c r="AJ28" i="1"/>
  <c r="BD28" i="1"/>
  <c r="AV28" i="1"/>
  <c r="AL28" i="1"/>
  <c r="AD23" i="1"/>
  <c r="AJ23" i="1"/>
  <c r="AN23" i="1"/>
  <c r="AP23" i="1"/>
  <c r="AR23" i="1"/>
  <c r="AT23" i="1"/>
  <c r="AL23" i="1"/>
  <c r="X23" i="1"/>
  <c r="AX23" i="1"/>
  <c r="AF23" i="1"/>
  <c r="AH23" i="1"/>
  <c r="BB23" i="1"/>
  <c r="BF23" i="1"/>
  <c r="BH23" i="1"/>
  <c r="AV23" i="1"/>
  <c r="BD23" i="1"/>
  <c r="AF332" i="1" l="1"/>
  <c r="S267" i="1" l="1"/>
  <c r="S261" i="1"/>
  <c r="S255" i="1"/>
  <c r="S286" i="1"/>
  <c r="S275" i="1"/>
  <c r="V275" i="1" s="1"/>
  <c r="W275" i="1" s="1"/>
  <c r="S270" i="1"/>
  <c r="S247" i="1"/>
  <c r="S317" i="1"/>
  <c r="S314" i="1"/>
  <c r="S319" i="1"/>
  <c r="V319" i="1" s="1"/>
  <c r="W319" i="1" s="1"/>
  <c r="S318" i="1"/>
  <c r="S316" i="1"/>
  <c r="V316" i="1" s="1"/>
  <c r="W316" i="1" s="1"/>
  <c r="S315" i="1"/>
  <c r="S313" i="1"/>
  <c r="S312" i="1"/>
  <c r="S311" i="1"/>
  <c r="S309" i="1"/>
  <c r="V309" i="1" s="1"/>
  <c r="W309" i="1" s="1"/>
  <c r="S308" i="1"/>
  <c r="S307" i="1"/>
  <c r="V307" i="1" s="1"/>
  <c r="W307" i="1" s="1"/>
  <c r="S306" i="1"/>
  <c r="V306" i="1" s="1"/>
  <c r="W306" i="1" s="1"/>
  <c r="S305" i="1"/>
  <c r="S304" i="1"/>
  <c r="S310" i="1"/>
  <c r="S303" i="1"/>
  <c r="S302" i="1"/>
  <c r="S301" i="1"/>
  <c r="S298" i="1"/>
  <c r="V298" i="1" s="1"/>
  <c r="W298" i="1" s="1"/>
  <c r="S297" i="1"/>
  <c r="V297" i="1" s="1"/>
  <c r="W297" i="1" s="1"/>
  <c r="S295" i="1"/>
  <c r="S293" i="1"/>
  <c r="V293" i="1" s="1"/>
  <c r="W293" i="1" s="1"/>
  <c r="S292" i="1"/>
  <c r="S291" i="1"/>
  <c r="V291" i="1" s="1"/>
  <c r="W291" i="1" s="1"/>
  <c r="S289" i="1"/>
  <c r="S300" i="1"/>
  <c r="S258" i="1"/>
  <c r="V258" i="1" s="1"/>
  <c r="W258" i="1" s="1"/>
  <c r="S322" i="1"/>
  <c r="V322" i="1" s="1"/>
  <c r="W322" i="1" s="1"/>
  <c r="S321" i="1"/>
  <c r="S281" i="1"/>
  <c r="V281" i="1" s="1"/>
  <c r="W281" i="1" s="1"/>
  <c r="S264" i="1"/>
  <c r="S262" i="1"/>
  <c r="S253" i="1"/>
  <c r="S245" i="1"/>
  <c r="V245" i="1" s="1"/>
  <c r="W245" i="1" s="1"/>
  <c r="S276" i="1"/>
  <c r="S324" i="1"/>
  <c r="S249" i="1"/>
  <c r="S271" i="1"/>
  <c r="V271" i="1" s="1"/>
  <c r="W271" i="1" s="1"/>
  <c r="S299" i="1"/>
  <c r="S259" i="1"/>
  <c r="S282" i="1"/>
  <c r="V282" i="1" s="1"/>
  <c r="W282" i="1" s="1"/>
  <c r="S277" i="1"/>
  <c r="S272" i="1"/>
  <c r="S256" i="1"/>
  <c r="S268" i="1"/>
  <c r="S260" i="1"/>
  <c r="S252" i="1"/>
  <c r="V252" i="1" s="1"/>
  <c r="W252" i="1" s="1"/>
  <c r="S285" i="1"/>
  <c r="V285" i="1" s="1"/>
  <c r="W285" i="1" s="1"/>
  <c r="S278" i="1"/>
  <c r="S279" i="1"/>
  <c r="S273" i="1"/>
  <c r="V273" i="1" s="1"/>
  <c r="W273" i="1" s="1"/>
  <c r="S263" i="1"/>
  <c r="S254" i="1"/>
  <c r="S287" i="1"/>
  <c r="S283" i="1"/>
  <c r="V283" i="1" s="1"/>
  <c r="W283" i="1" s="1"/>
  <c r="S294" i="1"/>
  <c r="S244" i="1"/>
  <c r="S250" i="1"/>
  <c r="S284" i="1"/>
  <c r="S265" i="1"/>
  <c r="S257" i="1"/>
  <c r="S280" i="1"/>
  <c r="S274" i="1"/>
  <c r="S248" i="1"/>
  <c r="S269" i="1"/>
  <c r="V269" i="1" s="1"/>
  <c r="W269" i="1" s="1"/>
  <c r="S251" i="1"/>
  <c r="S296" i="1"/>
  <c r="S320" i="1"/>
  <c r="S323" i="1"/>
  <c r="V323" i="1" s="1"/>
  <c r="W323" i="1" s="1"/>
  <c r="S290" i="1"/>
  <c r="S288" i="1"/>
  <c r="S246" i="1"/>
  <c r="S266" i="1"/>
  <c r="V266" i="1" s="1"/>
  <c r="W266" i="1" s="1"/>
  <c r="K243" i="1"/>
  <c r="L243" i="1" s="1"/>
  <c r="Y243" i="1" s="1"/>
  <c r="S243" i="1"/>
  <c r="K322" i="1"/>
  <c r="K306" i="1"/>
  <c r="K290" i="1"/>
  <c r="L290" i="1" s="1"/>
  <c r="Y290" i="1" s="1"/>
  <c r="K274" i="1"/>
  <c r="L274" i="1" s="1"/>
  <c r="Y274" i="1" s="1"/>
  <c r="K266" i="1"/>
  <c r="L266" i="1" s="1"/>
  <c r="Y266" i="1" s="1"/>
  <c r="K258" i="1"/>
  <c r="L258" i="1" s="1"/>
  <c r="Y258" i="1" s="1"/>
  <c r="K313" i="1"/>
  <c r="L313" i="1" s="1"/>
  <c r="Y313" i="1" s="1"/>
  <c r="K297" i="1"/>
  <c r="L297" i="1" s="1"/>
  <c r="Y297" i="1" s="1"/>
  <c r="K281" i="1"/>
  <c r="K273" i="1"/>
  <c r="K265" i="1"/>
  <c r="L265" i="1" s="1"/>
  <c r="Y265" i="1" s="1"/>
  <c r="K249" i="1"/>
  <c r="L249" i="1" s="1"/>
  <c r="Y249" i="1" s="1"/>
  <c r="K312" i="1"/>
  <c r="L312" i="1" s="1"/>
  <c r="Y312" i="1" s="1"/>
  <c r="K296" i="1"/>
  <c r="L296" i="1" s="1"/>
  <c r="Y296" i="1" s="1"/>
  <c r="K288" i="1"/>
  <c r="L288" i="1" s="1"/>
  <c r="Y288" i="1" s="1"/>
  <c r="K272" i="1"/>
  <c r="L272" i="1" s="1"/>
  <c r="Y272" i="1" s="1"/>
  <c r="K264" i="1"/>
  <c r="K248" i="1"/>
  <c r="K319" i="1"/>
  <c r="L319" i="1" s="1"/>
  <c r="Y319" i="1" s="1"/>
  <c r="K255" i="1"/>
  <c r="L255" i="1" s="1"/>
  <c r="Y255" i="1" s="1"/>
  <c r="K254" i="1"/>
  <c r="L254" i="1" s="1"/>
  <c r="Y254" i="1" s="1"/>
  <c r="K324" i="1"/>
  <c r="L324" i="1" s="1"/>
  <c r="Y324" i="1" s="1"/>
  <c r="K316" i="1"/>
  <c r="L316" i="1" s="1"/>
  <c r="Y316" i="1" s="1"/>
  <c r="K308" i="1"/>
  <c r="L308" i="1" s="1"/>
  <c r="Y308" i="1" s="1"/>
  <c r="K300" i="1"/>
  <c r="K292" i="1"/>
  <c r="K284" i="1"/>
  <c r="L284" i="1" s="1"/>
  <c r="Y284" i="1" s="1"/>
  <c r="K276" i="1"/>
  <c r="L276" i="1" s="1"/>
  <c r="Y276" i="1" s="1"/>
  <c r="K268" i="1"/>
  <c r="L268" i="1" s="1"/>
  <c r="Y268" i="1" s="1"/>
  <c r="K260" i="1"/>
  <c r="L260" i="1" s="1"/>
  <c r="Y260" i="1" s="1"/>
  <c r="K252" i="1"/>
  <c r="L252" i="1" s="1"/>
  <c r="Y252" i="1" s="1"/>
  <c r="K244" i="1"/>
  <c r="L244" i="1" s="1"/>
  <c r="Y244" i="1" s="1"/>
  <c r="K314" i="1"/>
  <c r="K298" i="1"/>
  <c r="K282" i="1"/>
  <c r="L282" i="1" s="1"/>
  <c r="Y282" i="1" s="1"/>
  <c r="K250" i="1"/>
  <c r="L250" i="1" s="1"/>
  <c r="Y250" i="1" s="1"/>
  <c r="K321" i="1"/>
  <c r="L321" i="1" s="1"/>
  <c r="Y321" i="1" s="1"/>
  <c r="K305" i="1"/>
  <c r="L305" i="1" s="1"/>
  <c r="Y305" i="1" s="1"/>
  <c r="K289" i="1"/>
  <c r="L289" i="1" s="1"/>
  <c r="Y289" i="1" s="1"/>
  <c r="K257" i="1"/>
  <c r="L257" i="1" s="1"/>
  <c r="Y257" i="1" s="1"/>
  <c r="K320" i="1"/>
  <c r="K304" i="1"/>
  <c r="K280" i="1"/>
  <c r="L280" i="1" s="1"/>
  <c r="Y280" i="1" s="1"/>
  <c r="K256" i="1"/>
  <c r="L256" i="1" s="1"/>
  <c r="Y256" i="1" s="1"/>
  <c r="K311" i="1"/>
  <c r="L311" i="1" s="1"/>
  <c r="Y311" i="1" s="1"/>
  <c r="K303" i="1"/>
  <c r="L303" i="1" s="1"/>
  <c r="Y303" i="1" s="1"/>
  <c r="K295" i="1"/>
  <c r="L295" i="1" s="1"/>
  <c r="Y295" i="1" s="1"/>
  <c r="K287" i="1"/>
  <c r="L287" i="1" s="1"/>
  <c r="Y287" i="1" s="1"/>
  <c r="K279" i="1"/>
  <c r="K271" i="1"/>
  <c r="K263" i="1"/>
  <c r="L263" i="1" s="1"/>
  <c r="Y263" i="1" s="1"/>
  <c r="K247" i="1"/>
  <c r="L247" i="1" s="1"/>
  <c r="Y247" i="1" s="1"/>
  <c r="K318" i="1"/>
  <c r="L318" i="1" s="1"/>
  <c r="Y318" i="1" s="1"/>
  <c r="K310" i="1"/>
  <c r="L310" i="1" s="1"/>
  <c r="Y310" i="1" s="1"/>
  <c r="K302" i="1"/>
  <c r="L302" i="1" s="1"/>
  <c r="Y302" i="1" s="1"/>
  <c r="K294" i="1"/>
  <c r="L294" i="1" s="1"/>
  <c r="Y294" i="1" s="1"/>
  <c r="K286" i="1"/>
  <c r="K278" i="1"/>
  <c r="K270" i="1"/>
  <c r="L270" i="1" s="1"/>
  <c r="Y270" i="1" s="1"/>
  <c r="K262" i="1"/>
  <c r="L262" i="1" s="1"/>
  <c r="Y262" i="1" s="1"/>
  <c r="K246" i="1"/>
  <c r="L246" i="1" s="1"/>
  <c r="Y246" i="1" s="1"/>
  <c r="K317" i="1"/>
  <c r="L317" i="1" s="1"/>
  <c r="Y317" i="1" s="1"/>
  <c r="K309" i="1"/>
  <c r="L309" i="1" s="1"/>
  <c r="Y309" i="1" s="1"/>
  <c r="K301" i="1"/>
  <c r="L301" i="1" s="1"/>
  <c r="Y301" i="1" s="1"/>
  <c r="K293" i="1"/>
  <c r="K285" i="1"/>
  <c r="K277" i="1"/>
  <c r="L277" i="1" s="1"/>
  <c r="Y277" i="1" s="1"/>
  <c r="K269" i="1"/>
  <c r="L269" i="1" s="1"/>
  <c r="Y269" i="1" s="1"/>
  <c r="K261" i="1"/>
  <c r="L261" i="1" s="1"/>
  <c r="Y261" i="1" s="1"/>
  <c r="K253" i="1"/>
  <c r="L253" i="1" s="1"/>
  <c r="Y253" i="1" s="1"/>
  <c r="K245" i="1"/>
  <c r="L245" i="1" s="1"/>
  <c r="Y245" i="1" s="1"/>
  <c r="K323" i="1"/>
  <c r="L323" i="1" s="1"/>
  <c r="Y323" i="1" s="1"/>
  <c r="K315" i="1"/>
  <c r="K307" i="1"/>
  <c r="K299" i="1"/>
  <c r="L299" i="1" s="1"/>
  <c r="Y299" i="1" s="1"/>
  <c r="K291" i="1"/>
  <c r="L291" i="1" s="1"/>
  <c r="Y291" i="1" s="1"/>
  <c r="K283" i="1"/>
  <c r="L283" i="1" s="1"/>
  <c r="Y283" i="1" s="1"/>
  <c r="K275" i="1"/>
  <c r="L275" i="1" s="1"/>
  <c r="Y275" i="1" s="1"/>
  <c r="K267" i="1"/>
  <c r="L267" i="1" s="1"/>
  <c r="Y267" i="1" s="1"/>
  <c r="K259" i="1"/>
  <c r="L259" i="1" s="1"/>
  <c r="Y259" i="1" s="1"/>
  <c r="K251" i="1"/>
  <c r="T243" i="1" l="1"/>
  <c r="U243" i="1" s="1"/>
  <c r="Z243" i="1" s="1"/>
  <c r="V243" i="1"/>
  <c r="W243" i="1" s="1"/>
  <c r="T246" i="1"/>
  <c r="U246" i="1" s="1"/>
  <c r="Z246" i="1" s="1"/>
  <c r="V246" i="1"/>
  <c r="W246" i="1" s="1"/>
  <c r="T288" i="1"/>
  <c r="U288" i="1" s="1"/>
  <c r="Z288" i="1" s="1"/>
  <c r="V288" i="1"/>
  <c r="W288" i="1" s="1"/>
  <c r="T290" i="1"/>
  <c r="U290" i="1" s="1"/>
  <c r="Z290" i="1" s="1"/>
  <c r="V290" i="1"/>
  <c r="W290" i="1" s="1"/>
  <c r="T320" i="1"/>
  <c r="U320" i="1" s="1"/>
  <c r="V320" i="1"/>
  <c r="W320" i="1" s="1"/>
  <c r="T296" i="1"/>
  <c r="U296" i="1" s="1"/>
  <c r="Z296" i="1" s="1"/>
  <c r="V296" i="1"/>
  <c r="W296" i="1" s="1"/>
  <c r="T251" i="1"/>
  <c r="U251" i="1" s="1"/>
  <c r="AN251" i="1" s="1"/>
  <c r="V251" i="1"/>
  <c r="W251" i="1" s="1"/>
  <c r="T248" i="1"/>
  <c r="U248" i="1" s="1"/>
  <c r="V248" i="1"/>
  <c r="W248" i="1" s="1"/>
  <c r="T274" i="1"/>
  <c r="U274" i="1" s="1"/>
  <c r="BH274" i="1" s="1"/>
  <c r="V274" i="1"/>
  <c r="W274" i="1" s="1"/>
  <c r="T280" i="1"/>
  <c r="U280" i="1" s="1"/>
  <c r="AH280" i="1" s="1"/>
  <c r="V280" i="1"/>
  <c r="W280" i="1" s="1"/>
  <c r="T257" i="1"/>
  <c r="U257" i="1" s="1"/>
  <c r="Z257" i="1" s="1"/>
  <c r="V257" i="1"/>
  <c r="W257" i="1" s="1"/>
  <c r="T265" i="1"/>
  <c r="U265" i="1" s="1"/>
  <c r="Z265" i="1" s="1"/>
  <c r="V265" i="1"/>
  <c r="W265" i="1" s="1"/>
  <c r="T284" i="1"/>
  <c r="U284" i="1" s="1"/>
  <c r="BH284" i="1" s="1"/>
  <c r="V284" i="1"/>
  <c r="W284" i="1" s="1"/>
  <c r="T250" i="1"/>
  <c r="U250" i="1" s="1"/>
  <c r="Z250" i="1" s="1"/>
  <c r="V250" i="1"/>
  <c r="W250" i="1" s="1"/>
  <c r="T244" i="1"/>
  <c r="U244" i="1" s="1"/>
  <c r="Z244" i="1" s="1"/>
  <c r="V244" i="1"/>
  <c r="W244" i="1" s="1"/>
  <c r="T294" i="1"/>
  <c r="U294" i="1" s="1"/>
  <c r="Z294" i="1" s="1"/>
  <c r="V294" i="1"/>
  <c r="W294" i="1" s="1"/>
  <c r="T287" i="1"/>
  <c r="U287" i="1" s="1"/>
  <c r="Z287" i="1" s="1"/>
  <c r="V287" i="1"/>
  <c r="W287" i="1" s="1"/>
  <c r="T254" i="1"/>
  <c r="U254" i="1" s="1"/>
  <c r="Z254" i="1" s="1"/>
  <c r="V254" i="1"/>
  <c r="W254" i="1" s="1"/>
  <c r="T263" i="1"/>
  <c r="U263" i="1" s="1"/>
  <c r="AN263" i="1" s="1"/>
  <c r="V263" i="1"/>
  <c r="W263" i="1" s="1"/>
  <c r="T279" i="1"/>
  <c r="U279" i="1" s="1"/>
  <c r="V279" i="1"/>
  <c r="W279" i="1" s="1"/>
  <c r="T278" i="1"/>
  <c r="U278" i="1" s="1"/>
  <c r="V278" i="1"/>
  <c r="W278" i="1" s="1"/>
  <c r="T260" i="1"/>
  <c r="U260" i="1" s="1"/>
  <c r="Z260" i="1" s="1"/>
  <c r="V260" i="1"/>
  <c r="W260" i="1" s="1"/>
  <c r="T268" i="1"/>
  <c r="U268" i="1" s="1"/>
  <c r="X268" i="1" s="1"/>
  <c r="V268" i="1"/>
  <c r="W268" i="1" s="1"/>
  <c r="T256" i="1"/>
  <c r="U256" i="1" s="1"/>
  <c r="Z256" i="1" s="1"/>
  <c r="V256" i="1"/>
  <c r="W256" i="1" s="1"/>
  <c r="T272" i="1"/>
  <c r="U272" i="1" s="1"/>
  <c r="Z272" i="1" s="1"/>
  <c r="V272" i="1"/>
  <c r="W272" i="1" s="1"/>
  <c r="T277" i="1"/>
  <c r="U277" i="1" s="1"/>
  <c r="Z277" i="1" s="1"/>
  <c r="V277" i="1"/>
  <c r="W277" i="1" s="1"/>
  <c r="T259" i="1"/>
  <c r="U259" i="1" s="1"/>
  <c r="Z259" i="1" s="1"/>
  <c r="V259" i="1"/>
  <c r="W259" i="1" s="1"/>
  <c r="T299" i="1"/>
  <c r="U299" i="1" s="1"/>
  <c r="Z299" i="1" s="1"/>
  <c r="V299" i="1"/>
  <c r="W299" i="1" s="1"/>
  <c r="T249" i="1"/>
  <c r="U249" i="1" s="1"/>
  <c r="AN249" i="1" s="1"/>
  <c r="V249" i="1"/>
  <c r="W249" i="1" s="1"/>
  <c r="T324" i="1"/>
  <c r="U324" i="1" s="1"/>
  <c r="Z324" i="1" s="1"/>
  <c r="V324" i="1"/>
  <c r="W324" i="1" s="1"/>
  <c r="T276" i="1"/>
  <c r="U276" i="1" s="1"/>
  <c r="AZ276" i="1" s="1"/>
  <c r="V276" i="1"/>
  <c r="W276" i="1" s="1"/>
  <c r="T253" i="1"/>
  <c r="U253" i="1" s="1"/>
  <c r="Z253" i="1" s="1"/>
  <c r="V253" i="1"/>
  <c r="W253" i="1" s="1"/>
  <c r="T262" i="1"/>
  <c r="U262" i="1" s="1"/>
  <c r="Z262" i="1" s="1"/>
  <c r="V262" i="1"/>
  <c r="W262" i="1" s="1"/>
  <c r="T264" i="1"/>
  <c r="U264" i="1" s="1"/>
  <c r="V264" i="1"/>
  <c r="W264" i="1" s="1"/>
  <c r="T321" i="1"/>
  <c r="U321" i="1" s="1"/>
  <c r="Z321" i="1" s="1"/>
  <c r="V321" i="1"/>
  <c r="W321" i="1" s="1"/>
  <c r="T300" i="1"/>
  <c r="U300" i="1" s="1"/>
  <c r="V300" i="1"/>
  <c r="W300" i="1" s="1"/>
  <c r="T289" i="1"/>
  <c r="U289" i="1" s="1"/>
  <c r="Z289" i="1" s="1"/>
  <c r="V289" i="1"/>
  <c r="W289" i="1" s="1"/>
  <c r="T292" i="1"/>
  <c r="U292" i="1" s="1"/>
  <c r="V292" i="1"/>
  <c r="W292" i="1" s="1"/>
  <c r="T295" i="1"/>
  <c r="U295" i="1" s="1"/>
  <c r="BD295" i="1" s="1"/>
  <c r="V295" i="1"/>
  <c r="W295" i="1" s="1"/>
  <c r="T301" i="1"/>
  <c r="U301" i="1" s="1"/>
  <c r="Z301" i="1" s="1"/>
  <c r="V301" i="1"/>
  <c r="W301" i="1" s="1"/>
  <c r="T302" i="1"/>
  <c r="U302" i="1" s="1"/>
  <c r="BH302" i="1" s="1"/>
  <c r="V302" i="1"/>
  <c r="W302" i="1" s="1"/>
  <c r="T303" i="1"/>
  <c r="U303" i="1" s="1"/>
  <c r="Z303" i="1" s="1"/>
  <c r="V303" i="1"/>
  <c r="W303" i="1" s="1"/>
  <c r="T310" i="1"/>
  <c r="U310" i="1" s="1"/>
  <c r="Z310" i="1" s="1"/>
  <c r="V310" i="1"/>
  <c r="W310" i="1" s="1"/>
  <c r="T304" i="1"/>
  <c r="U304" i="1" s="1"/>
  <c r="V304" i="1"/>
  <c r="W304" i="1" s="1"/>
  <c r="T305" i="1"/>
  <c r="U305" i="1" s="1"/>
  <c r="Z305" i="1" s="1"/>
  <c r="V305" i="1"/>
  <c r="W305" i="1" s="1"/>
  <c r="T308" i="1"/>
  <c r="U308" i="1" s="1"/>
  <c r="AJ308" i="1" s="1"/>
  <c r="V308" i="1"/>
  <c r="W308" i="1" s="1"/>
  <c r="T311" i="1"/>
  <c r="U311" i="1" s="1"/>
  <c r="Z311" i="1" s="1"/>
  <c r="V311" i="1"/>
  <c r="W311" i="1" s="1"/>
  <c r="T312" i="1"/>
  <c r="U312" i="1" s="1"/>
  <c r="Z312" i="1" s="1"/>
  <c r="V312" i="1"/>
  <c r="W312" i="1" s="1"/>
  <c r="T313" i="1"/>
  <c r="U313" i="1" s="1"/>
  <c r="Z313" i="1" s="1"/>
  <c r="V313" i="1"/>
  <c r="W313" i="1" s="1"/>
  <c r="T315" i="1"/>
  <c r="U315" i="1" s="1"/>
  <c r="V315" i="1"/>
  <c r="W315" i="1" s="1"/>
  <c r="T318" i="1"/>
  <c r="U318" i="1" s="1"/>
  <c r="Z318" i="1" s="1"/>
  <c r="V318" i="1"/>
  <c r="W318" i="1" s="1"/>
  <c r="T314" i="1"/>
  <c r="U314" i="1" s="1"/>
  <c r="V314" i="1"/>
  <c r="W314" i="1" s="1"/>
  <c r="T317" i="1"/>
  <c r="U317" i="1" s="1"/>
  <c r="Z317" i="1" s="1"/>
  <c r="V317" i="1"/>
  <c r="W317" i="1" s="1"/>
  <c r="T247" i="1"/>
  <c r="U247" i="1" s="1"/>
  <c r="Z247" i="1" s="1"/>
  <c r="V247" i="1"/>
  <c r="W247" i="1" s="1"/>
  <c r="T270" i="1"/>
  <c r="U270" i="1" s="1"/>
  <c r="Z270" i="1" s="1"/>
  <c r="V270" i="1"/>
  <c r="W270" i="1" s="1"/>
  <c r="T286" i="1"/>
  <c r="U286" i="1" s="1"/>
  <c r="V286" i="1"/>
  <c r="W286" i="1" s="1"/>
  <c r="T255" i="1"/>
  <c r="U255" i="1" s="1"/>
  <c r="AT255" i="1" s="1"/>
  <c r="V255" i="1"/>
  <c r="W255" i="1" s="1"/>
  <c r="T261" i="1"/>
  <c r="U261" i="1" s="1"/>
  <c r="AL261" i="1" s="1"/>
  <c r="V261" i="1"/>
  <c r="W261" i="1" s="1"/>
  <c r="T267" i="1"/>
  <c r="U267" i="1" s="1"/>
  <c r="Z267" i="1" s="1"/>
  <c r="V267" i="1"/>
  <c r="W267" i="1" s="1"/>
  <c r="L300" i="1"/>
  <c r="Y300" i="1" s="1"/>
  <c r="Z300" i="1" s="1"/>
  <c r="L285" i="1"/>
  <c r="Y285" i="1" s="1"/>
  <c r="L306" i="1"/>
  <c r="Y306" i="1" s="1"/>
  <c r="L293" i="1"/>
  <c r="Y293" i="1" s="1"/>
  <c r="L307" i="1"/>
  <c r="Y307" i="1" s="1"/>
  <c r="L304" i="1"/>
  <c r="Y304" i="1" s="1"/>
  <c r="L273" i="1"/>
  <c r="Y273" i="1" s="1"/>
  <c r="L251" i="1"/>
  <c r="Y251" i="1" s="1"/>
  <c r="L279" i="1"/>
  <c r="Y279" i="1" s="1"/>
  <c r="Z279" i="1" s="1"/>
  <c r="L264" i="1"/>
  <c r="Y264" i="1" s="1"/>
  <c r="L278" i="1"/>
  <c r="Y278" i="1" s="1"/>
  <c r="Z278" i="1" s="1"/>
  <c r="L292" i="1"/>
  <c r="Y292" i="1" s="1"/>
  <c r="L320" i="1"/>
  <c r="Y320" i="1" s="1"/>
  <c r="L281" i="1"/>
  <c r="Y281" i="1" s="1"/>
  <c r="L286" i="1"/>
  <c r="Y286" i="1" s="1"/>
  <c r="L298" i="1"/>
  <c r="Y298" i="1" s="1"/>
  <c r="L314" i="1"/>
  <c r="Y314" i="1" s="1"/>
  <c r="Z314" i="1" s="1"/>
  <c r="L322" i="1"/>
  <c r="Y322" i="1" s="1"/>
  <c r="L315" i="1"/>
  <c r="Y315" i="1" s="1"/>
  <c r="L271" i="1"/>
  <c r="Y271" i="1" s="1"/>
  <c r="L248" i="1"/>
  <c r="Y248" i="1" s="1"/>
  <c r="T266" i="1"/>
  <c r="U266" i="1" s="1"/>
  <c r="Z266" i="1" s="1"/>
  <c r="T323" i="1"/>
  <c r="U323" i="1" s="1"/>
  <c r="Z323" i="1" s="1"/>
  <c r="T252" i="1"/>
  <c r="U252" i="1" s="1"/>
  <c r="Z252" i="1" s="1"/>
  <c r="T319" i="1"/>
  <c r="U319" i="1" s="1"/>
  <c r="AB319" i="1" s="1"/>
  <c r="T245" i="1"/>
  <c r="U245" i="1" s="1"/>
  <c r="Z245" i="1" s="1"/>
  <c r="T273" i="1"/>
  <c r="U273" i="1" s="1"/>
  <c r="T285" i="1"/>
  <c r="U285" i="1" s="1"/>
  <c r="T283" i="1"/>
  <c r="U283" i="1" s="1"/>
  <c r="Z283" i="1" s="1"/>
  <c r="T282" i="1"/>
  <c r="U282" i="1" s="1"/>
  <c r="Z282" i="1" s="1"/>
  <c r="T271" i="1"/>
  <c r="U271" i="1" s="1"/>
  <c r="T322" i="1"/>
  <c r="U322" i="1" s="1"/>
  <c r="T269" i="1"/>
  <c r="U269" i="1" s="1"/>
  <c r="Z269" i="1" s="1"/>
  <c r="T316" i="1"/>
  <c r="U316" i="1" s="1"/>
  <c r="Z316" i="1" s="1"/>
  <c r="T258" i="1"/>
  <c r="U258" i="1" s="1"/>
  <c r="Z258" i="1" s="1"/>
  <c r="T281" i="1"/>
  <c r="U281" i="1" s="1"/>
  <c r="T307" i="1"/>
  <c r="U307" i="1" s="1"/>
  <c r="T291" i="1"/>
  <c r="U291" i="1" s="1"/>
  <c r="Z291" i="1" s="1"/>
  <c r="T298" i="1"/>
  <c r="U298" i="1" s="1"/>
  <c r="T293" i="1"/>
  <c r="U293" i="1" s="1"/>
  <c r="T309" i="1"/>
  <c r="U309" i="1" s="1"/>
  <c r="Z309" i="1" s="1"/>
  <c r="T297" i="1"/>
  <c r="U297" i="1" s="1"/>
  <c r="Z297" i="1" s="1"/>
  <c r="T306" i="1"/>
  <c r="U306" i="1" s="1"/>
  <c r="T275" i="1"/>
  <c r="U275" i="1" s="1"/>
  <c r="Z275" i="1" s="1"/>
  <c r="Z320" i="1" l="1"/>
  <c r="Z248" i="1"/>
  <c r="Z286" i="1"/>
  <c r="Z304" i="1"/>
  <c r="Z281" i="1"/>
  <c r="Z251" i="1"/>
  <c r="Z263" i="1"/>
  <c r="Z315" i="1"/>
  <c r="Z322" i="1"/>
  <c r="Z285" i="1"/>
  <c r="Z295" i="1"/>
  <c r="Z307" i="1"/>
  <c r="Z271" i="1"/>
  <c r="Z292" i="1"/>
  <c r="Z293" i="1"/>
  <c r="Z306" i="1"/>
  <c r="Z308" i="1"/>
  <c r="Z302" i="1"/>
  <c r="Z319" i="1"/>
  <c r="Z274" i="1"/>
  <c r="Z261" i="1"/>
  <c r="Z298" i="1"/>
  <c r="Z284" i="1"/>
  <c r="Z249" i="1"/>
  <c r="Z264" i="1"/>
  <c r="Z273" i="1"/>
  <c r="Z255" i="1"/>
  <c r="Z280" i="1"/>
  <c r="Z276" i="1"/>
  <c r="Z268" i="1"/>
  <c r="AP324" i="1"/>
  <c r="X324" i="1"/>
  <c r="AX268" i="1"/>
  <c r="BB276" i="1"/>
  <c r="X261" i="1"/>
  <c r="AL249" i="1"/>
  <c r="BH261" i="1"/>
  <c r="BD308" i="1"/>
  <c r="BD280" i="1"/>
  <c r="AT324" i="1"/>
  <c r="BF280" i="1"/>
  <c r="AZ324" i="1"/>
  <c r="AN280" i="1"/>
  <c r="AD287" i="1"/>
  <c r="AB287" i="1"/>
  <c r="AL302" i="1"/>
  <c r="AD302" i="1"/>
  <c r="AB302" i="1"/>
  <c r="BD278" i="1"/>
  <c r="AD278" i="1"/>
  <c r="AB278" i="1"/>
  <c r="AL243" i="1"/>
  <c r="AD243" i="1"/>
  <c r="AB243" i="1"/>
  <c r="AD266" i="1"/>
  <c r="AB266" i="1"/>
  <c r="AB269" i="1"/>
  <c r="AD269" i="1"/>
  <c r="AD319" i="1"/>
  <c r="BD286" i="1"/>
  <c r="AD286" i="1"/>
  <c r="AB286" i="1"/>
  <c r="AP312" i="1"/>
  <c r="AD312" i="1"/>
  <c r="AB312" i="1"/>
  <c r="AD253" i="1"/>
  <c r="AB253" i="1"/>
  <c r="AJ256" i="1"/>
  <c r="AD256" i="1"/>
  <c r="AB256" i="1"/>
  <c r="AD279" i="1"/>
  <c r="AB279" i="1"/>
  <c r="AD294" i="1"/>
  <c r="AB294" i="1"/>
  <c r="AH265" i="1"/>
  <c r="AD265" i="1"/>
  <c r="AB265" i="1"/>
  <c r="AD248" i="1"/>
  <c r="AB248" i="1"/>
  <c r="AD290" i="1"/>
  <c r="AB290" i="1"/>
  <c r="AD275" i="1"/>
  <c r="AB275" i="1"/>
  <c r="AJ302" i="1"/>
  <c r="AD322" i="1"/>
  <c r="AB322" i="1"/>
  <c r="AB252" i="1"/>
  <c r="AD252" i="1"/>
  <c r="BH243" i="1"/>
  <c r="AR284" i="1"/>
  <c r="AB309" i="1"/>
  <c r="AD309" i="1"/>
  <c r="AD305" i="1"/>
  <c r="AB305" i="1"/>
  <c r="BD272" i="1"/>
  <c r="AD272" i="1"/>
  <c r="AB272" i="1"/>
  <c r="AD320" i="1"/>
  <c r="AB320" i="1"/>
  <c r="AB245" i="1"/>
  <c r="AD245" i="1"/>
  <c r="BB288" i="1"/>
  <c r="AD288" i="1"/>
  <c r="AB288" i="1"/>
  <c r="AP304" i="1"/>
  <c r="AD304" i="1"/>
  <c r="AB304" i="1"/>
  <c r="AD271" i="1"/>
  <c r="AB271" i="1"/>
  <c r="AJ243" i="1"/>
  <c r="AZ284" i="1"/>
  <c r="AH302" i="1"/>
  <c r="AN267" i="1"/>
  <c r="AD267" i="1"/>
  <c r="AB267" i="1"/>
  <c r="BF270" i="1"/>
  <c r="AD270" i="1"/>
  <c r="AB270" i="1"/>
  <c r="AN318" i="1"/>
  <c r="AD318" i="1"/>
  <c r="AB318" i="1"/>
  <c r="AX310" i="1"/>
  <c r="AD310" i="1"/>
  <c r="AB310" i="1"/>
  <c r="X295" i="1"/>
  <c r="AD295" i="1"/>
  <c r="AB295" i="1"/>
  <c r="AT321" i="1"/>
  <c r="AD321" i="1"/>
  <c r="AB321" i="1"/>
  <c r="AX276" i="1"/>
  <c r="AB276" i="1"/>
  <c r="AD276" i="1"/>
  <c r="AD259" i="1"/>
  <c r="AB259" i="1"/>
  <c r="BB268" i="1"/>
  <c r="AD268" i="1"/>
  <c r="AB268" i="1"/>
  <c r="AL263" i="1"/>
  <c r="AD263" i="1"/>
  <c r="AB263" i="1"/>
  <c r="BB244" i="1"/>
  <c r="AD244" i="1"/>
  <c r="AB244" i="1"/>
  <c r="X251" i="1"/>
  <c r="AD251" i="1"/>
  <c r="AB251" i="1"/>
  <c r="AD323" i="1"/>
  <c r="AB323" i="1"/>
  <c r="BD255" i="1"/>
  <c r="AD255" i="1"/>
  <c r="AB255" i="1"/>
  <c r="BH289" i="1"/>
  <c r="AD289" i="1"/>
  <c r="AB289" i="1"/>
  <c r="AZ274" i="1"/>
  <c r="AD274" i="1"/>
  <c r="AB274" i="1"/>
  <c r="AD316" i="1"/>
  <c r="AB316" i="1"/>
  <c r="AD299" i="1"/>
  <c r="AB299" i="1"/>
  <c r="AD257" i="1"/>
  <c r="AB257" i="1"/>
  <c r="AX278" i="1"/>
  <c r="AD285" i="1"/>
  <c r="AB285" i="1"/>
  <c r="AH243" i="1"/>
  <c r="AR311" i="1"/>
  <c r="AD311" i="1"/>
  <c r="AB311" i="1"/>
  <c r="AD315" i="1"/>
  <c r="AB315" i="1"/>
  <c r="AL317" i="1"/>
  <c r="AD317" i="1"/>
  <c r="AB317" i="1"/>
  <c r="BH262" i="1"/>
  <c r="AD262" i="1"/>
  <c r="AB262" i="1"/>
  <c r="AD258" i="1"/>
  <c r="AB258" i="1"/>
  <c r="AH301" i="1"/>
  <c r="AB301" i="1"/>
  <c r="AD301" i="1"/>
  <c r="AD306" i="1"/>
  <c r="AB306" i="1"/>
  <c r="AJ278" i="1"/>
  <c r="AD297" i="1"/>
  <c r="AB297" i="1"/>
  <c r="AJ255" i="1"/>
  <c r="AP261" i="1"/>
  <c r="AB261" i="1"/>
  <c r="AD261" i="1"/>
  <c r="AX247" i="1"/>
  <c r="AD247" i="1"/>
  <c r="AB247" i="1"/>
  <c r="BB308" i="1"/>
  <c r="AB308" i="1"/>
  <c r="AD308" i="1"/>
  <c r="AD303" i="1"/>
  <c r="AB303" i="1"/>
  <c r="AB292" i="1"/>
  <c r="AD292" i="1"/>
  <c r="AB264" i="1"/>
  <c r="AD264" i="1"/>
  <c r="BF324" i="1"/>
  <c r="AD324" i="1"/>
  <c r="AB324" i="1"/>
  <c r="BF277" i="1"/>
  <c r="AB277" i="1"/>
  <c r="AD277" i="1"/>
  <c r="AB260" i="1"/>
  <c r="AD260" i="1"/>
  <c r="AD254" i="1"/>
  <c r="AB254" i="1"/>
  <c r="AD250" i="1"/>
  <c r="AB250" i="1"/>
  <c r="AZ280" i="1"/>
  <c r="AD280" i="1"/>
  <c r="AB280" i="1"/>
  <c r="BB296" i="1"/>
  <c r="AB296" i="1"/>
  <c r="AD296" i="1"/>
  <c r="AD246" i="1"/>
  <c r="AB246" i="1"/>
  <c r="AT313" i="1"/>
  <c r="AD313" i="1"/>
  <c r="AB313" i="1"/>
  <c r="BH249" i="1"/>
  <c r="AD249" i="1"/>
  <c r="AB249" i="1"/>
  <c r="AH284" i="1"/>
  <c r="AB284" i="1"/>
  <c r="AD284" i="1"/>
  <c r="AB293" i="1"/>
  <c r="AD293" i="1"/>
  <c r="X313" i="1"/>
  <c r="AJ314" i="1"/>
  <c r="AD314" i="1"/>
  <c r="AB314" i="1"/>
  <c r="X300" i="1"/>
  <c r="AD300" i="1"/>
  <c r="AB300" i="1"/>
  <c r="AD298" i="1"/>
  <c r="AB298" i="1"/>
  <c r="AD291" i="1"/>
  <c r="AB291" i="1"/>
  <c r="AD282" i="1"/>
  <c r="AB282" i="1"/>
  <c r="AN317" i="1"/>
  <c r="AD307" i="1"/>
  <c r="AB307" i="1"/>
  <c r="AD283" i="1"/>
  <c r="AB283" i="1"/>
  <c r="AL272" i="1"/>
  <c r="AX274" i="1"/>
  <c r="AD281" i="1"/>
  <c r="AB281" i="1"/>
  <c r="AD273" i="1"/>
  <c r="AB273" i="1"/>
  <c r="AN272" i="1"/>
  <c r="AR274" i="1"/>
  <c r="AX302" i="1"/>
  <c r="AH278" i="1"/>
  <c r="BB249" i="1"/>
  <c r="BH317" i="1"/>
  <c r="BB272" i="1"/>
  <c r="AT243" i="1"/>
  <c r="AP274" i="1"/>
  <c r="AH313" i="1"/>
  <c r="AV313" i="1"/>
  <c r="BF243" i="1"/>
  <c r="AT284" i="1"/>
  <c r="AH274" i="1"/>
  <c r="AH249" i="1"/>
  <c r="AR302" i="1"/>
  <c r="AV302" i="1"/>
  <c r="AV249" i="1"/>
  <c r="BD249" i="1"/>
  <c r="AT317" i="1"/>
  <c r="AP284" i="1"/>
  <c r="BF274" i="1"/>
  <c r="AR272" i="1"/>
  <c r="AZ302" i="1"/>
  <c r="AX313" i="1"/>
  <c r="BB278" i="1"/>
  <c r="BH255" i="1"/>
  <c r="AX255" i="1"/>
  <c r="AP313" i="1"/>
  <c r="BF249" i="1"/>
  <c r="AX272" i="1"/>
  <c r="AV243" i="1"/>
  <c r="AV284" i="1"/>
  <c r="AV274" i="1"/>
  <c r="AH272" i="1"/>
  <c r="X317" i="1"/>
  <c r="AP302" i="1"/>
  <c r="AR317" i="1"/>
  <c r="BH313" i="1"/>
  <c r="AZ255" i="1"/>
  <c r="BD313" i="1"/>
  <c r="BH278" i="1"/>
  <c r="AX249" i="1"/>
  <c r="X272" i="1"/>
  <c r="AP272" i="1"/>
  <c r="AZ243" i="1"/>
  <c r="AL284" i="1"/>
  <c r="BD274" i="1"/>
  <c r="AJ272" i="1"/>
  <c r="AP268" i="1"/>
  <c r="AL276" i="1"/>
  <c r="BF295" i="1"/>
  <c r="AH268" i="1"/>
  <c r="BF251" i="1"/>
  <c r="AR318" i="1"/>
  <c r="AV318" i="1"/>
  <c r="AL268" i="1"/>
  <c r="AN268" i="1"/>
  <c r="BF276" i="1"/>
  <c r="BH263" i="1"/>
  <c r="BH268" i="1"/>
  <c r="AX295" i="1"/>
  <c r="AV251" i="1"/>
  <c r="AH263" i="1"/>
  <c r="BF255" i="1"/>
  <c r="AN276" i="1"/>
  <c r="AL318" i="1"/>
  <c r="BB251" i="1"/>
  <c r="AJ263" i="1"/>
  <c r="BD276" i="1"/>
  <c r="BF308" i="1"/>
  <c r="BB295" i="1"/>
  <c r="BF318" i="1"/>
  <c r="BD251" i="1"/>
  <c r="BB263" i="1"/>
  <c r="AZ261" i="1"/>
  <c r="AJ295" i="1"/>
  <c r="BD263" i="1"/>
  <c r="AN270" i="1"/>
  <c r="AR270" i="1"/>
  <c r="AJ270" i="1"/>
  <c r="BB270" i="1"/>
  <c r="BH256" i="1"/>
  <c r="AR261" i="1"/>
  <c r="AT261" i="1"/>
  <c r="AH308" i="1"/>
  <c r="AZ308" i="1"/>
  <c r="AL324" i="1"/>
  <c r="AV324" i="1"/>
  <c r="AX280" i="1"/>
  <c r="BH280" i="1"/>
  <c r="AV261" i="1"/>
  <c r="AT256" i="1"/>
  <c r="BB261" i="1"/>
  <c r="BH308" i="1"/>
  <c r="AL308" i="1"/>
  <c r="AX324" i="1"/>
  <c r="AV280" i="1"/>
  <c r="AJ280" i="1"/>
  <c r="AR313" i="1"/>
  <c r="X318" i="1"/>
  <c r="BD270" i="1"/>
  <c r="AJ317" i="1"/>
  <c r="AZ317" i="1"/>
  <c r="BH276" i="1"/>
  <c r="AP255" i="1"/>
  <c r="X278" i="1"/>
  <c r="AJ251" i="1"/>
  <c r="AT251" i="1"/>
  <c r="X263" i="1"/>
  <c r="AR263" i="1"/>
  <c r="AV276" i="1"/>
  <c r="AR300" i="1"/>
  <c r="AP318" i="1"/>
  <c r="AZ314" i="1"/>
  <c r="AZ268" i="1"/>
  <c r="AP276" i="1"/>
  <c r="AV295" i="1"/>
  <c r="AT295" i="1"/>
  <c r="AX318" i="1"/>
  <c r="AT318" i="1"/>
  <c r="BH270" i="1"/>
  <c r="AT270" i="1"/>
  <c r="AH251" i="1"/>
  <c r="AR251" i="1"/>
  <c r="AT263" i="1"/>
  <c r="AX263" i="1"/>
  <c r="AT312" i="1"/>
  <c r="AR276" i="1"/>
  <c r="X314" i="1"/>
  <c r="BH318" i="1"/>
  <c r="AZ295" i="1"/>
  <c r="AR295" i="1"/>
  <c r="BD318" i="1"/>
  <c r="AZ318" i="1"/>
  <c r="AV270" i="1"/>
  <c r="AP270" i="1"/>
  <c r="AX251" i="1"/>
  <c r="AP251" i="1"/>
  <c r="BF263" i="1"/>
  <c r="AV263" i="1"/>
  <c r="BD268" i="1"/>
  <c r="AJ268" i="1"/>
  <c r="AL295" i="1"/>
  <c r="AL270" i="1"/>
  <c r="BF300" i="1"/>
  <c r="AV268" i="1"/>
  <c r="AT276" i="1"/>
  <c r="AZ312" i="1"/>
  <c r="AT300" i="1"/>
  <c r="AT304" i="1"/>
  <c r="AR268" i="1"/>
  <c r="AH276" i="1"/>
  <c r="AN295" i="1"/>
  <c r="BH295" i="1"/>
  <c r="BB318" i="1"/>
  <c r="AH318" i="1"/>
  <c r="X270" i="1"/>
  <c r="AZ270" i="1"/>
  <c r="AL251" i="1"/>
  <c r="AZ251" i="1"/>
  <c r="AZ263" i="1"/>
  <c r="AP263" i="1"/>
  <c r="AT268" i="1"/>
  <c r="BH314" i="1"/>
  <c r="AJ276" i="1"/>
  <c r="AX270" i="1"/>
  <c r="AH312" i="1"/>
  <c r="AV312" i="1"/>
  <c r="AJ304" i="1"/>
  <c r="BF268" i="1"/>
  <c r="X276" i="1"/>
  <c r="BD256" i="1"/>
  <c r="AH295" i="1"/>
  <c r="AP295" i="1"/>
  <c r="AX256" i="1"/>
  <c r="AJ318" i="1"/>
  <c r="AH270" i="1"/>
  <c r="BH251" i="1"/>
  <c r="AX261" i="1"/>
  <c r="AR255" i="1"/>
  <c r="AL255" i="1"/>
  <c r="BB313" i="1"/>
  <c r="AZ313" i="1"/>
  <c r="AN302" i="1"/>
  <c r="BF278" i="1"/>
  <c r="AJ324" i="1"/>
  <c r="AP249" i="1"/>
  <c r="AT278" i="1"/>
  <c r="AV308" i="1"/>
  <c r="AX308" i="1"/>
  <c r="BB324" i="1"/>
  <c r="AX317" i="1"/>
  <c r="AH317" i="1"/>
  <c r="BH272" i="1"/>
  <c r="AP243" i="1"/>
  <c r="AN243" i="1"/>
  <c r="AT280" i="1"/>
  <c r="AL280" i="1"/>
  <c r="AN284" i="1"/>
  <c r="AX284" i="1"/>
  <c r="AT274" i="1"/>
  <c r="AL274" i="1"/>
  <c r="AN261" i="1"/>
  <c r="AV255" i="1"/>
  <c r="AL313" i="1"/>
  <c r="AN313" i="1"/>
  <c r="BD302" i="1"/>
  <c r="AV278" i="1"/>
  <c r="AR249" i="1"/>
  <c r="AP278" i="1"/>
  <c r="AT308" i="1"/>
  <c r="AR308" i="1"/>
  <c r="BH324" i="1"/>
  <c r="AN278" i="1"/>
  <c r="BD317" i="1"/>
  <c r="AP317" i="1"/>
  <c r="AZ272" i="1"/>
  <c r="AR243" i="1"/>
  <c r="X243" i="1"/>
  <c r="BB280" i="1"/>
  <c r="AR280" i="1"/>
  <c r="X284" i="1"/>
  <c r="BF284" i="1"/>
  <c r="X274" i="1"/>
  <c r="BB274" i="1"/>
  <c r="AV272" i="1"/>
  <c r="AZ278" i="1"/>
  <c r="BF261" i="1"/>
  <c r="AN255" i="1"/>
  <c r="BB255" i="1"/>
  <c r="BF313" i="1"/>
  <c r="AT302" i="1"/>
  <c r="BF302" i="1"/>
  <c r="AR278" i="1"/>
  <c r="AJ249" i="1"/>
  <c r="AZ249" i="1"/>
  <c r="AR324" i="1"/>
  <c r="AN308" i="1"/>
  <c r="AP308" i="1"/>
  <c r="BD324" i="1"/>
  <c r="AH324" i="1"/>
  <c r="AL278" i="1"/>
  <c r="AV317" i="1"/>
  <c r="AT272" i="1"/>
  <c r="BB243" i="1"/>
  <c r="AX243" i="1"/>
  <c r="X280" i="1"/>
  <c r="AP280" i="1"/>
  <c r="BD284" i="1"/>
  <c r="AJ284" i="1"/>
  <c r="AJ274" i="1"/>
  <c r="BF272" i="1"/>
  <c r="AH255" i="1"/>
  <c r="BB302" i="1"/>
  <c r="AH261" i="1"/>
  <c r="X255" i="1"/>
  <c r="BD261" i="1"/>
  <c r="AJ313" i="1"/>
  <c r="X302" i="1"/>
  <c r="X249" i="1"/>
  <c r="AT249" i="1"/>
  <c r="X308" i="1"/>
  <c r="AN324" i="1"/>
  <c r="BF317" i="1"/>
  <c r="BB317" i="1"/>
  <c r="BD243" i="1"/>
  <c r="BB284" i="1"/>
  <c r="AN274" i="1"/>
  <c r="AJ261" i="1"/>
  <c r="BD312" i="1"/>
  <c r="AT314" i="1"/>
  <c r="AL312" i="1"/>
  <c r="BB300" i="1"/>
  <c r="AP300" i="1"/>
  <c r="AV314" i="1"/>
  <c r="AP314" i="1"/>
  <c r="BB304" i="1"/>
  <c r="AZ304" i="1"/>
  <c r="X256" i="1"/>
  <c r="AL256" i="1"/>
  <c r="AH256" i="1"/>
  <c r="BB312" i="1"/>
  <c r="AX314" i="1"/>
  <c r="AR256" i="1"/>
  <c r="X312" i="1"/>
  <c r="BD314" i="1"/>
  <c r="BF304" i="1"/>
  <c r="BB256" i="1"/>
  <c r="AN312" i="1"/>
  <c r="AJ312" i="1"/>
  <c r="AH300" i="1"/>
  <c r="AZ256" i="1"/>
  <c r="BH300" i="1"/>
  <c r="AN300" i="1"/>
  <c r="AR314" i="1"/>
  <c r="AH314" i="1"/>
  <c r="AN304" i="1"/>
  <c r="X304" i="1"/>
  <c r="AV256" i="1"/>
  <c r="AV300" i="1"/>
  <c r="AL304" i="1"/>
  <c r="BF256" i="1"/>
  <c r="AX312" i="1"/>
  <c r="AZ300" i="1"/>
  <c r="AN314" i="1"/>
  <c r="AR304" i="1"/>
  <c r="AR312" i="1"/>
  <c r="BF312" i="1"/>
  <c r="AX300" i="1"/>
  <c r="BD300" i="1"/>
  <c r="BB314" i="1"/>
  <c r="BF314" i="1"/>
  <c r="BD304" i="1"/>
  <c r="AV304" i="1"/>
  <c r="AP256" i="1"/>
  <c r="AH304" i="1"/>
  <c r="AX304" i="1"/>
  <c r="AL300" i="1"/>
  <c r="BH312" i="1"/>
  <c r="AJ300" i="1"/>
  <c r="AL314" i="1"/>
  <c r="BH304" i="1"/>
  <c r="AN256" i="1"/>
  <c r="W332" i="1"/>
  <c r="V332" i="1"/>
  <c r="AV301" i="1"/>
  <c r="AL262" i="1"/>
  <c r="BD289" i="1"/>
  <c r="BB301" i="1"/>
  <c r="AN301" i="1"/>
  <c r="X296" i="1"/>
  <c r="BH296" i="1"/>
  <c r="AT301" i="1"/>
  <c r="BD301" i="1"/>
  <c r="AZ301" i="1"/>
  <c r="BF296" i="1"/>
  <c r="BF301" i="1"/>
  <c r="AL301" i="1"/>
  <c r="AJ296" i="1"/>
  <c r="AP289" i="1"/>
  <c r="AV289" i="1"/>
  <c r="AL289" i="1"/>
  <c r="AT289" i="1"/>
  <c r="AX289" i="1"/>
  <c r="X289" i="1"/>
  <c r="AJ289" i="1"/>
  <c r="AZ289" i="1"/>
  <c r="AL286" i="1"/>
  <c r="AR289" i="1"/>
  <c r="BF289" i="1"/>
  <c r="AR286" i="1"/>
  <c r="AN289" i="1"/>
  <c r="AH289" i="1"/>
  <c r="BB289" i="1"/>
  <c r="AV311" i="1"/>
  <c r="AN296" i="1"/>
  <c r="AP301" i="1"/>
  <c r="AX296" i="1"/>
  <c r="BH301" i="1"/>
  <c r="AX301" i="1"/>
  <c r="AH262" i="1"/>
  <c r="BB311" i="1"/>
  <c r="AL310" i="1"/>
  <c r="AN286" i="1"/>
  <c r="X311" i="1"/>
  <c r="BB286" i="1"/>
  <c r="BD296" i="1"/>
  <c r="AT296" i="1"/>
  <c r="AH286" i="1"/>
  <c r="AZ286" i="1"/>
  <c r="AT286" i="1"/>
  <c r="BF286" i="1"/>
  <c r="X286" i="1"/>
  <c r="AJ286" i="1"/>
  <c r="BH311" i="1"/>
  <c r="AV296" i="1"/>
  <c r="AV286" i="1"/>
  <c r="AR296" i="1"/>
  <c r="BH286" i="1"/>
  <c r="AX286" i="1"/>
  <c r="AP286" i="1"/>
  <c r="AL311" i="1"/>
  <c r="AH296" i="1"/>
  <c r="AZ296" i="1"/>
  <c r="AL296" i="1"/>
  <c r="AX311" i="1"/>
  <c r="AN311" i="1"/>
  <c r="AZ311" i="1"/>
  <c r="AJ311" i="1"/>
  <c r="AT311" i="1"/>
  <c r="X262" i="1"/>
  <c r="AJ262" i="1"/>
  <c r="AP311" i="1"/>
  <c r="AX262" i="1"/>
  <c r="BB262" i="1"/>
  <c r="BD311" i="1"/>
  <c r="X301" i="1"/>
  <c r="AJ301" i="1"/>
  <c r="AH311" i="1"/>
  <c r="AP262" i="1"/>
  <c r="AR301" i="1"/>
  <c r="AN288" i="1"/>
  <c r="AH244" i="1"/>
  <c r="AP296" i="1"/>
  <c r="BD262" i="1"/>
  <c r="AN262" i="1"/>
  <c r="AT262" i="1"/>
  <c r="AR265" i="1"/>
  <c r="AJ321" i="1"/>
  <c r="AJ244" i="1"/>
  <c r="BF262" i="1"/>
  <c r="AV262" i="1"/>
  <c r="AR267" i="1"/>
  <c r="AZ262" i="1"/>
  <c r="AR262" i="1"/>
  <c r="BH244" i="1"/>
  <c r="X247" i="1"/>
  <c r="AT244" i="1"/>
  <c r="AZ277" i="1"/>
  <c r="AZ244" i="1"/>
  <c r="AT277" i="1"/>
  <c r="AP247" i="1"/>
  <c r="AV244" i="1"/>
  <c r="BF244" i="1"/>
  <c r="X321" i="1"/>
  <c r="X265" i="1"/>
  <c r="AT247" i="1"/>
  <c r="AN321" i="1"/>
  <c r="BH247" i="1"/>
  <c r="X244" i="1"/>
  <c r="AP265" i="1"/>
  <c r="AL244" i="1"/>
  <c r="BF311" i="1"/>
  <c r="AJ265" i="1"/>
  <c r="AV277" i="1"/>
  <c r="AH277" i="1"/>
  <c r="AV321" i="1"/>
  <c r="AP310" i="1"/>
  <c r="AV310" i="1"/>
  <c r="AR321" i="1"/>
  <c r="AZ321" i="1"/>
  <c r="AN247" i="1"/>
  <c r="BB247" i="1"/>
  <c r="AV265" i="1"/>
  <c r="BH321" i="1"/>
  <c r="AH247" i="1"/>
  <c r="AJ277" i="1"/>
  <c r="BB310" i="1"/>
  <c r="BF247" i="1"/>
  <c r="AH321" i="1"/>
  <c r="BD277" i="1"/>
  <c r="AR244" i="1"/>
  <c r="AX244" i="1"/>
  <c r="AX265" i="1"/>
  <c r="AX277" i="1"/>
  <c r="X277" i="1"/>
  <c r="BH265" i="1"/>
  <c r="AN244" i="1"/>
  <c r="AJ310" i="1"/>
  <c r="BD321" i="1"/>
  <c r="BD247" i="1"/>
  <c r="BH277" i="1"/>
  <c r="AT310" i="1"/>
  <c r="AL321" i="1"/>
  <c r="AL247" i="1"/>
  <c r="AN277" i="1"/>
  <c r="BD310" i="1"/>
  <c r="AX321" i="1"/>
  <c r="BF321" i="1"/>
  <c r="AV247" i="1"/>
  <c r="AP244" i="1"/>
  <c r="AP277" i="1"/>
  <c r="AZ265" i="1"/>
  <c r="AT265" i="1"/>
  <c r="BD265" i="1"/>
  <c r="AH310" i="1"/>
  <c r="BH310" i="1"/>
  <c r="X310" i="1"/>
  <c r="AP321" i="1"/>
  <c r="AJ247" i="1"/>
  <c r="AZ247" i="1"/>
  <c r="AX267" i="1"/>
  <c r="BB321" i="1"/>
  <c r="AR247" i="1"/>
  <c r="BB265" i="1"/>
  <c r="BB277" i="1"/>
  <c r="BD244" i="1"/>
  <c r="BF267" i="1"/>
  <c r="AV288" i="1"/>
  <c r="AX288" i="1"/>
  <c r="AR288" i="1"/>
  <c r="AT288" i="1"/>
  <c r="AP288" i="1"/>
  <c r="BB267" i="1"/>
  <c r="AL267" i="1"/>
  <c r="X267" i="1"/>
  <c r="AJ267" i="1"/>
  <c r="AT267" i="1"/>
  <c r="AZ288" i="1"/>
  <c r="AL288" i="1"/>
  <c r="AZ310" i="1"/>
  <c r="BF310" i="1"/>
  <c r="AR310" i="1"/>
  <c r="AN310" i="1"/>
  <c r="AZ267" i="1"/>
  <c r="BH288" i="1"/>
  <c r="AH267" i="1"/>
  <c r="AV267" i="1"/>
  <c r="AH288" i="1"/>
  <c r="X288" i="1"/>
  <c r="BF265" i="1"/>
  <c r="AN265" i="1"/>
  <c r="AL265" i="1"/>
  <c r="AP267" i="1"/>
  <c r="AJ288" i="1"/>
  <c r="BF288" i="1"/>
  <c r="BD267" i="1"/>
  <c r="BH267" i="1"/>
  <c r="BD288" i="1"/>
  <c r="AL277" i="1"/>
  <c r="AR277" i="1"/>
  <c r="AN293" i="1"/>
  <c r="AX293" i="1"/>
  <c r="BH293" i="1"/>
  <c r="AJ293" i="1"/>
  <c r="BD293" i="1"/>
  <c r="X293" i="1"/>
  <c r="AH293" i="1"/>
  <c r="AZ293" i="1"/>
  <c r="BF293" i="1"/>
  <c r="AP293" i="1"/>
  <c r="AT293" i="1"/>
  <c r="BB293" i="1"/>
  <c r="AV293" i="1"/>
  <c r="AR293" i="1"/>
  <c r="AL293" i="1"/>
  <c r="X297" i="1"/>
  <c r="AH297" i="1"/>
  <c r="BD297" i="1"/>
  <c r="BF297" i="1"/>
  <c r="AX297" i="1"/>
  <c r="AN297" i="1"/>
  <c r="AV297" i="1"/>
  <c r="AR297" i="1"/>
  <c r="AZ297" i="1"/>
  <c r="AT297" i="1"/>
  <c r="BH297" i="1"/>
  <c r="BB297" i="1"/>
  <c r="AL297" i="1"/>
  <c r="AJ297" i="1"/>
  <c r="AP297" i="1"/>
  <c r="AT245" i="1"/>
  <c r="AN245" i="1"/>
  <c r="X245" i="1"/>
  <c r="AL245" i="1"/>
  <c r="BH245" i="1"/>
  <c r="BF245" i="1"/>
  <c r="AZ245" i="1"/>
  <c r="AX245" i="1"/>
  <c r="AH245" i="1"/>
  <c r="BB245" i="1"/>
  <c r="AJ245" i="1"/>
  <c r="AP245" i="1"/>
  <c r="AV245" i="1"/>
  <c r="BD245" i="1"/>
  <c r="AR245" i="1"/>
  <c r="BD323" i="1"/>
  <c r="BH323" i="1"/>
  <c r="X323" i="1"/>
  <c r="AN323" i="1"/>
  <c r="AJ323" i="1"/>
  <c r="AX323" i="1"/>
  <c r="AP323" i="1"/>
  <c r="AT323" i="1"/>
  <c r="BF323" i="1"/>
  <c r="AR323" i="1"/>
  <c r="AH323" i="1"/>
  <c r="AL323" i="1"/>
  <c r="AZ323" i="1"/>
  <c r="AV323" i="1"/>
  <c r="BB323" i="1"/>
  <c r="AJ283" i="1"/>
  <c r="AP283" i="1"/>
  <c r="BB283" i="1"/>
  <c r="AT283" i="1"/>
  <c r="X283" i="1"/>
  <c r="BF283" i="1"/>
  <c r="AZ283" i="1"/>
  <c r="BD283" i="1"/>
  <c r="AL283" i="1"/>
  <c r="AR283" i="1"/>
  <c r="AN283" i="1"/>
  <c r="AH283" i="1"/>
  <c r="AX283" i="1"/>
  <c r="BH283" i="1"/>
  <c r="AV283" i="1"/>
  <c r="X266" i="1"/>
  <c r="AT266" i="1"/>
  <c r="AR266" i="1"/>
  <c r="AL266" i="1"/>
  <c r="AN266" i="1"/>
  <c r="AX266" i="1"/>
  <c r="AH266" i="1"/>
  <c r="BD266" i="1"/>
  <c r="AV266" i="1"/>
  <c r="BH266" i="1"/>
  <c r="AZ266" i="1"/>
  <c r="BB266" i="1"/>
  <c r="BF266" i="1"/>
  <c r="AP266" i="1"/>
  <c r="AJ266" i="1"/>
  <c r="AL306" i="1"/>
  <c r="AN306" i="1"/>
  <c r="BH306" i="1"/>
  <c r="BB306" i="1"/>
  <c r="AX306" i="1"/>
  <c r="BF306" i="1"/>
  <c r="AR306" i="1"/>
  <c r="AP306" i="1"/>
  <c r="AV306" i="1"/>
  <c r="AJ306" i="1"/>
  <c r="X306" i="1"/>
  <c r="AT306" i="1"/>
  <c r="BD306" i="1"/>
  <c r="AH306" i="1"/>
  <c r="AZ306" i="1"/>
  <c r="AX319" i="1"/>
  <c r="AP319" i="1"/>
  <c r="AN319" i="1"/>
  <c r="AR319" i="1"/>
  <c r="AT319" i="1"/>
  <c r="X319" i="1"/>
  <c r="BF319" i="1"/>
  <c r="AH319" i="1"/>
  <c r="AV319" i="1"/>
  <c r="BD319" i="1"/>
  <c r="AJ319" i="1"/>
  <c r="BH319" i="1"/>
  <c r="BB319" i="1"/>
  <c r="AZ319" i="1"/>
  <c r="AL319" i="1"/>
  <c r="X322" i="1"/>
  <c r="AP322" i="1"/>
  <c r="AT322" i="1"/>
  <c r="AJ322" i="1"/>
  <c r="AH322" i="1"/>
  <c r="AV322" i="1"/>
  <c r="BH322" i="1"/>
  <c r="AX322" i="1"/>
  <c r="AL322" i="1"/>
  <c r="AR322" i="1"/>
  <c r="BB322" i="1"/>
  <c r="AZ322" i="1"/>
  <c r="AN322" i="1"/>
  <c r="BD322" i="1"/>
  <c r="BF322" i="1"/>
  <c r="X281" i="1"/>
  <c r="AP281" i="1"/>
  <c r="AJ281" i="1"/>
  <c r="BF281" i="1"/>
  <c r="BH281" i="1"/>
  <c r="AX281" i="1"/>
  <c r="BB281" i="1"/>
  <c r="AH281" i="1"/>
  <c r="AL281" i="1"/>
  <c r="AN281" i="1"/>
  <c r="AV281" i="1"/>
  <c r="BD281" i="1"/>
  <c r="AR281" i="1"/>
  <c r="AT281" i="1"/>
  <c r="AZ281" i="1"/>
  <c r="X271" i="1"/>
  <c r="AT271" i="1"/>
  <c r="AV271" i="1"/>
  <c r="BD271" i="1"/>
  <c r="BH271" i="1"/>
  <c r="AX271" i="1"/>
  <c r="AP271" i="1"/>
  <c r="AN271" i="1"/>
  <c r="AR271" i="1"/>
  <c r="BF271" i="1"/>
  <c r="AZ271" i="1"/>
  <c r="AH271" i="1"/>
  <c r="BB271" i="1"/>
  <c r="AL271" i="1"/>
  <c r="AJ271" i="1"/>
  <c r="BH305" i="1"/>
  <c r="AV305" i="1"/>
  <c r="AZ305" i="1"/>
  <c r="AR305" i="1"/>
  <c r="AX305" i="1"/>
  <c r="AL305" i="1"/>
  <c r="AT305" i="1"/>
  <c r="AP305" i="1"/>
  <c r="X305" i="1"/>
  <c r="BF305" i="1"/>
  <c r="AJ305" i="1"/>
  <c r="AN305" i="1"/>
  <c r="BD305" i="1"/>
  <c r="BB305" i="1"/>
  <c r="AH305" i="1"/>
  <c r="AT291" i="1"/>
  <c r="AX291" i="1"/>
  <c r="BD291" i="1"/>
  <c r="AJ291" i="1"/>
  <c r="AH291" i="1"/>
  <c r="BB291" i="1"/>
  <c r="AV291" i="1"/>
  <c r="AR291" i="1"/>
  <c r="AL291" i="1"/>
  <c r="AN291" i="1"/>
  <c r="AZ291" i="1"/>
  <c r="AP291" i="1"/>
  <c r="X291" i="1"/>
  <c r="BF291" i="1"/>
  <c r="BH291" i="1"/>
  <c r="AL260" i="1"/>
  <c r="AX260" i="1"/>
  <c r="AN260" i="1"/>
  <c r="BH260" i="1"/>
  <c r="AP260" i="1"/>
  <c r="AJ260" i="1"/>
  <c r="BF260" i="1"/>
  <c r="AH260" i="1"/>
  <c r="BB260" i="1"/>
  <c r="AT260" i="1"/>
  <c r="AZ260" i="1"/>
  <c r="AR260" i="1"/>
  <c r="BD260" i="1"/>
  <c r="AV260" i="1"/>
  <c r="X260" i="1"/>
  <c r="AP248" i="1"/>
  <c r="BB248" i="1"/>
  <c r="BF248" i="1"/>
  <c r="AH248" i="1"/>
  <c r="BD248" i="1"/>
  <c r="AZ248" i="1"/>
  <c r="AJ248" i="1"/>
  <c r="AX248" i="1"/>
  <c r="BH248" i="1"/>
  <c r="X248" i="1"/>
  <c r="AV248" i="1"/>
  <c r="AR248" i="1"/>
  <c r="AN248" i="1"/>
  <c r="AL248" i="1"/>
  <c r="AT248" i="1"/>
  <c r="BF264" i="1"/>
  <c r="AZ264" i="1"/>
  <c r="BH264" i="1"/>
  <c r="X264" i="1"/>
  <c r="AJ264" i="1"/>
  <c r="BB264" i="1"/>
  <c r="AT264" i="1"/>
  <c r="AV264" i="1"/>
  <c r="BD264" i="1"/>
  <c r="AX264" i="1"/>
  <c r="AR264" i="1"/>
  <c r="AH264" i="1"/>
  <c r="AL264" i="1"/>
  <c r="AN264" i="1"/>
  <c r="AP264" i="1"/>
  <c r="BF287" i="1"/>
  <c r="AN287" i="1"/>
  <c r="AV287" i="1"/>
  <c r="BB287" i="1"/>
  <c r="AP287" i="1"/>
  <c r="AL287" i="1"/>
  <c r="AR287" i="1"/>
  <c r="AT287" i="1"/>
  <c r="BH287" i="1"/>
  <c r="AJ287" i="1"/>
  <c r="AZ287" i="1"/>
  <c r="BD287" i="1"/>
  <c r="AH287" i="1"/>
  <c r="AX287" i="1"/>
  <c r="X287" i="1"/>
  <c r="BD303" i="1"/>
  <c r="AJ303" i="1"/>
  <c r="AT303" i="1"/>
  <c r="AL303" i="1"/>
  <c r="AV303" i="1"/>
  <c r="BB303" i="1"/>
  <c r="X303" i="1"/>
  <c r="BF303" i="1"/>
  <c r="AZ303" i="1"/>
  <c r="AR303" i="1"/>
  <c r="AX303" i="1"/>
  <c r="AP303" i="1"/>
  <c r="AH303" i="1"/>
  <c r="AN303" i="1"/>
  <c r="BH303" i="1"/>
  <c r="BF273" i="1"/>
  <c r="AZ273" i="1"/>
  <c r="BD273" i="1"/>
  <c r="AR273" i="1"/>
  <c r="X273" i="1"/>
  <c r="AJ273" i="1"/>
  <c r="AP273" i="1"/>
  <c r="BH273" i="1"/>
  <c r="AV273" i="1"/>
  <c r="BB273" i="1"/>
  <c r="AX273" i="1"/>
  <c r="AL273" i="1"/>
  <c r="AN273" i="1"/>
  <c r="AT273" i="1"/>
  <c r="AH273" i="1"/>
  <c r="AT269" i="1"/>
  <c r="AH269" i="1"/>
  <c r="BB269" i="1"/>
  <c r="AV269" i="1"/>
  <c r="BD269" i="1"/>
  <c r="AN269" i="1"/>
  <c r="AL269" i="1"/>
  <c r="BF269" i="1"/>
  <c r="BH269" i="1"/>
  <c r="AX269" i="1"/>
  <c r="AR269" i="1"/>
  <c r="X269" i="1"/>
  <c r="AP269" i="1"/>
  <c r="AZ269" i="1"/>
  <c r="AJ269" i="1"/>
  <c r="AZ307" i="1"/>
  <c r="AT307" i="1"/>
  <c r="AL307" i="1"/>
  <c r="AP307" i="1"/>
  <c r="BD307" i="1"/>
  <c r="BH307" i="1"/>
  <c r="X307" i="1"/>
  <c r="AV307" i="1"/>
  <c r="BF307" i="1"/>
  <c r="BB307" i="1"/>
  <c r="AJ307" i="1"/>
  <c r="AH307" i="1"/>
  <c r="AX307" i="1"/>
  <c r="AN307" i="1"/>
  <c r="AR307" i="1"/>
  <c r="AH259" i="1"/>
  <c r="X259" i="1"/>
  <c r="BD259" i="1"/>
  <c r="BH259" i="1"/>
  <c r="AZ259" i="1"/>
  <c r="AJ259" i="1"/>
  <c r="AP259" i="1"/>
  <c r="AV259" i="1"/>
  <c r="BF259" i="1"/>
  <c r="AR259" i="1"/>
  <c r="AN259" i="1"/>
  <c r="AL259" i="1"/>
  <c r="BB259" i="1"/>
  <c r="AX259" i="1"/>
  <c r="AT259" i="1"/>
  <c r="AL290" i="1"/>
  <c r="AN290" i="1"/>
  <c r="AH290" i="1"/>
  <c r="AP290" i="1"/>
  <c r="BD290" i="1"/>
  <c r="BB290" i="1"/>
  <c r="AR290" i="1"/>
  <c r="BF290" i="1"/>
  <c r="BH290" i="1"/>
  <c r="AZ290" i="1"/>
  <c r="AJ290" i="1"/>
  <c r="X290" i="1"/>
  <c r="AV290" i="1"/>
  <c r="AT290" i="1"/>
  <c r="AX290" i="1"/>
  <c r="AL282" i="1"/>
  <c r="AR282" i="1"/>
  <c r="AP282" i="1"/>
  <c r="AJ282" i="1"/>
  <c r="AZ282" i="1"/>
  <c r="BD282" i="1"/>
  <c r="AX282" i="1"/>
  <c r="AH282" i="1"/>
  <c r="AT282" i="1"/>
  <c r="BH282" i="1"/>
  <c r="BF282" i="1"/>
  <c r="AV282" i="1"/>
  <c r="BB282" i="1"/>
  <c r="AN282" i="1"/>
  <c r="X282" i="1"/>
  <c r="AP285" i="1"/>
  <c r="AZ285" i="1"/>
  <c r="AR285" i="1"/>
  <c r="BD285" i="1"/>
  <c r="X285" i="1"/>
  <c r="AV285" i="1"/>
  <c r="AN285" i="1"/>
  <c r="AJ285" i="1"/>
  <c r="AT285" i="1"/>
  <c r="BF285" i="1"/>
  <c r="AH285" i="1"/>
  <c r="AX285" i="1"/>
  <c r="AL285" i="1"/>
  <c r="BB285" i="1"/>
  <c r="BH285" i="1"/>
  <c r="AT294" i="1"/>
  <c r="AV294" i="1"/>
  <c r="AP294" i="1"/>
  <c r="AZ294" i="1"/>
  <c r="BB294" i="1"/>
  <c r="BF294" i="1"/>
  <c r="BD294" i="1"/>
  <c r="AL294" i="1"/>
  <c r="AJ294" i="1"/>
  <c r="X294" i="1"/>
  <c r="AX294" i="1"/>
  <c r="BH294" i="1"/>
  <c r="AH294" i="1"/>
  <c r="AR294" i="1"/>
  <c r="AN294" i="1"/>
  <c r="BF253" i="1"/>
  <c r="AT253" i="1"/>
  <c r="AH253" i="1"/>
  <c r="AJ253" i="1"/>
  <c r="BB253" i="1"/>
  <c r="AX253" i="1"/>
  <c r="BD253" i="1"/>
  <c r="AZ253" i="1"/>
  <c r="AP253" i="1"/>
  <c r="AV253" i="1"/>
  <c r="AR253" i="1"/>
  <c r="X253" i="1"/>
  <c r="AL253" i="1"/>
  <c r="BH253" i="1"/>
  <c r="AN253" i="1"/>
  <c r="AJ250" i="1"/>
  <c r="AH250" i="1"/>
  <c r="X250" i="1"/>
  <c r="AN250" i="1"/>
  <c r="AX250" i="1"/>
  <c r="AP250" i="1"/>
  <c r="AT250" i="1"/>
  <c r="AZ250" i="1"/>
  <c r="BD250" i="1"/>
  <c r="AR250" i="1"/>
  <c r="AL250" i="1"/>
  <c r="BB250" i="1"/>
  <c r="BH250" i="1"/>
  <c r="BF250" i="1"/>
  <c r="AV250" i="1"/>
  <c r="AR279" i="1"/>
  <c r="AJ279" i="1"/>
  <c r="BF279" i="1"/>
  <c r="AN279" i="1"/>
  <c r="AH279" i="1"/>
  <c r="AT279" i="1"/>
  <c r="AP279" i="1"/>
  <c r="BD279" i="1"/>
  <c r="AV279" i="1"/>
  <c r="BB279" i="1"/>
  <c r="X279" i="1"/>
  <c r="AL279" i="1"/>
  <c r="BH279" i="1"/>
  <c r="AZ279" i="1"/>
  <c r="AX279" i="1"/>
  <c r="AZ252" i="1"/>
  <c r="BF252" i="1"/>
  <c r="AJ252" i="1"/>
  <c r="BH252" i="1"/>
  <c r="AN252" i="1"/>
  <c r="BD252" i="1"/>
  <c r="AP252" i="1"/>
  <c r="BB252" i="1"/>
  <c r="AR252" i="1"/>
  <c r="AH252" i="1"/>
  <c r="X252" i="1"/>
  <c r="AL252" i="1"/>
  <c r="AV252" i="1"/>
  <c r="AX252" i="1"/>
  <c r="AT252" i="1"/>
  <c r="BD315" i="1"/>
  <c r="BB315" i="1"/>
  <c r="X315" i="1"/>
  <c r="AT315" i="1"/>
  <c r="BH315" i="1"/>
  <c r="AR315" i="1"/>
  <c r="AJ315" i="1"/>
  <c r="BF315" i="1"/>
  <c r="AP315" i="1"/>
  <c r="AL315" i="1"/>
  <c r="AX315" i="1"/>
  <c r="AH315" i="1"/>
  <c r="AV315" i="1"/>
  <c r="AN315" i="1"/>
  <c r="AZ315" i="1"/>
  <c r="AX254" i="1"/>
  <c r="BF254" i="1"/>
  <c r="X254" i="1"/>
  <c r="AP254" i="1"/>
  <c r="AH254" i="1"/>
  <c r="AN254" i="1"/>
  <c r="AZ254" i="1"/>
  <c r="AV254" i="1"/>
  <c r="BB254" i="1"/>
  <c r="BD254" i="1"/>
  <c r="AR254" i="1"/>
  <c r="AT254" i="1"/>
  <c r="AJ254" i="1"/>
  <c r="BH254" i="1"/>
  <c r="AL254" i="1"/>
  <c r="AV275" i="1"/>
  <c r="AJ275" i="1"/>
  <c r="BF275" i="1"/>
  <c r="AT275" i="1"/>
  <c r="AZ275" i="1"/>
  <c r="AN275" i="1"/>
  <c r="AH275" i="1"/>
  <c r="BH275" i="1"/>
  <c r="BD275" i="1"/>
  <c r="AL275" i="1"/>
  <c r="BB275" i="1"/>
  <c r="X275" i="1"/>
  <c r="AP275" i="1"/>
  <c r="AX275" i="1"/>
  <c r="AR275" i="1"/>
  <c r="AH258" i="1"/>
  <c r="AR258" i="1"/>
  <c r="BF258" i="1"/>
  <c r="X258" i="1"/>
  <c r="BB258" i="1"/>
  <c r="AJ258" i="1"/>
  <c r="AN258" i="1"/>
  <c r="AL258" i="1"/>
  <c r="BH258" i="1"/>
  <c r="AX258" i="1"/>
  <c r="AT258" i="1"/>
  <c r="BD258" i="1"/>
  <c r="AV258" i="1"/>
  <c r="AP258" i="1"/>
  <c r="AZ258" i="1"/>
  <c r="AP316" i="1"/>
  <c r="BH316" i="1"/>
  <c r="AN316" i="1"/>
  <c r="AV316" i="1"/>
  <c r="BB316" i="1"/>
  <c r="AZ316" i="1"/>
  <c r="AT316" i="1"/>
  <c r="AJ316" i="1"/>
  <c r="AX316" i="1"/>
  <c r="BD316" i="1"/>
  <c r="AH316" i="1"/>
  <c r="AR316" i="1"/>
  <c r="AL316" i="1"/>
  <c r="BF316" i="1"/>
  <c r="X316" i="1"/>
  <c r="AP246" i="1"/>
  <c r="AX246" i="1"/>
  <c r="BF246" i="1"/>
  <c r="X246" i="1"/>
  <c r="AJ246" i="1"/>
  <c r="BH246" i="1"/>
  <c r="BB246" i="1"/>
  <c r="AH246" i="1"/>
  <c r="AT246" i="1"/>
  <c r="AN246" i="1"/>
  <c r="AL246" i="1"/>
  <c r="BD246" i="1"/>
  <c r="AR246" i="1"/>
  <c r="AZ246" i="1"/>
  <c r="AV246" i="1"/>
  <c r="AJ309" i="1"/>
  <c r="BF309" i="1"/>
  <c r="BH309" i="1"/>
  <c r="AH309" i="1"/>
  <c r="AV309" i="1"/>
  <c r="AL309" i="1"/>
  <c r="AZ309" i="1"/>
  <c r="BD309" i="1"/>
  <c r="AN309" i="1"/>
  <c r="AP309" i="1"/>
  <c r="AR309" i="1"/>
  <c r="BB309" i="1"/>
  <c r="AX309" i="1"/>
  <c r="AT309" i="1"/>
  <c r="X309" i="1"/>
  <c r="AP299" i="1"/>
  <c r="AV299" i="1"/>
  <c r="BF299" i="1"/>
  <c r="AT299" i="1"/>
  <c r="AN299" i="1"/>
  <c r="AX299" i="1"/>
  <c r="AH299" i="1"/>
  <c r="AR299" i="1"/>
  <c r="AL299" i="1"/>
  <c r="BB299" i="1"/>
  <c r="BH299" i="1"/>
  <c r="AZ299" i="1"/>
  <c r="BD299" i="1"/>
  <c r="AJ299" i="1"/>
  <c r="X299" i="1"/>
  <c r="AZ257" i="1"/>
  <c r="AJ257" i="1"/>
  <c r="AL257" i="1"/>
  <c r="AH257" i="1"/>
  <c r="AP257" i="1"/>
  <c r="BB257" i="1"/>
  <c r="AX257" i="1"/>
  <c r="BH257" i="1"/>
  <c r="AN257" i="1"/>
  <c r="X257" i="1"/>
  <c r="AR257" i="1"/>
  <c r="AT257" i="1"/>
  <c r="AV257" i="1"/>
  <c r="BD257" i="1"/>
  <c r="BF257" i="1"/>
  <c r="AH292" i="1"/>
  <c r="AN292" i="1"/>
  <c r="AP292" i="1"/>
  <c r="BH292" i="1"/>
  <c r="X292" i="1"/>
  <c r="BD292" i="1"/>
  <c r="AV292" i="1"/>
  <c r="AR292" i="1"/>
  <c r="AT292" i="1"/>
  <c r="BB292" i="1"/>
  <c r="AX292" i="1"/>
  <c r="AJ292" i="1"/>
  <c r="AZ292" i="1"/>
  <c r="BF292" i="1"/>
  <c r="AL292" i="1"/>
  <c r="AZ298" i="1"/>
  <c r="BH298" i="1"/>
  <c r="AP298" i="1"/>
  <c r="AT298" i="1"/>
  <c r="BB298" i="1"/>
  <c r="AJ298" i="1"/>
  <c r="AH298" i="1"/>
  <c r="BF298" i="1"/>
  <c r="AR298" i="1"/>
  <c r="AN298" i="1"/>
  <c r="AV298" i="1"/>
  <c r="AX298" i="1"/>
  <c r="AL298" i="1"/>
  <c r="X298" i="1"/>
  <c r="BD298" i="1"/>
  <c r="AV320" i="1"/>
  <c r="BB320" i="1"/>
  <c r="BF320" i="1"/>
  <c r="AJ320" i="1"/>
  <c r="AR320" i="1"/>
  <c r="X320" i="1"/>
  <c r="AZ320" i="1"/>
  <c r="AX320" i="1"/>
  <c r="AT320" i="1"/>
  <c r="AL320" i="1"/>
  <c r="BH320" i="1"/>
  <c r="BD320" i="1"/>
  <c r="AP320" i="1"/>
  <c r="AN320" i="1"/>
  <c r="AH320" i="1"/>
  <c r="X332" i="1" l="1"/>
  <c r="AB332" i="1"/>
  <c r="AD332" i="1"/>
  <c r="BB332" i="1"/>
  <c r="BD332" i="1"/>
  <c r="AH332" i="1"/>
  <c r="AP332" i="1"/>
  <c r="AJ332" i="1"/>
  <c r="AR332" i="1"/>
  <c r="AX332" i="1"/>
  <c r="BH332" i="1"/>
  <c r="BF332" i="1"/>
  <c r="AV332" i="1"/>
  <c r="AZ332" i="1"/>
  <c r="AN332" i="1"/>
  <c r="AL332" i="1"/>
  <c r="AT332" i="1"/>
  <c r="X333" i="1" l="1"/>
</calcChain>
</file>

<file path=xl/sharedStrings.xml><?xml version="1.0" encoding="utf-8"?>
<sst xmlns="http://schemas.openxmlformats.org/spreadsheetml/2006/main" count="3355" uniqueCount="735">
  <si>
    <t>FONDO DESARROLLO LOCAL DE FONTIBON</t>
  </si>
  <si>
    <t>SOLICITUD DE COTIZACIÓN</t>
  </si>
  <si>
    <t>BOGOTÁ DC</t>
  </si>
  <si>
    <t>ADVERTENCIA</t>
  </si>
  <si>
    <t>VALIDEZ DE LA COTIZACIÓN</t>
  </si>
  <si>
    <t>VIGENCIA 2025</t>
  </si>
  <si>
    <t>FUNCIONAMIENTO</t>
  </si>
  <si>
    <t xml:space="preserve">PREVENCIÓN </t>
  </si>
  <si>
    <t>PARTICIPACIÓN</t>
  </si>
  <si>
    <t>SALUD</t>
  </si>
  <si>
    <t>Cultura</t>
  </si>
  <si>
    <t>Innovacion</t>
  </si>
  <si>
    <t>Desarrollo Ecónomico</t>
  </si>
  <si>
    <t>Mujer y Genero</t>
  </si>
  <si>
    <t xml:space="preserve">ITEMS NO PREVISTOS </t>
  </si>
  <si>
    <t>EQUIPO</t>
  </si>
  <si>
    <t>DESCRIPCIÓN</t>
  </si>
  <si>
    <t>COTIZACIÓN 1
INVERSIONES KJNV S.A.S
901.242.591-8</t>
  </si>
  <si>
    <t>COTIZACIÓN 2
GRUPO RED MARKETING SAS
901.101.428-0</t>
  </si>
  <si>
    <t>COTIZACION 3
FUNDACION CAMINO A LOS SUEÑOS
900,410,707-2</t>
  </si>
  <si>
    <t>VALORES TOTALES</t>
  </si>
  <si>
    <t>PROYECTO 2412
META 3137</t>
  </si>
  <si>
    <t>PROYECTO 2311
META 2914</t>
  </si>
  <si>
    <t>PROYECTO 2400
META 3084</t>
  </si>
  <si>
    <t>PROYECTO 2402
META 3096</t>
  </si>
  <si>
    <t>PROYECTO 2417
META 3140</t>
  </si>
  <si>
    <t>PROYECTO 2417
META 3141</t>
  </si>
  <si>
    <t>PROYECTO 2417
META 3143</t>
  </si>
  <si>
    <t>PROYECTO 2392
META 3095</t>
  </si>
  <si>
    <t>PROYECTO 2401
META 3107</t>
  </si>
  <si>
    <t>PROYECTO 2390
META 3142</t>
  </si>
  <si>
    <t>PROYECTO 2414
META 3116</t>
  </si>
  <si>
    <t>PROYECTO 2414
META 3117</t>
  </si>
  <si>
    <t>PROYECTO 2416
META 3119</t>
  </si>
  <si>
    <t>PROYECTO 2436
META 2911</t>
  </si>
  <si>
    <t>PROYECTO 2402
META 3097</t>
  </si>
  <si>
    <t>PROYECTO 2402
META 3098</t>
  </si>
  <si>
    <t xml:space="preserve">CATEGORIA </t>
  </si>
  <si>
    <t>TIPO</t>
  </si>
  <si>
    <t>ITEM</t>
  </si>
  <si>
    <t>NOMBRE DEL ÍTEM</t>
  </si>
  <si>
    <t>CANTIDAD</t>
  </si>
  <si>
    <t xml:space="preserve">UNIDAD DE MEDIDAD </t>
  </si>
  <si>
    <t>IMPUESTO</t>
  </si>
  <si>
    <t>VALOR ANTES DE IVA</t>
  </si>
  <si>
    <t xml:space="preserve">VALOR UNITARIO  CON IMPUESTOS </t>
  </si>
  <si>
    <t>VALOR UNITARIO CON IVA</t>
  </si>
  <si>
    <t>VALOR IMPUESTOS</t>
  </si>
  <si>
    <t xml:space="preserve">ANTES DE IVA </t>
  </si>
  <si>
    <t xml:space="preserve">VALOR TOTAL CON IMPUESTOS INCLUIDOS </t>
  </si>
  <si>
    <t>COEFICIENTE DE VARIACIÓN</t>
  </si>
  <si>
    <t>CANT.</t>
  </si>
  <si>
    <t xml:space="preserve">PROYECCIÓN TOTAL </t>
  </si>
  <si>
    <t>PLANEACIÓN</t>
  </si>
  <si>
    <t>ALIMENTACIÓN</t>
  </si>
  <si>
    <t>BIEN</t>
  </si>
  <si>
    <t>REFRIGERIO TIPO 1</t>
  </si>
  <si>
    <t>Un sólido: Un pastel de pollo, un pastel gloria o un sándwich de jamón y queso de 150 gr jugo o avena en caja 200ml, fruta (de temporada) 100 a 200gr y golosina entre 45 a 90gr. Que cumpla con las normas de Bioseguridad, Empacado y transporte a los puntos que indique la entidad</t>
  </si>
  <si>
    <t>UNIDAD</t>
  </si>
  <si>
    <t>REFRIGERIO TIPO 2</t>
  </si>
  <si>
    <t>Un sándwich de 300 grs de pollo o  atún, pan especial, queso, tomate, lechuga (empacado en papel vinipel), jugo o avena en caja de 200 ml, fruta (de temporada) 100 a 200gr y golosina entre 45 a 90gr. Que cumpla con las normas de Bioseguridad, Empacado y transporte a los puntos que indique la entidad</t>
  </si>
  <si>
    <t>REFRIGERIO TIPO 3</t>
  </si>
  <si>
    <t>Un crepe de jamón y queso con sour cream o crepe mixto de carne y pollo de 300 gr, jugo o avena naturales en botella plástica  de 250 ml sellada, fruta (de temporada) 150 a 200gr, postre de 5oz, cubiertos y servilleta. Empaque caja plástica transparente. Que cumpla con las normas de Bioseguridad, Empacado y transporte a los puntos que indique la entidad</t>
  </si>
  <si>
    <t>REFRIGERIO TIPO 4</t>
  </si>
  <si>
    <t>Amasijo típico de la localidad (refiere a preparados de panadería que combinan harinas y se transforman mediante amasado, fritura u horneado) con un peso promedio de entre 70gr y 90 gr, masato de arroz de 250 mililitros empacada en un embalse platico reciclable con tapa, fruta (de temporada) 150 a 200gr.fruta (de temporada) 150 a 200gr. Que cumpla con las normas de Bioseguridad, Empacado ecológico y transporte a los puntos que indique la entidad</t>
  </si>
  <si>
    <t>REFRIGERIOS PARA NIÑOS</t>
  </si>
  <si>
    <t>Un sólido: galleta con chips de chocolate minimo de 65gr o ponqué omantecada de minimo 150gr, empacado individualmente, jugo o avena en caja de 200 m, fruta (de temporada) 100 a 200gr y dulce entre 45 a 90gr.  Que cumpla con las normas de Bioseguridad, Empacado y transporte a los puntos que indique la entidad</t>
  </si>
  <si>
    <t>DESAYUNO TIPO 1</t>
  </si>
  <si>
    <t>Jugo de fruta natural de 9oz, caldo de costilla o huevos al gusto, pan, café en leche o chocolate de 7oz. (Consumo calórico normal Díario). Que cumpla con las normas de Bioseguridad, Empacado y transporte a los puntos que indique la entidad</t>
  </si>
  <si>
    <t>DESAYUNO TIPO 2</t>
  </si>
  <si>
    <t>Un sólido: amasijo (pandebono o almojabana o pande yuca) de minimo 70gr, café en leche o chocolate de 7oz   fruta (de temporada) 100 a 200gr.  Que cumpla con las normas de Bioseguridad, Empacado y transporte a los puntos que indique la entidad</t>
  </si>
  <si>
    <t>DESAYUNO TIPO 3</t>
  </si>
  <si>
    <t>Un sólido: amasijo (pandebono o almojabana o pande yuca) de mínimo 70gr, una porción de fruta de 100 gr, una porción de huevos al gusto con dos adiciones (tocineta, espinaca, jamón, queso, mazorca, cebolla y tomate o salchicha) una porción de queso aproximada 40 gr, café en leche, chocolate de 7oz o jugo de  fruta natural  de 7oz (de temporada).  Que cumpla con las normas de Bioseguridad, Empacado y transporte a los puntos que indique la entidad.</t>
  </si>
  <si>
    <t>ALMUERZO TIPO 1</t>
  </si>
  <si>
    <t>Sopa o porción de fruta, plato fuerte compuesto por proteína de minimo 150gr, verdura, carbohidrato, postre y bebida de sobremesa de 12oz. (Consumo calórico normal DÍArio)Que cumpla con las normas de Bioseguridad, Empacado y transporte a los puntos que indique la entidad</t>
  </si>
  <si>
    <t>ALMUERZO TIPO 2</t>
  </si>
  <si>
    <t>Porcion de hamburguesa Proteina 125gr  o 1/4 de pollo, papas a la francesa 120gr, jugo natural en botella plastica de 250 ml y golosina entre 45 a 90gr(Consumo calórico normal).Que cumpla con las normas de Bioseguridad, Empacado y transporte a los puntos que indique la entidad</t>
  </si>
  <si>
    <t>ALMUERZO TIPO 3</t>
  </si>
  <si>
    <t>Plato fuerte compuesto por proteína de minimo 250gr, verdura 100gr, carbohidrato, postre 5oz y bebida de sobremesa de 12oz. (Consumo calórico normal DÍArio)Que cumpla con las normas de Bioseguridad, Empacado y transporte a los puntos que indique la entidad</t>
  </si>
  <si>
    <t>AGUA EN BOTELLA SIN GAS</t>
  </si>
  <si>
    <t>Botellas plástica con Agua. 300ml
Las bebidas deben tener fecha de vencimiento vigente y visible en el empaque.  (Incluye empaque, transporte y entrega a lugares definidos por la alcaldía).</t>
  </si>
  <si>
    <t>Botellas plástica con Agua. 600ml
Las bebidas deben tener fecha de vencimiento vigente y visible en el empaque.  (Incluye empaque, transporte y entrega a lugares definidos por la alcaldía).</t>
  </si>
  <si>
    <t>REFRIGERIO ETNICO KICHWA</t>
  </si>
  <si>
    <t xml:space="preserve">Colada de mora o colada de Maiz  de 7oz con queso 45gr  o humita (envuelto) 120gr o 2 arepuelas de 60gr y pan  </t>
  </si>
  <si>
    <t>REFRIGERIO ETNICO MISAK</t>
  </si>
  <si>
    <t xml:space="preserve">Chocolate caliente de 7oz con queso de 45gr y 2 arepuelas de 60gr </t>
  </si>
  <si>
    <t>REFRIGERIO ETNICO PASTOS</t>
  </si>
  <si>
    <t>Quimbolito o Tostado o papa chorriada de 80 a 180gr
Colada de auyama o Jugo de naranjilla o Agua panela de 9oz Fruta dulce de temporada 45 a 100gr Cuajada 90gr</t>
  </si>
  <si>
    <t>REFRIGERIOS AFRO TIPO 1</t>
  </si>
  <si>
    <t>REFRIGERIOS: Opción 1: Una (1) empanada de piangua 250 grs o aborrajado 250 grs o carimañola 250 grs o empanada de camarones 250 grs, un jugo borojó de 200ml, una fruta de entre 100 y 150 gr (banano, zapote, chontaduro, mandarina, o cruel) y una cocada o postre afro de 12grs.  Que cumpla con las normas de Bioseguridad, Empacado y transporte a los puntos que indique la entidad</t>
  </si>
  <si>
    <t>REFRIGERIOS AFRO TIPO2</t>
  </si>
  <si>
    <t>Una (1) pataconada 400 grs o patacón con queso de 400grs, un jugo borojó de 200ml, una fruta de entre 100 y 150 gr (banano, zapote, chontaduro, mandarina, o cruel) y una cocada o postre afro de 12grs, Que cumpla con las normas de Bioseguridad, Empacado y transporte a los puntos que indique la entidad</t>
  </si>
  <si>
    <t>ALMUERZO AFRO</t>
  </si>
  <si>
    <t>ALMUERZO: Sopa de 100 a 200 ml (sopa de queso o sancocho de pescado), proteína (pescado, sierra, mapará, lenguado, trucha) de 250 a 300 gr., ensalada 200 gr., harina (arroz coco 250 gr), patacón x 150 gr, ración de postre x 125 (cocada gr), jugo de borojó x 200 ml.  Que cumpla con las normas de Bioseguridad, Empacado y transporte a los puntos que indique la entidad</t>
  </si>
  <si>
    <t>REFRIGERIO ETNICO UITOTO</t>
  </si>
  <si>
    <t>Gaguana. Bebida ancestral, hecho de almidon de yuca, piña y panela. 9oz Casabe. Torta hecha de almidón porcion de 150gr
pescado ahumado, Cachama</t>
  </si>
  <si>
    <t>ALMUERZO ETNICO KICHWA</t>
  </si>
  <si>
    <t>Fritada carne marrano frita en trozos, mute de maíz peto,  Ensalada de cebolla roja. acompañado de morapi o colada de mora con pan y queso</t>
  </si>
  <si>
    <t>ALMUERZO ETNICO MISAK</t>
  </si>
  <si>
    <t>Fritada, carne marrano frita en trozos 150gr Mute de maíz peto, 
Ensalada de cebolla roja, acompañado de morapi o colada de mora con pan y queso,</t>
  </si>
  <si>
    <t>ALMUERZO ETNICO PASTOS</t>
  </si>
  <si>
    <t xml:space="preserve">Carne de cerdo frita 150gr o puerco horneado, papa pastusa y guacamole o ají de maní con chicha. Sopa de mute o Sopa de sancocho con pollo o espinazo con jugo de naranja  o limonada o agua de panela. 7oz.   </t>
  </si>
  <si>
    <t>ALMUERZO ETNICO UITOTO</t>
  </si>
  <si>
    <t>Almuerzo ancestral. Caldo de pescado. Cachama. 
Farina. Hecho de almidón de yuca.Gaguana. Bebida ancestral, hecho de almidon de yuca, piña y panela. 9oz</t>
  </si>
  <si>
    <t>SERVICIO</t>
  </si>
  <si>
    <t>CATERING TIPO 1</t>
  </si>
  <si>
    <t>Servicio de Catering, que incluya servido en la mesa, menaje, manteles, cristalería, recipientes para servir por jornada. Para 100 personas</t>
  </si>
  <si>
    <t>CATERING TIPO 2</t>
  </si>
  <si>
    <t>Servicio de Catering que brinde menaje, mantelería, comida, bebida, camareros y cocineros. La comida  debe contar con una cena o almuerzo compuesta por una entrada 80 gr, sopa, plato fuerte (proteína mínimo 200 gramos (puede ser pollo, cerdo, res o pescado), ensalada, carbohidrato, verdura), bebida y postre. El menú se definirá en comité técnico.</t>
  </si>
  <si>
    <t>LOGÍSTICA</t>
  </si>
  <si>
    <t xml:space="preserve"> STREAMING</t>
  </si>
  <si>
    <t xml:space="preserve">Plataforma  que permita hacer transmisiones en vivo sin necesidad de descargar aplicaciones, con opción para retransmitir en mínimo dos redes sociales,  conectando en simultáneo hasta diez personas. Que permita personalizar las transmisiones, agregando logos, fondos y banners. - Equipo de transmisión Ryzen 5, 32GB de Ram, Tarjeta gráfica dedicada 1650Super, 4 TB de ROM, 2 pantallas de 27 pulgadas, 1 pantalla de 16pulgadas. - Swicht de video de 4 canales HDMI fullHD- Consola digital de 18 canales con control inalámbrico para procesamiento de audio. - 1 monitor de video de piso de 32 pulgadas - 3 cámaras de video Full HD 1920x1080, con trípodes - Cableado de señal y eléctrico Requerido. Con la opción de interactuar con mensajes o comentarios para mostrarlos en pantalla y la posibilidad de grabar la transmisión. servicio de alquiler por hora </t>
  </si>
  <si>
    <t>HORA</t>
  </si>
  <si>
    <t>PLAN DE DATOS</t>
  </si>
  <si>
    <t>Contratación planes de datos moviles de 20GB</t>
  </si>
  <si>
    <t>PLAN</t>
  </si>
  <si>
    <t xml:space="preserve">PÓLIZA DÍA </t>
  </si>
  <si>
    <t>Póliza de Responsabilidad Civil Extracontractual para beneficiarios de cualquier proyecto (Niños, Niñas, Adultos, Adultos Mayores) a cargo de la Alcaldía Local y que los cubra de cualquier eventualidad que se presente por 1 día (Jornada)</t>
  </si>
  <si>
    <t>PERSONA</t>
  </si>
  <si>
    <t>PLAN DE CONTINGENCIA DE BAJA COMPLEJIDAD</t>
  </si>
  <si>
    <t>Elaboración, Publicación y Autorización del Plan de Contingencia para Eventos Masivos, de acuerdo a las normas nacionales y distritales en el asunto.</t>
  </si>
  <si>
    <t>PLAN DE CONTINGENCIA DE MEDÍA COMPLEJIDAD</t>
  </si>
  <si>
    <t>PLAN DE CONTINGENCIA DE ALTA COMPLEJIDAD</t>
  </si>
  <si>
    <t>GRUPO MUSICAL DE CORTA TRAYECTORIA</t>
  </si>
  <si>
    <t>Orquesta Musical de mínimo 4 integrantes y/o músicos en vivo y por lo menos 4 instrumentos para eventos varios en la localidad. Diversidad de géneros musicales. (Incluido Transporte, Instrumentos) por Hora de Presentación
Experiencia certificada de 1año</t>
  </si>
  <si>
    <t>GRUPO MUSICAL DE MEDÍANA TRAYECTORIA</t>
  </si>
  <si>
    <t>Orquesta Musical de mínimo 4 integrantes y/o músicos en vivo y por lo menos 4 instrumentos para eventos varios en la localidad. Diversidad de géneros musicales. (Incluido Transporte, Instrumentos) por Hora de Presentación
Experiencia certificada de 2 a 5 años</t>
  </si>
  <si>
    <t>GRUPO MUSICAL DE LARGA TRAYECTORIA</t>
  </si>
  <si>
    <t>Orquesta Musical de mínimo 4 integrantes y/o músicos en vivo y por lo menos 4 instrumentos para eventos varios en la localidad. Diversidad de géneros musicales. (Incluido Transporte, Instrumentos) por Hora de Presentación
Experiencia certificada de mas de 5 años</t>
  </si>
  <si>
    <t>GRUPO ARTÍSTICO DE CORTA TRAYECTORIA</t>
  </si>
  <si>
    <t>Agrupación Teatral o artística de minimo 6 personas de carácter profesional que maneje diferentes técnicas con una puesta en escena entre 45 - 60 minutos.
Experiencia certificada de 1 año</t>
  </si>
  <si>
    <t>GRUPO ARTÍSTICO DE MEDÍANA TRAYECTORIA</t>
  </si>
  <si>
    <t>Agrupación Teatral o artística de minimo 6 personas de carácter profesional que maneje diferentes técnicas con una puesta en escena entre 45 - 60 minutos.
Experiencia certificada de 2 a 5 años</t>
  </si>
  <si>
    <t>GRUPO ARTÍSTICO DE LARGA TRAYECTORIA</t>
  </si>
  <si>
    <t>Agrupación Teatral o artística de minimo 6 personas de carácter profesional que maneje diferentes técnicas con una puesta en escena entre 45 - 60 minutos. Experiencia certificada de mas de 5 años</t>
  </si>
  <si>
    <t>SOLISTA DE CORTA TRAYECTORIA</t>
  </si>
  <si>
    <t>Solista para eventos varios en la localidad debe contar con todo el equipo para el desarrollo de la presentación. Diversidad de géneros musicales. (Incluido Transporte, Instrumentos) por Hora de Presentación Experiencia certificada de 1año</t>
  </si>
  <si>
    <t>SOLISTA DE MEDÍANA TRAYECTORIA</t>
  </si>
  <si>
    <t>Solista para eventos varios en la localidad debe contar con todo el equipo para el desarrollo de la presentación. Diversidad de géneros musicales. (Incluido Transporte, Instrumentos) por Hora de Presentación
Experiencia certificada de 2 a 5 años</t>
  </si>
  <si>
    <t>SOLISTA DE LARGA TRAYECTORIA</t>
  </si>
  <si>
    <t>Solista para eventos varios en la localidad debe contar con todo el equipo para el desarrollo de la presentación. Diversidad de géneros musicales. (Incluido Transporte, Instrumentos) por Hora de Presentación
Experiencia certificada de mas de 5 años</t>
  </si>
  <si>
    <t>AUDITORIO O SALÓN SENCILLO</t>
  </si>
  <si>
    <t>Alquiler por hora, incluyendo servicio de aseo, para el desarrollo de sesiones con capacidad para grupos entre cincuenta y ochenta personas, servicios de baño según la capacidad. Incluye mesas, herramientas tecnologicas (Video Beam, Sonido, Microfonos, Pantalla) para el desarrollo de las actividades, sillas y sonido basico.</t>
  </si>
  <si>
    <t>AUDITORIO TIPO 1</t>
  </si>
  <si>
    <t>Alquiler por hora, incluyendo servicio de aseo, para el desarrollo de sesiones con capacidad para grupos entre cien a doscientas personas, servicios de baño según la capacidad. Incluye mesas, herramientas tecnologicas (Video Beam, Sonido, Microfonos, Pantalla) para el desarrollo de las actividades, sillas y sonido</t>
  </si>
  <si>
    <t>AUDITORIO TIPO 2</t>
  </si>
  <si>
    <t>Alquiler por hora, incluyendo servicio de aseo, para el desarrollo de sesiones con capacidad para grupos de mas de 300 personas, servicios de baño según la capacidad. Incluye mesas, herramientas tecnologicas (Video Beam, Sonido, Microfonos, Pantalla) para el desarrollo de las actividades, sillas y sonido</t>
  </si>
  <si>
    <t>ALQUILER DE SONIDO 4.000 WATTS</t>
  </si>
  <si>
    <t>Alquiler por día de Sistema de sonido de 4.000 watts, dos (2) bajos de 2.000 watts cada uno. dos (2) cabinas activas. una (1) consola de ocho (8) canales. dos (2) potencias - amplificador - 2500 watts. ocho (8) micrófonos cableados necesarios. (deben incluir montaje, desmontaje y pruebas con cuatro (4) horas de antelación de iniciar el evento). Debe incluir personal de operación de los equipos. INSTALACIÓN, TRASPORTE Y ENTREGA EN EL LUGAR REQUERIDO, MONTAJE Y DESMONTAJE. (hasta acabar el evento con un maximo de una  jornada de 24 horas contadas despues de la instalacion del sonido)</t>
  </si>
  <si>
    <t>DÍA</t>
  </si>
  <si>
    <t xml:space="preserve"> ALQUILER DE SONIDO 4.000 WATTS</t>
  </si>
  <si>
    <t>Hora adicional de alquiler de Sistema de sonido de 4.000 watts, dos (2) bajos de 2.000 watts cada uno. dos (2) cabinas activas. una (1) consola de ocho (8) canales. dos (2) potencias - amplificador - 2500 watts. ocho (8) micrófonos cableados necesarios. (deben incluir montaje, desmontaje y pruebas  con cuatro (4) horas de antelación de iniciar el evento). Debe incluir personal de operación de los equipos. INSTALACIÓN, TRASPORTE Y ENTREGA EN EL LUGAR REQUERIDO, MONTAJE Y DESMONTAJE</t>
  </si>
  <si>
    <t>ALQUILER DE SONIDO 16.000 WATTS</t>
  </si>
  <si>
    <t>Alquiler por día de Sonido de 16.000 watts, 8 cabinas “line array” (auto potenciadas)  4 sub bajos (auto-potenciados) sonido de escenario: 6 cabinas (monitores de piso) (auto potenciados), 2 cabinas a 3 vías (sistema de side fill) (auto-potenciados) 2 cabinas para (monitores drum fill) (auto-potenciados), consola digital de 32, canales, 1 ,24 micrófonos dinámicos: - instrumentales y vocales, 4 trípodes, 24 bases tipo boom , 2 micrófonos de mano o DÍAdema inalámbricos profesionales, personal técnico por dos días con trasporte incluido. • 10 cajas directas activas y pasivas. 7 retornos.
 INCLUYE INSTALACIÓN, TRASPORTE Y ENTREGA EN EL LUGAR REQUERIDO, MONTAJE Y DESMONTAJE. Deben incluir pruebas y montaje con cuatro (4) horas de antelación de iniciar el evento). (hasta acabar el evento con un maximo de una  jornada de 24 horas contadas despues de la instalacion del sonido)</t>
  </si>
  <si>
    <t>hora adicional de Sonido de 16.000 watts, 16 cabinas “line array” (auto potenciadas) 8 sub bajos (auto-potenciados) sonido de escenario: 6 cabinas (monitores de piso) (auto potenciados), 2 cabinas a 3 vías (sistema de side fill) (auto-potenciados) 2 cabinas para (monitores drum fill) (auto-potenciados), consola digital de 32, canales, 1 ,24 micrófonos dinámicos: - instrumentales y vocales, 4 trípodes, 24 bases tipo boom , 2 micrófonos de mano o DÍAdema inalámbricos profesionales, personal técnico por dos días con trasporte incluido. • 10 cajas directas activas y pasivas. 7 retornos.
 INCLUYE INSTALACIÓN, TRASPORTE Y ENTREGA EN EL LUGAR REQUERIDO, MONTAJE Y DESMONTAJE. Deben incluir pruebas y montaje con cuatro (4) horas de antelación de iniciar el evento).</t>
  </si>
  <si>
    <t>ALQUILER DE SONIDO 32.000 WATTS</t>
  </si>
  <si>
    <t>Alquiler por día de Sonido de 16.000 watts, 16 cabinas “line array” (auto potenciadas) 8 sub bajos (auto-potenciados) sonido de escenario: 6 cabinas (monitores de piso) (auto potenciados), 2 cabinas a 3 vías (sistema de side fill) (auto-potenciados) 2 cabinas para (monitores drum fill) (auto-potenciados), consola digital de 32, canales, 1 ,24 micrófonos dinámicos: - instrumentales y vocales, 4 trípodes, 24 bases tipo boom , 2 micrófonos de mano o DÍAdema inalámbricos profesionales, personal técnico por dos días con trasporte incluido. • 10 cajas directas activas y pasivas. 7 retornos.
 INCLUYE INSTALACIÓN, TRASPORTE Y ENTREGA EN EL LUGAR REQUERIDO, MONTAJE Y DESMONTAJE. Deben incluir pruebas y montaje con cuatro (4) horas de antelación de iniciar el evento). (hasta acabar el evento con un maximo de una  jornada de 24 horas contadas despues de la instalacion del sonido)</t>
  </si>
  <si>
    <t>DIA</t>
  </si>
  <si>
    <t>BACKLINE RIDER TIPO 1</t>
  </si>
  <si>
    <t>Alquiler por día de backline.
Cabina cabezote para bajo 4X10 de marca reconocida profesional, amplificador para guitarra , batería de 5 piezas y bases para crash, ride y hit hat.  Deben incluir pruebas y montaje  con cuatro (4) horas de antelación de iniciar el evento).</t>
  </si>
  <si>
    <t>BACKLINE RIDER TIPO 2</t>
  </si>
  <si>
    <t>Alquiler por día de backline.
Cabina cabezote para bajo 4X10 de marca reconocida profesional, amplificador para guitarra.  8 sistemas de monitoreo inear con su respectivo bodypack profesionales tipo sennheiser 2050 o Shure psm 1000, piano profesional con su respectiva base, 2 cajas directas con cable 2x1 para computador, Deben incluir pruebas y montaje  con cuatro (4) horas de antelación de iniciar el evento).</t>
  </si>
  <si>
    <t>BACKLINE RIDER TIPO 3</t>
  </si>
  <si>
    <t>Alquiler por día de backline.
Cabina cabezote para bajo 4X10 de marca reconocida profesional, dos (2) amplificadores para guitarra.  12 sistemas de monitoreo inear con su respectivo bodypack profesionales, piano profesional con su respectiva base, 2 Congas con base, 1 timbal con base para campanas,  batería de 5 piezas y bases para crash, ride y hit hat.  Deben incluir pruebas y montaje  con cuatro (4) horas de antelación de iniciar el evento).</t>
  </si>
  <si>
    <t>ALQUILER DE PANTALLA LED</t>
  </si>
  <si>
    <t>Alquiler por día de Pantalla led de 3mm pich tecnología smd in door con estructura portante 6mts x 4mts.
INCLUYE INSTALACIÓN, TRASPORTE Y ENTREGA EN EL LUGAR REQUERIDO, MONTAJE Y DESMONTAJE. Deben incluir pruebas y montaje con cuatro (4) horas de antelación de iniciar el evento).</t>
  </si>
  <si>
    <t>MICRÓFONO DE SOLAPA</t>
  </si>
  <si>
    <t xml:space="preserve">Alquiler por día de microfono con accesorios incluidos </t>
  </si>
  <si>
    <t>MICRÓFONO INALÁMBRICO</t>
  </si>
  <si>
    <t xml:space="preserve">Alquiler por día de micrófono con sistema VHF y circuito de retroalimentación efectiva con sistema de supresión de ruido. </t>
  </si>
  <si>
    <t>MODEM</t>
  </si>
  <si>
    <t xml:space="preserve">Alquiler por día de moden Inalámbrico de internet de alta potencia 450 Mbps para conexión minimo de 10 equipos, </t>
  </si>
  <si>
    <t>FOTOCOPIAS</t>
  </si>
  <si>
    <t>Formatos de inscripción blanco y negro, entre otros</t>
  </si>
  <si>
    <t>CARPA 12X12</t>
  </si>
  <si>
    <t>Alquiler por día de Carpa estructural lona 100% impermeable; resistente a la intemperie tipo hangar, Lona alta densidad, alto calibre con microfibras internas para mayor duración calibre 700 a 530 fibras de 12x12 mts con techo blanco con laterales. debe tener extintor multiproposito 20 libras.</t>
  </si>
  <si>
    <t>CARPA 12X6</t>
  </si>
  <si>
    <t>Alquiler por día de Carpa estructural lona 100% impermeable; resistente a la intemperie tipo hangar de 12x6 mts, Lona alta densidad, alto calibre con microfibras internas para mayor duración calibre 700 a 530 fibras con techo blanco con laterales. debe tener extintor multiproposito 20 libras.</t>
  </si>
  <si>
    <t>TARIMA-CARPA 12x6</t>
  </si>
  <si>
    <t>Alquiler por día de Tarima de 12 x 6 mts con carpa estructural, escalera a la altura requerida (1,5 mts) y faldones. Estructura certificada, debe tener extintor multiproposito 20 libras.</t>
  </si>
  <si>
    <t>TARIMA-CARPA 12x12</t>
  </si>
  <si>
    <t>Alquiler por dia de  Techo Estructura en Trus 12x12 mts con carpa tipo hangar, escalera a la altura requerida (1,5 mts) y faldones. Lona alta densidad, alto calibre con microfibras internas para mayor duración calibre 700 a 530 fibras, Tarima de 25 tablones, Scaffold para sistema PA de 9 mts de Alto y estructura certificada. debe tener extintor multiproposito 20 libras.</t>
  </si>
  <si>
    <t>SILLAS</t>
  </si>
  <si>
    <t>Alquiler por día de sillas plásticas con brazos para adultos</t>
  </si>
  <si>
    <t>MESAS</t>
  </si>
  <si>
    <t>Alquiler por día de mesas plásticas 4 puestos para adultos</t>
  </si>
  <si>
    <t>MESAS exhibición</t>
  </si>
  <si>
    <t>Alquiler por día de mesas de 90X60 cm para la exhibición. Material (platico o madera o MDF)</t>
  </si>
  <si>
    <t>BAÑO PORTÁTIL BÁSICO</t>
  </si>
  <si>
    <t>Alquiler de unidad sanitaria de Alto 228,6am x Ancho 109,2cm x Largo 119,8cm. Capacidad de Depósito: 355 Lt. Lavamanos interno de 7,5 gl, dispensador de papel higiénico. Incluye instalación, trasporte y entrega en el lugar requerido, montaje y desmontaje</t>
  </si>
  <si>
    <t>JORNADA</t>
  </si>
  <si>
    <t>BAÑO PORTÁTIL PARA DISCAPACITADOS</t>
  </si>
  <si>
    <t xml:space="preserve">Alquiler de unidad sanitaria dimensiones internas Dimensiones Internas 160 x 135 x 220 cm. Dimensiones externas Dimensiones Externas 220 x 180 x 225 cm Capacidad de Depósito: 355 Lt. Lavamanos interno de 7,5 gl, dispensador de papel higiénico. Tipo de Bomba: bomba de pie. 300 lavadas de manos de 30 seg.
Incluye instalación, trasporte y entrega en el lugar requerido, montaje y desmontaje. </t>
  </si>
  <si>
    <t>BAÑO PORTÁTIL CON LAVAMANOS</t>
  </si>
  <si>
    <t>Alquiler de unidad sanitaria de Alto 228,6am x Ancho 109,2cm x Largo 119,8cm. Capacidad de Depósito: 355 Lt. Lavamanos interno de 7,5 gl, dispensador de papel higiénico. Tipo de Bomba: bomba de pie. 300 lavadas de manos de 30 segundos.
Incluye instalación, trasporte y entrega en el lugar requerido, montaje y desmontaje</t>
  </si>
  <si>
    <t>PLANTA ELÉCTRICA 50 KVA</t>
  </si>
  <si>
    <t>Alquiler de Planta Eléctrica de 50 KVA (transporte, parcial de corriente 10 metros, trifásica, tierra y neutro, operario), e insonorizada. (1 jornada)</t>
  </si>
  <si>
    <t>UNIDAD/JORNADA</t>
  </si>
  <si>
    <t>PLANTA ELÉCTRICA 75 KVA</t>
  </si>
  <si>
    <t>Alquiler por día de Planta Eléctrica de 75 KVA (transporte, parcial de corriente 10 metros, trifásica, tierra y neutro, operario) e insonorizada</t>
  </si>
  <si>
    <t>PLANTA ELÉCTRICA 100 KVA</t>
  </si>
  <si>
    <t>Alquiler por día  de Planta Eléctrica de 100 KVA (transporte, parcial de corriente 10 metros, trifásica, tierra y neutro, operario), e insonorizada. (1 jornada)</t>
  </si>
  <si>
    <t>PLANTA ELÉCTRICA 120 KVA</t>
  </si>
  <si>
    <t>Alquiler por día de Planta Eléctrica de 120 KVA (transporte, parcial de corriente 10 metros, trifásica, tierra y neutro, operario), e insonorizada. (1 Jornada)</t>
  </si>
  <si>
    <t>VALLAS TIPO CONCIERTO</t>
  </si>
  <si>
    <t>Alquiler por día de Vallas Tipo Concierto con las siguientes dimensiones: Largo: 2,00mts  Ancho: 1,40 mts Diámetro de Tubo: 11/4 pulgadas.  Fabricadas en tubo de alta resistencia. Patas de 40 cm. por 20 cm. para perfecto sostenimiento.</t>
  </si>
  <si>
    <t>UNIDAD/DÍA</t>
  </si>
  <si>
    <t>INTERPRETE DE SEÑAS</t>
  </si>
  <si>
    <t>Interprete de señas (Certificado de experiencia en eventos con población en condición de discapacidad auditiva, mínimo un (1) año, para lo cual el ejecutor certificará su idoneidad. Servicio por hora</t>
  </si>
  <si>
    <t>PERSONA/HORA</t>
  </si>
  <si>
    <t>MEDALLAS</t>
  </si>
  <si>
    <t>Medalla Redonda en Zamack de 5 cms de diámetro en alto relieve (diseño estandar) con cinta gruesa marcada a 1 tinta.</t>
  </si>
  <si>
    <t>TROFEOS EN ACRÍLICO</t>
  </si>
  <si>
    <t>Trofeo elaborado en lámina de acrílico 100% original color cristal calibre 10 mm de medida 15x15cm cuerpo y base de medida 17cm x 6cm biselada en los lados, grabada en cuerpo con impresión digital full color.</t>
  </si>
  <si>
    <t>TROFEOS EN COPA BISELADA</t>
  </si>
  <si>
    <t>Trofeo de 40 cm de Altura, base en madera, Copa Biselada  acabado imitacion  (Plateada ó Dorada) y Placas Fotograbadas</t>
  </si>
  <si>
    <t>PLACA EN MADERA Y ALUMINIO</t>
  </si>
  <si>
    <t>Placas de reconocimiento con base en madera 20cm x 25 cm y fotograbadas en aluminio</t>
  </si>
  <si>
    <t>PLACA EN ACRÍLICO</t>
  </si>
  <si>
    <t>Placas de reconocimiento 25cm x 20cm en acrilico de 12mm. Grabada a laser y/o color con respectivo soporte en acrilico tipo tripode.</t>
  </si>
  <si>
    <t>GRUPO ARTÍSTICA TIPO CIRCO</t>
  </si>
  <si>
    <t>Agrupación Teatral o de Circo de carácter profesional de minimo 12 personas que maneje diferentes técnicas circenses con una puesta en escena en la que usen implementos como Zancos, Monociclos, Esferas, Clavas, Vestuario, Máscaras, Maquillaje, entre otros (entre 30 y 45 minutos) 
Experiencia certificada de mas de 5 años</t>
  </si>
  <si>
    <t>AGRUPACIÓN</t>
  </si>
  <si>
    <t>CUENTERO</t>
  </si>
  <si>
    <t>Presentación de funcion de narración oral ó cuentería para niños, jovenes y/o adultos. 1 Hora</t>
  </si>
  <si>
    <t>ANIMACIÓN BÁSICA</t>
  </si>
  <si>
    <t>Paquete recreación básica: Taller de pinturitas y globoflexia, obra de títeres, un personaje gigante, sonido básico, recreación dirigida. 100 niños. 2 Horas</t>
  </si>
  <si>
    <t>PAQUETE</t>
  </si>
  <si>
    <t>RADIO WALKIE TALKIE</t>
  </si>
  <si>
    <t>Alquiler por día de radios walkie talkie con frecuencia UHF y 16 canales, y manos libres, bateria completamente cargada.</t>
  </si>
  <si>
    <t>DÍA/UNIDAD</t>
  </si>
  <si>
    <t>ILUMINACIÓN PARA CARPAS</t>
  </si>
  <si>
    <t>Alquiler por día de Sistema de iluminación básica para carpas. Deben incluir pruebas y montaje  con cuatro (4) horas de antelación de iniciar el evento).</t>
  </si>
  <si>
    <t>JEFE DE EMERGENCIAS</t>
  </si>
  <si>
    <t>Persona designada por la Organización como responsable del Desarrollo del Evento, su Plan General y de la Preparación y Respuesta a Emergencias, coordinando operativamente los diferentes grupos internos (En el Desarrollo Normal del Evento y en caso de Emergencia), y apoyando las acciones de las autoridades. Esta persona tiene contacto directo con el Productor y Empresario del evento para cualquier requerimiento.
Debe tener radio de dos vías (con pila de repuesto y cargador) y estar identificado con escarapela, brazaletes, sellos y prendas distintivas.</t>
  </si>
  <si>
    <t>PRESENTADOR</t>
  </si>
  <si>
    <t>Servicios de presentación por evento de un profesional en comunicación social o áreas afines con experiencia en moderación y/o  presentación  de eventos con aglomeración de público.</t>
  </si>
  <si>
    <t>PUBLICIDAD</t>
  </si>
  <si>
    <t>BACKING PORTABLE</t>
  </si>
  <si>
    <t>Impresión digital a 1440 DPI full color a 4x0 tintas, sobre banner de 13 onzas para exteriores con tintas de base solvente. Bolsillos por sellado térmico o sellado de alta frecuencia (electro sellado). con estructura metálica liviana y de fácil armado y desarmado, con maletín. Tamaño 4.00*2.00 Mts.</t>
  </si>
  <si>
    <t>METRO CUADRADO DE PENDÓN</t>
  </si>
  <si>
    <t>Metro cuadrado de pendón, Impresión digital a 1440 DPI full color a 4x0 tintas, sobre banner de 13 onzas para exteriores con tintas de base solvente, con soporte lateral o ojales en las esquinas.</t>
  </si>
  <si>
    <t>M2</t>
  </si>
  <si>
    <t>PASACALLES</t>
  </si>
  <si>
    <t>Medidas: 3 x 1 metros, Material: Banner, Tintas: 4 x 0, Acabados: Palos de madera de 1,5 mts en cada extremo, instalados y asegurados</t>
  </si>
  <si>
    <t>PENDÓN TIPO ARAÑA</t>
  </si>
  <si>
    <t>Pendón tamaño 1 x 2 mts impreso a 4 x 0 tintas sobre banner de 13 onzas a 1440 DPI de resolución con soporte araña en aluminio y maletín</t>
  </si>
  <si>
    <t>PENDÓN ROLLUP</t>
  </si>
  <si>
    <t>Tamaño 1x2 mts impreso a 4x0 tintas sobre banner de 13 onzas a 1440 dpi de resolución, con estructura roll up y su respectivo maletín para transportar</t>
  </si>
  <si>
    <t>ROLL UP METÁLICO</t>
  </si>
  <si>
    <t>Expositor autoenrollable de aluminio a una cara. Perfil superior de pinza para un más rápido montaje, incluye bolsa de transporte tamaño de la gráfica 85x206 cms (los 6 cm inferiores quedan en el interior del enrollable una vez montado), incluye gráfica impresa a todo color y calidad fotográfica.</t>
  </si>
  <si>
    <t>PARAGUAS MARCADA CON LOGO</t>
  </si>
  <si>
    <t>Paraguas tipo GOLF redonda, en poliester pongee 190 T, Herraje metálico con fibra de vidrio, mango en espuma, correa en velcro y funda para cargar. 97 cms de alto. 8 Cascos de 50 cms de ancho x 67 cms de alto y cobertura de 130 cms. Impresión en screen con logo institucional. en policromía en 4 cascos intercalados.</t>
  </si>
  <si>
    <t>ESFERO RETRÁCTIL MARCADO CON LOGO</t>
  </si>
  <si>
    <t>Medida de 13.5 cms x 1.3 cms, en polímero de alta densidad. Con impresión por tampografía o sublimación con logo institucional marcado a una cara en una tinta. Sistema mecánico de punta retráctil. Marcado a full color.</t>
  </si>
  <si>
    <t>ESFERO RETRÁCTIL MARCADO CON LOGO, CON PAD PARA PANTALLAS (SMARTHPHONE O TABLETA)</t>
  </si>
  <si>
    <t>LLAVERO MICRO INYECTADO LOGO</t>
  </si>
  <si>
    <t>Llaveros cuadrados, en PVC Micro Inyectado, logo en alto relieve en policromía con Aro Metálico y cordón de color negro, de 4 cms x 4 cms x 0,5 cms. Impresión a full color.</t>
  </si>
  <si>
    <t>MUGS CON LOGO</t>
  </si>
  <si>
    <t>Mug cerámico de 11 onzas de capacidad, color blanco con estampación de logo en policromía por sublimación. Con medidas de 8,3 cms de diámetro 9,5 cms de altura. Impresión a full color</t>
  </si>
  <si>
    <t>MUGS CON DOBLE IMPRESIÓN, SENSIBLE AL CALOR (CAMBIA DE ACUERDO A LA TEMPERATURA DEL LÍQUIDO INTERNO)</t>
  </si>
  <si>
    <t>Mug cerámico de 11 onzas de capacidad,color blanco con estampación de logo . en policromía por sublimación. Con medidas de 8,3 cms de diámetro 9,5 cms de altura. Impresión a full color</t>
  </si>
  <si>
    <t>BOLSA ECOLÓGICA</t>
  </si>
  <si>
    <t>Bolsa en tela Kambrel color blanco y/o negra con logo, impresa en screen a una tinta y dobe cara, con medidas de 44 cms x 45 cms. Bolsa tipo playera, no requiere cierre.</t>
  </si>
  <si>
    <t>TULA DEPORTIVA</t>
  </si>
  <si>
    <t>Tula morral en lona poliester 210 D, con cordón para cargar y cerrar, medidas de 43,5 cms de alto x 34,5 cms de ancho. Marcación en screen con logo en policromía a una cara. Área de marcación de 25 cms</t>
  </si>
  <si>
    <t>MEMORIA USB</t>
  </si>
  <si>
    <t>Memoria USB publicitaria, 64G de capacidad, marcación láser</t>
  </si>
  <si>
    <t>BOTONES 5.5 CM</t>
  </si>
  <si>
    <t>De 5,5 cm de diámetro, impreso en policromía digital, con tapa y contratapa metálica, recubrimiento frontal en acetato brillante y gancho prendedor trasero, tipo americano.</t>
  </si>
  <si>
    <t>BOTONES 10CM</t>
  </si>
  <si>
    <t>De 10 cm de diámetro, impreso en policromía digital, con tapa y contratapa metálica, recubrimiento frontal en acetato brillante y gancho prendedor trasero, tipo americano.</t>
  </si>
  <si>
    <t>MANILLAS DE SILICONA</t>
  </si>
  <si>
    <t>manilla en silicona, diferentes colores, medidas, 3,7 cm y circunferencia 22.5 cms, area de marca 3,5 cm, tampografía en silicona una sola tinta.</t>
  </si>
  <si>
    <t>BOTILITO</t>
  </si>
  <si>
    <t>En plástico tritan de alta resistencia y durabilidad. Libre de bpa bisphenol-a varios colores. Impresión logo en policromía.</t>
  </si>
  <si>
    <t>ELEMENTOS ANTIESTRES (POLIURETANO)</t>
  </si>
  <si>
    <t>Poliuterano, medidas máximas de 10cm x10cm área de marca máximo 4,5 cm tampografía, diseños variados (balones, corazones, llantas, rectángulos, etc.)</t>
  </si>
  <si>
    <t>IMANES</t>
  </si>
  <si>
    <t>Láminas imantadas en medida de 6.5 cms por 10 cms troqueladas con impresión digital a 1440 DPI reales, colaminadas.</t>
  </si>
  <si>
    <t>PITO PLÁSTICO</t>
  </si>
  <si>
    <t>Pitos plásticos (PITOS MARCADOS CON 2 LOGOS A 1 TINTA)</t>
  </si>
  <si>
    <t>PELOTAS</t>
  </si>
  <si>
    <t>Pelotas X 50 Para Piscina De Pelotas - colores vivos que no se aplasten, marcados con logo a una tinta</t>
  </si>
  <si>
    <t>CAMISETA TIPO POLO</t>
  </si>
  <si>
    <t>Camiseta tipo polo color blanco confeccionada en 100% algodón de 200gr. Cuello y puños tejidos y pechera con 3 botones. Bordados: frente lado derecho “logo” en policromía, frente lado izquierdo escudo de Bogotá, incluyendo el logo vigente y autorizado en el distrito, logo en la parte posterior logo o campaña del evento que se esté realizando en su momento.</t>
  </si>
  <si>
    <t>TULAS REFLECTIVAS</t>
  </si>
  <si>
    <t>Tulas reflectivas (EN MATERIAL CAMBRE CON CORDON PARA AJUSTAR Y CARGAR LINEAS REFLECTIVAS EN EL FRENTE. MEDIDAS: 33,75 X 40 CMS. MARCADA EN SCREEN A DOS TINTAS. TAMAÑO LOGOS 15 X 10 CMS.)</t>
  </si>
  <si>
    <t>BANDERÍN CON SOPORTE PARA BICICLETA</t>
  </si>
  <si>
    <t>Banderín para bicicleta con la imagen institucional de la Alcaldía Local de Fontibón impresión a 1 tinta, con soporte adaptador para la bicicleta.</t>
  </si>
  <si>
    <t>AGENDA MARCADA TIPO 1</t>
  </si>
  <si>
    <t>Dimensiones en cm: Largo 25, Alto 20. con 100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t>
  </si>
  <si>
    <t>AGENDA MARCADA TIPO 2</t>
  </si>
  <si>
    <t>Agenda Pequeña cuadriculada en papel Bond o Earth Pack 70 grs. Tamaño: 10.5 x 15.5 cms. 50 hojas internas iguales impresas a 1×1 tintas Pasta dura en cartón de 1.5 mm. forrado en Propalcote de 150 grs. Guardas sin impresión, Pasta Impresa a 4 tintas y laminado mate en carátulas y guardas, Anillo metálico Doble O en dos tramos con esfero y logos institucionales</t>
  </si>
  <si>
    <t>DISEÑO DE PIEZA PUBLICITARIA DIGITAL</t>
  </si>
  <si>
    <t>Diseño gráfico profesional de una pieza digital para redes sociales o medios impresos (imagen .JPG y .PNG) y una versión para impresión (formato tabloide).</t>
  </si>
  <si>
    <t>CALCOMANÍA</t>
  </si>
  <si>
    <t>Calcomania de la alf según formato de tamaño de 5cm por 5cms a dos tintas. vinilo adhesivo</t>
  </si>
  <si>
    <t>AGENDA ECOLÓGICA CON ESFERO</t>
  </si>
  <si>
    <t>LIBRETA Y BOLIGRAFO EN CARTÓN EN DIFERENTES COLORE, MEDIDAS 14CMX18CM AREA DE MARCA 4,5CM, TAMPOGRAFIA.</t>
  </si>
  <si>
    <t>VOLANTES TIPO 1</t>
  </si>
  <si>
    <t>tamaño media carta impreso a 4x4 tintas en propalcote de 90 gramos. x 1000 unidades</t>
  </si>
  <si>
    <t>TIRAJES</t>
  </si>
  <si>
    <t>VOLANTES TIPO 2</t>
  </si>
  <si>
    <t>tamaño carta impresa a a 4x4 tintas en propalcote blanco de 90 gramos x 1000 unidades</t>
  </si>
  <si>
    <t>VOLANTES TIPO 3</t>
  </si>
  <si>
    <t>tamaño 1/4 carta impreso a a 4x4 tintas en propalcote blanco de 90 gramos x 1000 unidades</t>
  </si>
  <si>
    <t>AFICHES TIPO 1</t>
  </si>
  <si>
    <t>tamaño 21*33 en papel propalcote de 200 gramos impreso a 4*0 tintas x 100 unidades</t>
  </si>
  <si>
    <t>AFICHES TIPO 2</t>
  </si>
  <si>
    <t>tamaño 48*68 en papel propalcote de 200 gramos impreso a 4*0 tintas x 100 unidades</t>
  </si>
  <si>
    <t>AFICHES TIPO 3</t>
  </si>
  <si>
    <t>tamaño 98*68 en papel propalcote de 200 gramos impreso a 4*0 tintas x 10 unidades</t>
  </si>
  <si>
    <t xml:space="preserve">BIEN </t>
  </si>
  <si>
    <t>AFICHE TIPO 4</t>
  </si>
  <si>
    <t>tamaño 28*43 en papel propalcote de 200 gramos impreso a 4*0 tintas x 100 unidades</t>
  </si>
  <si>
    <t>REVISTA</t>
  </si>
  <si>
    <t>Medida 200 x 300 mm, en papel propalcote de 150 grs, de 4 páginas, 4x4 tintas, 44 páginas, caballete con dos ganchos. Entregado en cajas. x 100 unidades</t>
  </si>
  <si>
    <t>CARTILLA</t>
  </si>
  <si>
    <t>Tamaño 21x13,5 12 páginas interiores impresas sobre esmaltado C2S de 115 gr/m2. Con caratula en esmaltado de 250 gr/m2 impresas en policromía por una cara, cosidas al caballete como acabado. x 100 unidades</t>
  </si>
  <si>
    <t>LIBRETA ANILLADA</t>
  </si>
  <si>
    <t>Tamaño 16,5x23 Encuadernación con argollado doble o x el lado de 16.5 cm. Color blanco Carátula impresa a 4/0 tintas en papel esmaltado brillante c2s de 200 gramos con plastificado al calor mate por una cara. (2 tapas). 80 páginas iguales, impresas a 1x1 tinta en papel bond blanco de 75 gr/m2.</t>
  </si>
  <si>
    <t>ESCARAPELA</t>
  </si>
  <si>
    <t>Impresas en policromía por una cara sobre un papel esmaltado de 200 gr/m2, en un tamaño de 10x13 cms con forro cordón y gancho correspondiente.</t>
  </si>
  <si>
    <t>STICKERS</t>
  </si>
  <si>
    <t>TAMAÑO 6 CMS DE DIAMETRO. IMPRESIÓN SOBRE VINILO REFLECTIVO FULL COLOR A 1440 DPI. CON SEMICORTE. x 100 unidades</t>
  </si>
  <si>
    <t>FOLLETOS</t>
  </si>
  <si>
    <t>Carta a tres cuerpos, abierto 4 tintas, propalcote 115 gr. x 1000 unidades</t>
  </si>
  <si>
    <t>CARTILLAS DE 16 A 32 PÁGINAS</t>
  </si>
  <si>
    <t>páginas internas bond 4 tintas, con portadas en propalcote 200 a 4 tintas</t>
  </si>
  <si>
    <t>YOYO PARA CARNÉ</t>
  </si>
  <si>
    <t>yoyo cara carné, impreso a una tinta</t>
  </si>
  <si>
    <t>AVISOS INFORMATIVOS</t>
  </si>
  <si>
    <t>Avisos informativos 20*25 o 20*30 en poliestireno calibre 20, instalado en punto</t>
  </si>
  <si>
    <t>DUMMIE</t>
  </si>
  <si>
    <t>Dummie de 3x3 mts. Fabricado en tela Campero. Marcación digital 1440 DPI de resolución sobre Lafsol camper Ink con tintas ecológicas. Motor interno de 110 Voltios e iluminación interna. Maleta fabricada en tela polar debidamente marcada, cuerdas de anclaje.</t>
  </si>
  <si>
    <t xml:space="preserve">PRODUCCIÓN AUDIOVISUAL </t>
  </si>
  <si>
    <t>Producción edición y entrega de video Clips, mínimo (1) minutos y máximo (3) minutos cada uno, entregados en formatos para divulgación en redes sociales, Contenido de acuerdo a lo solicitado por la entidad; este valor incluye todos los gastos necesarios para la producción y postproducción. (transporte, alquiler de equipos, pago de talento humano adicional, etc.)</t>
  </si>
  <si>
    <t xml:space="preserve">PLEGABLE </t>
  </si>
  <si>
    <t>Plegable impreso en propalcote de 150 gr. Tamaño carta a cuatro (4) tintas, acabado brillante, plegado tipo envolvente, impreso a dos caras X 1000 UNIDADES</t>
  </si>
  <si>
    <t>BUS</t>
  </si>
  <si>
    <t>Alquiler de buses con capacidad de 40 pasajeros en perfectas condiciones técnicas con documentación completamente al día Modelo Mínimo 2015 (SOAT, Revisión Técnico-Mecánica, Tarjeta de Propiedad, Copia de revisión de ultimo Mantenimiento) para transporte, con recorrido dentro de ciudad de Bogotá (Incluye ida y regreso al sitio de origen al finalizar el evento), el conductor debe cumplir con la normatividad vigente para conducir un vehículo público, licencia de conducción vigente y demás requeridos para el transporte de pasajeros.</t>
  </si>
  <si>
    <t>PAPELERÍA</t>
  </si>
  <si>
    <t>CERTIFICADO</t>
  </si>
  <si>
    <t>• Papel propalcote o ecológico tamaño carta.
• Logos oficiales (Alcaldía Local / Constructoras / Proceso).
• Firmado por quien corresponda según las indicaciónes del apoyo a la supervisión
• Entrega en carpeta o sobre.
Nota: El diseño debe de ser Aprobado por el apoyo a la supervisión del proyecto</t>
  </si>
  <si>
    <t xml:space="preserve">Cartulina </t>
  </si>
  <si>
    <t xml:space="preserve"> Cartulina Bristol Pliego 70 x 100 cm Tamaño: 70 x 100 cm,Gramaje: 180 gr. Paquete por 10 unidades</t>
  </si>
  <si>
    <t xml:space="preserve"> UNIDAD</t>
  </si>
  <si>
    <t xml:space="preserve">Marcadores </t>
  </si>
  <si>
    <t xml:space="preserve">Marcador resistente al agua con tinta de secado rápido
Ideal para madera, metal, vidrio, plástico y cartón,
Punta biselada, Ancho de trazo: 1.6 – 2.3 – 4.9 mm, rendimiento de 500 +-50 m, peso de 0,017kg, dimenciones de 14*1,6cm de diametro, 6 colores diferentes, composicion de la tinta a base de alcohol, </t>
  </si>
  <si>
    <t>CAJA X 6</t>
  </si>
  <si>
    <t xml:space="preserve">Post-it </t>
  </si>
  <si>
    <t>Bloc de notas adhesivas Post-it® con Super Adhesivo 76 
x 76 mm con 100 hojas por block, colores surtidos, papel bristol de 120 gr, paquete de 5 block u 500 hojas</t>
  </si>
  <si>
    <t>UINIDAD</t>
  </si>
  <si>
    <t xml:space="preserve">Bloq hojas iris </t>
  </si>
  <si>
    <t>Block Iris 35 hojas, material 1 caratula LWC C11 60g, calibre 0,11+- 0,020mm, material 2 paginas inferiores Bond C8 56 gr, calibre 0,20+- 0,0020mm,ancho de 207 mm, alto 276 mm, colores surtidos verde limon, amarillo, azul claro, naranja, rojo, azul oscuro, lila, verde</t>
  </si>
  <si>
    <t xml:space="preserve">Resma </t>
  </si>
  <si>
    <t>Modelo: Carta- Formato: Envoltorio de Resma- Cantidad: 500 hjs- Material: A base de Caña de Azúcar- Dimensiones: 21.6 x 27.9 cm- Peso: 75 grs/m²- Color: Blanco- Blancura/Albura: 92%- Tolerancia: (+ o - ) 5% en Cantidad. 100% Reciclables.</t>
  </si>
  <si>
    <t xml:space="preserve">colores </t>
  </si>
  <si>
    <t xml:space="preserve"> Lapices de colores  Diseño: De madera, hexagonal, color liso con espacio para consignar nombre en cada lápiz- Material: Madera- Dimensión: 0.7x0.7x17.5cm- Incluye: 12 colores + 2 lápices grafito + sacapuntas con depósito.- Formato: Estuche de cartón- - Sin olor.- Colores luminosos.- Suaves al pintar.- Mina resistente de 3.05mm de diámetro.- Caja con espacio para consignar nombre del propietario en uno de sus costados.- Lapices con espacio para consignar nombre del propietario.- No ruedan gracias a su forma exagonal.- Libres de plomo.- Cumple con la norma Nch 2591-2001- Producto reciclable, empaque por 12 unidades</t>
  </si>
  <si>
    <t>Fichas bibliograficas tipo 1</t>
  </si>
  <si>
    <t>fichas de Cartulina de 120 gr/m2, un solo color de 10 x 14 cm
Presentación: paquete x 50 unidades, Empacados en bolsa plástica. Colores surtidos</t>
  </si>
  <si>
    <t xml:space="preserve">Papel kraft </t>
  </si>
  <si>
    <t>· Papel ecológico. · Reciclable 100%. · Biodegradable. · Color marrón o tabaco. · Libre de defectos como arrugas, rasgaduras o roturas. · Durable. · Resistencia a la humedad. · Resistencia a la rotura. · Resistencia al rasgado. · Resistencia a la tensión. Medidas: Ancho de 160cm, gramaje de 125 g/m2, y peso de 44 g aproximadamente, paquete por 10 pliegos</t>
  </si>
  <si>
    <t>Tarjetas de cartulina</t>
  </si>
  <si>
    <t>tarjetas impresas en cartulina resistente, tarjetas con dimenciones de 10 x 15 cm, están impresas a color sobre cartulina sulfatada de 300 g/m² con laminado mate para mayor durabilidad, paquete por 50 unidades</t>
  </si>
  <si>
    <r>
      <t>Camisetas blancas</t>
    </r>
    <r>
      <rPr>
        <strike/>
        <sz val="11"/>
        <color theme="1"/>
        <rFont val="Aptos Narrow"/>
        <family val="2"/>
        <scheme val="minor"/>
      </rPr>
      <t xml:space="preserve"> </t>
    </r>
  </si>
  <si>
    <t>Prenda básica superior tipo camiseta elaborada en tela 100% poliéster color blanco, con estampado institucional, decorativo o promocional. Características técnicas:Material: 100% poliéster (tipo dry fit o microfibra) Color base: Blanco óptico Tallas disponibles: S, M, L, XL, XXL (u otras según requerimiento)
Género: Unisex / Hombre / Mujer (según necesidad)Tipo de cuello: Redondo (tipo rib) o tipo polo (opcional) Tipo de manga: Corta
Gramaje de la tela: 130 a 160 g/m² (ligera y respirable)Estampado: Depende del requerimiento del Supervisor Técnica: Sublimación, vinilo textil o serigrafía (según diseño y cantidadUbicación: Frontal, posterior o ambos lados Diseño: Personalizado con logotipo, texto o imagen a todo color Costuras: Dobles, reforzadas en hombros y laterales</t>
  </si>
  <si>
    <t xml:space="preserve">Marcador para tela </t>
  </si>
  <si>
    <t xml:space="preserve">Descripción general: Instrumento de escritura con tinta especial para marcar, decorar o personalizar superficies textiles. Diseñado para adherirse a fibras como algodón, poliéster, mezclas sintéticas, entre otras, sin desvanecerse con el lavado. Características técnicas: Tipo de tinta: Tinta permanente a base de agua o alcohol, resistente al lavado y al planchado. Colores: Surtido de colores básicos (mínimo 6 unidades por set), Punta: Fina o media (1-2 mm), de fieltro o fibra sintética, resistente al desgaste. Secado: Rápido (máximo 60 segundos en condiciones normales de uso). Presentación: Empaque caja de cartón. Uso: Apto para todo tipo de telas claras y oscuras. Durabilidad: Hasta 30 lavadas sin pérdida significativa del color (según instrucciones del fabricante). 
Normativas: Libre de tóxicos (AP non-toxic / ASTM D-4236 o similar). Observaciones adicionales: No necesita fijación térmica.   
</t>
  </si>
  <si>
    <t xml:space="preserve">pinturas de tela </t>
  </si>
  <si>
    <t xml:space="preserve">tinta especial para marcar, decorar o personalizar superficies textiles. Diseñado para adherirse a fibras como algodón, poliéster, mezclas sintéticas, entre otras, sin desvanecerse con el lavado. Características técnicas: Tipo de tinta: Tinta permanente a base de agua o alcohol, resistente al lavado y al planchado. Colores: Surtido de colores básicos (5 unidades por set), resistente al desgaste.  Presentación:  Uso: Apto para todo tipo de telas claras y oscuras. Durabilidad: Hasta 30 lavadas sin pérdida significativa del color (según instrucciones del fabricante).  presentación en empaque de 5 unidades por 30cc
</t>
  </si>
  <si>
    <t xml:space="preserve">Metro de Tela </t>
  </si>
  <si>
    <t>Tela 100% Poliéster, Tejido sintético elaborado a base de fibras de poliéster. Reconocido por su resistencia, durabilidad, bajo nivel de absorción de humedad y facilidad de mantenimiento. Ideal para confección, decoración, impresión, publicidad y artículos promocionales. Características técnicas: Composición: 100% poliéster Presentación: Rollo o corte por metros Ancho útil: Entre 1,40 m Peso: De 150 g/m² Color: Blanco, colores sólidos o surtidos (según disponibilidad) Acabado: Liso Textura: Suave al tacto, superficie homogénea Elasticidad:  media Propiedades: Alta resistencia al desgaste y a la tracción No encoge ni se deforma fácilmente
Secado rápido  Lavable a máquina Apta para sublimación e impresión térmica"</t>
  </si>
  <si>
    <t>METRO</t>
  </si>
  <si>
    <t xml:space="preserve">planilleros </t>
  </si>
  <si>
    <t>Tabla en material poliestireno súper de alto impacto, dimenciones de 234 mm de ancho x 380 mm de alto, espesor de 5 mm, peso total de 291grs, capacidad de 200 hojas</t>
  </si>
  <si>
    <t>Folders 
institucionales</t>
  </si>
  <si>
    <t>Folders tamaño carta, cartulina  plastificada, con el logotipo 
institucional y mensaje de cultura ciudadana.dimenciones de228,6 x 304,8 milimetros, espesor de 3 mm, ganchos en acero inoxidable de 2 o 3 orificios, capacidad de 100 hojas</t>
  </si>
  <si>
    <t>Urnas de votación</t>
  </si>
  <si>
    <t>Urna en cartón rigido de 4 mm de espesor, dimenciones de alto 60 x ancho 40x fondo 33 cm capacidad de 68 litros, ranura en la tapa centrada de 16,5 x 1 cm, visor de acetato transparente en la cara frontal de 20 x 40 cm</t>
  </si>
  <si>
    <t>Tarjetones de votación</t>
  </si>
  <si>
    <t>Tarjetones de votaciones de presupuestos participativos (con el formato y consecutivo suministrado por Secretaria de Gobierno), material papel bond de 115 gr/m2, full color 4x4 tintas, en tamaño media carta de 139,7 * 215,9 mm, presentación por 1000 unidades</t>
  </si>
  <si>
    <t>Cinta de enmascarar</t>
  </si>
  <si>
    <t xml:space="preserve">La cinta de enmascarar multipropósito de 24 mm de espesor x 40 metros de largo,  es una cinta compuesta por una película de papel crepé de baja densidad y un adhesivo de caucho natural sensible a la presión, especialmente diseñada para proteger superficies expuestas a pinturas de base acuosa o vinilos.  Elemento para pegar el código QR y numeración de la urna, fuerza de adhesión de 0,65 kg/in, fuerza tensil de 6 kg/in, resistencia de adhesión &gt;24 horas, tamaño del nucleo de 76,2 mm, resistencia a la tensión de 38,6N/m </t>
  </si>
  <si>
    <t>PLANEADOR</t>
  </si>
  <si>
    <t xml:space="preserve">Planeador anual en propalcote de 180 gr/m2  Versión impresa: Tamaño carta  Duración: 12 meses (enero a diciembre 2025)
Idioma: Español Diseño: Debe de ser Aprobado por el Supervisor del contrato  Visual, con íconos temáticos mensuales Personalizado con imagen corporativa o institucional impresión en full color de 4x4 tintas  tamaño de 70x100
</t>
  </si>
  <si>
    <r>
      <t>Velas decorativas</t>
    </r>
    <r>
      <rPr>
        <strike/>
        <sz val="11"/>
        <color theme="1"/>
        <rFont val="Aptos Narrow"/>
        <family val="2"/>
        <scheme val="minor"/>
      </rPr>
      <t xml:space="preserve"> </t>
    </r>
  </si>
  <si>
    <t>Velitas decorativas de parafina elaboradas para celebraciones tradicionales, conmemoraciones o actividades simbólicas. Cada velita mide aproximadamente 10 cm de alto por 1 cm de diámetro y cuenta con mecha de algodón natural para una combustión uniforme y sin residuos tóxicos. Están disponibles en colores variados (rojo, blanco, azul, amarillo, verde), según el requerimiento,</t>
  </si>
  <si>
    <t>Bolsa en tela Kambrel color blanco y/o negra con logo, impresa en screen a una tinta y una cara, con medidas de 44 cms x 45 cms. Bolsa tipo playera, no requiere cierre.</t>
  </si>
  <si>
    <t>Pantalla LED 3X2</t>
  </si>
  <si>
    <t>Alquiler Pantalla LED en formato Full HD de 3×2 metros para proyectar presentación, asegurando que tenga sonido de óptima calidad para la reproducción de audio y video en formatos, code y audio (Día) ( instalación y desinstalación, transporte)</t>
  </si>
  <si>
    <t>Pantalla LED 4X2</t>
  </si>
  <si>
    <t>Alquiler Pantalla LED en formato Full HD de 4×2 metros para proyectar presentación, asegurando que tenga sonido de óptima calidad para la reproducción de audio y video en formatos, code y audio (Día) ( instalación y desinstalación, transporte)</t>
  </si>
  <si>
    <t>Megáfono</t>
  </si>
  <si>
    <t>Alquiler día Megáfono</t>
  </si>
  <si>
    <t>Telón De Proyección 2M X 2M (por día)</t>
  </si>
  <si>
    <t>Alquiler día Telón De Protección 2M X 2M (por día)</t>
  </si>
  <si>
    <t>Telón De Proyección 3M X 4M (por día)</t>
  </si>
  <si>
    <t>Alquiler dia Telón De Proyección 3M X 4M (por día)</t>
  </si>
  <si>
    <t>Video Beam Hd De 3000 A 5000 Lumens (por día)</t>
  </si>
  <si>
    <t>Alquiler día Video Beam Hd De 3000 A 5000 Lumens (por día)</t>
  </si>
  <si>
    <t>Video Beam Hd De 5000 A 8000 Lumens (por día)</t>
  </si>
  <si>
    <t>Alquiler día Video Beam Hd De 5000 A 8000 Lumens (por día)</t>
  </si>
  <si>
    <t>PAR LED</t>
  </si>
  <si>
    <t>ALQUILER PAR LED</t>
  </si>
  <si>
    <t>CABEZAS MOVILES</t>
  </si>
  <si>
    <t>ALQUILER CABEZAS MOVILES ROBOTICAS</t>
  </si>
  <si>
    <t>PUENTE COLGADO ILUMINACIÓN CON MOTORES 12M X 8M</t>
  </si>
  <si>
    <t>TV DE RETORNO CON BASE DE PISO 55"</t>
  </si>
  <si>
    <t>ALQUILER TV DE RETORNO CON BASE DE PISO 40" (INSTALACION, DESINSTALACION Y TRANSPORTE)</t>
  </si>
  <si>
    <t xml:space="preserve">KITS PROFESIONAL  DE BELLEZA1  </t>
  </si>
  <si>
    <t>1 secador DE 5000w 
1 Plancha Cabello antalla LCD temporal .Cable eléctrico del eslabón giratorio. Altos niveles de calor hasta 450° F. Temperatura graduable. Tecnología iónica que emite iones negativos. +1  Rizador + 1 Peine Pelo Alisa 1 cepillo redondo
1 Tijeras finas
1  Tijeras alisadoras
1 Peine de afeitar
1 Peine para el pelo
2  Pinzas
1  Capa de peluquería 
1  Cepillo para el cuello, 
1 Paño de limpieza
1 x Bolsa de cuero</t>
  </si>
  <si>
    <t>CARPA 3X3</t>
  </si>
  <si>
    <t xml:space="preserve">Alquiler por día de evento, incluye transporte e instalación
• Tipo de producto: Toldo con Paredes.
• Mecanismo de apertura: Manual, tipo araña o acordeón.
• Material: Lona OXFORD 600D, impermeable y con protección UV.
• Estructura: Acero reforzado con tratamiento anticorrosivo.
• Dimensiones: 3m x 3m, altura ajustable con pico central de 3.21 metros.
• Tubos: 3x3 cm con 0.8 mm de grosor.
• Sistema de fijación de paredes: Velcro. </t>
  </si>
  <si>
    <t>CARPA 2X2</t>
  </si>
  <si>
    <t>Alquiler por día de evento, incluye transporte e instalación
• Tipo de producto: Toldo con Paredes.
• Mecanismo de apertura: Manual, tipo araña o acordeón.
• Material: Lona OXFORD 600D, impermeable y con protección UV.
• Estructura: Acero reforzado con tratamiento anticorrosivo.
• Dimensiones: 2m x 2m, altura ajustable con pico central de 3.21 metros.
• Tubos: 3x3 cm con 0.8 mm de grosor.
• Sistema de fijación de paredes: Velcro.</t>
  </si>
  <si>
    <t>CARPA 4X4</t>
  </si>
  <si>
    <t xml:space="preserve">Alquiler por día de evento, incluye transporte e instalación
• Tipo de producto: Toldo con Paredes.
• Mecanismo de apertura: Manual, tipo araña o acordeón.
• Material: Lona OXFORD 600D, impermeable y con protección UV.
• Estructura: Acero reforzado con tratamiento anticorrosivo.
• Dimensiones: 4m x 4m, altura ajustable con pico central de 3.21 metros.
• Tubos: 3x3 cm con 0.8 mm de grosor.
• Sistema de fijación de paredes: Velcro. </t>
  </si>
  <si>
    <t>PERSONAL LOGISTICO</t>
  </si>
  <si>
    <t>Apoyo logistico por dia, encargado de la distribucion de material POP distribuir material publicitario que promocione e incentive la participación en el proceso formativo dirigido a personas que ejercen actividades sexuales pagadas (ASP) en la localidad de Fontibón.</t>
  </si>
  <si>
    <t>DISEÑO PIEZA GRAFICA</t>
  </si>
  <si>
    <t>Diseño gráfico profesional de una pieza digital para redes sociales (imagen .JPG y .PNG) y una versión para impresión (formato tabloide).</t>
  </si>
  <si>
    <t>CUÑA RADIAL</t>
  </si>
  <si>
    <t xml:space="preserve"> Diseño de cuña radial minimo de 30 segundos en relacion al evento que se va a realizar </t>
  </si>
  <si>
    <t xml:space="preserve">KIT DE SANITARIO </t>
  </si>
  <si>
    <t xml:space="preserve"> Este kit se compone de los siguientes elementos y su correspondiente descripción técnica: 
10 Condones internos: Preservativo interno de nitrilo o poliuretano, sin látex, hipoalergénico. Empaque individual. Fecha de vencimiento mínima de 18 meses.
10 Condones externos: Preservativo de látex lubricado, alta resistencia, empaque individual, fecha de vencimiento mínima de 18 meses.	
5 Lubricante íntimo: Gel lubricante a base de agua, pH neutro, hipoalergénico, envase individual de 5 ml. 
Toallas húmedas: Paquete individual de toallas húmedas con mínimo 50 unidades. Libre de alcohol, pH neutro, apto para zona íntima. 
Alcohol glicerinado: Gel antibacterial o solución antiséptica a base de alcohol al 70%, envase personal con tapa dosificadora, mínimo 60 ml. 
Bolsa contenedora: Bolsa tipo neceser o bolsa plástica tipo Ziploc, reutilizable, tamaño mínimo 20x25 cm, transparente o semitransparente.</t>
  </si>
  <si>
    <t>REELS PARA REDES SOCIALES</t>
  </si>
  <si>
    <t xml:space="preserve">Producción edición y entrega de video Clips, mínimo (1) minutos y máximo (3) minutos cada uno, entregados en formatos para divulgación en redes sociales, Contenido de acuerdo a lo solicitado por la entidad; en formato 9:16 </t>
  </si>
  <si>
    <t>PRODUCCION FORMATO DIGITAL SONORO TIPO PODCAST</t>
  </si>
  <si>
    <t>Diseñar la estructura narrativa de cada episodio.
-	Realizar entrevistas semiestructuradas con participantes, terapeutas y organizadores. 
-	Grabar, editar y publicar episodios en formato podcast.
-	Subir los episodios a la página Web de la Entidad.
-	Entregar los archivos en formatos editables y finalizados (MP3/WAV).</t>
  </si>
  <si>
    <t>SESIÓN DE GRABACIÓN</t>
  </si>
  <si>
    <t>GRUPOS ARTISTICOS LOCALES DE BAJA TRAYECTORIA</t>
  </si>
  <si>
    <t xml:space="preserve"> Presentacion e intervenciones artísticas  realizadas por colectivos de artistas locales, especializadas en teatro social, performance, arte urbano. Cada intervención minimo de 45 minutos.
Experiencia certificada de 1 año</t>
  </si>
  <si>
    <t>BATUCADA</t>
  </si>
  <si>
    <t>Presentación artística tipo batucada, integrada por mujeres, con un mínimo de 4 músicas en escena. Duración aproximada: 30 a 40 minutos. Incluye instrumentos, transporte y puesta en escena. Experiencia de 2 a 5 años</t>
  </si>
  <si>
    <t>PAÑOLETAS</t>
  </si>
  <si>
    <t xml:space="preserve">Tela algodón, de 120 gr/m2 con medidas 52 cm x 52 cm, color morado, estampado de acuerdo con el diseño solicitado porara la entidad. </t>
  </si>
  <si>
    <t>LIMPIEZA MURAL</t>
  </si>
  <si>
    <t>El contratista se debe encargará de realizar la limpieza y preparación del Muro en donde se realizará el mural con 5 días de anticipación. (Lavar, Resanar y secar según el lugar escogido)</t>
  </si>
  <si>
    <t>Caneca de vinilo</t>
  </si>
  <si>
    <t>canecas de vinilo base blanco o gris (1 galón c/u).</t>
  </si>
  <si>
    <t>Caja de aerosoles</t>
  </si>
  <si>
    <t>cajas de aerosoles con pintura a base de aceite con colores surtidos (6 unidades por caja con colores variados).</t>
  </si>
  <si>
    <t>Brochas</t>
  </si>
  <si>
    <t>Brochas planas para vinilo de 2 pulgadas de trazo</t>
  </si>
  <si>
    <t>Rodillo</t>
  </si>
  <si>
    <t>Rodillos medianos con repuesto (2), expansores.</t>
  </si>
  <si>
    <t>Boquilla</t>
  </si>
  <si>
    <t>Juego de Boquillas intercambiables para aerosoles, compuesta por 6 unidades (boquillas tipo skinny cream, skinny pro, super skinny, hardcore, trazo ancho, trazo fino, trazo medio, ultra flat, blaster)</t>
  </si>
  <si>
    <t>Caja Guantes</t>
  </si>
  <si>
    <t xml:space="preserve">Caja de guantes de nitrilo x 100 unidades </t>
  </si>
  <si>
    <t>Caja de tapabocas</t>
  </si>
  <si>
    <t>Caja de tapabocas N95x50 unidades</t>
  </si>
  <si>
    <t xml:space="preserve">ALQUILER ANDAMIOS </t>
  </si>
  <si>
    <t>Alquiler de andamio fijo x sección de 2x2 metros a una altura de 1,5 metros, en tuberia de aguasnegras de 2 pulgadas incluye transporte</t>
  </si>
  <si>
    <t>Caja de Paños</t>
  </si>
  <si>
    <t>Paños absorbentes x 100 unidadesDimensión: 15" x 17" (38cm X 43cm ) Absorción: 1.7 litros(liviano) // 2.1 litros(pesado) Espesor: 3/16 liviano</t>
  </si>
  <si>
    <t>olla</t>
  </si>
  <si>
    <t xml:space="preserve"> Olla metálica de 15 litros (acero inoxidable o aluminio de uso alimentario). con 2 manijas y tapa en el mismo material</t>
  </si>
  <si>
    <t>CUCHARON</t>
  </si>
  <si>
    <t>cucharon en hierro colado con manija y capacidad de 12 onzas</t>
  </si>
  <si>
    <t>kit de lanas</t>
  </si>
  <si>
    <t>kit de lanas conformado por: 7 madejas de colores: morado, blanco, verde, amarillo, rosado, azul y rojo (50 gr c/u).</t>
  </si>
  <si>
    <t>instrumentos etnicos musicales</t>
  </si>
  <si>
    <t>instrumentos musicales servicio de alquiler por día de marimba, llamador hembra y macho, tambora;</t>
  </si>
  <si>
    <t>Decoración etnica</t>
  </si>
  <si>
    <t>1 altar tradicional afro con: Flores (2 ramos de estación); Frutas (5 variedades: papaya, mango, banano, maracuyá, piña); Dulces típicos (alegría, cocada, enyucado); Bebidas ancestrales (1 litro corozo, 1 litro agua de panela).</t>
  </si>
  <si>
    <t>Kits de pintura</t>
  </si>
  <si>
    <t xml:space="preserve">. -Lienzo X2 (Medidas: 17.8CM Alto X 12.7CM Ancho), Pinturas Acrílicas X10, colores surtidos (12ML C/U),- Set Pinceles X12., Paleta para Pinturas X1 - Kit de 5 lápices de dibujo. - Agenda tamaño carta hoja blanca sin líneas. - 1 borrador + 1 tajalápiz. - 1 tarro de creolina (100ml). - 1 paleta de mezcla de colores. - 1 vaso plástico para limpieza.- 2 esponjas y 1 trapo absorbente. - 1 cinta de enmascarar (mediana). - 1 spray fijador.- 1 bata delantera con bordado </t>
  </si>
  <si>
    <t>KIT DEPORTIVO TIPO 1</t>
  </si>
  <si>
    <t>1 camiseta deportiva con logo estampado o sublimado en tela 100% poliester, corte de mujer 
1 short deportivo en tela 100% poliester con lo go estampado o sublimado, 
1 par de rodilleras deportivas en material elastico, 
1 botilito reutilizable con logo</t>
  </si>
  <si>
    <t>KIT DEPORTIVO TIPO 2</t>
  </si>
  <si>
    <t xml:space="preserve">1 colchoneta de yoga de espuma de 1,8 metros x 60 cm x 0,5 cm de grosor,
 1 botilito reutilizable con logo, 
1 mochila tipo tula con logo estampado   </t>
  </si>
  <si>
    <t>GORRAS SUBLIMADAS</t>
  </si>
  <si>
    <t>Gorra tipo trucker o camionero. Elaborada en poliéster y red de 
polipropileno o nylon. Confeccionada en seis (6) paneles. Frontal de 
espuma de algodón y red trasera con cierre plástico ajustable para 
diferentes diámetros o tallas. Ajustable de 43,2cm a 61 cm.  Logo sublimado en full collor</t>
  </si>
  <si>
    <t>GORRAS BORDADAS</t>
  </si>
  <si>
    <t>100% poliester Visera curva rígida. Refuerzo frontal 6 ojetes bordados Botón superior forrado Cierre con hebilla, Logo bordado en hilo de alta resistencia</t>
  </si>
  <si>
    <t>CHAQUETAS</t>
  </si>
  <si>
    <t>Chaqueta azul oscura, material antifluido impermeable, mangas removibles, capota con visera que se puede guardar en el cuello, 4 bolsillos al frente de parche con broche, 2 bolsillo a los laterales con cremallera, bolsillo interno,  bolsillo en la parte trasera con cremallera , bolsillo en mangas con cremallera, forrada en material térmico, bordado logo por ambos lado, según el diseño aportado por la entidad y aprobado por el apoyo a la supervisión</t>
  </si>
  <si>
    <t>KIT de pintura grafiti</t>
  </si>
  <si>
    <t xml:space="preserve">24  aerosol de 10 Oz  de diferentes colores tipo esmalte para pared 
12 brochas medianas
12 Boquillas nivel 1
1 galón de Tinner 
4 Bayetilla 
4 valdes de 2 litros  
12 Mezcladores de pintura
</t>
  </si>
  <si>
    <t>kit</t>
  </si>
  <si>
    <t>TOALLAS</t>
  </si>
  <si>
    <t>Toallas microfibra de 120x60 cm con logo institucional estampado a 1 tinta</t>
  </si>
  <si>
    <t>KITS  DE CUIDADO</t>
  </si>
  <si>
    <t>Contenido mínimo: 1 botiquín (alcohol, gasas, curitas, guantes), 1 caja guantes nitrilo x 50 pares (talla M), 1 paquete pañitos húmedos x100 unidades, toalla absorbente. Entrega en bolsa tipo lonchera reutilizable.</t>
  </si>
  <si>
    <t>DECORACIÓN TIPO 1</t>
  </si>
  <si>
    <t>•	Telas étnicas o representativas•	Flores naturales o decorativas
•	Frases, palabras o mantras construidos en los talleres•	Panel con fotografías del proceso  •	Mural conmemorativo o altar de gratitud (según disponibilidad del espacio).</t>
  </si>
  <si>
    <t>SEÑALES ACRILICAS</t>
  </si>
  <si>
    <t>Diseño e impresión de señalética institucional tipo cartel rígido (acrílico 3 mm, 30x40 cm),  Incluye fijación permanente con adhesivo industrial y tornillos,  legibilidad nocturna.</t>
  </si>
  <si>
    <t>KITS DEPORTIVO TIPO 3</t>
  </si>
  <si>
    <t>1 Tula morral en lona poliester 210 D, con cordón para cargar y cerrar, medidas de 43,5 cms de alto x 34,5 cms de ancho. Marcación en screen con logo en policromía a una cara. Área de marcación de 25 cms.
1 MANILLAS TEJIDAS: Manilla tejida hasta dos colores, tamaño 30x15 cms
1 BOTILITO: En plástico tritan de alta resistencia y durabilidad. Libre de bpa bisphenol-a varios colores. Impresión logo en policromía.
1 FOLLETOS:  Tamaño Carta a tres cuerpos, abierto 4 tintas, propalcote 115 gr.</t>
  </si>
  <si>
    <t>KIT PARA AJIACO SANTAFEREÑO 100 PERSONAS</t>
  </si>
  <si>
    <t>Suministro
1 olla tipo indio de 142 litros en acero inoxidable o aluminio grado alimenticio.
1 kilo de cebolla larga. 
500 gramos  de cilantro.
10 gramos de laurel.
10 gr de tomillo.
250 gramos de sal.
20 kg de pechuga de pollo.
200 gramos de pasta de ajo.
10 kg de papa criolla.
7 kg de papa pastusa.
7 kg de papa sabanera.
50 mazorcas.
200 gr de guascas. 
1 litro de crema de leche.
500gr de alcaparras</t>
  </si>
  <si>
    <t>BANDERINES PASACALLES</t>
  </si>
  <si>
    <t>pasacalles en tela poliester de diferentes colores, con una longitud de 7 metros, 29 banderines en total, largo del banderin 20 cm, tipo triangulo</t>
  </si>
  <si>
    <t xml:space="preserve">TABLERO ACRILICO </t>
  </si>
  <si>
    <t>Tablero Borrable Magnetico 35x28cm Con Marcador + imanes</t>
  </si>
  <si>
    <t>TORTA</t>
  </si>
  <si>
    <t xml:space="preserve">Porciones de 70 gramos c/u, sabor chocolate o vainilla, con relleno sabor vainilla, arequipe o fresa, cubertura de crema blanca pastelera con decoración segun requerimiento </t>
  </si>
  <si>
    <t>Pelota expandible</t>
  </si>
  <si>
    <t>Producto didáctico fidge antiestres, tamaño Alto: 16.5 cm sin expandir, Material plástico ABS de alta calidad, forma Esférica – Expandible, usos Tótem de la escucha o dador-pieza de palabra.Estrategia didáctico en ejercicios narrativos y participativos.Dinámicas y juegos grupales.Objeto simbólico – significativoDecoración.Regalo.</t>
  </si>
  <si>
    <t>Tótem de animales</t>
  </si>
  <si>
    <t>Pieza de arte popular mexicana, tamaño Alto: 17 cm   Ancho: 10 cm, material en Fibra natural de lana de borrego y fieltro, elaborado Trabajado en telar de cintura, en su mayor parte cosidos y bordados a mano, origen Producto 100% artesanal, en formas de burro, mono, jirafa, mariposa, buho, lagarto, leon, rana, en diferentes colores 
Realizado por comunidades ancestrales chiapanecas, sur de México</t>
  </si>
  <si>
    <t>Tapetes facilitación</t>
  </si>
  <si>
    <t>tapete circular con diametro de 1 metro en material gobelino compuesto por 100% poliester, trabajado con telas de alta duración, lavable, contiene un forro interior</t>
  </si>
  <si>
    <t>Tarjetas Punctum</t>
  </si>
  <si>
    <t>tarjetas tamaño media carta para Punctum es una herramienta dinámica y metafórica que ayuda a estimular momentos de descubrimiento y claridad.
Punctum es el punto de encuentro entre fotos fascinantes, palabras y tarjetas de preguntas. La magia entre los tres te ayuda a crear un mundo de posibilidades, asociaciones y sentimientos, y lo convierte en una herramienta versátil y cautivadora.</t>
  </si>
  <si>
    <t>Tarjetas Faces</t>
  </si>
  <si>
    <t>tarjetas tamaño media carta Faces es una herramienta sencilla y poderosa que trata de las personas, las relaciones y conocernos a nosotros mismos a través de los rostros de los demás.
Faces presenta una mezcla diversa de personas de todo el mundo, de distintos géneros, razas, edades y culturas. Los captura en tarjetas con retratos únicos en blanco y negro y tarjetas de reflexión que presentan varios arquetipos humanos.</t>
  </si>
  <si>
    <t>Difusores</t>
  </si>
  <si>
    <t xml:space="preserve">Difusor de aceites escenciales generador de vibraciones ultrasonicas, que transforma el agua y los aceites escenciales en vapor con infusión de aroma, capacidad de agua de 120 ml, capacidad/rendimiento: 30m2, tiempo de operación por carga de 4 a 8 horas, temporizador variable de 1 a 4 horas, interruptor on/off, retroiluminado </t>
  </si>
  <si>
    <t>Kits de aceites esenciales</t>
  </si>
  <si>
    <t xml:space="preserve">kit compuesto por 10 aceites escenciales grado puro: 1  Lavanda, 1 limón, 1 menta, 1 árbol de té), 1 de orégano, 1 de incienso,  1 deep Blue, 1 Breathe, 1 Zengest, 1 On guard, en presentación de botella de vidrio 5 ml c/u con estuche de transporte   </t>
  </si>
  <si>
    <t>Kits Aroma Touch</t>
  </si>
  <si>
    <t xml:space="preserve">kit compuesto por 9 aceites escenciales: 1  Lavanda, 1 naranja, 1 árbol de té, 1 de menta, 1 deep Blue, 1  Aromatouch,  1  balance,1 On guard en presentación de botella de vidrio 5 ml c/u y 1 aceite francionado de coco en presentación de 4 Oz botella de vidrio, con estuche de transporte   </t>
  </si>
  <si>
    <t>Kit Aromaterapia Emocional</t>
  </si>
  <si>
    <t xml:space="preserve">kit compuesto por 6 aceites escenciales grado puro: 1 Cheer, 1 Console, 1 forgive, motivate, 1 passion y 1 peace en presentación de botella de vidrio 5 ml c/u , con estuche de transporte   </t>
  </si>
  <si>
    <t>Esencias x 10 unidades</t>
  </si>
  <si>
    <t>Kit de 10 escencias en presentación de 15 ml en botella de vidrio c/u, empaque surtido con escencia de Limoncillo, hierbabuena, albahaca, naranja, hinojo dulce, jenjibre, bliss, adaptiv, mejorana, lima, lavanda y menta</t>
  </si>
  <si>
    <t>Kit uso correcto del condón</t>
  </si>
  <si>
    <t>Compuesto por:
1 Modelo educativo del pene sencillo.
simulación de eyaculación, tamaño 17 cms de altura y
8cms x 11.5 cms de base.
1 Frasco liquido simulador de semen de 250 ml
hecho con agua y problem, con pigmento vegetal y
preservantes.
1 Modelo inflable para enseñar el correcto uso del
condón femenino hecho en plástico PVC color
transparente en forma cilíndrica con diámetro de 9
cms y 10 cms de altura .
1 Paquete de condones masculinos para
demostración 3 sintéticos y 3 látex.
1 Condón femenino para demostración.
1 Juego línea 3 Correcto uso del condón compuesto
por 1 tablero principal línea 3 circular de 140 cms de
diámetro, 15 Fichas azules equipo condón masculino
circulares de 15 cms de diámetros, 15 fichas Rojas
equipo condón femenino circulares de 15 cms de
diámetros, 10 láminas pasos correcto uso condón
masculino (1 ilustración errónea) de 25x35 cms, 10
láminas pasos correcto uso condón Femenino (1
ilustración errónea) de 25x35 cms .
2 Lubricantes (1 base agua de 120 ml y 1 base
petróleo de 100 ml).</t>
  </si>
  <si>
    <t>Kit métodos anticonceptivos</t>
  </si>
  <si>
    <t>Compuesto por:
Métodos Anticonceptivos cristalizados x 9:
Píldoras, Inyección, DIU de Cobre y DIU Hormonal,
Implante subdérmico, Parche Hormonal, Óvulos
Espermicidas, Anillo Vaginal, Píldora de Emergencia.
6 Condones masculinos para demostración; 3
sintéticos y 3 látex.
1 Condón femenino para demostración.
1 Juego de Cartas explicativas para cada método
tamaño 16,5x23,5 cms impresas a full color 4x4
tintas(18 cartas en total).
1 Láminas en Tela Anatomía Masculina- Juego
Relación.
1 Lámina en Tela Anatomía Femenina -Juego
Relación.
1 Laminas en Tela Ciclo Menstrual.
1 Juego de Cartas Situaciones Reales en la
Anticoncepción x 60 tamaño 8x9,8 cms, impresas a
full color 4x4 tintas.
1 Estuche .</t>
  </si>
  <si>
    <t>Juego ruleta salud sexual</t>
  </si>
  <si>
    <t>Compuesto por:
2 semicírculos ruleta por mi yo decido de 30x60
impresion full color.
1 Paquete de cartas x 144(divididas en 8 temas
diferentes) tamaño 8x9,8 cms, impresas a full color
4x4 tintas en propalcote de 300 gr y plastificado mate
a ambas caras.
8 fichas para apuestas de equipo, hechas en tela en
forma circular de 8 cms de diametro.
1 tela apuestas y respuestas impresa a full color a 4x
1 tintas.
1 soporte principal ruleta metálico.
1 indicador con imán hecho en plástico pvc con
impresión directa.
1 disco metálico para indicador.
1 disco de apoyo con orificios hecho en plástico pvc.1 estuche en lona para transporte.</t>
  </si>
  <si>
    <t>Kit comunicación noviolenta (CNV)</t>
  </si>
  <si>
    <t>Kit que contiene 1 baraja de cartas con tematica de necesidades, 2 barajas con tematicas de sentimientos, un tablero de tres niveles de necesidades humanas, un plegable con diseño de sentimientos tamaño tarjeta 8 x11 cm,  bolsa marcada con logos para transporte</t>
  </si>
  <si>
    <t>Kit de facilitación CNV</t>
  </si>
  <si>
    <t xml:space="preserve">Kit compuesto por 1 morral de transporte en tela y logos, barajas grandes con tematicas de sentimientos y necesidades, tarjetas con tematicas de empatia, sistema de autoconexion con sus piezas desmontables, tela de  3 niveles con tematica de necesidades, tela con tematica de cambio de paradigma, una campana, un manual avanzado, un fichero de ejercicios y actividades para compartir, listas de sentimientos y necesidades, instructivo de uso, </t>
  </si>
  <si>
    <t>Cuentos enfoque de género</t>
  </si>
  <si>
    <t xml:space="preserve">Kit de 41 cuentos y libros originales nombrados a continuación. -Cuentos de buenas noches para niñas rebeldes TOMO 1, -Cuentos de buenas noches para niñas rebeldes TOMO 2, -Grandes mujeres que cambiaron el mundo - cuentos para educar en igualdad,-El niño que no quería ser azul y la niña que no quería ser rosa,-Las princesas también se tiran pedos, -¿Las princesas usan botas de montaña?, -Arturo y Clementina,- La niña invisible,- Contra la violencia de género,- Rula busca su lugar,- Ni una menos desde los primeros años,-Tenemos 2 mamás,- El monstruo de colores, -Laberinto del alma, -El topo que quería saber quién se había hecho aquello en su cabeza, -Por cuatro esquinitas de nada,- La historia de Julia: la niña que tenía sombra de niño, -El gran libro de las emociones,- El elefante encadenado, -Todos se burlan,- El león y los escarabajos estercoleros.- Los direfentes, -Secreto de familia,- Letras al carbón,- El pájaro del alma,- Olivia,- Había una vez, tal vez, -Rosa caramelo,- Letras en los cordones, -Una pareja diferente,- Los niños no quieren la guerra,- Acércate, -Malala Iqbal,- En busca de mí,- Hoky el lobo solidario, -El color de mi piel,- Wangari y los árboles de la paz, -Un ritmo diferente.- Para entender a las personas con síndrome de Down,- Oliver Button es una nena, -La historia de los bonobos con gafas, -Ramón preocupón, </t>
  </si>
  <si>
    <t xml:space="preserve">Parlantes de sonido </t>
  </si>
  <si>
    <t>altavoz inteligente portátil es un altavoz inalámbrico para el hogar, un altavoz Bluetooth portátil y un altavoz con control por voz, conexion wifi. Contenido de la caja: Altavoz inteligente portátil, Cable de alimentación, Adaptador de alimentación de CA, Guía de inicio rápido, Guía del usuario, medidas del parlante 19.15 cm de alto x 11.9 cm de ancho x 10.4 cm de profundidad (1.06 kg), Rejilla de aluminio de una pieza, Panel superior con botones, Asa de transporte tejida, práctica y duradera, Batería de iones de litio recargable, Vida útil de la batería: Hasta 12 horas de tiempo de reproducción promedio y más de 24 horas en modo de tiempo de espera, Tiempo de carga: Aproximadamente 4 horas cuando se utiliza el cable original, El uso de un cable USB-C o una fuente de alimentación de otros fabricantes puede aumentar el tiempo de carga, Alcance de Bluetooth: Hasta 9 m (30 pies), Versión de Bluetooth: 4.2, Entrada de alimentación: Puerto USB-C, o contactos de la base de carga, Micrófonos para recepción de voz integrados en el panel de control superior, colores disponibles Triple negro y Gris plata, Botones de control: Encendido, Bluetooth, volumen, reproducir/pausa, apagar micrófono, acciones de voz, con app de control de la marca, potencia de salida de 15W, eficiencia media de 82,3%, eficiencia a carga baja (&lt;10%) 76,0%</t>
  </si>
  <si>
    <t>Rollo papel Kraft x 1 metro ancho</t>
  </si>
  <si>
    <t>Rollo papel Kraft x 1 metro ancho x 100 metros de largo</t>
  </si>
  <si>
    <t>ROLLO</t>
  </si>
  <si>
    <t>Marcador Multiusos  Metálico 10 Colores x10 unidades</t>
  </si>
  <si>
    <t>Marcador tinta acuosa metálizada, punta bala, ideal para papel,tela, vidrio, foamy, to tóxico</t>
  </si>
  <si>
    <t>CAJA X 10</t>
  </si>
  <si>
    <t>MARCADOR GRAFICO  ESTUCHE X 10 UNIDADES</t>
  </si>
  <si>
    <t>Marcador con innovadora tinta pigmentada base agua, es permanente en tela, madera, cerámica, papel, cartulina negra, foamy, cuero entre otras superficies porosas. Se elimina con un trapo húmedo en vidrio, metal, velas, algunos plásticos y toda superficie lisa (no porosa) Colores intensos y brillantes</t>
  </si>
  <si>
    <t>Block papel</t>
  </si>
  <si>
    <t>Block papel iris 40 hojas colores tamaño carta</t>
  </si>
  <si>
    <t>Block de origami</t>
  </si>
  <si>
    <t>Block de origami x 50 hojas colores tamño carta</t>
  </si>
  <si>
    <t>Resmas papel bond blanco para impresora</t>
  </si>
  <si>
    <t>Resmas papel bond blanco para impresora tamaño carta</t>
  </si>
  <si>
    <t>Cajas esferos</t>
  </si>
  <si>
    <t>Cajas esferos negros x 12 unidades de punta fian</t>
  </si>
  <si>
    <t>CAJA X12</t>
  </si>
  <si>
    <t>Cajas lápices x 12 unidades</t>
  </si>
  <si>
    <t>CAJA X 12</t>
  </si>
  <si>
    <t xml:space="preserve">Caja borradores </t>
  </si>
  <si>
    <t>Caja borradores de nata  x 60 unidades</t>
  </si>
  <si>
    <t>CAJA X 60</t>
  </si>
  <si>
    <t xml:space="preserve">Plumones </t>
  </si>
  <si>
    <t>Plumones colores x 12 unidades</t>
  </si>
  <si>
    <t>Arcilla moldeable gris x libras</t>
  </si>
  <si>
    <t xml:space="preserve">Caja de colores doble punta x 48 unidades </t>
  </si>
  <si>
    <t>Caja de colores doble punta x 48 unidades, no toxicos</t>
  </si>
  <si>
    <t>CAJA X 48</t>
  </si>
  <si>
    <t>Tijeras</t>
  </si>
  <si>
    <t>Tijeras punta roma</t>
  </si>
  <si>
    <t xml:space="preserve">Cosedora </t>
  </si>
  <si>
    <t>Cosedora manual para aproximadamente 25 hojas</t>
  </si>
  <si>
    <t>Caja de grapas</t>
  </si>
  <si>
    <t>Caja de grapas para cosedora x 5.000 unidades</t>
  </si>
  <si>
    <t>CAJA X 5000</t>
  </si>
  <si>
    <t>Paquete Cartón paja</t>
  </si>
  <si>
    <t>pliego Cartón paja blanco x 10 unidades</t>
  </si>
  <si>
    <t>PAQUETE X 10</t>
  </si>
  <si>
    <t xml:space="preserve">Cinta de enmascarar 18 mm </t>
  </si>
  <si>
    <t>Cinta de enmascarar 18 mm Paquete x 3 unidades</t>
  </si>
  <si>
    <t>PAQUETE X 3</t>
  </si>
  <si>
    <t>Rollo cinta transparente</t>
  </si>
  <si>
    <t>Rollo cinta transparente x 48 mm x 100 metros</t>
  </si>
  <si>
    <t>Galón de Colbón x 4 kilos</t>
  </si>
  <si>
    <t>Ficha bibliografica tipo 2</t>
  </si>
  <si>
    <t>Fichas bibliográficas de cartulina colores x Paquete 50 unidades</t>
  </si>
  <si>
    <t>PAQUETE X 50</t>
  </si>
  <si>
    <t xml:space="preserve">Foamy colores tamaño carta </t>
  </si>
  <si>
    <t>Foamy colores tamaño carta x Paquete x 10 unidades</t>
  </si>
  <si>
    <t xml:space="preserve">Foamy escarchado colores tamaño carta </t>
  </si>
  <si>
    <t>Foamy escarchado colores tamaño carta x Paquete x 10 unidades</t>
  </si>
  <si>
    <t xml:space="preserve">Foamy pliego colores </t>
  </si>
  <si>
    <t>Foamy pliego colores - Paquete x 10 unidades</t>
  </si>
  <si>
    <t>Cartulina colores en octavo</t>
  </si>
  <si>
    <t>Cartulina colores en octavo – Paquete x 20 Unds</t>
  </si>
  <si>
    <t>PAQUETE X 20</t>
  </si>
  <si>
    <t xml:space="preserve">Pegante </t>
  </si>
  <si>
    <t>Pegante tipo colbon x 375 ml</t>
  </si>
  <si>
    <t xml:space="preserve">Pinceles </t>
  </si>
  <si>
    <t>Pinceles de nailón tamaños variados – Paquete x 50 unidades</t>
  </si>
  <si>
    <t>Pistola para silicona</t>
  </si>
  <si>
    <t>Voltaje: 110/220V.
Ideal para: plástico.
La temperatura máxima es de 100°C.
Diámetro de barra permitida: 1.1cm.</t>
  </si>
  <si>
    <t xml:space="preserve">Silicona </t>
  </si>
  <si>
    <t>Silicona para pistola en barra x 10 unidades de 1 cm de diámetro</t>
  </si>
  <si>
    <t>PAQUETE X10</t>
  </si>
  <si>
    <t>Bisturí grande</t>
  </si>
  <si>
    <t xml:space="preserve">Vinilos de colores </t>
  </si>
  <si>
    <t>Vinilos de colores galón (blanco, negro, rojo, verde, azul, amarillo)</t>
  </si>
  <si>
    <t>GALON</t>
  </si>
  <si>
    <t>Agujas crochet tamaños variados</t>
  </si>
  <si>
    <t>kit de 22 Agujas crochet tamaños variados</t>
  </si>
  <si>
    <t>Agujas para tejido de dos agujas</t>
  </si>
  <si>
    <t xml:space="preserve">Hilo Artesanal  azules </t>
  </si>
  <si>
    <t>Hilo Artesanal  azules #218 - 237 (100 GR)</t>
  </si>
  <si>
    <t xml:space="preserve">Hilo Artesanal beige </t>
  </si>
  <si>
    <t>Hilo Artesanal beige #301 (100 GR)</t>
  </si>
  <si>
    <t xml:space="preserve">Hilo Artesanal blanco </t>
  </si>
  <si>
    <t>Hilo Artesanal blanco (100 GR)</t>
  </si>
  <si>
    <t>Hilo Artesanal cafés</t>
  </si>
  <si>
    <t>Hilo Artesanal cafés #333 - 931 (100 GR)</t>
  </si>
  <si>
    <t>Hilo Artesanal curuba</t>
  </si>
  <si>
    <t>Hilo Artesanal curuba #2220 (100 GR)</t>
  </si>
  <si>
    <t xml:space="preserve">Hilo Artesanal grises </t>
  </si>
  <si>
    <t>Hilo Artesanal grises #254 - 256 (100 GR)</t>
  </si>
  <si>
    <t xml:space="preserve">Hilo Artesanal lila </t>
  </si>
  <si>
    <t>Hilo Artesanal lila #4015 (100 GR)</t>
  </si>
  <si>
    <t xml:space="preserve">Hilo Artesanal naranja </t>
  </si>
  <si>
    <t>Hilo Artesanal naranja #111 (100 GR)</t>
  </si>
  <si>
    <t>Hilo Artesanal negro</t>
  </si>
  <si>
    <t>Hilo Artesanal Tnegro (100 GR)</t>
  </si>
  <si>
    <t>Hilo Artesanal rojo</t>
  </si>
  <si>
    <t>Hilo Artesanal rojo #353 (100 GR)</t>
  </si>
  <si>
    <t>Hilo Artesanal rosados</t>
  </si>
  <si>
    <t>Hilo Artesanal rosados #2015 - 690 (100 GR)</t>
  </si>
  <si>
    <t xml:space="preserve">Hilo Artesanal verde </t>
  </si>
  <si>
    <t>Hilo Artesanal verde #159 (100 GR)</t>
  </si>
  <si>
    <t>Hilo bordadocolor azul</t>
  </si>
  <si>
    <t>Hilo bordado  esfera de 10 grms color azul,  hilo argelino perle 100% algodón pima peruano</t>
  </si>
  <si>
    <t>Hilo bordado  color azul oscuro</t>
  </si>
  <si>
    <t>Hilo bordado  esfera de 10 grms color azul oscuro,  hilo argelino perle 100% algodón pima peruano</t>
  </si>
  <si>
    <t>Hilo bordado color beige</t>
  </si>
  <si>
    <t>Hilo bordado  esfera de 10 grms color beige,  hilo argelino perle 100% algodón pima peruano</t>
  </si>
  <si>
    <t>Hilo bordado color lila</t>
  </si>
  <si>
    <t>Hilo bordado esfera de 10 grms color lila,  hilo argelino perle 100% algodón pima peruano</t>
  </si>
  <si>
    <t>Hilo bordado  color rojo</t>
  </si>
  <si>
    <t>Hilo bordado  esfera de 10 grms color rojo,  hilo argelino perle 100% algodón pima peruano</t>
  </si>
  <si>
    <t>Hilo bordado color verde</t>
  </si>
  <si>
    <t>Hilo bordado  esfera de 10 grms color verde, hilo argelino perle 100% algodón pima peruano</t>
  </si>
  <si>
    <t xml:space="preserve">HILO CROCHET BLANCO </t>
  </si>
  <si>
    <t>HILO CROCHET BLANCO 1000 GR</t>
  </si>
  <si>
    <t xml:space="preserve">HILO CROCHET LILA </t>
  </si>
  <si>
    <t>HILO CROCHET LILA 1000 GR</t>
  </si>
  <si>
    <t>Kit Básico Para Cianotipo 100ml + Complementos</t>
  </si>
  <si>
    <t>1 Ferrocianuro potásico 50ml
1 Citrato ferrico amoniacal 50ml
2 Gotero Plastico 3ml</t>
  </si>
  <si>
    <t>KIT</t>
  </si>
  <si>
    <t>LANA ACRILICA AMARIILO 200 GR</t>
  </si>
  <si>
    <t xml:space="preserve">Hilo Macrame 100 % Acrílico tonos solidos, Grosor 2 mm
Peso 200 gramos, contiene 1 ovillo de 100 gramos, Aguja Crochet sugerida: 2 mm color amarillo </t>
  </si>
  <si>
    <t>LANA ACRILICA AZUL OSCURO 100 GR</t>
  </si>
  <si>
    <t>Hilo Macrame 100 % Acrílico tonos solidos, Grosor 2 mm
Peso 100 gramos, contiene 1 ovillo de 100 gramos, Aguja Crochet sugerida: 2 mm color axul oscuro</t>
  </si>
  <si>
    <t>LANA ACRILICA BLANCA 100 GR</t>
  </si>
  <si>
    <t>Hilo Macrame 100 % Acrílico tonos solidos, Grosor 2 mm
Peso 100 gramos, contiene 1 ovillo de 100 gramos, Aguja Crochet sugerida: 2 mm color blanco</t>
  </si>
  <si>
    <t>LANA ACRILICA GRIS 200 GR</t>
  </si>
  <si>
    <t>Hilo Macrame 100 % Acrílico tonos solidos, Grosor 2 mm
Peso 100 gramos, contiene 1 ovillo de 100 gramos, Aguja Crochet sugerida: 2 mm color gris</t>
  </si>
  <si>
    <t>LANA ACRILICA ROJA 100 GR</t>
  </si>
  <si>
    <t>Hilo Macrame 100 % Acrílico tonos solidos, Grosor 2 mm
Peso 100 gramos, contiene 1 ovillo de 100 gramos, Aguja Crochet sugerida: 2 mm color rojo</t>
  </si>
  <si>
    <t>LANA ACRILICA ROSADA 100 GR</t>
  </si>
  <si>
    <t>Hilo Macrame 100 % Acrílico tonos solidos, Grosor 2 mm
Peso 100 gramos, contiene 1 ovillo de 100 gramos, Aguja Crochet sugerida: 2 mm color rosado</t>
  </si>
  <si>
    <t>LANA ACRILICA VERDE / AZUL 200 GR</t>
  </si>
  <si>
    <t>LANA ACRILICA VERDE 100 GR</t>
  </si>
  <si>
    <t>Hilo Macrame 100 % Acrílico tonos solidos, Grosor 2 mm
Peso 100 gramos, contiene 1 ovillo de 100 gramos, Aguja Crochet sugerida: 2 mm color verde</t>
  </si>
  <si>
    <t>LANA ACRILICA VERDE MENTA 100 GR</t>
  </si>
  <si>
    <t>Hilo Macrame 100 % Acrílico tonos solidos, Grosor 2 mm
Peso 100 gramos, contiene 1 ovillo de 100 gramos, Aguja Crochet sugerida: 2 mm color verde menta</t>
  </si>
  <si>
    <t>LANA ACRILICA VERDE OLIVA 100 GR0</t>
  </si>
  <si>
    <t>Hilo Macrame 100 % Acrílico tonos solidos, Grosor 2 mm
Peso 100 gramos, contiene 1 ovillo de 100 gramos, Aguja Crochet sugerida: 2 mm color verde oliva</t>
  </si>
  <si>
    <t>LANA ACRILICA HUESO 100 GR</t>
  </si>
  <si>
    <t>Hilo Macrame 100 % Acrílico tonos solidos, Grosor 2 mm
Peso 100 gramos, contiene 1 ovillo de 100 gramos, Aguja Crochet sugerida: 2 mm color hueso</t>
  </si>
  <si>
    <t xml:space="preserve">Madejas 50 gr colores variados </t>
  </si>
  <si>
    <t>50 gr de hilo crochet(2.00mm de diametro ) o macrame (2.5mm de diametro)  colores variados</t>
  </si>
  <si>
    <t>Madejas bordado x 8 metros (Mouline) color amarillo oscuro</t>
  </si>
  <si>
    <t>hilos para bordar 100% algodón tipo MOULINÉ mercerizado, 8 metros de largo por 6 hebras de hilo, color amarillo oscuro</t>
  </si>
  <si>
    <t>Madejas bordado x 8 metros (Mouline) color azul</t>
  </si>
  <si>
    <t>hilos para bordar 100% algodón tipo MOULINÉ mercerizado, 8 metros de largo por 6 hebras de hilo, color azul</t>
  </si>
  <si>
    <t>Madejas bordado x 8 metros (Mouline) color blanco</t>
  </si>
  <si>
    <t>hilos para bordar 100% algodón tipo MOULINÉ mercerizado, 8 metros de largo por 6 hebras de hilo, color blanco</t>
  </si>
  <si>
    <t>Madejas bordado x 8 metros (Mouline) color café</t>
  </si>
  <si>
    <t>hilos para bordar 100% algodón tipo MOULINÉ mercerizado, 8 metros de largo por 6 hebras de hilo, color café</t>
  </si>
  <si>
    <t>Madejas bordado x 8 metros (Mouline) color coral</t>
  </si>
  <si>
    <t>hilos para bordar 100% algodón tipo MOULINÉ mercerizado, 8 metros de largo por 6 hebras de hilo, color coral</t>
  </si>
  <si>
    <t>Madejas bordado x 8 metros (Mouline) color fucsia</t>
  </si>
  <si>
    <t>hilos para bordar 100% algodón tipo MOULINÉ mercerizado, 8 metros de largo por 6 hebras de hilo, color fucsia</t>
  </si>
  <si>
    <t>Madejas bordado x 8 metros (Mouline) color gris</t>
  </si>
  <si>
    <t>hilos para bordar 100% algodón tipo MOULINÉ mercerizado, 8 metros de largo por 6 hebras de hilo, color gris</t>
  </si>
  <si>
    <t>Madejas bordado x 8 metros (Mouline) color lila</t>
  </si>
  <si>
    <t>hilos para bordar 100% algodón tipo MOULINÉ mercerizado, 8 metros de largo por 6 hebras de hilo, color lila</t>
  </si>
  <si>
    <t>Madejas bordado x 8 metros (Mouline) color morado</t>
  </si>
  <si>
    <t>hilos para bordar 100% algodón tipo MOULINÉ mercerizado, 8 metros de largo por 6 hebras de hilo,color morado</t>
  </si>
  <si>
    <t>Madejas bordado x 8 metros (Mouline) color naranja</t>
  </si>
  <si>
    <t>hilos para bordar 100% algodón tipo MOULINÉ mercerizado, 8 metros de largo por 6 hebras de hilo, color naranja</t>
  </si>
  <si>
    <t>Madejas bordado x 8 metros (Mouline) color negro</t>
  </si>
  <si>
    <t>hilos para bordar 100% algodón tipo MOULINÉ mercerizado, 8 metros de largo por 6 hebras de hilo, color negro</t>
  </si>
  <si>
    <t>Madejas bordado x 8 metros (Mouline) color rojo</t>
  </si>
  <si>
    <t>hilos para bordar 100% algodón tipo MOULINÉ mercerizado, 8 metros de largo por 6 hebras de hilo, color rojo</t>
  </si>
  <si>
    <t>Madejas bordado x 8 metros (Mouline) color rosa pálido</t>
  </si>
  <si>
    <t>hilos para bordar 100% algodón tipo MOULINÉ mercerizado, 8 metros de largo por 6 hebras de hilo, color rosa pálido</t>
  </si>
  <si>
    <t>Madejas bordado x 8 metros (Mouline) color verde aguamarina</t>
  </si>
  <si>
    <t>hilos para bordar 100% algodón tipo MOULINÉ mercerizado, 8 metros de largo por 6 hebras de hilo, color verde aguamarina</t>
  </si>
  <si>
    <t>Madejas bordado x 8 metros (Mouline) color verde limón</t>
  </si>
  <si>
    <t>hilos para bordar 100% algodón tipo MOULINÉ mercerizado, 8 metros de largo por 6 hebras de hilo,color verde limon</t>
  </si>
  <si>
    <t>Madejas bordado x 8 metros (Mouline) color verde oscuro</t>
  </si>
  <si>
    <t>hilos para bordar 100% algodón tipo MOULINÉ mercerizado, 8 metros de largo por 6 hebras de hilo, color verde oscuro</t>
  </si>
  <si>
    <t>Separadores para tejido de crochet</t>
  </si>
  <si>
    <t>Bolsa de 100 unidades de color de mezcla de puntada de punto contador de ganchillo de bloqueo de puntada marcadores de puntada de aguja de puntada. Marcadores de puntada de punto de punto de punto de ganchillo de punto de bloqueo, puntada de aguja de clip de puntada de ganchillo. material plastico de alta densidad, colores surtidos 2,1 CM DE LARGO X 1 CM DE ANCHO</t>
  </si>
  <si>
    <t>PAQUETE X100</t>
  </si>
  <si>
    <t>Tambores de bordado de madera #12</t>
  </si>
  <si>
    <t>material: madera de bambu , color: madera
tipo de ajuste: tornillo metálico, 30 cm de diametro bastidor</t>
  </si>
  <si>
    <t>Tambores de bordado de plástico #8</t>
  </si>
  <si>
    <t>material: plastico de alta desidad, color: surtidos
tipo de ajuste: tornillo, 19 cm de diametro bastidor</t>
  </si>
  <si>
    <t>Telares</t>
  </si>
  <si>
    <t>Telar para mostacilla graduable, longitud máxima 46 cm, ancho interno 16 cm. Fabricado en pino.</t>
  </si>
  <si>
    <t>IMPLEMENTACIÓN PLAN DE CONTINGENCIA BAJA COMPLEJIDAD</t>
  </si>
  <si>
    <t xml:space="preserve">Para la realización de los eventos se debe dar cumplimiento a los requisitos del permiso a las entidades que hacen parte del Sistema Único de Gestión de Aglomeraciones-SUGA,de baja con punto MEC, dos auxiliares de enfermeria, brigadistas y todo lo requero según normatividad vigente. </t>
  </si>
  <si>
    <t>IMPLEMENTACIÓN PLAN DE CONTINGENCIA MEDIA COMPLEJIDAD</t>
  </si>
  <si>
    <t>Para la realización de los eventos se debe dar cumplimiento a los requisitos del permiso a las entidades que hacen parte del Sistema Único de Gestión de Aglomeraciones-SUGA.  
Según la complejidad:
* Programa y descripción del evento
* Aforos por sector
* Cronograma de actividades del evento
* Medidas de prevención y protección
* Organización y planes de acción
* Cuadro de recursos
* Planos si aplica de acuerdo a la complejida
* Directorio del personal encargado del evento
* Identificaciones para el personal
* Anexos (Certificaciones y conceptos favorables): 
Certificado del suministro de los Recursos del Plan de Atención Medica y Primeros Auxilios.
Certificado del servicio de la UAECOBB.
Concepto favorable de brigadas y del lugar emitido por UAECOBB.
Certificado del suministro de los Recursos del Plan Logística.
Certificado del suministro de Vallas de Separación (División)
Concepto favorable del evento emitido por la Secretaría Distrital de Gobierno
Concepto favorable del evento emitido por la Alcaldía Local.
Concepto favorable del evento emitido por la UAECOBB.
Concepto favorable del evento emitido por el IDIGER.
Concepto favorable del evento emitido por la Policía Metropolitana.
Concepto favorable del evento emitido por la Secretaría Distrital de Salud
Concepto favorable del evento emitido por la Secretaria Distrital de Ambiente 
Concepto favorable del evento emitido por la Secretaría Distrital de Cultura, Recreación y Deporte (si aplica).
Concepto favorable del evento emitido por la Secretaria Distrital de Movilidad
Se deberá contar con el personal de logística según la complejidad, personal para la implementación del plan contra incendios, brigadista contra incendios, elementos tecnológicos de comunicación, señalización, implementación de punto, MEC y/o punto PEC, según complejidad junto con el personal médico necesario de acuerdo a la necesidad del evento.</t>
  </si>
  <si>
    <t>IMPLEMENTACIÓN PLAN DE CONTINGENCIA ALTA COMPLEJIDAD</t>
  </si>
  <si>
    <t>Aviso EN ACERO INOXIDABLE</t>
  </si>
  <si>
    <t>Letrero institucional en acero inoxidable sin base, para uso exteriores. Tamaño máximo 8m2 Cantonera de 15 cm (solo letras sin logo -ALACALDIA LOCAL DE FONTIBON)</t>
  </si>
  <si>
    <t>TRASMISIÓN EN VIVO</t>
  </si>
  <si>
    <t>Se garantizará la transmisión por evento , tiempo de hasta 6 horas que incluye internet de 10 Mbps como mínimo de subida (punto dedicado), 3 Cámaras con trípode y conexiones para consola, 1 consola para conectar las cámaras, 1 computador para transmitir, cables de conexión. Luces , consola de audio y consola digital de cambio de cámaras , tecleadora y operadores para los equipos. Plataforma streaming: Plataforma web que permita hacer transmisiones en vivo ilimitadas sin necesidad de descargar aplicaciones, con opción para retransmitir en mínimo dos redes sociales como Facebook e Instagram. Que permita personalizar las transmisiones, agregando logos, fondos y banners. Con la opción de interactuar con mensajes o comentarios para mostrarlos en pantalla y la posibilidad de grabar mínimo 6 horas de transmisión.</t>
  </si>
  <si>
    <t>SUMINISTRO</t>
  </si>
  <si>
    <t>MICROFONO</t>
  </si>
  <si>
    <t>6 horas de batería.
Grabación de audio de alta calidad.
Grabación interna durante 14 horas y grabación interna flotante de 32 bits.
Cancelación de ruido inteligente, voces nítidas.
250 m de alcance.
Amplia compatibilidad.
Fijación magnética.</t>
  </si>
  <si>
    <t>20*25 o 20*30 en poliestireno 
calibre 20, instalado en punto indicado por el supervisor  con inclusión de lenguaje braile</t>
  </si>
  <si>
    <t>VALOR TOTAL</t>
  </si>
  <si>
    <t xml:space="preserve">VALOR ASIGNADO DEL PROYECTO </t>
  </si>
  <si>
    <t>VALOR ASIGNADO DEL PROYECTO</t>
  </si>
  <si>
    <t xml:space="preserve">VALOR PRESUPUESTO OFICIAL </t>
  </si>
  <si>
    <t xml:space="preserve">PRESUPUESTO OFICIAL </t>
  </si>
  <si>
    <t>VALOR UNITARIO CON IMPUESTOS</t>
  </si>
  <si>
    <t>TOTAL</t>
  </si>
  <si>
    <t>Objeto: "ADQUISICIÓN DE BIENES Y SERVICIOS, OPERATIVOS Y TÉCNICOS PARA LA REALIZACIÓN DE LOS DIFERENTES PROGRAMAS, ACTIVIDADES Y EVENTOS DE LOS ESPACIOS E INSTANCIAS DE PARTICIPACIÓN QUE VINCULEN POBLACIÓN DE LA LOCALIDAD DE FONTIBÓN".
FONDO DESARROLLO LOCAL DE FONTIBON
BOGOTÁ D.C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</si>
</sst>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164" formatCode="_-* #,##0.00\ &quot;€&quot;_-;\-* #,##0.00\ &quot;€&quot;_-;_-* &quot;-&quot;??\ &quot;€&quot;_-;_-@_-"/>
    <numFmt numFmtId="165" formatCode="_-&quot;$&quot;\ * #,##0.00_-;\-&quot;$&quot;\ * #,##0.00_-;_-&quot;$&quot;\ * &quot;-&quot;??_-;_-@_-"/>
    <numFmt numFmtId="166" formatCode="&quot;$&quot;#,##0"/>
    <numFmt numFmtId="167" formatCode="&quot;$&quot;#,##0.00"/>
    <numFmt numFmtId="168" formatCode="[$$-240A]\ #,##0"/>
  </numFmts>
  <fonts count="31" x14ac:knownFonts="1">
    <font>
      <sz val="11"/>
      <color theme="1"/>
      <name val="Aptos Narrow"/>
      <family val="2"/>
      <scheme val="minor"/>
    </font>
    <font>
      <b/>
      <sz val="12"/>
      <color theme="1"/>
      <name val="Calibri"/>
      <family val="2"/>
    </font>
    <font>
      <sz val="11"/>
      <name val="Calibri"/>
      <family val="2"/>
    </font>
    <font>
      <b/>
      <sz val="12"/>
      <color rgb="FF92D050"/>
      <name val="Calibri"/>
      <family val="2"/>
    </font>
    <font>
      <strike/>
      <sz val="11"/>
      <color theme="1"/>
      <name val="Aptos Narrow"/>
      <family val="2"/>
      <scheme val="minor"/>
    </font>
    <font>
      <sz val="11"/>
      <color rgb="FF000000"/>
      <name val="Aptos Narrow"/>
      <family val="2"/>
    </font>
    <font>
      <sz val="9"/>
      <color theme="1"/>
      <name val="Arial"/>
      <family val="2"/>
    </font>
    <font>
      <sz val="11"/>
      <color rgb="FF000000"/>
      <name val="Arial"/>
      <family val="2"/>
    </font>
    <font>
      <sz val="11"/>
      <color rgb="FF000000"/>
      <name val="Aptos Narrow"/>
      <family val="2"/>
      <scheme val="minor"/>
    </font>
    <font>
      <b/>
      <sz val="11"/>
      <color theme="1"/>
      <name val="Aptos Narrow"/>
      <family val="2"/>
      <scheme val="minor"/>
    </font>
    <font>
      <b/>
      <sz val="11"/>
      <name val="Calibri"/>
      <family val="2"/>
    </font>
    <font>
      <b/>
      <sz val="20"/>
      <name val="Calibri"/>
      <family val="2"/>
    </font>
    <font>
      <b/>
      <sz val="11"/>
      <name val="Aptos Narrow"/>
      <family val="2"/>
      <scheme val="minor"/>
    </font>
    <font>
      <sz val="11"/>
      <color theme="1"/>
      <name val="Arial"/>
      <family val="2"/>
    </font>
    <font>
      <sz val="11"/>
      <name val="Aptos Narrow"/>
      <family val="2"/>
      <scheme val="minor"/>
    </font>
    <font>
      <b/>
      <sz val="11"/>
      <color rgb="FF000000"/>
      <name val="Calibri"/>
      <family val="2"/>
      <charset val="1"/>
    </font>
    <font>
      <sz val="11"/>
      <color rgb="FF000000"/>
      <name val="Calibri"/>
      <family val="2"/>
      <charset val="1"/>
    </font>
    <font>
      <b/>
      <sz val="12"/>
      <color theme="1"/>
      <name val="Aptos Narrow"/>
      <family val="2"/>
      <scheme val="minor"/>
    </font>
    <font>
      <b/>
      <sz val="18"/>
      <color theme="1"/>
      <name val="Aptos Narrow"/>
      <family val="2"/>
      <scheme val="minor"/>
    </font>
    <font>
      <sz val="18"/>
      <color theme="1"/>
      <name val="Aptos Narrow"/>
      <family val="2"/>
      <scheme val="minor"/>
    </font>
    <font>
      <b/>
      <sz val="12"/>
      <name val="Aptos Narrow"/>
      <family val="2"/>
      <scheme val="minor"/>
    </font>
    <font>
      <sz val="11"/>
      <color theme="1"/>
      <name val="Aptos Narrow"/>
      <family val="2"/>
      <scheme val="minor"/>
    </font>
    <font>
      <sz val="11"/>
      <color rgb="FF000000"/>
      <name val="Calibri"/>
      <family val="2"/>
    </font>
    <font>
      <sz val="11"/>
      <color theme="1"/>
      <name val="Aptos Narrow"/>
      <family val="2"/>
      <scheme val="minor"/>
    </font>
    <font>
      <sz val="14"/>
      <color theme="1"/>
      <name val="Aptos Narrow"/>
      <family val="2"/>
      <scheme val="minor"/>
    </font>
    <font>
      <sz val="16"/>
      <color theme="1"/>
      <name val="Aptos Narrow"/>
      <family val="2"/>
      <scheme val="minor"/>
    </font>
    <font>
      <sz val="20"/>
      <color theme="1"/>
      <name val="Aptos Narrow"/>
      <family val="2"/>
      <scheme val="minor"/>
    </font>
    <font>
      <b/>
      <sz val="20"/>
      <color theme="1"/>
      <name val="Aptos Narrow"/>
      <family val="2"/>
      <scheme val="minor"/>
    </font>
    <font>
      <b/>
      <sz val="12"/>
      <color theme="1"/>
      <name val="Garamond"/>
      <family val="1"/>
    </font>
    <font>
      <b/>
      <sz val="12"/>
      <color rgb="FF000000"/>
      <name val="Arial"/>
      <family val="2"/>
    </font>
    <font>
      <b/>
      <sz val="22"/>
      <color theme="1"/>
      <name val="Aptos Narrow"/>
      <family val="2"/>
      <scheme val="minor"/>
    </font>
  </fonts>
  <fills count="19">
    <fill>
      <patternFill patternType="none"/>
    </fill>
    <fill>
      <patternFill patternType="gray125"/>
    </fill>
    <fill>
      <patternFill patternType="solid">
        <fgColor rgb="FF595959"/>
        <bgColor rgb="FF595959"/>
      </patternFill>
    </fill>
    <fill>
      <patternFill patternType="solid">
        <fgColor rgb="FFFFD965"/>
        <bgColor rgb="FFFFD965"/>
      </patternFill>
    </fill>
    <fill>
      <patternFill patternType="solid">
        <fgColor rgb="FFFFFF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79998168889431442"/>
        <bgColor rgb="FFFFD965"/>
      </patternFill>
    </fill>
    <fill>
      <patternFill patternType="solid">
        <fgColor theme="5" tint="0.79998168889431442"/>
        <bgColor indexed="64"/>
      </patternFill>
    </fill>
    <fill>
      <patternFill patternType="solid">
        <fgColor theme="5" tint="0.79998168889431442"/>
        <bgColor rgb="FFFFD965"/>
      </patternFill>
    </fill>
    <fill>
      <patternFill patternType="solid">
        <fgColor rgb="FFFFFFCC"/>
        <bgColor indexed="64"/>
      </patternFill>
    </fill>
    <fill>
      <patternFill patternType="solid">
        <fgColor rgb="FFFFFFCC"/>
        <bgColor rgb="FFFFD965"/>
      </patternFill>
    </fill>
    <fill>
      <patternFill patternType="solid">
        <fgColor theme="7"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rgb="FFFFCCCC"/>
        <bgColor indexed="64"/>
      </patternFill>
    </fill>
    <fill>
      <patternFill patternType="solid">
        <fgColor theme="5"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rgb="FF000000"/>
      </left>
      <right/>
      <top style="thin">
        <color rgb="FF000000"/>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indexed="64"/>
      </right>
      <top/>
      <bottom/>
      <diagonal/>
    </border>
    <border>
      <left/>
      <right style="thin">
        <color indexed="64"/>
      </right>
      <top/>
      <bottom/>
      <diagonal/>
    </border>
    <border>
      <left/>
      <right style="medium">
        <color indexed="64"/>
      </right>
      <top style="medium">
        <color indexed="64"/>
      </top>
      <bottom style="medium">
        <color indexed="64"/>
      </bottom>
      <diagonal/>
    </border>
  </borders>
  <cellStyleXfs count="5">
    <xf numFmtId="0" fontId="0" fillId="0" borderId="0"/>
    <xf numFmtId="164" fontId="21" fillId="0" borderId="0" applyFont="0" applyFill="0" applyBorder="0" applyAlignment="0" applyProtection="0"/>
    <xf numFmtId="9" fontId="21" fillId="0" borderId="0" applyFont="0" applyFill="0" applyBorder="0" applyAlignment="0" applyProtection="0"/>
    <xf numFmtId="0" fontId="23" fillId="0" borderId="0"/>
    <xf numFmtId="165" fontId="21" fillId="0" borderId="0" applyFont="0" applyFill="0" applyBorder="0" applyAlignment="0" applyProtection="0"/>
  </cellStyleXfs>
  <cellXfs count="287">
    <xf numFmtId="0" fontId="0" fillId="0" borderId="0" xfId="0"/>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0" fillId="5" borderId="1" xfId="0" applyFill="1" applyBorder="1" applyAlignment="1">
      <alignment vertical="center"/>
    </xf>
    <xf numFmtId="166" fontId="0" fillId="0" borderId="1" xfId="0" applyNumberFormat="1" applyBorder="1" applyAlignment="1">
      <alignment vertical="center"/>
    </xf>
    <xf numFmtId="9" fontId="0" fillId="0" borderId="1" xfId="0" applyNumberFormat="1" applyBorder="1" applyAlignment="1">
      <alignment horizontal="center" vertical="center"/>
    </xf>
    <xf numFmtId="0" fontId="0" fillId="4" borderId="0" xfId="0" applyFill="1" applyAlignment="1">
      <alignment vertical="center"/>
    </xf>
    <xf numFmtId="166" fontId="0" fillId="6" borderId="1" xfId="0" applyNumberFormat="1" applyFill="1" applyBorder="1" applyAlignment="1">
      <alignment vertical="center"/>
    </xf>
    <xf numFmtId="0" fontId="0" fillId="6" borderId="1" xfId="0" applyFill="1" applyBorder="1" applyAlignment="1">
      <alignment vertical="center"/>
    </xf>
    <xf numFmtId="166" fontId="0" fillId="8" borderId="1" xfId="0" applyNumberFormat="1" applyFill="1" applyBorder="1" applyAlignment="1">
      <alignment vertical="center"/>
    </xf>
    <xf numFmtId="0" fontId="1" fillId="0" borderId="1" xfId="0" applyFont="1" applyBorder="1" applyAlignment="1">
      <alignment vertical="center"/>
    </xf>
    <xf numFmtId="166" fontId="0" fillId="10" borderId="1" xfId="0" applyNumberFormat="1" applyFill="1" applyBorder="1" applyAlignment="1">
      <alignment vertical="center"/>
    </xf>
    <xf numFmtId="0" fontId="3" fillId="0" borderId="1" xfId="0" applyFont="1" applyBorder="1" applyAlignment="1">
      <alignment vertical="center"/>
    </xf>
    <xf numFmtId="166" fontId="9" fillId="0" borderId="1" xfId="0" applyNumberFormat="1" applyFont="1" applyBorder="1" applyAlignment="1">
      <alignment vertical="center"/>
    </xf>
    <xf numFmtId="166" fontId="0" fillId="0" borderId="4" xfId="0" applyNumberFormat="1" applyBorder="1" applyAlignment="1">
      <alignment vertical="center"/>
    </xf>
    <xf numFmtId="166" fontId="0" fillId="12" borderId="1" xfId="0" applyNumberFormat="1" applyFill="1" applyBorder="1" applyAlignment="1">
      <alignment vertical="center"/>
    </xf>
    <xf numFmtId="9" fontId="0" fillId="12" borderId="1" xfId="0" applyNumberFormat="1" applyFill="1" applyBorder="1" applyAlignment="1">
      <alignment vertical="center"/>
    </xf>
    <xf numFmtId="3" fontId="0" fillId="6" borderId="1" xfId="0" applyNumberFormat="1" applyFill="1" applyBorder="1" applyAlignment="1">
      <alignment horizontal="center" vertical="center"/>
    </xf>
    <xf numFmtId="3" fontId="0" fillId="0" borderId="1" xfId="0" applyNumberFormat="1" applyBorder="1" applyAlignment="1">
      <alignment horizontal="center" vertical="center"/>
    </xf>
    <xf numFmtId="0" fontId="0" fillId="13" borderId="1" xfId="0" applyFill="1" applyBorder="1" applyAlignment="1">
      <alignment vertical="center"/>
    </xf>
    <xf numFmtId="166" fontId="0" fillId="13" borderId="1" xfId="0" applyNumberFormat="1" applyFill="1" applyBorder="1" applyAlignment="1">
      <alignment vertical="center"/>
    </xf>
    <xf numFmtId="0" fontId="0" fillId="12" borderId="1" xfId="0" applyFill="1" applyBorder="1" applyAlignment="1">
      <alignment vertical="center"/>
    </xf>
    <xf numFmtId="0" fontId="0" fillId="14" borderId="1" xfId="0" applyFill="1" applyBorder="1" applyAlignment="1">
      <alignment vertical="center"/>
    </xf>
    <xf numFmtId="166" fontId="0" fillId="14" borderId="1" xfId="0" applyNumberFormat="1" applyFill="1" applyBorder="1" applyAlignment="1">
      <alignment vertical="center"/>
    </xf>
    <xf numFmtId="0" fontId="14" fillId="8" borderId="1" xfId="0" applyFont="1" applyFill="1" applyBorder="1" applyAlignment="1">
      <alignment vertical="center"/>
    </xf>
    <xf numFmtId="166" fontId="14" fillId="8" borderId="1" xfId="0" applyNumberFormat="1" applyFont="1" applyFill="1" applyBorder="1" applyAlignment="1">
      <alignment vertical="center"/>
    </xf>
    <xf numFmtId="0" fontId="0" fillId="15" borderId="1" xfId="0" applyFill="1" applyBorder="1" applyAlignment="1">
      <alignment vertical="center"/>
    </xf>
    <xf numFmtId="166" fontId="0" fillId="15" borderId="1" xfId="0" applyNumberFormat="1" applyFill="1" applyBorder="1" applyAlignment="1">
      <alignment vertical="center"/>
    </xf>
    <xf numFmtId="0" fontId="14" fillId="0" borderId="1" xfId="0" applyFont="1" applyBorder="1" applyAlignment="1">
      <alignment vertical="center"/>
    </xf>
    <xf numFmtId="166" fontId="14" fillId="0" borderId="1" xfId="0" applyNumberFormat="1" applyFont="1" applyBorder="1" applyAlignment="1">
      <alignment vertical="center"/>
    </xf>
    <xf numFmtId="0" fontId="0" fillId="16" borderId="1" xfId="0" applyFill="1" applyBorder="1" applyAlignment="1">
      <alignment vertical="center"/>
    </xf>
    <xf numFmtId="166" fontId="0" fillId="16" borderId="1" xfId="0" applyNumberFormat="1" applyFill="1" applyBorder="1" applyAlignment="1">
      <alignment vertical="center"/>
    </xf>
    <xf numFmtId="0" fontId="0" fillId="17" borderId="1" xfId="0" applyFill="1" applyBorder="1" applyAlignment="1">
      <alignment vertical="center"/>
    </xf>
    <xf numFmtId="166" fontId="0" fillId="17" borderId="1" xfId="0" applyNumberFormat="1" applyFill="1" applyBorder="1" applyAlignment="1">
      <alignment vertical="center"/>
    </xf>
    <xf numFmtId="0" fontId="1" fillId="6" borderId="1" xfId="0" applyFont="1" applyFill="1" applyBorder="1" applyAlignment="1">
      <alignment vertical="center"/>
    </xf>
    <xf numFmtId="0" fontId="3" fillId="6" borderId="1" xfId="0" applyFont="1" applyFill="1" applyBorder="1" applyAlignment="1">
      <alignment vertical="center"/>
    </xf>
    <xf numFmtId="167" fontId="5" fillId="6" borderId="1" xfId="0" applyNumberFormat="1" applyFont="1" applyFill="1" applyBorder="1" applyAlignment="1">
      <alignment vertical="center"/>
    </xf>
    <xf numFmtId="166" fontId="9" fillId="6" borderId="1" xfId="0" applyNumberFormat="1" applyFont="1" applyFill="1" applyBorder="1" applyAlignment="1">
      <alignment vertical="center"/>
    </xf>
    <xf numFmtId="166" fontId="9" fillId="8" borderId="1" xfId="0" applyNumberFormat="1" applyFont="1" applyFill="1" applyBorder="1" applyAlignment="1">
      <alignment vertical="center"/>
    </xf>
    <xf numFmtId="167" fontId="0" fillId="8" borderId="1" xfId="0" applyNumberFormat="1" applyFill="1" applyBorder="1" applyAlignment="1">
      <alignment vertical="center"/>
    </xf>
    <xf numFmtId="166" fontId="9" fillId="10" borderId="1" xfId="0" applyNumberFormat="1" applyFont="1" applyFill="1" applyBorder="1" applyAlignment="1">
      <alignment vertical="center"/>
    </xf>
    <xf numFmtId="167" fontId="0" fillId="10" borderId="1" xfId="0" applyNumberFormat="1" applyFill="1" applyBorder="1" applyAlignment="1">
      <alignment vertical="center"/>
    </xf>
    <xf numFmtId="0" fontId="1" fillId="0" borderId="1" xfId="0" applyFont="1" applyBorder="1" applyAlignment="1">
      <alignment horizontal="center" vertical="center"/>
    </xf>
    <xf numFmtId="0" fontId="0" fillId="14" borderId="4" xfId="0" applyFill="1" applyBorder="1" applyAlignment="1">
      <alignment vertical="center"/>
    </xf>
    <xf numFmtId="0" fontId="0" fillId="16" borderId="4" xfId="0" applyFill="1" applyBorder="1" applyAlignment="1">
      <alignment vertical="center"/>
    </xf>
    <xf numFmtId="0" fontId="0" fillId="16" borderId="10" xfId="0" applyFill="1" applyBorder="1" applyAlignment="1">
      <alignment vertical="center"/>
    </xf>
    <xf numFmtId="0" fontId="0" fillId="16" borderId="6" xfId="0" applyFill="1" applyBorder="1" applyAlignment="1">
      <alignment vertical="center"/>
    </xf>
    <xf numFmtId="0" fontId="11" fillId="3" borderId="1" xfId="0" applyFont="1" applyFill="1" applyBorder="1" applyAlignment="1">
      <alignment vertical="center"/>
    </xf>
    <xf numFmtId="0" fontId="2" fillId="0" borderId="1" xfId="0" applyFont="1" applyBorder="1"/>
    <xf numFmtId="166" fontId="12" fillId="0" borderId="0" xfId="0" applyNumberFormat="1" applyFont="1" applyAlignment="1">
      <alignment vertical="center"/>
    </xf>
    <xf numFmtId="166" fontId="10" fillId="7" borderId="1" xfId="0" applyNumberFormat="1" applyFont="1" applyFill="1" applyBorder="1" applyAlignment="1">
      <alignment vertical="center"/>
    </xf>
    <xf numFmtId="166" fontId="10" fillId="9" borderId="1" xfId="0" applyNumberFormat="1" applyFont="1" applyFill="1" applyBorder="1" applyAlignment="1">
      <alignment vertical="center"/>
    </xf>
    <xf numFmtId="166" fontId="10" fillId="11" borderId="1" xfId="0" applyNumberFormat="1" applyFont="1" applyFill="1" applyBorder="1" applyAlignment="1">
      <alignment vertical="center"/>
    </xf>
    <xf numFmtId="3" fontId="0" fillId="16" borderId="1" xfId="0" applyNumberFormat="1" applyFill="1" applyBorder="1" applyAlignment="1">
      <alignment vertical="center"/>
    </xf>
    <xf numFmtId="3" fontId="0" fillId="0" borderId="1" xfId="0" applyNumberFormat="1" applyBorder="1" applyAlignment="1">
      <alignment vertical="center"/>
    </xf>
    <xf numFmtId="167" fontId="5" fillId="0" borderId="1" xfId="0" applyNumberFormat="1" applyFont="1" applyBorder="1" applyAlignment="1">
      <alignment vertical="center"/>
    </xf>
    <xf numFmtId="167" fontId="0" fillId="0" borderId="1" xfId="0" applyNumberFormat="1" applyBorder="1" applyAlignment="1">
      <alignment vertical="center"/>
    </xf>
    <xf numFmtId="166" fontId="18" fillId="0" borderId="1" xfId="0" applyNumberFormat="1" applyFont="1" applyBorder="1" applyAlignment="1">
      <alignment vertical="center"/>
    </xf>
    <xf numFmtId="166" fontId="19" fillId="0" borderId="4" xfId="0" applyNumberFormat="1" applyFont="1" applyBorder="1" applyAlignment="1">
      <alignment vertical="center"/>
    </xf>
    <xf numFmtId="9" fontId="0" fillId="12" borderId="4" xfId="0" applyNumberFormat="1" applyFill="1" applyBorder="1" applyAlignment="1">
      <alignment vertical="center"/>
    </xf>
    <xf numFmtId="3" fontId="0" fillId="6" borderId="11" xfId="0" applyNumberFormat="1" applyFill="1" applyBorder="1" applyAlignment="1">
      <alignment horizontal="center" vertical="center"/>
    </xf>
    <xf numFmtId="166" fontId="0" fillId="6" borderId="11" xfId="0" applyNumberFormat="1" applyFill="1" applyBorder="1" applyAlignment="1">
      <alignment vertical="center"/>
    </xf>
    <xf numFmtId="166" fontId="0" fillId="13" borderId="11" xfId="0" applyNumberFormat="1" applyFill="1" applyBorder="1" applyAlignment="1">
      <alignment vertical="center"/>
    </xf>
    <xf numFmtId="166" fontId="0" fillId="12" borderId="11" xfId="0" applyNumberFormat="1" applyFill="1" applyBorder="1" applyAlignment="1">
      <alignment vertical="center"/>
    </xf>
    <xf numFmtId="0" fontId="0" fillId="14" borderId="11" xfId="0" applyFill="1" applyBorder="1" applyAlignment="1">
      <alignment vertical="center"/>
    </xf>
    <xf numFmtId="166" fontId="0" fillId="14" borderId="11" xfId="0" applyNumberFormat="1" applyFill="1" applyBorder="1" applyAlignment="1">
      <alignment vertical="center"/>
    </xf>
    <xf numFmtId="0" fontId="14" fillId="8" borderId="11" xfId="0" applyFont="1" applyFill="1" applyBorder="1" applyAlignment="1">
      <alignment vertical="center"/>
    </xf>
    <xf numFmtId="166" fontId="14" fillId="8" borderId="11" xfId="0" applyNumberFormat="1" applyFont="1" applyFill="1" applyBorder="1" applyAlignment="1">
      <alignment vertical="center"/>
    </xf>
    <xf numFmtId="0" fontId="0" fillId="15" borderId="11" xfId="0" applyFill="1" applyBorder="1" applyAlignment="1">
      <alignment vertical="center"/>
    </xf>
    <xf numFmtId="166" fontId="0" fillId="15" borderId="11" xfId="0" applyNumberFormat="1" applyFill="1" applyBorder="1" applyAlignment="1">
      <alignment vertical="center"/>
    </xf>
    <xf numFmtId="0" fontId="0" fillId="16" borderId="11" xfId="0" applyFill="1" applyBorder="1" applyAlignment="1">
      <alignment vertical="center"/>
    </xf>
    <xf numFmtId="166" fontId="0" fillId="16" borderId="11" xfId="0" applyNumberFormat="1" applyFill="1" applyBorder="1" applyAlignment="1">
      <alignment vertical="center"/>
    </xf>
    <xf numFmtId="0" fontId="0" fillId="17" borderId="11" xfId="0" applyFill="1" applyBorder="1" applyAlignment="1">
      <alignment vertical="center"/>
    </xf>
    <xf numFmtId="166" fontId="0" fillId="17" borderId="11" xfId="0" applyNumberFormat="1" applyFill="1" applyBorder="1" applyAlignment="1">
      <alignment vertical="center"/>
    </xf>
    <xf numFmtId="0" fontId="16" fillId="13" borderId="8" xfId="0" applyFont="1" applyFill="1" applyBorder="1"/>
    <xf numFmtId="0" fontId="16" fillId="13" borderId="9" xfId="0" applyFont="1" applyFill="1" applyBorder="1"/>
    <xf numFmtId="166" fontId="18" fillId="0" borderId="4" xfId="0" applyNumberFormat="1" applyFont="1" applyBorder="1" applyAlignment="1">
      <alignment vertical="center"/>
    </xf>
    <xf numFmtId="166" fontId="9" fillId="12" borderId="1" xfId="0" applyNumberFormat="1" applyFont="1" applyFill="1" applyBorder="1" applyAlignment="1">
      <alignment vertical="center"/>
    </xf>
    <xf numFmtId="9" fontId="9" fillId="12" borderId="1" xfId="0" applyNumberFormat="1" applyFont="1" applyFill="1" applyBorder="1" applyAlignment="1">
      <alignment vertical="center"/>
    </xf>
    <xf numFmtId="3" fontId="9" fillId="6" borderId="12" xfId="0" applyNumberFormat="1" applyFont="1" applyFill="1" applyBorder="1" applyAlignment="1">
      <alignment horizontal="center" vertical="center"/>
    </xf>
    <xf numFmtId="166" fontId="17" fillId="6" borderId="12" xfId="0" applyNumberFormat="1" applyFont="1" applyFill="1" applyBorder="1" applyAlignment="1">
      <alignment vertical="center"/>
    </xf>
    <xf numFmtId="166" fontId="17" fillId="13" borderId="12" xfId="0" applyNumberFormat="1" applyFont="1" applyFill="1" applyBorder="1" applyAlignment="1">
      <alignment vertical="center"/>
    </xf>
    <xf numFmtId="166" fontId="17" fillId="12" borderId="12" xfId="0" applyNumberFormat="1" applyFont="1" applyFill="1" applyBorder="1" applyAlignment="1">
      <alignment vertical="center"/>
    </xf>
    <xf numFmtId="166" fontId="17" fillId="14" borderId="12" xfId="0" applyNumberFormat="1" applyFont="1" applyFill="1" applyBorder="1" applyAlignment="1">
      <alignment vertical="center"/>
    </xf>
    <xf numFmtId="166" fontId="20" fillId="8" borderId="12" xfId="0" applyNumberFormat="1" applyFont="1" applyFill="1" applyBorder="1" applyAlignment="1">
      <alignment vertical="center"/>
    </xf>
    <xf numFmtId="166" fontId="17" fillId="15" borderId="12" xfId="0" applyNumberFormat="1" applyFont="1" applyFill="1" applyBorder="1" applyAlignment="1">
      <alignment vertical="center"/>
    </xf>
    <xf numFmtId="166" fontId="17" fillId="16" borderId="12" xfId="0" applyNumberFormat="1" applyFont="1" applyFill="1" applyBorder="1" applyAlignment="1">
      <alignment vertical="center"/>
    </xf>
    <xf numFmtId="166" fontId="17" fillId="17" borderId="12" xfId="0" applyNumberFormat="1" applyFont="1" applyFill="1" applyBorder="1" applyAlignment="1">
      <alignment vertical="center"/>
    </xf>
    <xf numFmtId="0" fontId="8" fillId="0" borderId="1" xfId="0" applyFont="1" applyBorder="1" applyAlignment="1">
      <alignment vertical="center"/>
    </xf>
    <xf numFmtId="0" fontId="0" fillId="0" borderId="1" xfId="0" applyBorder="1" applyAlignment="1">
      <alignment horizontal="left" vertical="center"/>
    </xf>
    <xf numFmtId="0" fontId="0" fillId="0" borderId="1" xfId="0" applyBorder="1"/>
    <xf numFmtId="0" fontId="7" fillId="0" borderId="1" xfId="0" applyFont="1" applyBorder="1" applyAlignment="1">
      <alignment vertical="center"/>
    </xf>
    <xf numFmtId="0" fontId="6" fillId="0" borderId="1" xfId="0" applyFont="1" applyBorder="1" applyAlignment="1">
      <alignment horizontal="left" vertical="center"/>
    </xf>
    <xf numFmtId="0" fontId="7" fillId="0" borderId="1" xfId="0" quotePrefix="1" applyFont="1" applyBorder="1"/>
    <xf numFmtId="0" fontId="7" fillId="0" borderId="1" xfId="0" applyFont="1" applyBorder="1"/>
    <xf numFmtId="0" fontId="7" fillId="0" borderId="1" xfId="0" applyFont="1" applyBorder="1" applyAlignment="1">
      <alignment horizontal="left"/>
    </xf>
    <xf numFmtId="0" fontId="0" fillId="0" borderId="1" xfId="0" applyBorder="1" applyAlignment="1">
      <alignment vertical="center" wrapText="1"/>
    </xf>
    <xf numFmtId="0" fontId="0" fillId="0" borderId="1" xfId="0" applyBorder="1" applyAlignment="1">
      <alignment horizontal="left" vertical="top"/>
    </xf>
    <xf numFmtId="0" fontId="13" fillId="0" borderId="2" xfId="0" applyFont="1" applyBorder="1" applyAlignment="1">
      <alignment vertical="center"/>
    </xf>
    <xf numFmtId="0" fontId="13" fillId="0" borderId="1" xfId="0" applyFont="1" applyBorder="1" applyAlignment="1">
      <alignment vertical="center"/>
    </xf>
    <xf numFmtId="0" fontId="13" fillId="0" borderId="3" xfId="0" applyFont="1" applyBorder="1" applyAlignment="1">
      <alignment vertical="center"/>
    </xf>
    <xf numFmtId="9" fontId="13" fillId="0" borderId="1" xfId="0" applyNumberFormat="1" applyFont="1" applyBorder="1" applyAlignment="1">
      <alignment horizontal="center" vertical="center"/>
    </xf>
    <xf numFmtId="0" fontId="13" fillId="0" borderId="5" xfId="0" applyFont="1" applyBorder="1" applyAlignment="1">
      <alignment horizontal="center" vertical="center"/>
    </xf>
    <xf numFmtId="0" fontId="7" fillId="0" borderId="7" xfId="0" applyFont="1" applyBorder="1"/>
    <xf numFmtId="0" fontId="15" fillId="0" borderId="2" xfId="0" applyFont="1" applyBorder="1"/>
    <xf numFmtId="0" fontId="0" fillId="5" borderId="2" xfId="0" applyFill="1" applyBorder="1" applyAlignment="1">
      <alignment vertical="center"/>
    </xf>
    <xf numFmtId="0" fontId="0" fillId="17" borderId="4" xfId="0" applyFill="1" applyBorder="1" applyAlignment="1">
      <alignment vertical="center"/>
    </xf>
    <xf numFmtId="166" fontId="0" fillId="17" borderId="4" xfId="0" applyNumberFormat="1" applyFill="1" applyBorder="1" applyAlignment="1">
      <alignment vertical="center"/>
    </xf>
    <xf numFmtId="166" fontId="0" fillId="17" borderId="13" xfId="0" applyNumberFormat="1" applyFill="1" applyBorder="1" applyAlignment="1">
      <alignment vertical="center"/>
    </xf>
    <xf numFmtId="166" fontId="17" fillId="17" borderId="16" xfId="0" applyNumberFormat="1" applyFont="1" applyFill="1" applyBorder="1" applyAlignment="1">
      <alignment vertical="center"/>
    </xf>
    <xf numFmtId="0" fontId="0" fillId="5" borderId="2" xfId="0" applyFill="1" applyBorder="1" applyAlignment="1">
      <alignment horizontal="center" vertical="center"/>
    </xf>
    <xf numFmtId="168" fontId="0" fillId="5" borderId="2" xfId="0" applyNumberFormat="1" applyFill="1" applyBorder="1" applyAlignment="1">
      <alignment vertical="center"/>
    </xf>
    <xf numFmtId="165" fontId="19" fillId="0" borderId="4" xfId="1" applyNumberFormat="1" applyFont="1" applyBorder="1" applyAlignment="1">
      <alignment vertical="center"/>
    </xf>
    <xf numFmtId="0" fontId="0" fillId="13" borderId="11" xfId="0" applyFill="1" applyBorder="1" applyAlignment="1">
      <alignment vertical="center"/>
    </xf>
    <xf numFmtId="0" fontId="16" fillId="13" borderId="0" xfId="0" applyFont="1" applyFill="1"/>
    <xf numFmtId="0" fontId="0" fillId="12" borderId="11" xfId="0" applyFill="1" applyBorder="1" applyAlignment="1">
      <alignment vertical="center"/>
    </xf>
    <xf numFmtId="3" fontId="0" fillId="16" borderId="11" xfId="0" applyNumberFormat="1" applyFill="1" applyBorder="1" applyAlignment="1">
      <alignment vertical="center"/>
    </xf>
    <xf numFmtId="0" fontId="22" fillId="0" borderId="1" xfId="0" applyFont="1" applyBorder="1"/>
    <xf numFmtId="0" fontId="22" fillId="0" borderId="12" xfId="0" applyFont="1" applyBorder="1"/>
    <xf numFmtId="0" fontId="22" fillId="0" borderId="26" xfId="0" applyFont="1" applyBorder="1"/>
    <xf numFmtId="0" fontId="16" fillId="0" borderId="18" xfId="0" applyFont="1" applyBorder="1"/>
    <xf numFmtId="0" fontId="16" fillId="0" borderId="27" xfId="0" applyFont="1" applyBorder="1"/>
    <xf numFmtId="0" fontId="16" fillId="0" borderId="6" xfId="0" applyFont="1" applyBorder="1"/>
    <xf numFmtId="6" fontId="0" fillId="13" borderId="1" xfId="0" applyNumberFormat="1" applyFill="1" applyBorder="1" applyAlignment="1">
      <alignment vertical="center"/>
    </xf>
    <xf numFmtId="166" fontId="0" fillId="4" borderId="4" xfId="0" applyNumberFormat="1" applyFill="1" applyBorder="1" applyAlignment="1">
      <alignment vertical="center"/>
    </xf>
    <xf numFmtId="0" fontId="0" fillId="5" borderId="1" xfId="0" applyFill="1" applyBorder="1"/>
    <xf numFmtId="166" fontId="10" fillId="7" borderId="1" xfId="0" applyNumberFormat="1" applyFont="1" applyFill="1" applyBorder="1" applyAlignment="1">
      <alignment horizontal="left" vertical="center"/>
    </xf>
    <xf numFmtId="166" fontId="10" fillId="9" borderId="1" xfId="0" applyNumberFormat="1" applyFont="1" applyFill="1" applyBorder="1" applyAlignment="1">
      <alignment horizontal="left" vertical="center"/>
    </xf>
    <xf numFmtId="166" fontId="10" fillId="11" borderId="1" xfId="0" applyNumberFormat="1" applyFont="1" applyFill="1" applyBorder="1" applyAlignment="1">
      <alignment horizontal="left" vertical="center"/>
    </xf>
    <xf numFmtId="0" fontId="7" fillId="0" borderId="24" xfId="0" applyFont="1" applyBorder="1"/>
    <xf numFmtId="0" fontId="7" fillId="0" borderId="25" xfId="0" applyFont="1" applyBorder="1"/>
    <xf numFmtId="0" fontId="7" fillId="0" borderId="12" xfId="0" applyFont="1" applyBorder="1"/>
    <xf numFmtId="0" fontId="7" fillId="0" borderId="0" xfId="0" applyFont="1"/>
    <xf numFmtId="0" fontId="7" fillId="0" borderId="26" xfId="0" applyFont="1" applyBorder="1"/>
    <xf numFmtId="9" fontId="0" fillId="18" borderId="1" xfId="0" applyNumberFormat="1" applyFill="1" applyBorder="1" applyAlignment="1">
      <alignment vertical="center"/>
    </xf>
    <xf numFmtId="9" fontId="0" fillId="18" borderId="4" xfId="0" applyNumberFormat="1" applyFill="1" applyBorder="1" applyAlignment="1">
      <alignment vertical="center"/>
    </xf>
    <xf numFmtId="9" fontId="0" fillId="18" borderId="11" xfId="0" applyNumberFormat="1" applyFill="1" applyBorder="1" applyAlignment="1">
      <alignment vertical="center"/>
    </xf>
    <xf numFmtId="9" fontId="9" fillId="18" borderId="12" xfId="0" applyNumberFormat="1" applyFont="1" applyFill="1" applyBorder="1" applyAlignment="1">
      <alignment vertical="center"/>
    </xf>
    <xf numFmtId="166" fontId="0" fillId="18" borderId="1" xfId="0" applyNumberFormat="1" applyFill="1" applyBorder="1" applyAlignment="1">
      <alignment vertical="center"/>
    </xf>
    <xf numFmtId="166" fontId="0" fillId="18" borderId="11" xfId="0" applyNumberFormat="1" applyFill="1" applyBorder="1" applyAlignment="1">
      <alignment vertical="center"/>
    </xf>
    <xf numFmtId="166" fontId="17" fillId="18" borderId="12" xfId="0" applyNumberFormat="1" applyFont="1" applyFill="1" applyBorder="1" applyAlignment="1">
      <alignment vertical="center"/>
    </xf>
    <xf numFmtId="0" fontId="16" fillId="0" borderId="0" xfId="0" applyFont="1"/>
    <xf numFmtId="2" fontId="0" fillId="18" borderId="1" xfId="0" applyNumberFormat="1" applyFill="1" applyBorder="1" applyAlignment="1">
      <alignment horizontal="center" vertical="center"/>
    </xf>
    <xf numFmtId="2" fontId="0" fillId="18" borderId="1" xfId="0" applyNumberFormat="1" applyFill="1" applyBorder="1" applyAlignment="1">
      <alignment vertical="center"/>
    </xf>
    <xf numFmtId="2" fontId="0" fillId="0" borderId="1" xfId="0" applyNumberFormat="1" applyBorder="1" applyAlignment="1">
      <alignment horizontal="center" vertical="center"/>
    </xf>
    <xf numFmtId="1" fontId="0" fillId="18" borderId="11" xfId="0" applyNumberFormat="1" applyFill="1" applyBorder="1" applyAlignment="1">
      <alignment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166" fontId="10" fillId="3" borderId="1" xfId="0" applyNumberFormat="1" applyFont="1" applyFill="1" applyBorder="1" applyAlignment="1">
      <alignment horizontal="center" vertical="center" wrapText="1"/>
    </xf>
    <xf numFmtId="166" fontId="10" fillId="3" borderId="1" xfId="0" applyNumberFormat="1" applyFont="1" applyFill="1" applyBorder="1" applyAlignment="1">
      <alignment horizontal="left" vertical="center" wrapText="1"/>
    </xf>
    <xf numFmtId="9" fontId="10" fillId="3" borderId="1" xfId="0" applyNumberFormat="1" applyFont="1" applyFill="1" applyBorder="1" applyAlignment="1">
      <alignment horizontal="center" vertical="center" wrapText="1"/>
    </xf>
    <xf numFmtId="166" fontId="10" fillId="0" borderId="1" xfId="0" applyNumberFormat="1" applyFont="1" applyBorder="1" applyAlignment="1">
      <alignment vertical="center" wrapText="1"/>
    </xf>
    <xf numFmtId="166" fontId="10" fillId="3" borderId="4" xfId="0" applyNumberFormat="1" applyFont="1" applyFill="1" applyBorder="1" applyAlignment="1">
      <alignment horizontal="left" vertical="center" wrapText="1"/>
    </xf>
    <xf numFmtId="166" fontId="10" fillId="4" borderId="4" xfId="0" applyNumberFormat="1" applyFont="1" applyFill="1" applyBorder="1" applyAlignment="1">
      <alignment horizontal="left" vertical="center" wrapText="1"/>
    </xf>
    <xf numFmtId="166" fontId="10" fillId="3" borderId="4" xfId="0" applyNumberFormat="1" applyFont="1" applyFill="1" applyBorder="1" applyAlignment="1">
      <alignment vertical="center" wrapText="1"/>
    </xf>
    <xf numFmtId="166" fontId="0" fillId="12" borderId="1" xfId="0" applyNumberFormat="1" applyFill="1" applyBorder="1" applyAlignment="1">
      <alignment vertical="center" wrapText="1"/>
    </xf>
    <xf numFmtId="9" fontId="0" fillId="12" borderId="1" xfId="0" applyNumberFormat="1" applyFill="1" applyBorder="1" applyAlignment="1">
      <alignment vertical="center" wrapText="1"/>
    </xf>
    <xf numFmtId="3" fontId="0" fillId="18" borderId="1" xfId="0" applyNumberFormat="1" applyFill="1" applyBorder="1" applyAlignment="1">
      <alignment vertical="center" wrapText="1"/>
    </xf>
    <xf numFmtId="3" fontId="0" fillId="6" borderId="1" xfId="0" applyNumberFormat="1" applyFill="1" applyBorder="1" applyAlignment="1">
      <alignment vertical="center" wrapText="1"/>
    </xf>
    <xf numFmtId="3" fontId="0" fillId="13" borderId="1" xfId="0" applyNumberFormat="1" applyFill="1" applyBorder="1" applyAlignment="1">
      <alignment vertical="center" wrapText="1"/>
    </xf>
    <xf numFmtId="3" fontId="0" fillId="12" borderId="1" xfId="0" applyNumberFormat="1" applyFill="1" applyBorder="1" applyAlignment="1">
      <alignment vertical="center" wrapText="1"/>
    </xf>
    <xf numFmtId="3" fontId="0" fillId="14" borderId="1" xfId="0" applyNumberFormat="1" applyFill="1" applyBorder="1" applyAlignment="1">
      <alignment vertical="center" wrapText="1"/>
    </xf>
    <xf numFmtId="3" fontId="14" fillId="8" borderId="1" xfId="0" applyNumberFormat="1" applyFont="1" applyFill="1" applyBorder="1" applyAlignment="1">
      <alignment vertical="center" wrapText="1"/>
    </xf>
    <xf numFmtId="3" fontId="14" fillId="15" borderId="1" xfId="0" applyNumberFormat="1" applyFont="1" applyFill="1" applyBorder="1" applyAlignment="1">
      <alignment vertical="center" wrapText="1"/>
    </xf>
    <xf numFmtId="3" fontId="14" fillId="16" borderId="1" xfId="0" applyNumberFormat="1" applyFont="1" applyFill="1" applyBorder="1" applyAlignment="1">
      <alignment vertical="center" wrapText="1"/>
    </xf>
    <xf numFmtId="3" fontId="14" fillId="17" borderId="1" xfId="0" applyNumberFormat="1" applyFont="1" applyFill="1" applyBorder="1" applyAlignment="1">
      <alignment vertical="center" wrapText="1"/>
    </xf>
    <xf numFmtId="3" fontId="14" fillId="17" borderId="4" xfId="0" applyNumberFormat="1" applyFont="1" applyFill="1" applyBorder="1" applyAlignment="1">
      <alignment vertical="center" wrapText="1"/>
    </xf>
    <xf numFmtId="3" fontId="14" fillId="5" borderId="2" xfId="0" applyNumberFormat="1" applyFont="1" applyFill="1" applyBorder="1" applyAlignment="1">
      <alignment vertical="center" wrapText="1"/>
    </xf>
    <xf numFmtId="0" fontId="0" fillId="0" borderId="0" xfId="0" applyAlignment="1">
      <alignment vertical="center" wrapText="1"/>
    </xf>
    <xf numFmtId="9" fontId="0" fillId="0" borderId="1" xfId="0" applyNumberFormat="1" applyBorder="1" applyAlignment="1">
      <alignment vertical="center"/>
    </xf>
    <xf numFmtId="2" fontId="0" fillId="0" borderId="1" xfId="0" applyNumberFormat="1" applyBorder="1" applyAlignment="1">
      <alignment vertical="center"/>
    </xf>
    <xf numFmtId="0" fontId="0" fillId="0" borderId="2" xfId="0" applyBorder="1" applyAlignment="1">
      <alignment horizontal="center" vertical="center"/>
    </xf>
    <xf numFmtId="168" fontId="0" fillId="0" borderId="2" xfId="0" applyNumberFormat="1" applyBorder="1" applyAlignment="1">
      <alignment vertical="center"/>
    </xf>
    <xf numFmtId="9" fontId="8" fillId="0" borderId="1" xfId="0" applyNumberFormat="1" applyFont="1" applyBorder="1" applyAlignment="1">
      <alignment horizontal="center" vertical="center"/>
    </xf>
    <xf numFmtId="0" fontId="28" fillId="0" borderId="0" xfId="3" applyFont="1" applyAlignment="1">
      <alignment vertical="center" wrapText="1"/>
    </xf>
    <xf numFmtId="0" fontId="29" fillId="0" borderId="0" xfId="0" applyFont="1" applyAlignment="1">
      <alignment vertical="center"/>
    </xf>
    <xf numFmtId="0" fontId="28" fillId="0" borderId="0" xfId="3" applyFont="1" applyAlignment="1">
      <alignment horizontal="center" vertical="center" wrapText="1"/>
    </xf>
    <xf numFmtId="0" fontId="17" fillId="0" borderId="0" xfId="3" applyFont="1" applyAlignment="1">
      <alignment vertical="center"/>
    </xf>
    <xf numFmtId="0" fontId="0" fillId="0" borderId="0" xfId="0" applyAlignment="1">
      <alignment wrapText="1"/>
    </xf>
    <xf numFmtId="0" fontId="7" fillId="0" borderId="0" xfId="0" applyFont="1" applyAlignment="1">
      <alignment horizontal="left" vertical="center" wrapText="1"/>
    </xf>
    <xf numFmtId="0" fontId="0" fillId="0" borderId="0" xfId="0" applyAlignment="1">
      <alignment horizontal="left" wrapText="1"/>
    </xf>
    <xf numFmtId="3" fontId="24" fillId="0" borderId="0" xfId="0" applyNumberFormat="1" applyFont="1" applyAlignment="1">
      <alignment horizontal="center" vertical="center"/>
    </xf>
    <xf numFmtId="0" fontId="24" fillId="0" borderId="0" xfId="0" applyFont="1" applyAlignment="1">
      <alignment horizontal="center" vertical="center"/>
    </xf>
    <xf numFmtId="9" fontId="24" fillId="0" borderId="0" xfId="2" applyFont="1" applyFill="1" applyBorder="1" applyAlignment="1">
      <alignment horizontal="center" vertical="center"/>
    </xf>
    <xf numFmtId="166" fontId="25" fillId="0" borderId="0" xfId="0" applyNumberFormat="1" applyFont="1" applyAlignment="1">
      <alignment horizontal="right" vertical="center"/>
    </xf>
    <xf numFmtId="0" fontId="0" fillId="0" borderId="0" xfId="0" applyAlignment="1">
      <alignment horizontal="center"/>
    </xf>
    <xf numFmtId="0" fontId="7" fillId="0" borderId="0" xfId="0" applyFont="1" applyAlignment="1">
      <alignment vertical="center"/>
    </xf>
    <xf numFmtId="0" fontId="0" fillId="0" borderId="0" xfId="0" applyAlignment="1">
      <alignment horizontal="left" vertical="center" wrapText="1"/>
    </xf>
    <xf numFmtId="166" fontId="27" fillId="0" borderId="0" xfId="0" applyNumberFormat="1" applyFont="1" applyAlignment="1">
      <alignment vertical="center"/>
    </xf>
    <xf numFmtId="166" fontId="18" fillId="0" borderId="0" xfId="0" applyNumberFormat="1" applyFont="1" applyAlignment="1">
      <alignment horizontal="right" vertical="center"/>
    </xf>
    <xf numFmtId="0" fontId="0" fillId="0" borderId="11" xfId="0" applyBorder="1" applyAlignment="1">
      <alignment horizontal="center" vertical="center"/>
    </xf>
    <xf numFmtId="0" fontId="7" fillId="0" borderId="11" xfId="0" applyFont="1" applyBorder="1"/>
    <xf numFmtId="3" fontId="0" fillId="0" borderId="11" xfId="0" applyNumberFormat="1" applyBorder="1" applyAlignment="1">
      <alignment horizontal="center" vertical="center"/>
    </xf>
    <xf numFmtId="0" fontId="9" fillId="0" borderId="11" xfId="0" applyFont="1" applyBorder="1" applyAlignment="1">
      <alignment vertical="center"/>
    </xf>
    <xf numFmtId="166" fontId="30" fillId="0" borderId="13" xfId="0" applyNumberFormat="1" applyFont="1" applyBorder="1" applyAlignment="1">
      <alignment vertical="center"/>
    </xf>
    <xf numFmtId="0" fontId="0" fillId="0" borderId="0" xfId="0" applyAlignment="1">
      <alignment horizontal="center" vertical="center"/>
    </xf>
    <xf numFmtId="3" fontId="0" fillId="0" borderId="0" xfId="0" applyNumberFormat="1" applyAlignment="1">
      <alignment horizontal="center" vertical="center"/>
    </xf>
    <xf numFmtId="166" fontId="0" fillId="0" borderId="0" xfId="0" applyNumberFormat="1" applyAlignment="1">
      <alignment vertical="center"/>
    </xf>
    <xf numFmtId="0" fontId="13" fillId="0" borderId="0" xfId="0" applyFont="1" applyAlignment="1">
      <alignment vertical="center"/>
    </xf>
    <xf numFmtId="0" fontId="22" fillId="0" borderId="0" xfId="0" applyFont="1"/>
    <xf numFmtId="0" fontId="16" fillId="0" borderId="0" xfId="0" applyFont="1" applyAlignment="1">
      <alignment horizontal="left" vertical="center"/>
    </xf>
    <xf numFmtId="0" fontId="18" fillId="0" borderId="0" xfId="0" applyFont="1" applyAlignment="1">
      <alignment vertical="center"/>
    </xf>
    <xf numFmtId="166" fontId="18" fillId="0" borderId="0" xfId="0" applyNumberFormat="1" applyFont="1" applyAlignment="1">
      <alignment vertical="center"/>
    </xf>
    <xf numFmtId="0" fontId="9" fillId="17" borderId="21" xfId="0" applyFont="1" applyFill="1" applyBorder="1" applyAlignment="1">
      <alignment horizontal="center" vertical="center" wrapText="1"/>
    </xf>
    <xf numFmtId="0" fontId="9" fillId="17" borderId="22" xfId="0" applyFont="1" applyFill="1" applyBorder="1" applyAlignment="1">
      <alignment horizontal="center" vertical="center" wrapText="1"/>
    </xf>
    <xf numFmtId="0" fontId="9" fillId="14" borderId="21" xfId="0" applyFont="1" applyFill="1" applyBorder="1" applyAlignment="1">
      <alignment horizontal="center" vertical="center" wrapText="1"/>
    </xf>
    <xf numFmtId="0" fontId="9" fillId="14" borderId="20" xfId="0" applyFont="1" applyFill="1" applyBorder="1" applyAlignment="1">
      <alignment horizontal="center" vertical="center" wrapText="1"/>
    </xf>
    <xf numFmtId="0" fontId="12" fillId="8" borderId="21" xfId="0" applyFont="1" applyFill="1" applyBorder="1" applyAlignment="1">
      <alignment horizontal="center" vertical="center" wrapText="1"/>
    </xf>
    <xf numFmtId="0" fontId="12" fillId="8" borderId="20" xfId="0" applyFont="1" applyFill="1" applyBorder="1" applyAlignment="1">
      <alignment horizontal="center" vertical="center" wrapText="1"/>
    </xf>
    <xf numFmtId="0" fontId="9" fillId="15" borderId="21" xfId="0" applyFont="1" applyFill="1" applyBorder="1" applyAlignment="1">
      <alignment horizontal="center" vertical="center" wrapText="1"/>
    </xf>
    <xf numFmtId="0" fontId="9" fillId="15" borderId="20" xfId="0" applyFont="1" applyFill="1" applyBorder="1" applyAlignment="1">
      <alignment horizontal="center" vertical="center" wrapText="1"/>
    </xf>
    <xf numFmtId="0" fontId="9" fillId="16" borderId="21" xfId="0" applyFont="1" applyFill="1" applyBorder="1" applyAlignment="1">
      <alignment horizontal="center" vertical="center" wrapText="1"/>
    </xf>
    <xf numFmtId="0" fontId="9" fillId="16" borderId="20" xfId="0" applyFont="1" applyFill="1" applyBorder="1" applyAlignment="1">
      <alignment horizontal="center" vertical="center" wrapText="1"/>
    </xf>
    <xf numFmtId="0" fontId="9" fillId="12" borderId="21" xfId="0" applyFont="1" applyFill="1" applyBorder="1" applyAlignment="1">
      <alignment horizontal="center" vertical="center" wrapText="1"/>
    </xf>
    <xf numFmtId="0" fontId="9" fillId="12" borderId="20" xfId="0" applyFont="1" applyFill="1" applyBorder="1" applyAlignment="1">
      <alignment horizontal="center" vertical="center" wrapText="1"/>
    </xf>
    <xf numFmtId="0" fontId="9" fillId="17" borderId="20" xfId="0" applyFont="1" applyFill="1" applyBorder="1" applyAlignment="1">
      <alignment horizontal="center" vertical="center" wrapText="1"/>
    </xf>
    <xf numFmtId="166" fontId="18" fillId="0" borderId="13" xfId="0" applyNumberFormat="1" applyFont="1" applyBorder="1" applyAlignment="1">
      <alignment horizontal="center" vertical="center" wrapText="1"/>
    </xf>
    <xf numFmtId="166" fontId="18" fillId="0" borderId="14" xfId="0" applyNumberFormat="1" applyFont="1" applyBorder="1" applyAlignment="1">
      <alignment horizontal="center" vertical="center" wrapText="1"/>
    </xf>
    <xf numFmtId="166" fontId="18" fillId="0" borderId="15" xfId="0" applyNumberFormat="1" applyFont="1" applyBorder="1" applyAlignment="1">
      <alignment horizontal="center" vertical="center" wrapText="1"/>
    </xf>
    <xf numFmtId="166" fontId="18" fillId="0" borderId="16" xfId="0" applyNumberFormat="1" applyFont="1" applyBorder="1" applyAlignment="1">
      <alignment horizontal="center" vertical="center" wrapText="1"/>
    </xf>
    <xf numFmtId="166" fontId="18" fillId="0" borderId="17" xfId="0" applyNumberFormat="1" applyFont="1" applyBorder="1" applyAlignment="1">
      <alignment horizontal="center" vertical="center" wrapText="1"/>
    </xf>
    <xf numFmtId="166" fontId="18" fillId="0" borderId="18" xfId="0" applyNumberFormat="1" applyFont="1" applyBorder="1" applyAlignment="1">
      <alignment horizontal="center" vertical="center" wrapText="1"/>
    </xf>
    <xf numFmtId="166" fontId="18" fillId="0" borderId="4" xfId="0" applyNumberFormat="1" applyFont="1" applyBorder="1" applyAlignment="1">
      <alignment horizontal="center" vertical="center" wrapText="1"/>
    </xf>
    <xf numFmtId="166" fontId="18" fillId="0" borderId="10" xfId="0" applyNumberFormat="1" applyFont="1" applyBorder="1" applyAlignment="1">
      <alignment horizontal="center" vertical="center" wrapText="1"/>
    </xf>
    <xf numFmtId="166" fontId="18" fillId="0" borderId="6" xfId="0" applyNumberFormat="1" applyFont="1" applyBorder="1" applyAlignment="1">
      <alignment horizontal="center" vertical="center" wrapText="1"/>
    </xf>
    <xf numFmtId="3" fontId="9" fillId="6" borderId="19" xfId="0" applyNumberFormat="1" applyFont="1" applyFill="1" applyBorder="1" applyAlignment="1">
      <alignment horizontal="center" vertical="center" wrapText="1"/>
    </xf>
    <xf numFmtId="3" fontId="9" fillId="6" borderId="20" xfId="0" applyNumberFormat="1" applyFont="1" applyFill="1" applyBorder="1" applyAlignment="1">
      <alignment horizontal="center" vertical="center" wrapText="1"/>
    </xf>
    <xf numFmtId="0" fontId="9" fillId="13" borderId="21" xfId="0" applyFont="1" applyFill="1" applyBorder="1" applyAlignment="1">
      <alignment horizontal="center" vertical="center" wrapText="1"/>
    </xf>
    <xf numFmtId="0" fontId="9" fillId="13" borderId="20"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0" fillId="13" borderId="1" xfId="0" applyFill="1" applyBorder="1" applyAlignment="1">
      <alignment horizontal="center" vertical="center" wrapText="1"/>
    </xf>
    <xf numFmtId="0" fontId="0" fillId="13" borderId="1" xfId="0" applyFill="1" applyBorder="1" applyAlignment="1">
      <alignment horizontal="center" vertical="center"/>
    </xf>
    <xf numFmtId="3" fontId="0" fillId="6" borderId="4" xfId="0" applyNumberFormat="1" applyFill="1" applyBorder="1" applyAlignment="1">
      <alignment horizontal="center" vertical="center" wrapText="1"/>
    </xf>
    <xf numFmtId="3" fontId="0" fillId="6" borderId="4" xfId="0" applyNumberFormat="1" applyFill="1" applyBorder="1" applyAlignment="1">
      <alignment horizontal="center" vertical="center"/>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0" fillId="13" borderId="4" xfId="0" applyFill="1" applyBorder="1" applyAlignment="1">
      <alignment horizontal="center" vertical="center" wrapText="1"/>
    </xf>
    <xf numFmtId="0" fontId="0" fillId="13" borderId="4" xfId="0" applyFill="1" applyBorder="1" applyAlignment="1">
      <alignment horizontal="center" vertical="center"/>
    </xf>
    <xf numFmtId="166" fontId="12" fillId="6" borderId="4" xfId="0" applyNumberFormat="1" applyFont="1" applyFill="1" applyBorder="1" applyAlignment="1">
      <alignment horizontal="center" vertical="center" wrapText="1"/>
    </xf>
    <xf numFmtId="166" fontId="12" fillId="6" borderId="4" xfId="0" applyNumberFormat="1" applyFont="1" applyFill="1" applyBorder="1" applyAlignment="1">
      <alignment horizontal="center" vertical="center"/>
    </xf>
    <xf numFmtId="0" fontId="0" fillId="14" borderId="4" xfId="0" applyFill="1" applyBorder="1" applyAlignment="1">
      <alignment horizontal="center" vertical="center"/>
    </xf>
    <xf numFmtId="0" fontId="0" fillId="15" borderId="1" xfId="0" applyFill="1" applyBorder="1" applyAlignment="1">
      <alignment horizontal="center" vertical="center"/>
    </xf>
    <xf numFmtId="166" fontId="12" fillId="8" borderId="4" xfId="0" applyNumberFormat="1" applyFont="1" applyFill="1" applyBorder="1" applyAlignment="1">
      <alignment horizontal="center" vertical="center" wrapText="1"/>
    </xf>
    <xf numFmtId="166" fontId="12" fillId="8" borderId="4" xfId="0" applyNumberFormat="1" applyFont="1" applyFill="1" applyBorder="1" applyAlignment="1">
      <alignment horizontal="center" vertical="center"/>
    </xf>
    <xf numFmtId="0" fontId="0" fillId="12" borderId="1" xfId="0" applyFill="1" applyBorder="1" applyAlignment="1">
      <alignment horizontal="center" vertical="center" wrapText="1"/>
    </xf>
    <xf numFmtId="0" fontId="0" fillId="12" borderId="1" xfId="0" applyFill="1" applyBorder="1" applyAlignment="1">
      <alignment horizontal="center" vertical="center"/>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166" fontId="12" fillId="10" borderId="10" xfId="0" applyNumberFormat="1" applyFont="1" applyFill="1" applyBorder="1" applyAlignment="1">
      <alignment horizontal="center" vertical="center" wrapText="1"/>
    </xf>
    <xf numFmtId="166" fontId="12" fillId="10" borderId="10" xfId="0" applyNumberFormat="1" applyFont="1" applyFill="1" applyBorder="1" applyAlignment="1">
      <alignment horizontal="center" vertical="center"/>
    </xf>
    <xf numFmtId="166" fontId="12" fillId="10" borderId="6" xfId="0" applyNumberFormat="1" applyFont="1" applyFill="1" applyBorder="1" applyAlignment="1">
      <alignment horizontal="center" vertical="center"/>
    </xf>
    <xf numFmtId="9" fontId="9" fillId="18" borderId="19" xfId="0" applyNumberFormat="1" applyFont="1" applyFill="1" applyBorder="1" applyAlignment="1">
      <alignment horizontal="center" vertical="center"/>
    </xf>
    <xf numFmtId="9" fontId="9" fillId="18" borderId="28" xfId="0" applyNumberFormat="1" applyFont="1" applyFill="1" applyBorder="1" applyAlignment="1">
      <alignment horizontal="center" vertical="center"/>
    </xf>
    <xf numFmtId="166" fontId="12" fillId="0" borderId="4" xfId="0" applyNumberFormat="1" applyFont="1" applyBorder="1" applyAlignment="1">
      <alignment horizontal="center" vertical="center"/>
    </xf>
    <xf numFmtId="166" fontId="12" fillId="0" borderId="10" xfId="0" applyNumberFormat="1" applyFont="1" applyBorder="1" applyAlignment="1">
      <alignment horizontal="center" vertical="center"/>
    </xf>
    <xf numFmtId="166" fontId="18" fillId="0" borderId="4" xfId="0" applyNumberFormat="1" applyFont="1" applyBorder="1" applyAlignment="1">
      <alignment horizontal="center" vertical="center"/>
    </xf>
    <xf numFmtId="166" fontId="18" fillId="0" borderId="10" xfId="0" applyNumberFormat="1" applyFont="1" applyBorder="1" applyAlignment="1">
      <alignment horizontal="center" vertical="center"/>
    </xf>
    <xf numFmtId="166" fontId="18" fillId="0" borderId="6" xfId="0" applyNumberFormat="1" applyFont="1" applyBorder="1" applyAlignment="1">
      <alignment horizontal="center" vertical="center"/>
    </xf>
    <xf numFmtId="0" fontId="0" fillId="17" borderId="4" xfId="0" applyFill="1" applyBorder="1" applyAlignment="1">
      <alignment horizontal="center" vertical="center"/>
    </xf>
    <xf numFmtId="0" fontId="0" fillId="17" borderId="10" xfId="0" applyFill="1" applyBorder="1" applyAlignment="1">
      <alignment horizontal="center" vertical="center"/>
    </xf>
    <xf numFmtId="0" fontId="0" fillId="5" borderId="23" xfId="0" applyFill="1" applyBorder="1" applyAlignment="1">
      <alignment horizontal="center" vertical="center"/>
    </xf>
    <xf numFmtId="0" fontId="0" fillId="5" borderId="8" xfId="0" applyFill="1" applyBorder="1" applyAlignment="1">
      <alignment horizontal="center" vertical="center"/>
    </xf>
    <xf numFmtId="0" fontId="14" fillId="17" borderId="1" xfId="0" applyFont="1" applyFill="1" applyBorder="1" applyAlignment="1">
      <alignment horizontal="center" vertical="center" wrapText="1"/>
    </xf>
    <xf numFmtId="0" fontId="14" fillId="17" borderId="1" xfId="0" applyFont="1" applyFill="1" applyBorder="1" applyAlignment="1">
      <alignment horizontal="center" vertical="center"/>
    </xf>
    <xf numFmtId="0" fontId="14" fillId="17" borderId="4" xfId="0" applyFont="1" applyFill="1" applyBorder="1" applyAlignment="1">
      <alignment horizontal="center" vertical="center"/>
    </xf>
    <xf numFmtId="0" fontId="14" fillId="8" borderId="1" xfId="0" applyFont="1" applyFill="1" applyBorder="1" applyAlignment="1">
      <alignment horizontal="center" vertical="center" wrapText="1"/>
    </xf>
    <xf numFmtId="0" fontId="14" fillId="8" borderId="1" xfId="0" applyFont="1" applyFill="1" applyBorder="1" applyAlignment="1">
      <alignment horizontal="center" vertical="center"/>
    </xf>
    <xf numFmtId="0" fontId="14" fillId="16" borderId="4" xfId="0" applyFont="1" applyFill="1" applyBorder="1" applyAlignment="1">
      <alignment horizontal="center" vertical="center" wrapText="1"/>
    </xf>
    <xf numFmtId="0" fontId="14" fillId="16" borderId="6" xfId="0" applyFont="1" applyFill="1" applyBorder="1" applyAlignment="1">
      <alignment horizontal="center" vertical="center"/>
    </xf>
    <xf numFmtId="0" fontId="14" fillId="16" borderId="1" xfId="0" applyFont="1" applyFill="1" applyBorder="1" applyAlignment="1">
      <alignment horizontal="center" vertical="center" wrapText="1"/>
    </xf>
    <xf numFmtId="0" fontId="14" fillId="16" borderId="1" xfId="0" applyFont="1" applyFill="1" applyBorder="1" applyAlignment="1">
      <alignment horizontal="center" vertical="center"/>
    </xf>
    <xf numFmtId="0" fontId="14" fillId="15" borderId="1" xfId="0" applyFont="1" applyFill="1" applyBorder="1" applyAlignment="1">
      <alignment horizontal="center" vertical="center" wrapText="1"/>
    </xf>
    <xf numFmtId="0" fontId="14" fillId="15" borderId="1" xfId="0" applyFont="1" applyFill="1" applyBorder="1" applyAlignment="1">
      <alignment horizontal="center" vertical="center"/>
    </xf>
    <xf numFmtId="0" fontId="0" fillId="16" borderId="4" xfId="0" applyFill="1" applyBorder="1" applyAlignment="1">
      <alignment horizontal="center" vertical="center"/>
    </xf>
    <xf numFmtId="0" fontId="0" fillId="16" borderId="10" xfId="0" applyFill="1" applyBorder="1" applyAlignment="1">
      <alignment horizontal="center" vertical="center"/>
    </xf>
    <xf numFmtId="0" fontId="0" fillId="16" borderId="6" xfId="0" applyFill="1" applyBorder="1" applyAlignment="1">
      <alignment horizontal="center" vertical="center"/>
    </xf>
    <xf numFmtId="0" fontId="18" fillId="0" borderId="0" xfId="0" applyFont="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5" borderId="1" xfId="0" applyFont="1" applyFill="1" applyBorder="1" applyAlignment="1">
      <alignment horizontal="center"/>
    </xf>
    <xf numFmtId="0" fontId="0" fillId="5" borderId="1" xfId="0" applyFill="1" applyBorder="1" applyAlignment="1">
      <alignment horizontal="center"/>
    </xf>
    <xf numFmtId="0" fontId="26" fillId="0" borderId="0" xfId="0" applyFont="1" applyAlignment="1">
      <alignment horizontal="center" vertical="center"/>
    </xf>
  </cellXfs>
  <cellStyles count="5">
    <cellStyle name="Moneda" xfId="1" builtinId="4"/>
    <cellStyle name="Moneda 2" xfId="4" xr:uid="{574D0675-891D-4207-8ABC-809E9BDDC84B}"/>
    <cellStyle name="Normal" xfId="0" builtinId="0"/>
    <cellStyle name="Normal 2" xfId="3" xr:uid="{920CB81C-FA66-4132-8DE7-3887D4660A5C}"/>
    <cellStyle name="Porcentaje" xfId="2" builtinId="5"/>
  </cellStyles>
  <dxfs count="0"/>
  <tableStyles count="0" defaultTableStyle="TableStyleMedium2" defaultPivotStyle="PivotStyleLight16"/>
  <colors>
    <mruColors>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108857</xdr:rowOff>
    </xdr:from>
    <xdr:ext cx="2307772" cy="990600"/>
    <xdr:pic>
      <xdr:nvPicPr>
        <xdr:cNvPr id="2" name="image1.jpg" descr="Manual institucional, logo SCRD y otros logos institucionales (PROVISIONAL)  2020 | Secretaría de Cultura, Recreación y Deporte">
          <a:extLst>
            <a:ext uri="{FF2B5EF4-FFF2-40B4-BE49-F238E27FC236}">
              <a16:creationId xmlns:a16="http://schemas.microsoft.com/office/drawing/2014/main" id="{1F0FECB4-8E11-409C-BCBB-F412C91EA439}"/>
            </a:ext>
          </a:extLst>
        </xdr:cNvPr>
        <xdr:cNvPicPr preferRelativeResize="0"/>
      </xdr:nvPicPr>
      <xdr:blipFill>
        <a:blip xmlns:r="http://schemas.openxmlformats.org/officeDocument/2006/relationships" r:embed="rId1" cstate="print"/>
        <a:stretch>
          <a:fillRect/>
        </a:stretch>
      </xdr:blipFill>
      <xdr:spPr>
        <a:xfrm>
          <a:off x="0" y="108857"/>
          <a:ext cx="2307772" cy="9906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0AB30-F564-40D3-97E4-CAFA8367B1E8}">
  <dimension ref="A1:BX336"/>
  <sheetViews>
    <sheetView zoomScale="60" zoomScaleNormal="85" workbookViewId="0">
      <pane ySplit="8" topLeftCell="A9" activePane="bottomLeft" state="frozen"/>
      <selection activeCell="W5" sqref="W5"/>
      <selection pane="bottomLeft" activeCell="H21" sqref="H21"/>
    </sheetView>
  </sheetViews>
  <sheetFormatPr baseColWidth="10" defaultColWidth="11.44140625" defaultRowHeight="15" customHeight="1" x14ac:dyDescent="0.3"/>
  <cols>
    <col min="1" max="1" width="13" style="2" bestFit="1" customWidth="1"/>
    <col min="2" max="2" width="11.44140625" style="2"/>
    <col min="3" max="3" width="11.44140625" style="2" hidden="1" customWidth="1"/>
    <col min="4" max="4" width="0" style="2" hidden="1" customWidth="1"/>
    <col min="5" max="5" width="37.6640625" style="2" customWidth="1"/>
    <col min="6" max="6" width="39.88671875" style="2" customWidth="1"/>
    <col min="7" max="7" width="21.44140625" style="3" bestFit="1" customWidth="1"/>
    <col min="8" max="8" width="23.6640625" style="2" bestFit="1" customWidth="1"/>
    <col min="9" max="9" width="22" style="6" bestFit="1" customWidth="1"/>
    <col min="10" max="10" width="32" style="8" bestFit="1" customWidth="1"/>
    <col min="11" max="11" width="29.5546875" style="8" customWidth="1"/>
    <col min="12" max="12" width="37.33203125" style="8" bestFit="1" customWidth="1"/>
    <col min="13" max="13" width="32" style="10" bestFit="1" customWidth="1"/>
    <col min="14" max="14" width="28.109375" style="10" customWidth="1"/>
    <col min="15" max="15" width="37.33203125" style="10" bestFit="1" customWidth="1"/>
    <col min="16" max="16" width="32" style="12" bestFit="1" customWidth="1"/>
    <col min="17" max="17" width="38.33203125" style="12" customWidth="1"/>
    <col min="18" max="18" width="37.33203125" style="12" bestFit="1" customWidth="1"/>
    <col min="19" max="19" width="16.5546875" style="5" customWidth="1"/>
    <col min="20" max="20" width="16" style="5" customWidth="1"/>
    <col min="21" max="21" width="15.44140625" style="15" customWidth="1"/>
    <col min="22" max="22" width="16.33203125" style="15" bestFit="1" customWidth="1"/>
    <col min="23" max="23" width="12.44140625" style="15" bestFit="1" customWidth="1"/>
    <col min="24" max="24" width="34" style="15" customWidth="1"/>
    <col min="25" max="25" width="17.44140625" style="16" customWidth="1"/>
    <col min="26" max="26" width="9.88671875" style="17" customWidth="1"/>
    <col min="27" max="27" width="11.44140625" style="135" bestFit="1" customWidth="1"/>
    <col min="28" max="28" width="20.6640625" style="135" customWidth="1"/>
    <col min="29" max="29" width="20.88671875" style="18" bestFit="1" customWidth="1"/>
    <col min="30" max="30" width="27.88671875" style="9" bestFit="1" customWidth="1"/>
    <col min="31" max="31" width="11.44140625" style="20" bestFit="1" customWidth="1"/>
    <col min="32" max="32" width="23.44140625" style="20" customWidth="1"/>
    <col min="33" max="33" width="11.44140625" style="20" bestFit="1" customWidth="1"/>
    <col min="34" max="34" width="27.88671875" style="20" bestFit="1" customWidth="1"/>
    <col min="35" max="35" width="11.44140625" style="20" bestFit="1" customWidth="1"/>
    <col min="36" max="36" width="27.88671875" style="20" bestFit="1" customWidth="1"/>
    <col min="37" max="37" width="8.88671875" style="22" bestFit="1" customWidth="1"/>
    <col min="38" max="38" width="21.5546875" style="22" bestFit="1" customWidth="1"/>
    <col min="39" max="39" width="8.88671875" style="22" bestFit="1" customWidth="1"/>
    <col min="40" max="40" width="21.5546875" style="22" bestFit="1" customWidth="1"/>
    <col min="41" max="41" width="8.6640625" style="22" bestFit="1" customWidth="1"/>
    <col min="42" max="42" width="21.44140625" style="22" bestFit="1" customWidth="1"/>
    <col min="43" max="43" width="8.6640625" style="23" bestFit="1" customWidth="1"/>
    <col min="44" max="44" width="21.44140625" style="23" bestFit="1" customWidth="1"/>
    <col min="45" max="45" width="8.6640625" style="25" bestFit="1" customWidth="1"/>
    <col min="46" max="46" width="21.44140625" style="25" bestFit="1" customWidth="1"/>
    <col min="47" max="47" width="8.6640625" style="27" bestFit="1" customWidth="1"/>
    <col min="48" max="48" width="21.44140625" style="27" bestFit="1" customWidth="1"/>
    <col min="49" max="49" width="8.6640625" style="31" bestFit="1" customWidth="1"/>
    <col min="50" max="50" width="21.44140625" style="31" bestFit="1" customWidth="1"/>
    <col min="51" max="51" width="9" style="31" customWidth="1"/>
    <col min="52" max="52" width="13" style="31" bestFit="1" customWidth="1"/>
    <col min="53" max="53" width="8.6640625" style="31" bestFit="1" customWidth="1"/>
    <col min="54" max="54" width="21.44140625" style="31" bestFit="1" customWidth="1"/>
    <col min="55" max="55" width="8.6640625" style="33" bestFit="1" customWidth="1"/>
    <col min="56" max="56" width="21.44140625" style="33" bestFit="1" customWidth="1"/>
    <col min="57" max="57" width="8.6640625" style="33" bestFit="1" customWidth="1"/>
    <col min="58" max="58" width="21.44140625" style="33" bestFit="1" customWidth="1"/>
    <col min="59" max="59" width="8.6640625" style="33" bestFit="1" customWidth="1"/>
    <col min="60" max="60" width="21.44140625" style="107" bestFit="1" customWidth="1"/>
    <col min="61" max="61" width="14.33203125" style="106" customWidth="1"/>
    <col min="62" max="62" width="25" style="106" customWidth="1"/>
    <col min="63" max="16384" width="11.44140625" style="1"/>
  </cols>
  <sheetData>
    <row r="1" spans="1:62" ht="15.6" hidden="1" x14ac:dyDescent="0.3">
      <c r="A1" s="11" t="s">
        <v>0</v>
      </c>
      <c r="B1" s="11"/>
      <c r="C1" s="11"/>
      <c r="D1" s="11"/>
      <c r="E1" s="11"/>
      <c r="F1" s="11"/>
      <c r="G1" s="11"/>
      <c r="H1" s="11"/>
      <c r="I1" s="11"/>
      <c r="J1" s="35"/>
      <c r="BH1" s="33"/>
      <c r="BI1" s="1"/>
      <c r="BJ1" s="1"/>
    </row>
    <row r="2" spans="1:62" ht="15.6" hidden="1" x14ac:dyDescent="0.3">
      <c r="A2" s="11" t="s">
        <v>1</v>
      </c>
      <c r="B2" s="11"/>
      <c r="C2" s="11"/>
      <c r="D2" s="11"/>
      <c r="E2" s="11"/>
      <c r="F2" s="11"/>
      <c r="G2" s="11"/>
      <c r="H2" s="11"/>
      <c r="I2" s="11"/>
      <c r="J2" s="35"/>
      <c r="BH2" s="33"/>
      <c r="BI2" s="1"/>
      <c r="BJ2" s="1"/>
    </row>
    <row r="3" spans="1:62" ht="15.6" hidden="1" x14ac:dyDescent="0.3">
      <c r="A3" s="11" t="s">
        <v>2</v>
      </c>
      <c r="B3" s="11"/>
      <c r="C3" s="11"/>
      <c r="D3" s="11"/>
      <c r="E3" s="11"/>
      <c r="F3" s="11"/>
      <c r="G3" s="11"/>
      <c r="H3" s="11"/>
      <c r="I3" s="11"/>
      <c r="J3" s="35"/>
      <c r="BH3" s="33"/>
      <c r="BI3" s="1"/>
      <c r="BJ3" s="1"/>
    </row>
    <row r="4" spans="1:62" ht="15.6" hidden="1" x14ac:dyDescent="0.3">
      <c r="A4" s="230" t="s">
        <v>3</v>
      </c>
      <c r="B4" s="230"/>
      <c r="C4" s="230"/>
      <c r="D4" s="230"/>
      <c r="E4" s="230"/>
      <c r="F4" s="11"/>
      <c r="G4" s="11"/>
      <c r="H4" s="11"/>
      <c r="I4" s="11"/>
      <c r="J4" s="35"/>
      <c r="BH4" s="33"/>
      <c r="BI4" s="1"/>
      <c r="BJ4" s="1"/>
    </row>
    <row r="5" spans="1:62" ht="13.95" hidden="1" customHeight="1" x14ac:dyDescent="0.3">
      <c r="A5" s="43"/>
      <c r="B5" s="43"/>
      <c r="C5" s="43"/>
      <c r="D5" s="43"/>
      <c r="E5" s="43"/>
      <c r="F5" s="11"/>
      <c r="G5" s="11"/>
      <c r="H5" s="11"/>
      <c r="I5" s="11"/>
      <c r="J5" s="35"/>
      <c r="AQ5" s="44"/>
      <c r="AR5" s="44"/>
      <c r="AW5" s="45"/>
      <c r="AX5" s="46"/>
      <c r="AY5" s="46"/>
      <c r="AZ5" s="46"/>
      <c r="BA5" s="46"/>
      <c r="BB5" s="47"/>
    </row>
    <row r="6" spans="1:62" ht="15.6" hidden="1" customHeight="1" x14ac:dyDescent="0.3">
      <c r="A6" s="231" t="s">
        <v>4</v>
      </c>
      <c r="B6" s="232"/>
      <c r="C6" s="232"/>
      <c r="D6" s="232"/>
      <c r="E6" s="233"/>
      <c r="F6" s="13" t="s">
        <v>5</v>
      </c>
      <c r="G6" s="13"/>
      <c r="H6" s="13"/>
      <c r="I6" s="13"/>
      <c r="J6" s="36"/>
      <c r="AC6" s="18" t="s">
        <v>6</v>
      </c>
      <c r="AE6" s="235" t="s">
        <v>7</v>
      </c>
      <c r="AF6" s="235"/>
      <c r="AG6" s="235"/>
      <c r="AH6" s="235"/>
      <c r="AI6" s="235"/>
      <c r="AJ6" s="235"/>
      <c r="AK6" s="250" t="s">
        <v>8</v>
      </c>
      <c r="AL6" s="250"/>
      <c r="AM6" s="250"/>
      <c r="AN6" s="250"/>
      <c r="AO6" s="250"/>
      <c r="AP6" s="250"/>
      <c r="AQ6" s="245" t="s">
        <v>9</v>
      </c>
      <c r="AR6" s="245"/>
      <c r="AS6" s="271" t="s">
        <v>10</v>
      </c>
      <c r="AT6" s="271"/>
      <c r="AU6" s="246" t="s">
        <v>11</v>
      </c>
      <c r="AV6" s="246"/>
      <c r="AW6" s="278" t="s">
        <v>12</v>
      </c>
      <c r="AX6" s="279"/>
      <c r="AY6" s="279"/>
      <c r="AZ6" s="279"/>
      <c r="BA6" s="279"/>
      <c r="BB6" s="280"/>
      <c r="BC6" s="263" t="s">
        <v>13</v>
      </c>
      <c r="BD6" s="264"/>
      <c r="BE6" s="264"/>
      <c r="BF6" s="264"/>
      <c r="BG6" s="264"/>
      <c r="BH6" s="264"/>
      <c r="BI6" s="265" t="s">
        <v>14</v>
      </c>
      <c r="BJ6" s="266"/>
    </row>
    <row r="7" spans="1:62" ht="43.2" customHeight="1" x14ac:dyDescent="0.3">
      <c r="A7" s="238" t="s">
        <v>15</v>
      </c>
      <c r="B7" s="240" t="s">
        <v>16</v>
      </c>
      <c r="C7" s="240"/>
      <c r="D7" s="240"/>
      <c r="E7" s="240"/>
      <c r="F7" s="240"/>
      <c r="G7" s="48"/>
      <c r="H7" s="49"/>
      <c r="I7" s="49"/>
      <c r="J7" s="243" t="s">
        <v>17</v>
      </c>
      <c r="K7" s="244"/>
      <c r="L7" s="244"/>
      <c r="M7" s="247" t="s">
        <v>18</v>
      </c>
      <c r="N7" s="248"/>
      <c r="O7" s="248"/>
      <c r="P7" s="253" t="s">
        <v>19</v>
      </c>
      <c r="Q7" s="254"/>
      <c r="R7" s="255"/>
      <c r="S7" s="258" t="s">
        <v>20</v>
      </c>
      <c r="T7" s="259"/>
      <c r="U7" s="259"/>
      <c r="V7" s="259"/>
      <c r="W7" s="50"/>
      <c r="X7" s="50"/>
      <c r="AA7" s="136"/>
      <c r="AB7" s="136" t="s">
        <v>6</v>
      </c>
      <c r="AC7" s="236" t="s">
        <v>21</v>
      </c>
      <c r="AD7" s="237"/>
      <c r="AE7" s="234" t="s">
        <v>22</v>
      </c>
      <c r="AF7" s="235"/>
      <c r="AG7" s="234" t="s">
        <v>23</v>
      </c>
      <c r="AH7" s="235"/>
      <c r="AI7" s="241" t="s">
        <v>24</v>
      </c>
      <c r="AJ7" s="242"/>
      <c r="AK7" s="249" t="s">
        <v>25</v>
      </c>
      <c r="AL7" s="250"/>
      <c r="AM7" s="249" t="s">
        <v>26</v>
      </c>
      <c r="AN7" s="250"/>
      <c r="AO7" s="249" t="s">
        <v>27</v>
      </c>
      <c r="AP7" s="250"/>
      <c r="AQ7" s="251" t="s">
        <v>28</v>
      </c>
      <c r="AR7" s="252"/>
      <c r="AS7" s="270" t="s">
        <v>29</v>
      </c>
      <c r="AT7" s="271"/>
      <c r="AU7" s="276" t="s">
        <v>30</v>
      </c>
      <c r="AV7" s="277"/>
      <c r="AW7" s="274" t="s">
        <v>31</v>
      </c>
      <c r="AX7" s="275"/>
      <c r="AY7" s="272" t="s">
        <v>32</v>
      </c>
      <c r="AZ7" s="273"/>
      <c r="BA7" s="274" t="s">
        <v>33</v>
      </c>
      <c r="BB7" s="275"/>
      <c r="BC7" s="267" t="s">
        <v>34</v>
      </c>
      <c r="BD7" s="268"/>
      <c r="BE7" s="267" t="s">
        <v>35</v>
      </c>
      <c r="BF7" s="268"/>
      <c r="BG7" s="267" t="s">
        <v>36</v>
      </c>
      <c r="BH7" s="269"/>
    </row>
    <row r="8" spans="1:62" s="169" customFormat="1" ht="50.4" customHeight="1" x14ac:dyDescent="0.3">
      <c r="A8" s="239"/>
      <c r="B8" s="148" t="s">
        <v>37</v>
      </c>
      <c r="C8" s="148" t="s">
        <v>38</v>
      </c>
      <c r="D8" s="148" t="s">
        <v>39</v>
      </c>
      <c r="E8" s="148" t="s">
        <v>40</v>
      </c>
      <c r="F8" s="147" t="s">
        <v>16</v>
      </c>
      <c r="G8" s="149" t="s">
        <v>41</v>
      </c>
      <c r="H8" s="150" t="s">
        <v>42</v>
      </c>
      <c r="I8" s="151" t="s">
        <v>43</v>
      </c>
      <c r="J8" s="51" t="s">
        <v>44</v>
      </c>
      <c r="K8" s="127" t="s">
        <v>45</v>
      </c>
      <c r="L8" s="127" t="s">
        <v>46</v>
      </c>
      <c r="M8" s="52" t="s">
        <v>44</v>
      </c>
      <c r="N8" s="128" t="s">
        <v>45</v>
      </c>
      <c r="O8" s="128" t="s">
        <v>46</v>
      </c>
      <c r="P8" s="53" t="s">
        <v>44</v>
      </c>
      <c r="Q8" s="129" t="s">
        <v>45</v>
      </c>
      <c r="R8" s="129" t="s">
        <v>46</v>
      </c>
      <c r="S8" s="152" t="s">
        <v>44</v>
      </c>
      <c r="T8" s="150" t="s">
        <v>47</v>
      </c>
      <c r="U8" s="153" t="s">
        <v>46</v>
      </c>
      <c r="V8" s="154" t="s">
        <v>48</v>
      </c>
      <c r="W8" s="154"/>
      <c r="X8" s="155" t="s">
        <v>49</v>
      </c>
      <c r="Y8" s="156" t="s">
        <v>50</v>
      </c>
      <c r="Z8" s="157" t="s">
        <v>50</v>
      </c>
      <c r="AA8" s="158" t="s">
        <v>51</v>
      </c>
      <c r="AB8" s="158" t="s">
        <v>52</v>
      </c>
      <c r="AC8" s="159" t="s">
        <v>51</v>
      </c>
      <c r="AD8" s="159" t="s">
        <v>52</v>
      </c>
      <c r="AE8" s="160" t="s">
        <v>51</v>
      </c>
      <c r="AF8" s="160" t="s">
        <v>52</v>
      </c>
      <c r="AG8" s="160" t="s">
        <v>51</v>
      </c>
      <c r="AH8" s="160" t="s">
        <v>52</v>
      </c>
      <c r="AI8" s="160" t="s">
        <v>51</v>
      </c>
      <c r="AJ8" s="160" t="s">
        <v>52</v>
      </c>
      <c r="AK8" s="161" t="s">
        <v>51</v>
      </c>
      <c r="AL8" s="161" t="s">
        <v>52</v>
      </c>
      <c r="AM8" s="161" t="s">
        <v>51</v>
      </c>
      <c r="AN8" s="161" t="s">
        <v>52</v>
      </c>
      <c r="AO8" s="161" t="s">
        <v>51</v>
      </c>
      <c r="AP8" s="161" t="s">
        <v>52</v>
      </c>
      <c r="AQ8" s="162" t="s">
        <v>51</v>
      </c>
      <c r="AR8" s="162" t="s">
        <v>52</v>
      </c>
      <c r="AS8" s="163" t="s">
        <v>51</v>
      </c>
      <c r="AT8" s="163" t="s">
        <v>52</v>
      </c>
      <c r="AU8" s="164" t="s">
        <v>51</v>
      </c>
      <c r="AV8" s="164" t="s">
        <v>52</v>
      </c>
      <c r="AW8" s="165" t="s">
        <v>51</v>
      </c>
      <c r="AX8" s="165" t="s">
        <v>52</v>
      </c>
      <c r="AY8" s="165" t="s">
        <v>51</v>
      </c>
      <c r="AZ8" s="165"/>
      <c r="BA8" s="165" t="s">
        <v>51</v>
      </c>
      <c r="BB8" s="165" t="s">
        <v>52</v>
      </c>
      <c r="BC8" s="166" t="s">
        <v>51</v>
      </c>
      <c r="BD8" s="166" t="s">
        <v>52</v>
      </c>
      <c r="BE8" s="166" t="s">
        <v>51</v>
      </c>
      <c r="BF8" s="166" t="s">
        <v>52</v>
      </c>
      <c r="BG8" s="166" t="s">
        <v>51</v>
      </c>
      <c r="BH8" s="167" t="s">
        <v>52</v>
      </c>
      <c r="BI8" s="168" t="s">
        <v>51</v>
      </c>
      <c r="BJ8" s="168" t="s">
        <v>52</v>
      </c>
    </row>
    <row r="9" spans="1:62" ht="17.399999999999999" customHeight="1" x14ac:dyDescent="0.3">
      <c r="A9" s="2" t="s">
        <v>53</v>
      </c>
      <c r="B9" s="2" t="s">
        <v>54</v>
      </c>
      <c r="C9" s="2" t="s">
        <v>55</v>
      </c>
      <c r="D9" s="3">
        <v>1</v>
      </c>
      <c r="E9" s="2" t="s">
        <v>56</v>
      </c>
      <c r="F9" s="2" t="s">
        <v>57</v>
      </c>
      <c r="G9" s="19">
        <f>AC9+AE9+AG9+AI9+AK9+AM9+AO9+AQ9+AS9+AU9+AW9+AY9+BA9+BC9+BE9+BG9+AA9</f>
        <v>9345</v>
      </c>
      <c r="H9" s="2" t="s">
        <v>58</v>
      </c>
      <c r="I9" s="6">
        <v>0.08</v>
      </c>
      <c r="J9" s="37">
        <v>11851.85</v>
      </c>
      <c r="K9" s="8">
        <f t="shared" ref="K9:K68" si="0">J9*I9</f>
        <v>948.14800000000002</v>
      </c>
      <c r="L9" s="8">
        <f>ROUND((K9+J9),0)</f>
        <v>12800</v>
      </c>
      <c r="M9" s="40">
        <v>12129.63</v>
      </c>
      <c r="N9" s="10">
        <f t="shared" ref="N9:N68" si="1">M9*I9</f>
        <v>970.3703999999999</v>
      </c>
      <c r="O9" s="10">
        <f>ROUND((M9+N9),0)</f>
        <v>13100</v>
      </c>
      <c r="P9" s="12">
        <v>12962.96</v>
      </c>
      <c r="Q9" s="12">
        <f t="shared" ref="Q9:Q68" si="2">P9*I9</f>
        <v>1037.0367999999999</v>
      </c>
      <c r="R9" s="12">
        <f>ROUND((P9+Q9),0)</f>
        <v>14000</v>
      </c>
      <c r="S9" s="5">
        <f>(J9+M9+P9)/3</f>
        <v>12314.813333333334</v>
      </c>
      <c r="T9" s="5">
        <f t="shared" ref="T9:T68" si="3">S9*I9</f>
        <v>985.18506666666667</v>
      </c>
      <c r="U9" s="15">
        <f>ROUND((S9+T9),0)</f>
        <v>13300</v>
      </c>
      <c r="V9" s="15">
        <f>+S9*G9</f>
        <v>115081930.60000001</v>
      </c>
      <c r="W9" s="15">
        <f>+V9*I9</f>
        <v>9206554.4480000008</v>
      </c>
      <c r="X9" s="15">
        <f>U9*G9</f>
        <v>124288500</v>
      </c>
      <c r="Y9" s="16">
        <f>_xlfn.STDEV.P(L9,O9,R9)</f>
        <v>509.90195135927848</v>
      </c>
      <c r="Z9" s="17">
        <f>Y9/U9</f>
        <v>3.8338492583404396E-2</v>
      </c>
      <c r="AA9" s="143"/>
      <c r="AB9" s="139">
        <f>U9*AA9</f>
        <v>0</v>
      </c>
      <c r="AC9" s="18">
        <v>100</v>
      </c>
      <c r="AD9" s="8">
        <f>AC9*U9</f>
        <v>1330000</v>
      </c>
      <c r="AF9" s="21">
        <f>AE9*U9</f>
        <v>0</v>
      </c>
      <c r="AH9" s="21">
        <f>AG9*U9</f>
        <v>0</v>
      </c>
      <c r="AI9" s="20">
        <v>500</v>
      </c>
      <c r="AJ9" s="21">
        <f>AI9*U9</f>
        <v>6650000</v>
      </c>
      <c r="AK9" s="22">
        <v>4000</v>
      </c>
      <c r="AL9" s="16">
        <f>AK9*U9</f>
        <v>53200000</v>
      </c>
      <c r="AM9" s="22">
        <v>400</v>
      </c>
      <c r="AN9" s="16">
        <f>AM9*U9</f>
        <v>5320000</v>
      </c>
      <c r="AP9" s="16">
        <f>AO9*U9</f>
        <v>0</v>
      </c>
      <c r="AR9" s="24">
        <f>AQ9*U9</f>
        <v>0</v>
      </c>
      <c r="AS9" s="25">
        <v>600</v>
      </c>
      <c r="AT9" s="26">
        <f>AS9*U9</f>
        <v>7980000</v>
      </c>
      <c r="AV9" s="28">
        <f>AU9*U9</f>
        <v>0</v>
      </c>
      <c r="AW9" s="31">
        <v>650</v>
      </c>
      <c r="AX9" s="32">
        <f>AW9*U9</f>
        <v>8645000</v>
      </c>
      <c r="AY9" s="54"/>
      <c r="AZ9" s="32">
        <f>AY9*U9</f>
        <v>0</v>
      </c>
      <c r="BB9" s="32">
        <f>BA9*U9</f>
        <v>0</v>
      </c>
      <c r="BC9" s="33">
        <v>1395</v>
      </c>
      <c r="BD9" s="34">
        <f>BC9*U9</f>
        <v>18553500</v>
      </c>
      <c r="BE9" s="33">
        <v>1200</v>
      </c>
      <c r="BF9" s="34">
        <f>BE9*U9</f>
        <v>15960000</v>
      </c>
      <c r="BG9" s="33">
        <v>500</v>
      </c>
      <c r="BH9" s="34">
        <f>BG9*U9</f>
        <v>6650000</v>
      </c>
      <c r="BI9" s="1"/>
      <c r="BJ9" s="1"/>
    </row>
    <row r="10" spans="1:62" ht="14.4" x14ac:dyDescent="0.3">
      <c r="A10" s="2" t="s">
        <v>53</v>
      </c>
      <c r="B10" s="2" t="s">
        <v>54</v>
      </c>
      <c r="C10" s="2" t="s">
        <v>55</v>
      </c>
      <c r="D10" s="3">
        <f t="shared" ref="D10:D72" si="4">1+D9</f>
        <v>2</v>
      </c>
      <c r="E10" s="2" t="s">
        <v>59</v>
      </c>
      <c r="F10" s="2" t="s">
        <v>60</v>
      </c>
      <c r="G10" s="19">
        <f t="shared" ref="G10:G68" si="5">AC10+AE10+AG10+AI10+AK10+AM10+AO10+AQ10+AS10+AU10+AW10+AY10+BA10+BC10+BE10+BG10+AA10</f>
        <v>3275</v>
      </c>
      <c r="H10" s="2" t="s">
        <v>58</v>
      </c>
      <c r="I10" s="6">
        <v>0.08</v>
      </c>
      <c r="J10" s="37">
        <v>16203.7</v>
      </c>
      <c r="K10" s="8">
        <f t="shared" si="0"/>
        <v>1296.296</v>
      </c>
      <c r="L10" s="8">
        <f t="shared" ref="L10:L69" si="6">ROUND((K10+J10),0)</f>
        <v>17500</v>
      </c>
      <c r="M10" s="40">
        <v>15555.56</v>
      </c>
      <c r="N10" s="10">
        <f t="shared" si="1"/>
        <v>1244.4448</v>
      </c>
      <c r="O10" s="10">
        <f t="shared" ref="O10:O12" si="7">ROUND((M10+N10),0)</f>
        <v>16800</v>
      </c>
      <c r="P10" s="42">
        <v>15462.96</v>
      </c>
      <c r="Q10" s="12">
        <f t="shared" si="2"/>
        <v>1237.0367999999999</v>
      </c>
      <c r="R10" s="12">
        <f t="shared" ref="R10:R69" si="8">ROUND((P10+Q10),0)</f>
        <v>16700</v>
      </c>
      <c r="S10" s="5">
        <f t="shared" ref="S10:S68" si="9">(J10+M10+P10)/3</f>
        <v>15740.74</v>
      </c>
      <c r="T10" s="5">
        <f t="shared" si="3"/>
        <v>1259.2592</v>
      </c>
      <c r="U10" s="15">
        <f t="shared" ref="U10:U11" si="10">ROUND((S10+T10),0)</f>
        <v>17000</v>
      </c>
      <c r="V10" s="15">
        <f t="shared" ref="V10:V68" si="11">+S10*G10</f>
        <v>51550923.5</v>
      </c>
      <c r="W10" s="15">
        <f t="shared" ref="W10:W68" si="12">+V10*I10</f>
        <v>4124073.88</v>
      </c>
      <c r="X10" s="15">
        <f t="shared" ref="X10:X36" si="13">U10*G10</f>
        <v>55675000</v>
      </c>
      <c r="Y10" s="16">
        <f>_xlfn.STDEV.P(L10,O10,R10)</f>
        <v>355.90260840104372</v>
      </c>
      <c r="Z10" s="17">
        <f t="shared" ref="Z10:Z70" si="14">Y10/U10</f>
        <v>2.093544755300257E-2</v>
      </c>
      <c r="AA10" s="143"/>
      <c r="AB10" s="139">
        <f t="shared" ref="AB10:AB68" si="15">U10*AA10</f>
        <v>0</v>
      </c>
      <c r="AC10" s="18">
        <v>50</v>
      </c>
      <c r="AD10" s="8">
        <f t="shared" ref="AD10:AD71" si="16">AC10*U10</f>
        <v>850000</v>
      </c>
      <c r="AF10" s="21">
        <f t="shared" ref="AF10:AF71" si="17">AE10*U10</f>
        <v>0</v>
      </c>
      <c r="AH10" s="21">
        <f t="shared" ref="AH10:AH71" si="18">AG10*U10</f>
        <v>0</v>
      </c>
      <c r="AI10" s="20">
        <v>300</v>
      </c>
      <c r="AJ10" s="21">
        <f t="shared" ref="AJ10:AJ71" si="19">AI10*U10</f>
        <v>5100000</v>
      </c>
      <c r="AK10" s="22">
        <v>500</v>
      </c>
      <c r="AL10" s="16">
        <f t="shared" ref="AL10:AL72" si="20">AK10*U10</f>
        <v>8500000</v>
      </c>
      <c r="AN10" s="16">
        <f t="shared" ref="AN10:AN71" si="21">AM10*U10</f>
        <v>0</v>
      </c>
      <c r="AP10" s="16">
        <f t="shared" ref="AP10:AP71" si="22">AO10*U10</f>
        <v>0</v>
      </c>
      <c r="AQ10" s="23">
        <v>300</v>
      </c>
      <c r="AR10" s="24">
        <f t="shared" ref="AR10:AR71" si="23">AQ10*U10</f>
        <v>5100000</v>
      </c>
      <c r="AT10" s="26">
        <f t="shared" ref="AT10:AT71" si="24">AS10*U10</f>
        <v>0</v>
      </c>
      <c r="AV10" s="28">
        <f t="shared" ref="AV10:AV71" si="25">AU10*U10</f>
        <v>0</v>
      </c>
      <c r="AW10" s="31">
        <v>200</v>
      </c>
      <c r="AX10" s="32">
        <f t="shared" ref="AX10:AX71" si="26">AW10*U10</f>
        <v>3400000</v>
      </c>
      <c r="AY10" s="54"/>
      <c r="AZ10" s="32">
        <f t="shared" ref="AZ10:AZ69" si="27">AY10*U10</f>
        <v>0</v>
      </c>
      <c r="BB10" s="32">
        <f t="shared" ref="BB10:BB71" si="28">BA10*U10</f>
        <v>0</v>
      </c>
      <c r="BC10" s="33">
        <v>1475</v>
      </c>
      <c r="BD10" s="34">
        <f t="shared" ref="BD10:BD71" si="29">BC10*U10</f>
        <v>25075000</v>
      </c>
      <c r="BE10" s="33">
        <v>450</v>
      </c>
      <c r="BF10" s="34">
        <f t="shared" ref="BF10:BF71" si="30">BE10*U10</f>
        <v>7650000</v>
      </c>
      <c r="BH10" s="34">
        <f t="shared" ref="BH10:BH71" si="31">BG10*U10</f>
        <v>0</v>
      </c>
      <c r="BI10" s="1"/>
      <c r="BJ10" s="1"/>
    </row>
    <row r="11" spans="1:62" ht="14.4" x14ac:dyDescent="0.3">
      <c r="A11" s="2" t="s">
        <v>53</v>
      </c>
      <c r="B11" s="2" t="s">
        <v>54</v>
      </c>
      <c r="C11" s="2" t="s">
        <v>55</v>
      </c>
      <c r="D11" s="3">
        <f t="shared" si="4"/>
        <v>3</v>
      </c>
      <c r="E11" s="2" t="s">
        <v>61</v>
      </c>
      <c r="F11" s="2" t="s">
        <v>62</v>
      </c>
      <c r="G11" s="19">
        <f t="shared" si="5"/>
        <v>990</v>
      </c>
      <c r="H11" s="2" t="s">
        <v>58</v>
      </c>
      <c r="I11" s="6">
        <v>0.08</v>
      </c>
      <c r="J11" s="37">
        <v>16203.7</v>
      </c>
      <c r="K11" s="8">
        <f t="shared" si="0"/>
        <v>1296.296</v>
      </c>
      <c r="L11" s="8">
        <f t="shared" si="6"/>
        <v>17500</v>
      </c>
      <c r="M11" s="40">
        <v>15555.56</v>
      </c>
      <c r="N11" s="10">
        <f t="shared" si="1"/>
        <v>1244.4448</v>
      </c>
      <c r="O11" s="10">
        <f t="shared" si="7"/>
        <v>16800</v>
      </c>
      <c r="P11" s="42">
        <v>15462.96</v>
      </c>
      <c r="Q11" s="12">
        <f t="shared" si="2"/>
        <v>1237.0367999999999</v>
      </c>
      <c r="R11" s="12">
        <f t="shared" si="8"/>
        <v>16700</v>
      </c>
      <c r="S11" s="5">
        <f t="shared" si="9"/>
        <v>15740.74</v>
      </c>
      <c r="T11" s="5">
        <f t="shared" si="3"/>
        <v>1259.2592</v>
      </c>
      <c r="U11" s="15">
        <f t="shared" si="10"/>
        <v>17000</v>
      </c>
      <c r="V11" s="15">
        <f t="shared" si="11"/>
        <v>15583332.6</v>
      </c>
      <c r="W11" s="15">
        <f t="shared" si="12"/>
        <v>1246666.608</v>
      </c>
      <c r="X11" s="15">
        <f t="shared" si="13"/>
        <v>16830000</v>
      </c>
      <c r="Y11" s="16">
        <f t="shared" ref="Y11:Y68" si="32">_xlfn.STDEV.P(L11,O11,R11)</f>
        <v>355.90260840104372</v>
      </c>
      <c r="Z11" s="17">
        <f t="shared" si="14"/>
        <v>2.093544755300257E-2</v>
      </c>
      <c r="AA11" s="143"/>
      <c r="AB11" s="139">
        <f t="shared" si="15"/>
        <v>0</v>
      </c>
      <c r="AC11" s="18">
        <v>50</v>
      </c>
      <c r="AD11" s="8">
        <f t="shared" si="16"/>
        <v>850000</v>
      </c>
      <c r="AF11" s="21">
        <f t="shared" si="17"/>
        <v>0</v>
      </c>
      <c r="AH11" s="21">
        <f t="shared" si="18"/>
        <v>0</v>
      </c>
      <c r="AJ11" s="21">
        <f t="shared" si="19"/>
        <v>0</v>
      </c>
      <c r="AK11" s="22">
        <v>500</v>
      </c>
      <c r="AL11" s="16">
        <f t="shared" si="20"/>
        <v>8500000</v>
      </c>
      <c r="AN11" s="16">
        <f t="shared" si="21"/>
        <v>0</v>
      </c>
      <c r="AP11" s="16">
        <f t="shared" si="22"/>
        <v>0</v>
      </c>
      <c r="AR11" s="24">
        <f t="shared" si="23"/>
        <v>0</v>
      </c>
      <c r="AT11" s="26">
        <f t="shared" si="24"/>
        <v>0</v>
      </c>
      <c r="AV11" s="28">
        <f t="shared" si="25"/>
        <v>0</v>
      </c>
      <c r="AX11" s="32">
        <f t="shared" si="26"/>
        <v>0</v>
      </c>
      <c r="AY11" s="54"/>
      <c r="AZ11" s="32">
        <f t="shared" si="27"/>
        <v>0</v>
      </c>
      <c r="BB11" s="32">
        <f t="shared" si="28"/>
        <v>0</v>
      </c>
      <c r="BC11" s="33">
        <v>240</v>
      </c>
      <c r="BD11" s="34">
        <f t="shared" si="29"/>
        <v>4080000</v>
      </c>
      <c r="BE11" s="33">
        <v>200</v>
      </c>
      <c r="BF11" s="34">
        <f t="shared" si="30"/>
        <v>3400000</v>
      </c>
      <c r="BH11" s="34">
        <f t="shared" si="31"/>
        <v>0</v>
      </c>
      <c r="BI11" s="1"/>
      <c r="BJ11" s="1"/>
    </row>
    <row r="12" spans="1:62" ht="14.4" x14ac:dyDescent="0.3">
      <c r="A12" s="2" t="s">
        <v>53</v>
      </c>
      <c r="B12" s="2" t="s">
        <v>54</v>
      </c>
      <c r="C12" s="2" t="s">
        <v>55</v>
      </c>
      <c r="D12" s="3">
        <f t="shared" si="4"/>
        <v>4</v>
      </c>
      <c r="E12" s="2" t="s">
        <v>63</v>
      </c>
      <c r="F12" s="2" t="s">
        <v>64</v>
      </c>
      <c r="G12" s="19">
        <f t="shared" si="5"/>
        <v>2100</v>
      </c>
      <c r="H12" s="2" t="s">
        <v>58</v>
      </c>
      <c r="I12" s="6">
        <v>0.08</v>
      </c>
      <c r="J12" s="37">
        <v>11111.11</v>
      </c>
      <c r="K12" s="8">
        <f t="shared" si="0"/>
        <v>888.88880000000006</v>
      </c>
      <c r="L12" s="8">
        <f t="shared" si="6"/>
        <v>12000</v>
      </c>
      <c r="M12" s="40">
        <v>13888.89</v>
      </c>
      <c r="N12" s="10">
        <f t="shared" si="1"/>
        <v>1111.1112000000001</v>
      </c>
      <c r="O12" s="10">
        <f t="shared" si="7"/>
        <v>15000</v>
      </c>
      <c r="P12" s="42">
        <v>13888.89</v>
      </c>
      <c r="Q12" s="12">
        <f t="shared" si="2"/>
        <v>1111.1112000000001</v>
      </c>
      <c r="R12" s="12">
        <f t="shared" si="8"/>
        <v>15000</v>
      </c>
      <c r="S12" s="5">
        <f t="shared" si="9"/>
        <v>12962.963333333333</v>
      </c>
      <c r="T12" s="5">
        <f t="shared" si="3"/>
        <v>1037.0370666666668</v>
      </c>
      <c r="U12" s="15">
        <f t="shared" ref="U12:U71" si="33">ROUND((S12+T12),0)</f>
        <v>14000</v>
      </c>
      <c r="V12" s="15">
        <f t="shared" si="11"/>
        <v>27222223</v>
      </c>
      <c r="W12" s="15">
        <f t="shared" si="12"/>
        <v>2177777.84</v>
      </c>
      <c r="X12" s="15">
        <f t="shared" si="13"/>
        <v>29400000</v>
      </c>
      <c r="Y12" s="16">
        <f t="shared" si="32"/>
        <v>1414.2135623730951</v>
      </c>
      <c r="Z12" s="17">
        <f t="shared" si="14"/>
        <v>0.10101525445522108</v>
      </c>
      <c r="AA12" s="144"/>
      <c r="AB12" s="139">
        <f t="shared" si="15"/>
        <v>0</v>
      </c>
      <c r="AD12" s="8">
        <f t="shared" si="16"/>
        <v>0</v>
      </c>
      <c r="AF12" s="21">
        <f t="shared" si="17"/>
        <v>0</v>
      </c>
      <c r="AH12" s="21">
        <f t="shared" si="18"/>
        <v>0</v>
      </c>
      <c r="AJ12" s="21">
        <f t="shared" si="19"/>
        <v>0</v>
      </c>
      <c r="AK12" s="22">
        <v>500</v>
      </c>
      <c r="AL12" s="16">
        <f t="shared" si="20"/>
        <v>7000000</v>
      </c>
      <c r="AN12" s="16">
        <f t="shared" si="21"/>
        <v>0</v>
      </c>
      <c r="AP12" s="16">
        <f t="shared" si="22"/>
        <v>0</v>
      </c>
      <c r="AR12" s="24">
        <f t="shared" si="23"/>
        <v>0</v>
      </c>
      <c r="AT12" s="26">
        <f t="shared" si="24"/>
        <v>0</v>
      </c>
      <c r="AU12" s="27">
        <v>1500</v>
      </c>
      <c r="AV12" s="28">
        <f t="shared" si="25"/>
        <v>21000000</v>
      </c>
      <c r="AX12" s="32">
        <f t="shared" si="26"/>
        <v>0</v>
      </c>
      <c r="AY12" s="54"/>
      <c r="AZ12" s="32">
        <f t="shared" si="27"/>
        <v>0</v>
      </c>
      <c r="BA12" s="31">
        <v>100</v>
      </c>
      <c r="BB12" s="32">
        <f t="shared" si="28"/>
        <v>1400000</v>
      </c>
      <c r="BD12" s="34">
        <f t="shared" si="29"/>
        <v>0</v>
      </c>
      <c r="BF12" s="34">
        <f t="shared" si="30"/>
        <v>0</v>
      </c>
      <c r="BH12" s="34">
        <f t="shared" si="31"/>
        <v>0</v>
      </c>
      <c r="BI12" s="1"/>
      <c r="BJ12" s="1"/>
    </row>
    <row r="13" spans="1:62" ht="14.4" customHeight="1" x14ac:dyDescent="0.3">
      <c r="A13" s="2" t="s">
        <v>53</v>
      </c>
      <c r="B13" s="2" t="s">
        <v>54</v>
      </c>
      <c r="C13" s="2" t="s">
        <v>55</v>
      </c>
      <c r="D13" s="3">
        <f t="shared" si="4"/>
        <v>5</v>
      </c>
      <c r="E13" s="2" t="s">
        <v>65</v>
      </c>
      <c r="F13" s="2" t="s">
        <v>66</v>
      </c>
      <c r="G13" s="19">
        <f t="shared" si="5"/>
        <v>10</v>
      </c>
      <c r="H13" s="2" t="s">
        <v>58</v>
      </c>
      <c r="I13" s="6">
        <v>0.08</v>
      </c>
      <c r="J13" s="37">
        <v>11851.85</v>
      </c>
      <c r="K13" s="8">
        <f t="shared" si="0"/>
        <v>948.14800000000002</v>
      </c>
      <c r="L13" s="8">
        <f t="shared" si="6"/>
        <v>12800</v>
      </c>
      <c r="M13" s="40">
        <v>12129.63</v>
      </c>
      <c r="N13" s="10">
        <f t="shared" si="1"/>
        <v>970.3703999999999</v>
      </c>
      <c r="O13" s="10">
        <f t="shared" ref="O13:O72" si="34">ROUND((M13+N13),0)</f>
        <v>13100</v>
      </c>
      <c r="P13" s="42">
        <v>12962.96</v>
      </c>
      <c r="Q13" s="12">
        <f t="shared" si="2"/>
        <v>1037.0367999999999</v>
      </c>
      <c r="R13" s="12">
        <f t="shared" si="8"/>
        <v>14000</v>
      </c>
      <c r="S13" s="5">
        <f t="shared" si="9"/>
        <v>12314.813333333334</v>
      </c>
      <c r="T13" s="5">
        <f t="shared" si="3"/>
        <v>985.18506666666667</v>
      </c>
      <c r="U13" s="15">
        <f t="shared" si="33"/>
        <v>13300</v>
      </c>
      <c r="V13" s="15">
        <f t="shared" si="11"/>
        <v>123148.13333333333</v>
      </c>
      <c r="W13" s="15">
        <f t="shared" si="12"/>
        <v>9851.8506666666672</v>
      </c>
      <c r="X13" s="15">
        <f t="shared" si="13"/>
        <v>133000</v>
      </c>
      <c r="Y13" s="16">
        <f t="shared" si="32"/>
        <v>509.90195135927848</v>
      </c>
      <c r="Z13" s="17">
        <f t="shared" si="14"/>
        <v>3.8338492583404396E-2</v>
      </c>
      <c r="AA13" s="143"/>
      <c r="AB13" s="139">
        <f t="shared" si="15"/>
        <v>0</v>
      </c>
      <c r="AC13" s="18">
        <v>10</v>
      </c>
      <c r="AD13" s="8">
        <f t="shared" si="16"/>
        <v>133000</v>
      </c>
      <c r="AF13" s="21">
        <f t="shared" si="17"/>
        <v>0</v>
      </c>
      <c r="AH13" s="21">
        <f t="shared" si="18"/>
        <v>0</v>
      </c>
      <c r="AJ13" s="21">
        <f t="shared" si="19"/>
        <v>0</v>
      </c>
      <c r="AL13" s="16">
        <f t="shared" si="20"/>
        <v>0</v>
      </c>
      <c r="AN13" s="16">
        <f t="shared" si="21"/>
        <v>0</v>
      </c>
      <c r="AP13" s="16">
        <f t="shared" si="22"/>
        <v>0</v>
      </c>
      <c r="AR13" s="24">
        <f t="shared" si="23"/>
        <v>0</v>
      </c>
      <c r="AT13" s="26">
        <f t="shared" si="24"/>
        <v>0</v>
      </c>
      <c r="AV13" s="28">
        <f t="shared" si="25"/>
        <v>0</v>
      </c>
      <c r="AX13" s="32">
        <f t="shared" si="26"/>
        <v>0</v>
      </c>
      <c r="AY13" s="54"/>
      <c r="AZ13" s="32">
        <f t="shared" si="27"/>
        <v>0</v>
      </c>
      <c r="BB13" s="32">
        <f t="shared" si="28"/>
        <v>0</v>
      </c>
      <c r="BD13" s="34">
        <f t="shared" si="29"/>
        <v>0</v>
      </c>
      <c r="BF13" s="34">
        <f t="shared" si="30"/>
        <v>0</v>
      </c>
      <c r="BH13" s="34">
        <f t="shared" si="31"/>
        <v>0</v>
      </c>
      <c r="BI13" s="1"/>
      <c r="BJ13" s="1"/>
    </row>
    <row r="14" spans="1:62" ht="14.4" x14ac:dyDescent="0.3">
      <c r="A14" s="2" t="s">
        <v>53</v>
      </c>
      <c r="B14" s="2" t="s">
        <v>54</v>
      </c>
      <c r="C14" s="2" t="s">
        <v>55</v>
      </c>
      <c r="D14" s="3">
        <f t="shared" si="4"/>
        <v>6</v>
      </c>
      <c r="E14" s="2" t="s">
        <v>67</v>
      </c>
      <c r="F14" s="2" t="s">
        <v>68</v>
      </c>
      <c r="G14" s="19">
        <f t="shared" si="5"/>
        <v>30</v>
      </c>
      <c r="H14" s="2" t="s">
        <v>58</v>
      </c>
      <c r="I14" s="6">
        <v>0.08</v>
      </c>
      <c r="J14" s="37">
        <v>20370.37</v>
      </c>
      <c r="K14" s="8">
        <f t="shared" si="0"/>
        <v>1629.6296</v>
      </c>
      <c r="L14" s="8">
        <f t="shared" si="6"/>
        <v>22000</v>
      </c>
      <c r="M14" s="40">
        <v>21296.3</v>
      </c>
      <c r="N14" s="10">
        <f t="shared" si="1"/>
        <v>1703.704</v>
      </c>
      <c r="O14" s="10">
        <f t="shared" si="34"/>
        <v>23000</v>
      </c>
      <c r="P14" s="42">
        <v>18333.330000000002</v>
      </c>
      <c r="Q14" s="12">
        <f t="shared" si="2"/>
        <v>1466.6664000000001</v>
      </c>
      <c r="R14" s="12">
        <f t="shared" si="8"/>
        <v>19800</v>
      </c>
      <c r="S14" s="5">
        <f t="shared" si="9"/>
        <v>20000</v>
      </c>
      <c r="T14" s="5">
        <f t="shared" si="3"/>
        <v>1600</v>
      </c>
      <c r="U14" s="15">
        <f t="shared" si="33"/>
        <v>21600</v>
      </c>
      <c r="V14" s="15">
        <f t="shared" si="11"/>
        <v>600000</v>
      </c>
      <c r="W14" s="15">
        <f t="shared" si="12"/>
        <v>48000</v>
      </c>
      <c r="X14" s="15">
        <f t="shared" si="13"/>
        <v>648000</v>
      </c>
      <c r="Y14" s="16">
        <f t="shared" si="32"/>
        <v>1336.6625103842282</v>
      </c>
      <c r="Z14" s="17">
        <f t="shared" si="14"/>
        <v>6.1882523628899455E-2</v>
      </c>
      <c r="AA14" s="143"/>
      <c r="AB14" s="139">
        <f t="shared" si="15"/>
        <v>0</v>
      </c>
      <c r="AC14" s="18">
        <v>10</v>
      </c>
      <c r="AD14" s="8">
        <f t="shared" si="16"/>
        <v>216000</v>
      </c>
      <c r="AF14" s="21">
        <f t="shared" si="17"/>
        <v>0</v>
      </c>
      <c r="AH14" s="21">
        <f t="shared" si="18"/>
        <v>0</v>
      </c>
      <c r="AJ14" s="21">
        <f t="shared" si="19"/>
        <v>0</v>
      </c>
      <c r="AL14" s="16">
        <f t="shared" si="20"/>
        <v>0</v>
      </c>
      <c r="AM14" s="22">
        <v>20</v>
      </c>
      <c r="AN14" s="16">
        <f t="shared" si="21"/>
        <v>432000</v>
      </c>
      <c r="AP14" s="16">
        <f t="shared" si="22"/>
        <v>0</v>
      </c>
      <c r="AR14" s="24">
        <f t="shared" si="23"/>
        <v>0</v>
      </c>
      <c r="AT14" s="26">
        <f t="shared" si="24"/>
        <v>0</v>
      </c>
      <c r="AV14" s="28">
        <f t="shared" si="25"/>
        <v>0</v>
      </c>
      <c r="AX14" s="32">
        <f t="shared" si="26"/>
        <v>0</v>
      </c>
      <c r="AY14" s="54"/>
      <c r="AZ14" s="32">
        <f t="shared" si="27"/>
        <v>0</v>
      </c>
      <c r="BB14" s="32">
        <f t="shared" si="28"/>
        <v>0</v>
      </c>
      <c r="BD14" s="34">
        <f t="shared" si="29"/>
        <v>0</v>
      </c>
      <c r="BF14" s="34">
        <f t="shared" si="30"/>
        <v>0</v>
      </c>
      <c r="BH14" s="34">
        <f t="shared" si="31"/>
        <v>0</v>
      </c>
      <c r="BI14" s="1"/>
      <c r="BJ14" s="1"/>
    </row>
    <row r="15" spans="1:62" ht="14.4" x14ac:dyDescent="0.3">
      <c r="A15" s="2" t="s">
        <v>53</v>
      </c>
      <c r="B15" s="2" t="s">
        <v>54</v>
      </c>
      <c r="C15" s="2" t="s">
        <v>55</v>
      </c>
      <c r="D15" s="3">
        <f t="shared" si="4"/>
        <v>7</v>
      </c>
      <c r="E15" s="2" t="s">
        <v>69</v>
      </c>
      <c r="F15" s="2" t="s">
        <v>70</v>
      </c>
      <c r="G15" s="19">
        <f t="shared" si="5"/>
        <v>20</v>
      </c>
      <c r="H15" s="2" t="s">
        <v>58</v>
      </c>
      <c r="I15" s="6">
        <v>0.08</v>
      </c>
      <c r="J15" s="37">
        <v>11111.11</v>
      </c>
      <c r="K15" s="8">
        <f t="shared" si="0"/>
        <v>888.88880000000006</v>
      </c>
      <c r="L15" s="8">
        <f t="shared" si="6"/>
        <v>12000</v>
      </c>
      <c r="M15" s="40">
        <v>12962.96</v>
      </c>
      <c r="N15" s="10">
        <f t="shared" si="1"/>
        <v>1037.0367999999999</v>
      </c>
      <c r="O15" s="10">
        <f t="shared" si="34"/>
        <v>14000</v>
      </c>
      <c r="P15" s="42">
        <v>13425.93</v>
      </c>
      <c r="Q15" s="12">
        <f t="shared" si="2"/>
        <v>1074.0744</v>
      </c>
      <c r="R15" s="12">
        <f t="shared" si="8"/>
        <v>14500</v>
      </c>
      <c r="S15" s="5">
        <f t="shared" si="9"/>
        <v>12500</v>
      </c>
      <c r="T15" s="5">
        <f t="shared" si="3"/>
        <v>1000</v>
      </c>
      <c r="U15" s="15">
        <f t="shared" si="33"/>
        <v>13500</v>
      </c>
      <c r="V15" s="15">
        <f t="shared" si="11"/>
        <v>250000</v>
      </c>
      <c r="W15" s="15">
        <f t="shared" si="12"/>
        <v>20000</v>
      </c>
      <c r="X15" s="15">
        <f t="shared" si="13"/>
        <v>270000</v>
      </c>
      <c r="Y15" s="16">
        <f t="shared" si="32"/>
        <v>1080.1234497346434</v>
      </c>
      <c r="Z15" s="17">
        <f t="shared" si="14"/>
        <v>8.0009144424788403E-2</v>
      </c>
      <c r="AA15" s="144"/>
      <c r="AB15" s="139">
        <f t="shared" si="15"/>
        <v>0</v>
      </c>
      <c r="AD15" s="8">
        <f t="shared" si="16"/>
        <v>0</v>
      </c>
      <c r="AF15" s="21">
        <f t="shared" si="17"/>
        <v>0</v>
      </c>
      <c r="AH15" s="21">
        <f t="shared" si="18"/>
        <v>0</v>
      </c>
      <c r="AJ15" s="21">
        <f t="shared" si="19"/>
        <v>0</v>
      </c>
      <c r="AL15" s="16">
        <f t="shared" si="20"/>
        <v>0</v>
      </c>
      <c r="AM15" s="22">
        <v>20</v>
      </c>
      <c r="AN15" s="16">
        <f t="shared" si="21"/>
        <v>270000</v>
      </c>
      <c r="AP15" s="16">
        <f t="shared" si="22"/>
        <v>0</v>
      </c>
      <c r="AR15" s="24">
        <f t="shared" si="23"/>
        <v>0</v>
      </c>
      <c r="AT15" s="26">
        <f t="shared" si="24"/>
        <v>0</v>
      </c>
      <c r="AV15" s="28">
        <f t="shared" si="25"/>
        <v>0</v>
      </c>
      <c r="AX15" s="32">
        <f t="shared" si="26"/>
        <v>0</v>
      </c>
      <c r="AY15" s="54"/>
      <c r="AZ15" s="32">
        <f t="shared" si="27"/>
        <v>0</v>
      </c>
      <c r="BB15" s="32">
        <f t="shared" si="28"/>
        <v>0</v>
      </c>
      <c r="BD15" s="34">
        <f t="shared" si="29"/>
        <v>0</v>
      </c>
      <c r="BF15" s="34">
        <f t="shared" si="30"/>
        <v>0</v>
      </c>
      <c r="BH15" s="34">
        <f t="shared" si="31"/>
        <v>0</v>
      </c>
      <c r="BI15" s="1"/>
      <c r="BJ15" s="1"/>
    </row>
    <row r="16" spans="1:62" ht="14.4" x14ac:dyDescent="0.3">
      <c r="A16" s="2" t="s">
        <v>53</v>
      </c>
      <c r="B16" s="2" t="s">
        <v>54</v>
      </c>
      <c r="C16" s="2" t="s">
        <v>55</v>
      </c>
      <c r="D16" s="3">
        <f t="shared" si="4"/>
        <v>8</v>
      </c>
      <c r="E16" s="2" t="s">
        <v>71</v>
      </c>
      <c r="F16" s="2" t="s">
        <v>72</v>
      </c>
      <c r="G16" s="19">
        <f>AC16+AE16+AG16+AI16+AK16+AM16+AO16+AQ16+AS16+AU16+AW16+AY16+BA16+BC16+BE16+BG16+AA16</f>
        <v>0</v>
      </c>
      <c r="H16" s="2" t="s">
        <v>58</v>
      </c>
      <c r="I16" s="6">
        <v>0.08</v>
      </c>
      <c r="J16" s="37">
        <v>27777.78</v>
      </c>
      <c r="K16" s="8">
        <f t="shared" si="0"/>
        <v>2222.2224000000001</v>
      </c>
      <c r="L16" s="8">
        <f t="shared" si="6"/>
        <v>30000</v>
      </c>
      <c r="M16" s="40">
        <v>22222.22</v>
      </c>
      <c r="N16" s="10">
        <f t="shared" si="1"/>
        <v>1777.7776000000001</v>
      </c>
      <c r="O16" s="10">
        <f t="shared" si="34"/>
        <v>24000</v>
      </c>
      <c r="P16" s="42">
        <v>19444.439999999999</v>
      </c>
      <c r="Q16" s="12">
        <f t="shared" si="2"/>
        <v>1555.5552</v>
      </c>
      <c r="R16" s="12">
        <f t="shared" si="8"/>
        <v>21000</v>
      </c>
      <c r="S16" s="5">
        <f t="shared" si="9"/>
        <v>23148.146666666667</v>
      </c>
      <c r="T16" s="5">
        <f t="shared" si="3"/>
        <v>1851.8517333333334</v>
      </c>
      <c r="U16" s="15">
        <f t="shared" si="33"/>
        <v>25000</v>
      </c>
      <c r="V16" s="15">
        <f>+S16*G16</f>
        <v>0</v>
      </c>
      <c r="W16" s="15">
        <f t="shared" si="12"/>
        <v>0</v>
      </c>
      <c r="X16" s="15">
        <f t="shared" si="13"/>
        <v>0</v>
      </c>
      <c r="Y16" s="16">
        <f t="shared" si="32"/>
        <v>3741.6573867739412</v>
      </c>
      <c r="Z16" s="17">
        <f t="shared" si="14"/>
        <v>0.14966629547095764</v>
      </c>
      <c r="AA16" s="144"/>
      <c r="AB16" s="139">
        <f t="shared" si="15"/>
        <v>0</v>
      </c>
      <c r="AD16" s="8">
        <f t="shared" si="16"/>
        <v>0</v>
      </c>
      <c r="AF16" s="21">
        <f t="shared" si="17"/>
        <v>0</v>
      </c>
      <c r="AH16" s="21">
        <f t="shared" si="18"/>
        <v>0</v>
      </c>
      <c r="AJ16" s="21"/>
      <c r="AL16" s="16">
        <f t="shared" si="20"/>
        <v>0</v>
      </c>
      <c r="AN16" s="16">
        <f t="shared" si="21"/>
        <v>0</v>
      </c>
      <c r="AP16" s="16">
        <f t="shared" si="22"/>
        <v>0</v>
      </c>
      <c r="AR16" s="24">
        <f t="shared" si="23"/>
        <v>0</v>
      </c>
      <c r="AT16" s="26">
        <f t="shared" si="24"/>
        <v>0</v>
      </c>
      <c r="AV16" s="28">
        <f t="shared" si="25"/>
        <v>0</v>
      </c>
      <c r="AX16" s="32">
        <f t="shared" si="26"/>
        <v>0</v>
      </c>
      <c r="AY16" s="54"/>
      <c r="AZ16" s="32">
        <f t="shared" si="27"/>
        <v>0</v>
      </c>
      <c r="BB16" s="32">
        <f t="shared" si="28"/>
        <v>0</v>
      </c>
      <c r="BD16" s="34">
        <f t="shared" ref="BD16" si="35">BC16*U16</f>
        <v>0</v>
      </c>
      <c r="BF16" s="34">
        <f t="shared" ref="BF16" si="36">BE16*U16</f>
        <v>0</v>
      </c>
      <c r="BH16" s="108">
        <f t="shared" ref="BH16" si="37">BG16*U16</f>
        <v>0</v>
      </c>
      <c r="BI16" s="111">
        <v>1</v>
      </c>
      <c r="BJ16" s="112">
        <f>BI16*U16</f>
        <v>25000</v>
      </c>
    </row>
    <row r="17" spans="1:62" ht="14.4" x14ac:dyDescent="0.3">
      <c r="A17" s="2" t="s">
        <v>53</v>
      </c>
      <c r="B17" s="2" t="s">
        <v>54</v>
      </c>
      <c r="C17" s="2" t="s">
        <v>55</v>
      </c>
      <c r="D17" s="3">
        <f t="shared" si="4"/>
        <v>9</v>
      </c>
      <c r="E17" s="2" t="s">
        <v>73</v>
      </c>
      <c r="F17" s="2" t="s">
        <v>74</v>
      </c>
      <c r="G17" s="19">
        <f t="shared" si="5"/>
        <v>60</v>
      </c>
      <c r="H17" s="2" t="s">
        <v>58</v>
      </c>
      <c r="I17" s="6">
        <v>0.08</v>
      </c>
      <c r="J17" s="37">
        <v>26203.7</v>
      </c>
      <c r="K17" s="8">
        <f t="shared" si="0"/>
        <v>2096.2960000000003</v>
      </c>
      <c r="L17" s="8">
        <f t="shared" si="6"/>
        <v>28300</v>
      </c>
      <c r="M17" s="40">
        <v>23148.15</v>
      </c>
      <c r="N17" s="10">
        <f t="shared" si="1"/>
        <v>1851.8520000000001</v>
      </c>
      <c r="O17" s="10">
        <f t="shared" si="34"/>
        <v>25000</v>
      </c>
      <c r="P17" s="42">
        <v>25648.15</v>
      </c>
      <c r="Q17" s="12">
        <f t="shared" si="2"/>
        <v>2051.8520000000003</v>
      </c>
      <c r="R17" s="12">
        <f t="shared" si="8"/>
        <v>27700</v>
      </c>
      <c r="S17" s="5">
        <f t="shared" si="9"/>
        <v>25000</v>
      </c>
      <c r="T17" s="5">
        <f t="shared" si="3"/>
        <v>2000</v>
      </c>
      <c r="U17" s="15">
        <f t="shared" si="33"/>
        <v>27000</v>
      </c>
      <c r="V17" s="15">
        <f t="shared" si="11"/>
        <v>1500000</v>
      </c>
      <c r="W17" s="15">
        <f t="shared" si="12"/>
        <v>120000</v>
      </c>
      <c r="X17" s="15">
        <f t="shared" si="13"/>
        <v>1620000</v>
      </c>
      <c r="Y17" s="16">
        <f t="shared" si="32"/>
        <v>1435.2700094407323</v>
      </c>
      <c r="Z17" s="17">
        <f t="shared" si="14"/>
        <v>5.3158148497804904E-2</v>
      </c>
      <c r="AA17" s="144"/>
      <c r="AB17" s="139">
        <f t="shared" si="15"/>
        <v>0</v>
      </c>
      <c r="AD17" s="8">
        <f t="shared" si="16"/>
        <v>0</v>
      </c>
      <c r="AF17" s="21">
        <f t="shared" si="17"/>
        <v>0</v>
      </c>
      <c r="AH17" s="21">
        <f t="shared" si="18"/>
        <v>0</v>
      </c>
      <c r="AJ17" s="21">
        <f t="shared" si="19"/>
        <v>0</v>
      </c>
      <c r="AL17" s="16">
        <f t="shared" si="20"/>
        <v>0</v>
      </c>
      <c r="AM17" s="22">
        <v>20</v>
      </c>
      <c r="AN17" s="16">
        <f>AM17*U17</f>
        <v>540000</v>
      </c>
      <c r="AP17" s="16">
        <f t="shared" si="22"/>
        <v>0</v>
      </c>
      <c r="AR17" s="24">
        <f t="shared" si="23"/>
        <v>0</v>
      </c>
      <c r="AT17" s="26">
        <f t="shared" si="24"/>
        <v>0</v>
      </c>
      <c r="AV17" s="28">
        <f t="shared" si="25"/>
        <v>0</v>
      </c>
      <c r="AX17" s="32">
        <f t="shared" si="26"/>
        <v>0</v>
      </c>
      <c r="AY17" s="54"/>
      <c r="AZ17" s="32">
        <f t="shared" si="27"/>
        <v>0</v>
      </c>
      <c r="BB17" s="32">
        <f t="shared" si="28"/>
        <v>0</v>
      </c>
      <c r="BC17" s="33">
        <v>40</v>
      </c>
      <c r="BD17" s="34">
        <f t="shared" si="29"/>
        <v>1080000</v>
      </c>
      <c r="BF17" s="34">
        <f t="shared" si="30"/>
        <v>0</v>
      </c>
      <c r="BH17" s="34">
        <f t="shared" si="31"/>
        <v>0</v>
      </c>
      <c r="BI17" s="1"/>
      <c r="BJ17" s="1"/>
    </row>
    <row r="18" spans="1:62" ht="14.4" x14ac:dyDescent="0.3">
      <c r="A18" s="2" t="s">
        <v>53</v>
      </c>
      <c r="B18" s="2" t="s">
        <v>54</v>
      </c>
      <c r="C18" s="2" t="s">
        <v>55</v>
      </c>
      <c r="D18" s="3">
        <f t="shared" si="4"/>
        <v>10</v>
      </c>
      <c r="E18" s="2" t="s">
        <v>75</v>
      </c>
      <c r="F18" s="2" t="s">
        <v>76</v>
      </c>
      <c r="G18" s="19">
        <f t="shared" si="5"/>
        <v>20</v>
      </c>
      <c r="H18" s="2" t="s">
        <v>58</v>
      </c>
      <c r="I18" s="6">
        <v>0.08</v>
      </c>
      <c r="J18" s="37">
        <v>26203.7</v>
      </c>
      <c r="K18" s="8">
        <f t="shared" si="0"/>
        <v>2096.2960000000003</v>
      </c>
      <c r="L18" s="8">
        <f t="shared" si="6"/>
        <v>28300</v>
      </c>
      <c r="M18" s="40">
        <v>23148.15</v>
      </c>
      <c r="N18" s="10">
        <f t="shared" si="1"/>
        <v>1851.8520000000001</v>
      </c>
      <c r="O18" s="10">
        <f t="shared" si="34"/>
        <v>25000</v>
      </c>
      <c r="P18" s="42">
        <v>25648.15</v>
      </c>
      <c r="Q18" s="12">
        <f t="shared" si="2"/>
        <v>2051.8520000000003</v>
      </c>
      <c r="R18" s="12">
        <f t="shared" si="8"/>
        <v>27700</v>
      </c>
      <c r="S18" s="5">
        <f t="shared" si="9"/>
        <v>25000</v>
      </c>
      <c r="T18" s="5">
        <f t="shared" si="3"/>
        <v>2000</v>
      </c>
      <c r="U18" s="15">
        <f t="shared" si="33"/>
        <v>27000</v>
      </c>
      <c r="V18" s="15">
        <f t="shared" si="11"/>
        <v>500000</v>
      </c>
      <c r="W18" s="15">
        <f t="shared" si="12"/>
        <v>40000</v>
      </c>
      <c r="X18" s="15">
        <f t="shared" si="13"/>
        <v>540000</v>
      </c>
      <c r="Y18" s="16">
        <f t="shared" si="32"/>
        <v>1435.2700094407323</v>
      </c>
      <c r="Z18" s="17">
        <f t="shared" si="14"/>
        <v>5.3158148497804904E-2</v>
      </c>
      <c r="AA18" s="144"/>
      <c r="AB18" s="139">
        <f t="shared" si="15"/>
        <v>0</v>
      </c>
      <c r="AD18" s="8">
        <f t="shared" si="16"/>
        <v>0</v>
      </c>
      <c r="AF18" s="21">
        <f t="shared" si="17"/>
        <v>0</v>
      </c>
      <c r="AH18" s="21">
        <f t="shared" si="18"/>
        <v>0</v>
      </c>
      <c r="AJ18" s="21">
        <f t="shared" si="19"/>
        <v>0</v>
      </c>
      <c r="AL18" s="16">
        <f t="shared" si="20"/>
        <v>0</v>
      </c>
      <c r="AM18" s="22">
        <v>20</v>
      </c>
      <c r="AN18" s="16">
        <f t="shared" si="21"/>
        <v>540000</v>
      </c>
      <c r="AP18" s="16">
        <f t="shared" si="22"/>
        <v>0</v>
      </c>
      <c r="AR18" s="24">
        <f t="shared" si="23"/>
        <v>0</v>
      </c>
      <c r="AT18" s="26">
        <f t="shared" si="24"/>
        <v>0</v>
      </c>
      <c r="AV18" s="28">
        <f t="shared" si="25"/>
        <v>0</v>
      </c>
      <c r="AX18" s="32">
        <f t="shared" si="26"/>
        <v>0</v>
      </c>
      <c r="AY18" s="54"/>
      <c r="AZ18" s="32">
        <f t="shared" si="27"/>
        <v>0</v>
      </c>
      <c r="BB18" s="32">
        <f t="shared" si="28"/>
        <v>0</v>
      </c>
      <c r="BD18" s="34">
        <f t="shared" si="29"/>
        <v>0</v>
      </c>
      <c r="BF18" s="34">
        <f t="shared" si="30"/>
        <v>0</v>
      </c>
      <c r="BH18" s="34">
        <f t="shared" si="31"/>
        <v>0</v>
      </c>
      <c r="BI18" s="1"/>
      <c r="BJ18" s="1"/>
    </row>
    <row r="19" spans="1:62" ht="14.4" x14ac:dyDescent="0.3">
      <c r="A19" s="2" t="s">
        <v>53</v>
      </c>
      <c r="B19" s="2" t="s">
        <v>54</v>
      </c>
      <c r="C19" s="2" t="s">
        <v>55</v>
      </c>
      <c r="D19" s="3">
        <f t="shared" si="4"/>
        <v>11</v>
      </c>
      <c r="E19" s="2" t="s">
        <v>77</v>
      </c>
      <c r="F19" s="2" t="s">
        <v>78</v>
      </c>
      <c r="G19" s="19">
        <f t="shared" si="5"/>
        <v>155</v>
      </c>
      <c r="H19" s="2" t="s">
        <v>58</v>
      </c>
      <c r="I19" s="6">
        <v>0.08</v>
      </c>
      <c r="J19" s="56">
        <v>32407.41</v>
      </c>
      <c r="K19" s="5">
        <f t="shared" si="0"/>
        <v>2592.5927999999999</v>
      </c>
      <c r="L19" s="5">
        <f t="shared" si="6"/>
        <v>35000</v>
      </c>
      <c r="M19" s="57">
        <v>27777.78</v>
      </c>
      <c r="N19" s="5">
        <f t="shared" si="1"/>
        <v>2222.2224000000001</v>
      </c>
      <c r="O19" s="5">
        <f t="shared" si="34"/>
        <v>30000</v>
      </c>
      <c r="P19" s="57">
        <v>26759.26</v>
      </c>
      <c r="Q19" s="5">
        <f t="shared" si="2"/>
        <v>2140.7408</v>
      </c>
      <c r="R19" s="5">
        <f t="shared" si="8"/>
        <v>28900</v>
      </c>
      <c r="S19" s="5">
        <f t="shared" si="9"/>
        <v>28981.483333333334</v>
      </c>
      <c r="T19" s="5">
        <f t="shared" si="3"/>
        <v>2318.5186666666668</v>
      </c>
      <c r="U19" s="15">
        <f t="shared" si="33"/>
        <v>31300</v>
      </c>
      <c r="V19" s="15">
        <f t="shared" si="11"/>
        <v>4492129.916666667</v>
      </c>
      <c r="W19" s="15">
        <f t="shared" si="12"/>
        <v>359370.39333333337</v>
      </c>
      <c r="X19" s="15">
        <f t="shared" si="13"/>
        <v>4851500</v>
      </c>
      <c r="Y19" s="5">
        <f t="shared" si="32"/>
        <v>2654.5558322752731</v>
      </c>
      <c r="Z19" s="170">
        <f t="shared" si="14"/>
        <v>8.4810090488027901E-2</v>
      </c>
      <c r="AA19" s="145"/>
      <c r="AB19" s="5">
        <f t="shared" si="15"/>
        <v>0</v>
      </c>
      <c r="AC19" s="19">
        <v>10</v>
      </c>
      <c r="AD19" s="5">
        <f t="shared" si="16"/>
        <v>313000</v>
      </c>
      <c r="AE19" s="2"/>
      <c r="AF19" s="5">
        <f t="shared" si="17"/>
        <v>0</v>
      </c>
      <c r="AG19" s="2"/>
      <c r="AH19" s="5">
        <f t="shared" si="18"/>
        <v>0</v>
      </c>
      <c r="AI19" s="2"/>
      <c r="AJ19" s="5">
        <f t="shared" si="19"/>
        <v>0</v>
      </c>
      <c r="AK19" s="2"/>
      <c r="AL19" s="5">
        <f t="shared" si="20"/>
        <v>0</v>
      </c>
      <c r="AM19" s="2"/>
      <c r="AN19" s="5">
        <f t="shared" si="21"/>
        <v>0</v>
      </c>
      <c r="AO19" s="2"/>
      <c r="AP19" s="5">
        <f t="shared" si="22"/>
        <v>0</v>
      </c>
      <c r="AQ19" s="2"/>
      <c r="AR19" s="5">
        <f t="shared" si="23"/>
        <v>0</v>
      </c>
      <c r="AS19" s="29"/>
      <c r="AT19" s="30">
        <f t="shared" si="24"/>
        <v>0</v>
      </c>
      <c r="AU19" s="2"/>
      <c r="AV19" s="5">
        <f t="shared" si="25"/>
        <v>0</v>
      </c>
      <c r="AW19" s="2">
        <v>145</v>
      </c>
      <c r="AX19" s="5">
        <f t="shared" si="26"/>
        <v>4538500</v>
      </c>
      <c r="AY19" s="55"/>
      <c r="AZ19" s="5">
        <f t="shared" si="27"/>
        <v>0</v>
      </c>
      <c r="BA19" s="2"/>
      <c r="BB19" s="5">
        <f t="shared" si="28"/>
        <v>0</v>
      </c>
      <c r="BC19" s="2"/>
      <c r="BD19" s="5">
        <f t="shared" si="29"/>
        <v>0</v>
      </c>
      <c r="BE19" s="2"/>
      <c r="BF19" s="5">
        <f t="shared" si="30"/>
        <v>0</v>
      </c>
      <c r="BG19" s="2"/>
      <c r="BH19" s="5">
        <f t="shared" si="31"/>
        <v>0</v>
      </c>
      <c r="BI19" s="1"/>
      <c r="BJ19" s="1"/>
    </row>
    <row r="20" spans="1:62" ht="14.4" x14ac:dyDescent="0.3">
      <c r="A20" s="2" t="s">
        <v>53</v>
      </c>
      <c r="B20" s="2" t="s">
        <v>54</v>
      </c>
      <c r="C20" s="2" t="s">
        <v>55</v>
      </c>
      <c r="D20" s="3">
        <f t="shared" si="4"/>
        <v>12</v>
      </c>
      <c r="E20" s="2" t="s">
        <v>79</v>
      </c>
      <c r="F20" s="2" t="s">
        <v>80</v>
      </c>
      <c r="G20" s="19">
        <f t="shared" si="5"/>
        <v>1340</v>
      </c>
      <c r="H20" s="2" t="s">
        <v>58</v>
      </c>
      <c r="I20" s="6">
        <v>0</v>
      </c>
      <c r="J20" s="56">
        <v>1500</v>
      </c>
      <c r="K20" s="5">
        <f t="shared" si="0"/>
        <v>0</v>
      </c>
      <c r="L20" s="5">
        <f t="shared" si="6"/>
        <v>1500</v>
      </c>
      <c r="M20" s="57">
        <v>1600</v>
      </c>
      <c r="N20" s="5">
        <f t="shared" si="1"/>
        <v>0</v>
      </c>
      <c r="O20" s="5">
        <f t="shared" si="34"/>
        <v>1600</v>
      </c>
      <c r="P20" s="57">
        <v>1700</v>
      </c>
      <c r="Q20" s="5">
        <f t="shared" si="2"/>
        <v>0</v>
      </c>
      <c r="R20" s="5">
        <f t="shared" si="8"/>
        <v>1700</v>
      </c>
      <c r="S20" s="5">
        <f t="shared" si="9"/>
        <v>1600</v>
      </c>
      <c r="T20" s="5">
        <f t="shared" si="3"/>
        <v>0</v>
      </c>
      <c r="U20" s="15">
        <f t="shared" si="33"/>
        <v>1600</v>
      </c>
      <c r="V20" s="15">
        <f t="shared" si="11"/>
        <v>2144000</v>
      </c>
      <c r="W20" s="15">
        <f t="shared" si="12"/>
        <v>0</v>
      </c>
      <c r="X20" s="15">
        <f t="shared" si="13"/>
        <v>2144000</v>
      </c>
      <c r="Y20" s="5">
        <f t="shared" si="32"/>
        <v>81.649658092772611</v>
      </c>
      <c r="Z20" s="170">
        <f t="shared" si="14"/>
        <v>5.1031036307982884E-2</v>
      </c>
      <c r="AA20" s="171"/>
      <c r="AB20" s="5">
        <f t="shared" si="15"/>
        <v>0</v>
      </c>
      <c r="AC20" s="19"/>
      <c r="AD20" s="5">
        <f t="shared" si="16"/>
        <v>0</v>
      </c>
      <c r="AE20" s="2"/>
      <c r="AF20" s="5">
        <f t="shared" si="17"/>
        <v>0</v>
      </c>
      <c r="AG20" s="2"/>
      <c r="AH20" s="5">
        <f t="shared" si="18"/>
        <v>0</v>
      </c>
      <c r="AI20" s="2">
        <v>500</v>
      </c>
      <c r="AJ20" s="5">
        <f t="shared" si="19"/>
        <v>800000</v>
      </c>
      <c r="AK20" s="2">
        <v>200</v>
      </c>
      <c r="AL20" s="5">
        <f t="shared" si="20"/>
        <v>320000</v>
      </c>
      <c r="AM20" s="2">
        <v>100</v>
      </c>
      <c r="AN20" s="5">
        <f t="shared" si="21"/>
        <v>160000</v>
      </c>
      <c r="AO20" s="2"/>
      <c r="AP20" s="5">
        <f t="shared" si="22"/>
        <v>0</v>
      </c>
      <c r="AQ20" s="2"/>
      <c r="AR20" s="5">
        <f t="shared" si="23"/>
        <v>0</v>
      </c>
      <c r="AS20" s="29"/>
      <c r="AT20" s="30">
        <f t="shared" si="24"/>
        <v>0</v>
      </c>
      <c r="AU20" s="2"/>
      <c r="AV20" s="5">
        <f t="shared" si="25"/>
        <v>0</v>
      </c>
      <c r="AW20" s="2">
        <v>540</v>
      </c>
      <c r="AX20" s="5">
        <f t="shared" si="26"/>
        <v>864000</v>
      </c>
      <c r="AY20" s="55"/>
      <c r="AZ20" s="5">
        <f t="shared" si="27"/>
        <v>0</v>
      </c>
      <c r="BA20" s="2"/>
      <c r="BB20" s="5">
        <f t="shared" si="28"/>
        <v>0</v>
      </c>
      <c r="BC20" s="2"/>
      <c r="BD20" s="5">
        <f t="shared" si="29"/>
        <v>0</v>
      </c>
      <c r="BE20" s="2"/>
      <c r="BF20" s="5">
        <f t="shared" si="30"/>
        <v>0</v>
      </c>
      <c r="BG20" s="2"/>
      <c r="BH20" s="5">
        <f t="shared" si="31"/>
        <v>0</v>
      </c>
      <c r="BI20" s="1"/>
      <c r="BJ20" s="1"/>
    </row>
    <row r="21" spans="1:62" ht="14.4" x14ac:dyDescent="0.3">
      <c r="A21" s="2" t="s">
        <v>53</v>
      </c>
      <c r="B21" s="2" t="s">
        <v>54</v>
      </c>
      <c r="C21" s="2" t="s">
        <v>55</v>
      </c>
      <c r="D21" s="3">
        <f t="shared" si="4"/>
        <v>13</v>
      </c>
      <c r="E21" s="2" t="s">
        <v>79</v>
      </c>
      <c r="F21" s="2" t="s">
        <v>81</v>
      </c>
      <c r="G21" s="19">
        <f t="shared" si="5"/>
        <v>610</v>
      </c>
      <c r="H21" s="2" t="s">
        <v>58</v>
      </c>
      <c r="I21" s="6">
        <v>0</v>
      </c>
      <c r="J21" s="37">
        <v>2500</v>
      </c>
      <c r="K21" s="8">
        <f t="shared" si="0"/>
        <v>0</v>
      </c>
      <c r="L21" s="8">
        <f t="shared" si="6"/>
        <v>2500</v>
      </c>
      <c r="M21" s="40">
        <v>2600</v>
      </c>
      <c r="N21" s="10">
        <f t="shared" si="1"/>
        <v>0</v>
      </c>
      <c r="O21" s="10">
        <f t="shared" si="34"/>
        <v>2600</v>
      </c>
      <c r="P21" s="42">
        <v>2100</v>
      </c>
      <c r="Q21" s="12">
        <f t="shared" si="2"/>
        <v>0</v>
      </c>
      <c r="R21" s="12">
        <f t="shared" si="8"/>
        <v>2100</v>
      </c>
      <c r="S21" s="5">
        <f t="shared" si="9"/>
        <v>2400</v>
      </c>
      <c r="T21" s="5">
        <f t="shared" si="3"/>
        <v>0</v>
      </c>
      <c r="U21" s="15">
        <f t="shared" si="33"/>
        <v>2400</v>
      </c>
      <c r="V21" s="15">
        <f t="shared" si="11"/>
        <v>1464000</v>
      </c>
      <c r="W21" s="15">
        <f t="shared" si="12"/>
        <v>0</v>
      </c>
      <c r="X21" s="15">
        <f t="shared" si="13"/>
        <v>1464000</v>
      </c>
      <c r="Y21" s="16">
        <f t="shared" si="32"/>
        <v>216.02468994692867</v>
      </c>
      <c r="Z21" s="17">
        <f t="shared" si="14"/>
        <v>9.0010287477886947E-2</v>
      </c>
      <c r="AA21" s="143"/>
      <c r="AB21" s="139">
        <f t="shared" si="15"/>
        <v>0</v>
      </c>
      <c r="AC21" s="18">
        <v>10</v>
      </c>
      <c r="AD21" s="8">
        <f t="shared" si="16"/>
        <v>24000</v>
      </c>
      <c r="AF21" s="21">
        <f t="shared" si="17"/>
        <v>0</v>
      </c>
      <c r="AH21" s="21">
        <f t="shared" si="18"/>
        <v>0</v>
      </c>
      <c r="AI21" s="20">
        <v>500</v>
      </c>
      <c r="AJ21" s="21">
        <f t="shared" si="19"/>
        <v>1200000</v>
      </c>
      <c r="AL21" s="16">
        <f t="shared" si="20"/>
        <v>0</v>
      </c>
      <c r="AN21" s="16">
        <f t="shared" si="21"/>
        <v>0</v>
      </c>
      <c r="AP21" s="16">
        <f t="shared" si="22"/>
        <v>0</v>
      </c>
      <c r="AR21" s="24">
        <f t="shared" si="23"/>
        <v>0</v>
      </c>
      <c r="AT21" s="26">
        <f t="shared" si="24"/>
        <v>0</v>
      </c>
      <c r="AV21" s="28">
        <f t="shared" si="25"/>
        <v>0</v>
      </c>
      <c r="AW21" s="31">
        <v>100</v>
      </c>
      <c r="AX21" s="32">
        <f t="shared" si="26"/>
        <v>240000</v>
      </c>
      <c r="AY21" s="54"/>
      <c r="AZ21" s="32">
        <f t="shared" si="27"/>
        <v>0</v>
      </c>
      <c r="BB21" s="32">
        <f t="shared" si="28"/>
        <v>0</v>
      </c>
      <c r="BD21" s="34">
        <f t="shared" si="29"/>
        <v>0</v>
      </c>
      <c r="BF21" s="34">
        <f t="shared" si="30"/>
        <v>0</v>
      </c>
      <c r="BH21" s="34">
        <f t="shared" si="31"/>
        <v>0</v>
      </c>
      <c r="BI21" s="1"/>
      <c r="BJ21" s="1"/>
    </row>
    <row r="22" spans="1:62" ht="14.4" x14ac:dyDescent="0.3">
      <c r="A22" s="2" t="s">
        <v>53</v>
      </c>
      <c r="B22" s="2" t="s">
        <v>54</v>
      </c>
      <c r="C22" s="2" t="s">
        <v>55</v>
      </c>
      <c r="D22" s="3">
        <f t="shared" si="4"/>
        <v>14</v>
      </c>
      <c r="E22" s="2" t="s">
        <v>82</v>
      </c>
      <c r="F22" s="2" t="s">
        <v>83</v>
      </c>
      <c r="G22" s="19">
        <f t="shared" si="5"/>
        <v>50</v>
      </c>
      <c r="H22" s="2" t="s">
        <v>58</v>
      </c>
      <c r="I22" s="6">
        <v>0.08</v>
      </c>
      <c r="J22" s="37">
        <v>13425.93</v>
      </c>
      <c r="K22" s="8">
        <f t="shared" si="0"/>
        <v>1074.0744</v>
      </c>
      <c r="L22" s="8">
        <f t="shared" si="6"/>
        <v>14500</v>
      </c>
      <c r="M22" s="40">
        <v>13888.89</v>
      </c>
      <c r="N22" s="10">
        <f t="shared" si="1"/>
        <v>1111.1112000000001</v>
      </c>
      <c r="O22" s="10">
        <f t="shared" si="34"/>
        <v>15000</v>
      </c>
      <c r="P22" s="42">
        <v>13240.74</v>
      </c>
      <c r="Q22" s="12">
        <f t="shared" si="2"/>
        <v>1059.2592</v>
      </c>
      <c r="R22" s="12">
        <f t="shared" si="8"/>
        <v>14300</v>
      </c>
      <c r="S22" s="5">
        <f t="shared" si="9"/>
        <v>13518.519999999999</v>
      </c>
      <c r="T22" s="5">
        <f t="shared" si="3"/>
        <v>1081.4815999999998</v>
      </c>
      <c r="U22" s="15">
        <f t="shared" si="33"/>
        <v>14600</v>
      </c>
      <c r="V22" s="15">
        <f t="shared" si="11"/>
        <v>675925.99999999988</v>
      </c>
      <c r="W22" s="15">
        <f t="shared" si="12"/>
        <v>54074.079999999994</v>
      </c>
      <c r="X22" s="15">
        <f t="shared" si="13"/>
        <v>730000</v>
      </c>
      <c r="Y22" s="16">
        <f t="shared" si="32"/>
        <v>294.3920288775949</v>
      </c>
      <c r="Z22" s="17">
        <f t="shared" si="14"/>
        <v>2.0163837594355815E-2</v>
      </c>
      <c r="AA22" s="143"/>
      <c r="AB22" s="139">
        <f t="shared" si="15"/>
        <v>0</v>
      </c>
      <c r="AC22" s="18">
        <v>10</v>
      </c>
      <c r="AD22" s="8">
        <f t="shared" si="16"/>
        <v>146000</v>
      </c>
      <c r="AF22" s="21">
        <f t="shared" si="17"/>
        <v>0</v>
      </c>
      <c r="AH22" s="21">
        <f t="shared" si="18"/>
        <v>0</v>
      </c>
      <c r="AJ22" s="21">
        <f t="shared" si="19"/>
        <v>0</v>
      </c>
      <c r="AL22" s="16">
        <f t="shared" si="20"/>
        <v>0</v>
      </c>
      <c r="AN22" s="16">
        <f t="shared" si="21"/>
        <v>0</v>
      </c>
      <c r="AP22" s="16">
        <f t="shared" si="22"/>
        <v>0</v>
      </c>
      <c r="AR22" s="24">
        <f t="shared" si="23"/>
        <v>0</v>
      </c>
      <c r="AT22" s="26">
        <f t="shared" si="24"/>
        <v>0</v>
      </c>
      <c r="AV22" s="28">
        <f t="shared" si="25"/>
        <v>0</v>
      </c>
      <c r="AX22" s="32">
        <f t="shared" si="26"/>
        <v>0</v>
      </c>
      <c r="AY22" s="54"/>
      <c r="AZ22" s="32">
        <f t="shared" si="27"/>
        <v>0</v>
      </c>
      <c r="BB22" s="32">
        <f t="shared" si="28"/>
        <v>0</v>
      </c>
      <c r="BC22" s="33">
        <v>40</v>
      </c>
      <c r="BD22" s="34">
        <f t="shared" si="29"/>
        <v>584000</v>
      </c>
      <c r="BF22" s="34">
        <f t="shared" si="30"/>
        <v>0</v>
      </c>
      <c r="BH22" s="34">
        <f t="shared" si="31"/>
        <v>0</v>
      </c>
      <c r="BI22" s="1"/>
      <c r="BJ22" s="1"/>
    </row>
    <row r="23" spans="1:62" ht="14.4" x14ac:dyDescent="0.3">
      <c r="A23" s="2" t="s">
        <v>53</v>
      </c>
      <c r="B23" s="2" t="s">
        <v>54</v>
      </c>
      <c r="C23" s="2" t="s">
        <v>55</v>
      </c>
      <c r="D23" s="3">
        <f t="shared" si="4"/>
        <v>15</v>
      </c>
      <c r="E23" s="2" t="s">
        <v>84</v>
      </c>
      <c r="F23" s="2" t="s">
        <v>85</v>
      </c>
      <c r="G23" s="19">
        <f t="shared" si="5"/>
        <v>10</v>
      </c>
      <c r="H23" s="2" t="s">
        <v>58</v>
      </c>
      <c r="I23" s="6">
        <v>0.08</v>
      </c>
      <c r="J23" s="37">
        <v>11851.85</v>
      </c>
      <c r="K23" s="8">
        <f t="shared" si="0"/>
        <v>948.14800000000002</v>
      </c>
      <c r="L23" s="8">
        <f t="shared" si="6"/>
        <v>12800</v>
      </c>
      <c r="M23" s="40">
        <v>12129.63</v>
      </c>
      <c r="N23" s="10">
        <f t="shared" si="1"/>
        <v>970.3703999999999</v>
      </c>
      <c r="O23" s="10">
        <f t="shared" si="34"/>
        <v>13100</v>
      </c>
      <c r="P23" s="42">
        <v>12962.96</v>
      </c>
      <c r="Q23" s="12">
        <f t="shared" si="2"/>
        <v>1037.0367999999999</v>
      </c>
      <c r="R23" s="12">
        <f t="shared" si="8"/>
        <v>14000</v>
      </c>
      <c r="S23" s="5">
        <f t="shared" si="9"/>
        <v>12314.813333333334</v>
      </c>
      <c r="T23" s="5">
        <f t="shared" si="3"/>
        <v>985.18506666666667</v>
      </c>
      <c r="U23" s="15">
        <f t="shared" si="33"/>
        <v>13300</v>
      </c>
      <c r="V23" s="15">
        <f t="shared" si="11"/>
        <v>123148.13333333333</v>
      </c>
      <c r="W23" s="15">
        <f t="shared" si="12"/>
        <v>9851.8506666666672</v>
      </c>
      <c r="X23" s="15">
        <f t="shared" si="13"/>
        <v>133000</v>
      </c>
      <c r="Y23" s="16">
        <f t="shared" si="32"/>
        <v>509.90195135927848</v>
      </c>
      <c r="Z23" s="17">
        <f t="shared" si="14"/>
        <v>3.8338492583404396E-2</v>
      </c>
      <c r="AA23" s="143"/>
      <c r="AB23" s="139">
        <f t="shared" si="15"/>
        <v>0</v>
      </c>
      <c r="AC23" s="18">
        <v>10</v>
      </c>
      <c r="AD23" s="8">
        <f t="shared" si="16"/>
        <v>133000</v>
      </c>
      <c r="AF23" s="21">
        <f t="shared" si="17"/>
        <v>0</v>
      </c>
      <c r="AH23" s="21">
        <f t="shared" si="18"/>
        <v>0</v>
      </c>
      <c r="AJ23" s="21">
        <f t="shared" si="19"/>
        <v>0</v>
      </c>
      <c r="AL23" s="16">
        <f t="shared" si="20"/>
        <v>0</v>
      </c>
      <c r="AN23" s="16">
        <f t="shared" si="21"/>
        <v>0</v>
      </c>
      <c r="AP23" s="16">
        <f t="shared" si="22"/>
        <v>0</v>
      </c>
      <c r="AR23" s="24">
        <f t="shared" si="23"/>
        <v>0</v>
      </c>
      <c r="AT23" s="26">
        <f t="shared" si="24"/>
        <v>0</v>
      </c>
      <c r="AV23" s="28">
        <f t="shared" si="25"/>
        <v>0</v>
      </c>
      <c r="AX23" s="32">
        <f t="shared" si="26"/>
        <v>0</v>
      </c>
      <c r="AY23" s="54"/>
      <c r="AZ23" s="32">
        <f t="shared" si="27"/>
        <v>0</v>
      </c>
      <c r="BB23" s="32">
        <f t="shared" si="28"/>
        <v>0</v>
      </c>
      <c r="BD23" s="34">
        <f t="shared" si="29"/>
        <v>0</v>
      </c>
      <c r="BF23" s="34">
        <f t="shared" si="30"/>
        <v>0</v>
      </c>
      <c r="BH23" s="34">
        <f t="shared" si="31"/>
        <v>0</v>
      </c>
      <c r="BI23" s="1"/>
      <c r="BJ23" s="1"/>
    </row>
    <row r="24" spans="1:62" ht="14.4" x14ac:dyDescent="0.3">
      <c r="A24" s="2" t="s">
        <v>53</v>
      </c>
      <c r="B24" s="2" t="s">
        <v>54</v>
      </c>
      <c r="C24" s="2" t="s">
        <v>55</v>
      </c>
      <c r="D24" s="3">
        <f t="shared" si="4"/>
        <v>16</v>
      </c>
      <c r="E24" s="2" t="s">
        <v>86</v>
      </c>
      <c r="F24" s="2" t="s">
        <v>87</v>
      </c>
      <c r="G24" s="19">
        <f t="shared" si="5"/>
        <v>10</v>
      </c>
      <c r="H24" s="2" t="s">
        <v>58</v>
      </c>
      <c r="I24" s="6">
        <v>0.08</v>
      </c>
      <c r="J24" s="37">
        <v>11851.85</v>
      </c>
      <c r="K24" s="8">
        <f t="shared" si="0"/>
        <v>948.14800000000002</v>
      </c>
      <c r="L24" s="8">
        <f t="shared" si="6"/>
        <v>12800</v>
      </c>
      <c r="M24" s="40">
        <v>12129.63</v>
      </c>
      <c r="N24" s="10">
        <f t="shared" si="1"/>
        <v>970.3703999999999</v>
      </c>
      <c r="O24" s="10">
        <f t="shared" si="34"/>
        <v>13100</v>
      </c>
      <c r="P24" s="42">
        <v>12962.96</v>
      </c>
      <c r="Q24" s="12">
        <f t="shared" si="2"/>
        <v>1037.0367999999999</v>
      </c>
      <c r="R24" s="12">
        <f t="shared" si="8"/>
        <v>14000</v>
      </c>
      <c r="S24" s="5">
        <f t="shared" si="9"/>
        <v>12314.813333333334</v>
      </c>
      <c r="T24" s="5">
        <f t="shared" si="3"/>
        <v>985.18506666666667</v>
      </c>
      <c r="U24" s="15">
        <f t="shared" si="33"/>
        <v>13300</v>
      </c>
      <c r="V24" s="15">
        <f t="shared" si="11"/>
        <v>123148.13333333333</v>
      </c>
      <c r="W24" s="15">
        <f t="shared" si="12"/>
        <v>9851.8506666666672</v>
      </c>
      <c r="X24" s="15">
        <f t="shared" si="13"/>
        <v>133000</v>
      </c>
      <c r="Y24" s="16">
        <f t="shared" si="32"/>
        <v>509.90195135927848</v>
      </c>
      <c r="Z24" s="17">
        <f t="shared" si="14"/>
        <v>3.8338492583404396E-2</v>
      </c>
      <c r="AA24" s="143"/>
      <c r="AB24" s="139">
        <f t="shared" si="15"/>
        <v>0</v>
      </c>
      <c r="AC24" s="18">
        <v>10</v>
      </c>
      <c r="AD24" s="8">
        <f t="shared" si="16"/>
        <v>133000</v>
      </c>
      <c r="AF24" s="21">
        <f t="shared" si="17"/>
        <v>0</v>
      </c>
      <c r="AH24" s="21">
        <f t="shared" si="18"/>
        <v>0</v>
      </c>
      <c r="AJ24" s="21">
        <f t="shared" si="19"/>
        <v>0</v>
      </c>
      <c r="AL24" s="16">
        <f t="shared" si="20"/>
        <v>0</v>
      </c>
      <c r="AN24" s="16">
        <f t="shared" si="21"/>
        <v>0</v>
      </c>
      <c r="AP24" s="16">
        <f t="shared" si="22"/>
        <v>0</v>
      </c>
      <c r="AR24" s="24">
        <f t="shared" si="23"/>
        <v>0</v>
      </c>
      <c r="AT24" s="26">
        <f t="shared" si="24"/>
        <v>0</v>
      </c>
      <c r="AV24" s="28">
        <f t="shared" si="25"/>
        <v>0</v>
      </c>
      <c r="AX24" s="32">
        <f t="shared" si="26"/>
        <v>0</v>
      </c>
      <c r="AY24" s="54"/>
      <c r="AZ24" s="32">
        <f t="shared" si="27"/>
        <v>0</v>
      </c>
      <c r="BB24" s="32">
        <f t="shared" si="28"/>
        <v>0</v>
      </c>
      <c r="BD24" s="34">
        <f t="shared" si="29"/>
        <v>0</v>
      </c>
      <c r="BF24" s="34">
        <f t="shared" si="30"/>
        <v>0</v>
      </c>
      <c r="BH24" s="34">
        <f t="shared" si="31"/>
        <v>0</v>
      </c>
      <c r="BI24" s="1"/>
      <c r="BJ24" s="1"/>
    </row>
    <row r="25" spans="1:62" ht="14.4" x14ac:dyDescent="0.3">
      <c r="A25" s="2" t="s">
        <v>53</v>
      </c>
      <c r="B25" s="2" t="s">
        <v>54</v>
      </c>
      <c r="C25" s="2" t="s">
        <v>55</v>
      </c>
      <c r="D25" s="3">
        <f t="shared" si="4"/>
        <v>17</v>
      </c>
      <c r="E25" s="2" t="s">
        <v>88</v>
      </c>
      <c r="F25" s="2" t="s">
        <v>89</v>
      </c>
      <c r="G25" s="19">
        <f t="shared" si="5"/>
        <v>60</v>
      </c>
      <c r="H25" s="2" t="s">
        <v>58</v>
      </c>
      <c r="I25" s="6">
        <v>0.08</v>
      </c>
      <c r="J25" s="56">
        <v>11111.11</v>
      </c>
      <c r="K25" s="5">
        <f t="shared" ref="K25:K26" si="38">J25*I25</f>
        <v>888.88880000000006</v>
      </c>
      <c r="L25" s="5">
        <f t="shared" ref="L25:L26" si="39">ROUND((K25+J25),0)</f>
        <v>12000</v>
      </c>
      <c r="M25" s="57">
        <v>13888.89</v>
      </c>
      <c r="N25" s="5">
        <f t="shared" si="1"/>
        <v>1111.1112000000001</v>
      </c>
      <c r="O25" s="5">
        <f t="shared" si="34"/>
        <v>15000</v>
      </c>
      <c r="P25" s="57">
        <v>13888.89</v>
      </c>
      <c r="Q25" s="5">
        <f t="shared" si="2"/>
        <v>1111.1112000000001</v>
      </c>
      <c r="R25" s="5">
        <f t="shared" ref="R25:R27" si="40">ROUND((P25+Q25),0)</f>
        <v>15000</v>
      </c>
      <c r="S25" s="5">
        <f t="shared" si="9"/>
        <v>12962.963333333333</v>
      </c>
      <c r="T25" s="5">
        <f t="shared" si="3"/>
        <v>1037.0370666666668</v>
      </c>
      <c r="U25" s="15">
        <f t="shared" ref="U25:U26" si="41">ROUND((S25+T25),0)</f>
        <v>14000</v>
      </c>
      <c r="V25" s="15">
        <f t="shared" si="11"/>
        <v>777777.8</v>
      </c>
      <c r="W25" s="15">
        <f t="shared" si="12"/>
        <v>62222.224000000002</v>
      </c>
      <c r="X25" s="15">
        <f t="shared" si="13"/>
        <v>840000</v>
      </c>
      <c r="Y25" s="16">
        <f t="shared" si="32"/>
        <v>1414.2135623730951</v>
      </c>
      <c r="Z25" s="17">
        <f t="shared" si="14"/>
        <v>0.10101525445522108</v>
      </c>
      <c r="AA25" s="144"/>
      <c r="AB25" s="139">
        <f t="shared" si="15"/>
        <v>0</v>
      </c>
      <c r="AC25" s="8"/>
      <c r="AD25" s="8">
        <f t="shared" si="16"/>
        <v>0</v>
      </c>
      <c r="AF25" s="21">
        <f t="shared" ref="AF25:AF27" si="42">AE25*U25</f>
        <v>0</v>
      </c>
      <c r="AH25" s="21">
        <f t="shared" ref="AH25:AH27" si="43">AG25*U25</f>
        <v>0</v>
      </c>
      <c r="AJ25" s="21">
        <f t="shared" ref="AJ25:AJ27" si="44">AI25*U25</f>
        <v>0</v>
      </c>
      <c r="AK25" s="22">
        <v>60</v>
      </c>
      <c r="AL25" s="16">
        <f t="shared" ref="AL25:AL27" si="45">AK25*U25</f>
        <v>840000</v>
      </c>
      <c r="AN25" s="16">
        <f t="shared" ref="AN25:AN27" si="46">AM25*U25</f>
        <v>0</v>
      </c>
      <c r="AP25" s="16">
        <f t="shared" ref="AP25:AP27" si="47">AO25*U25</f>
        <v>0</v>
      </c>
      <c r="AR25" s="24">
        <f t="shared" ref="AR25:AR27" si="48">AQ25*U25</f>
        <v>0</v>
      </c>
      <c r="AT25" s="26">
        <f t="shared" ref="AT25:AT27" si="49">AS25*U25</f>
        <v>0</v>
      </c>
      <c r="AV25" s="28">
        <f t="shared" ref="AV25:AV27" si="50">AU25*U25</f>
        <v>0</v>
      </c>
      <c r="AX25" s="32">
        <f t="shared" ref="AX25:AX27" si="51">AW25*U25</f>
        <v>0</v>
      </c>
      <c r="AY25" s="54"/>
      <c r="AZ25" s="32">
        <f t="shared" ref="AZ25:AZ27" si="52">AY25*U25</f>
        <v>0</v>
      </c>
      <c r="BB25" s="32">
        <f t="shared" ref="BB25:BB27" si="53">BA25*U25</f>
        <v>0</v>
      </c>
      <c r="BD25" s="34">
        <f t="shared" ref="BD25:BD27" si="54">BC25*U25</f>
        <v>0</v>
      </c>
      <c r="BF25" s="34">
        <f t="shared" ref="BF25:BF27" si="55">BE25*U25</f>
        <v>0</v>
      </c>
      <c r="BH25" s="108">
        <f t="shared" ref="BH25:BH27" si="56">BG25*U25</f>
        <v>0</v>
      </c>
      <c r="BI25" s="111">
        <v>1</v>
      </c>
      <c r="BJ25" s="112">
        <f t="shared" ref="BJ25:BJ27" si="57">BI25*U25</f>
        <v>14000</v>
      </c>
    </row>
    <row r="26" spans="1:62" ht="14.4" x14ac:dyDescent="0.3">
      <c r="A26" s="2" t="s">
        <v>53</v>
      </c>
      <c r="B26" s="2" t="s">
        <v>54</v>
      </c>
      <c r="C26" s="2" t="s">
        <v>55</v>
      </c>
      <c r="D26" s="3">
        <f t="shared" si="4"/>
        <v>18</v>
      </c>
      <c r="E26" s="2" t="s">
        <v>90</v>
      </c>
      <c r="F26" s="2" t="s">
        <v>91</v>
      </c>
      <c r="G26" s="19">
        <f t="shared" si="5"/>
        <v>0</v>
      </c>
      <c r="H26" s="2" t="s">
        <v>58</v>
      </c>
      <c r="I26" s="6">
        <v>0.08</v>
      </c>
      <c r="J26" s="56">
        <v>11111.11</v>
      </c>
      <c r="K26" s="5">
        <f t="shared" si="38"/>
        <v>888.88880000000006</v>
      </c>
      <c r="L26" s="5">
        <f t="shared" si="39"/>
        <v>12000</v>
      </c>
      <c r="M26" s="57">
        <v>13888.89</v>
      </c>
      <c r="N26" s="5">
        <f t="shared" si="1"/>
        <v>1111.1112000000001</v>
      </c>
      <c r="O26" s="5">
        <f t="shared" si="34"/>
        <v>15000</v>
      </c>
      <c r="P26" s="57">
        <v>13888.89</v>
      </c>
      <c r="Q26" s="5">
        <f t="shared" si="2"/>
        <v>1111.1112000000001</v>
      </c>
      <c r="R26" s="5">
        <f t="shared" si="40"/>
        <v>15000</v>
      </c>
      <c r="S26" s="5">
        <f t="shared" si="9"/>
        <v>12962.963333333333</v>
      </c>
      <c r="T26" s="5">
        <f t="shared" si="3"/>
        <v>1037.0370666666668</v>
      </c>
      <c r="U26" s="15">
        <f t="shared" si="41"/>
        <v>14000</v>
      </c>
      <c r="V26" s="15">
        <f t="shared" si="11"/>
        <v>0</v>
      </c>
      <c r="W26" s="15">
        <f t="shared" si="12"/>
        <v>0</v>
      </c>
      <c r="X26" s="15">
        <f t="shared" si="13"/>
        <v>0</v>
      </c>
      <c r="Y26" s="16">
        <f t="shared" si="32"/>
        <v>1414.2135623730951</v>
      </c>
      <c r="Z26" s="17">
        <f t="shared" si="14"/>
        <v>0.10101525445522108</v>
      </c>
      <c r="AA26" s="144"/>
      <c r="AB26" s="139">
        <f t="shared" si="15"/>
        <v>0</v>
      </c>
      <c r="AC26" s="8"/>
      <c r="AD26" s="8">
        <f t="shared" si="16"/>
        <v>0</v>
      </c>
      <c r="AF26" s="21">
        <f t="shared" si="42"/>
        <v>0</v>
      </c>
      <c r="AH26" s="21">
        <f t="shared" si="43"/>
        <v>0</v>
      </c>
      <c r="AJ26" s="21">
        <f t="shared" si="44"/>
        <v>0</v>
      </c>
      <c r="AL26" s="16">
        <f t="shared" si="45"/>
        <v>0</v>
      </c>
      <c r="AN26" s="16">
        <f t="shared" si="46"/>
        <v>0</v>
      </c>
      <c r="AP26" s="16">
        <f t="shared" si="47"/>
        <v>0</v>
      </c>
      <c r="AR26" s="24">
        <f t="shared" si="48"/>
        <v>0</v>
      </c>
      <c r="AT26" s="26">
        <f t="shared" si="49"/>
        <v>0</v>
      </c>
      <c r="AV26" s="28">
        <f t="shared" si="50"/>
        <v>0</v>
      </c>
      <c r="AX26" s="32">
        <f t="shared" si="51"/>
        <v>0</v>
      </c>
      <c r="AY26" s="54"/>
      <c r="AZ26" s="32">
        <f t="shared" si="52"/>
        <v>0</v>
      </c>
      <c r="BB26" s="32">
        <f t="shared" si="53"/>
        <v>0</v>
      </c>
      <c r="BD26" s="34">
        <f t="shared" si="54"/>
        <v>0</v>
      </c>
      <c r="BF26" s="34">
        <f t="shared" si="55"/>
        <v>0</v>
      </c>
      <c r="BH26" s="108">
        <f t="shared" si="56"/>
        <v>0</v>
      </c>
      <c r="BI26" s="111">
        <v>1</v>
      </c>
      <c r="BJ26" s="112">
        <f t="shared" si="57"/>
        <v>14000</v>
      </c>
    </row>
    <row r="27" spans="1:62" ht="14.4" x14ac:dyDescent="0.3">
      <c r="A27" s="2" t="s">
        <v>53</v>
      </c>
      <c r="B27" s="2" t="s">
        <v>54</v>
      </c>
      <c r="C27" s="2" t="s">
        <v>55</v>
      </c>
      <c r="D27" s="3">
        <f t="shared" si="4"/>
        <v>19</v>
      </c>
      <c r="E27" s="2" t="s">
        <v>92</v>
      </c>
      <c r="F27" s="2" t="s">
        <v>93</v>
      </c>
      <c r="G27" s="19">
        <f t="shared" si="5"/>
        <v>0</v>
      </c>
      <c r="H27" s="2" t="s">
        <v>58</v>
      </c>
      <c r="I27" s="6">
        <v>0.08</v>
      </c>
      <c r="J27" s="56">
        <v>40000</v>
      </c>
      <c r="K27" s="5">
        <f t="shared" si="0"/>
        <v>3200</v>
      </c>
      <c r="L27" s="5">
        <f t="shared" si="6"/>
        <v>43200</v>
      </c>
      <c r="M27" s="57">
        <v>45000</v>
      </c>
      <c r="N27" s="5">
        <f t="shared" si="1"/>
        <v>3600</v>
      </c>
      <c r="O27" s="5">
        <f t="shared" si="34"/>
        <v>48600</v>
      </c>
      <c r="P27" s="57">
        <v>42962.96</v>
      </c>
      <c r="Q27" s="5">
        <f t="shared" si="2"/>
        <v>3437.0367999999999</v>
      </c>
      <c r="R27" s="5">
        <f t="shared" si="40"/>
        <v>46400</v>
      </c>
      <c r="S27" s="5">
        <f t="shared" si="9"/>
        <v>42654.32</v>
      </c>
      <c r="T27" s="5">
        <f t="shared" si="3"/>
        <v>3412.3456000000001</v>
      </c>
      <c r="U27" s="15">
        <f t="shared" si="33"/>
        <v>46067</v>
      </c>
      <c r="V27" s="15">
        <f t="shared" si="11"/>
        <v>0</v>
      </c>
      <c r="W27" s="15">
        <f t="shared" si="12"/>
        <v>0</v>
      </c>
      <c r="X27" s="15">
        <f t="shared" si="13"/>
        <v>0</v>
      </c>
      <c r="Y27" s="16">
        <f t="shared" si="32"/>
        <v>2217.105219775452</v>
      </c>
      <c r="Z27" s="17">
        <f t="shared" si="14"/>
        <v>4.8127840314660213E-2</v>
      </c>
      <c r="AA27" s="144"/>
      <c r="AB27" s="139">
        <f t="shared" si="15"/>
        <v>0</v>
      </c>
      <c r="AC27" s="8"/>
      <c r="AD27" s="8">
        <f t="shared" si="16"/>
        <v>0</v>
      </c>
      <c r="AF27" s="21">
        <f t="shared" si="42"/>
        <v>0</v>
      </c>
      <c r="AH27" s="21">
        <f t="shared" si="43"/>
        <v>0</v>
      </c>
      <c r="AJ27" s="21">
        <f t="shared" si="44"/>
        <v>0</v>
      </c>
      <c r="AL27" s="16">
        <f t="shared" si="45"/>
        <v>0</v>
      </c>
      <c r="AN27" s="16">
        <f t="shared" si="46"/>
        <v>0</v>
      </c>
      <c r="AP27" s="16">
        <f t="shared" si="47"/>
        <v>0</v>
      </c>
      <c r="AR27" s="24">
        <f t="shared" si="48"/>
        <v>0</v>
      </c>
      <c r="AT27" s="26">
        <f t="shared" si="49"/>
        <v>0</v>
      </c>
      <c r="AV27" s="28">
        <f t="shared" si="50"/>
        <v>0</v>
      </c>
      <c r="AX27" s="32">
        <f t="shared" si="51"/>
        <v>0</v>
      </c>
      <c r="AY27" s="54"/>
      <c r="AZ27" s="32">
        <f t="shared" si="52"/>
        <v>0</v>
      </c>
      <c r="BB27" s="32">
        <f t="shared" si="53"/>
        <v>0</v>
      </c>
      <c r="BD27" s="34">
        <f t="shared" si="54"/>
        <v>0</v>
      </c>
      <c r="BF27" s="34">
        <f t="shared" si="55"/>
        <v>0</v>
      </c>
      <c r="BH27" s="108">
        <f t="shared" si="56"/>
        <v>0</v>
      </c>
      <c r="BI27" s="111">
        <v>1</v>
      </c>
      <c r="BJ27" s="112">
        <f t="shared" si="57"/>
        <v>46067</v>
      </c>
    </row>
    <row r="28" spans="1:62" ht="14.4" x14ac:dyDescent="0.3">
      <c r="A28" s="2" t="s">
        <v>53</v>
      </c>
      <c r="B28" s="2" t="s">
        <v>54</v>
      </c>
      <c r="C28" s="2" t="s">
        <v>55</v>
      </c>
      <c r="D28" s="3">
        <f t="shared" si="4"/>
        <v>20</v>
      </c>
      <c r="E28" s="2" t="s">
        <v>94</v>
      </c>
      <c r="F28" s="2" t="s">
        <v>95</v>
      </c>
      <c r="G28" s="19">
        <f t="shared" si="5"/>
        <v>10</v>
      </c>
      <c r="H28" s="2" t="s">
        <v>58</v>
      </c>
      <c r="I28" s="6">
        <v>0.08</v>
      </c>
      <c r="J28" s="37">
        <v>33333.33</v>
      </c>
      <c r="K28" s="8">
        <f t="shared" si="0"/>
        <v>2666.6664000000001</v>
      </c>
      <c r="L28" s="8">
        <f t="shared" si="6"/>
        <v>36000</v>
      </c>
      <c r="M28" s="40">
        <v>32129.63</v>
      </c>
      <c r="N28" s="10">
        <f t="shared" si="1"/>
        <v>2570.3704000000002</v>
      </c>
      <c r="O28" s="10">
        <f t="shared" si="34"/>
        <v>34700</v>
      </c>
      <c r="P28" s="42">
        <v>31759.26</v>
      </c>
      <c r="Q28" s="12">
        <f t="shared" si="2"/>
        <v>2540.7408</v>
      </c>
      <c r="R28" s="12">
        <f t="shared" si="8"/>
        <v>34300</v>
      </c>
      <c r="S28" s="5">
        <f t="shared" si="9"/>
        <v>32407.406666666666</v>
      </c>
      <c r="T28" s="5">
        <f t="shared" si="3"/>
        <v>2592.5925333333334</v>
      </c>
      <c r="U28" s="15">
        <f t="shared" si="33"/>
        <v>35000</v>
      </c>
      <c r="V28" s="15">
        <f t="shared" si="11"/>
        <v>324074.06666666665</v>
      </c>
      <c r="W28" s="15">
        <f t="shared" si="12"/>
        <v>25925.925333333333</v>
      </c>
      <c r="X28" s="15">
        <f t="shared" si="13"/>
        <v>350000</v>
      </c>
      <c r="Y28" s="16">
        <f t="shared" si="32"/>
        <v>725.71803523590802</v>
      </c>
      <c r="Z28" s="17">
        <f t="shared" si="14"/>
        <v>2.0734801006740231E-2</v>
      </c>
      <c r="AA28" s="143"/>
      <c r="AB28" s="139">
        <f t="shared" si="15"/>
        <v>0</v>
      </c>
      <c r="AC28" s="18">
        <v>10</v>
      </c>
      <c r="AD28" s="8">
        <f t="shared" si="16"/>
        <v>350000</v>
      </c>
      <c r="AF28" s="21">
        <f t="shared" si="17"/>
        <v>0</v>
      </c>
      <c r="AH28" s="21">
        <f t="shared" si="18"/>
        <v>0</v>
      </c>
      <c r="AJ28" s="21">
        <f t="shared" si="19"/>
        <v>0</v>
      </c>
      <c r="AL28" s="16">
        <f t="shared" si="20"/>
        <v>0</v>
      </c>
      <c r="AN28" s="16">
        <f t="shared" si="21"/>
        <v>0</v>
      </c>
      <c r="AP28" s="16">
        <f t="shared" si="22"/>
        <v>0</v>
      </c>
      <c r="AR28" s="24">
        <f t="shared" si="23"/>
        <v>0</v>
      </c>
      <c r="AT28" s="26">
        <f t="shared" si="24"/>
        <v>0</v>
      </c>
      <c r="AV28" s="28">
        <f t="shared" si="25"/>
        <v>0</v>
      </c>
      <c r="AX28" s="32">
        <f t="shared" si="26"/>
        <v>0</v>
      </c>
      <c r="AY28" s="54"/>
      <c r="AZ28" s="32">
        <f t="shared" si="27"/>
        <v>0</v>
      </c>
      <c r="BB28" s="32">
        <f t="shared" si="28"/>
        <v>0</v>
      </c>
      <c r="BD28" s="34">
        <f t="shared" si="29"/>
        <v>0</v>
      </c>
      <c r="BF28" s="34">
        <f t="shared" si="30"/>
        <v>0</v>
      </c>
      <c r="BH28" s="34">
        <f t="shared" si="31"/>
        <v>0</v>
      </c>
      <c r="BI28" s="1"/>
      <c r="BJ28" s="1"/>
    </row>
    <row r="29" spans="1:62" ht="14.4" x14ac:dyDescent="0.3">
      <c r="A29" s="2" t="s">
        <v>53</v>
      </c>
      <c r="B29" s="2" t="s">
        <v>54</v>
      </c>
      <c r="C29" s="2" t="s">
        <v>55</v>
      </c>
      <c r="D29" s="3">
        <f t="shared" si="4"/>
        <v>21</v>
      </c>
      <c r="E29" s="2" t="s">
        <v>96</v>
      </c>
      <c r="F29" s="2" t="s">
        <v>97</v>
      </c>
      <c r="G29" s="19">
        <f t="shared" si="5"/>
        <v>10</v>
      </c>
      <c r="H29" s="2" t="s">
        <v>58</v>
      </c>
      <c r="I29" s="6">
        <v>0.08</v>
      </c>
      <c r="J29" s="37">
        <v>37037.040000000001</v>
      </c>
      <c r="K29" s="8">
        <f t="shared" si="0"/>
        <v>2962.9632000000001</v>
      </c>
      <c r="L29" s="8">
        <f t="shared" si="6"/>
        <v>40000</v>
      </c>
      <c r="M29" s="40">
        <v>35185.19</v>
      </c>
      <c r="N29" s="10">
        <f t="shared" si="1"/>
        <v>2814.8152000000005</v>
      </c>
      <c r="O29" s="10">
        <f t="shared" si="34"/>
        <v>38000</v>
      </c>
      <c r="P29" s="42">
        <v>38888.89</v>
      </c>
      <c r="Q29" s="12">
        <f t="shared" si="2"/>
        <v>3111.1111999999998</v>
      </c>
      <c r="R29" s="12">
        <f t="shared" si="8"/>
        <v>42000</v>
      </c>
      <c r="S29" s="5">
        <f t="shared" si="9"/>
        <v>37037.040000000001</v>
      </c>
      <c r="T29" s="5">
        <f t="shared" si="3"/>
        <v>2962.9632000000001</v>
      </c>
      <c r="U29" s="15">
        <f t="shared" si="33"/>
        <v>40000</v>
      </c>
      <c r="V29" s="15">
        <f t="shared" si="11"/>
        <v>370370.4</v>
      </c>
      <c r="W29" s="15">
        <f t="shared" si="12"/>
        <v>29629.632000000001</v>
      </c>
      <c r="X29" s="15">
        <f t="shared" si="13"/>
        <v>400000</v>
      </c>
      <c r="Y29" s="16">
        <f t="shared" si="32"/>
        <v>1632.9931618554519</v>
      </c>
      <c r="Z29" s="17">
        <f t="shared" si="14"/>
        <v>4.0824829046386298E-2</v>
      </c>
      <c r="AA29" s="143"/>
      <c r="AB29" s="139">
        <f t="shared" si="15"/>
        <v>0</v>
      </c>
      <c r="AC29" s="18">
        <v>10</v>
      </c>
      <c r="AD29" s="8">
        <f t="shared" si="16"/>
        <v>400000</v>
      </c>
      <c r="AF29" s="21">
        <f t="shared" si="17"/>
        <v>0</v>
      </c>
      <c r="AH29" s="21">
        <f t="shared" si="18"/>
        <v>0</v>
      </c>
      <c r="AJ29" s="21">
        <f t="shared" si="19"/>
        <v>0</v>
      </c>
      <c r="AL29" s="16">
        <f t="shared" si="20"/>
        <v>0</v>
      </c>
      <c r="AN29" s="16">
        <f t="shared" si="21"/>
        <v>0</v>
      </c>
      <c r="AP29" s="16">
        <f t="shared" si="22"/>
        <v>0</v>
      </c>
      <c r="AR29" s="24">
        <f t="shared" si="23"/>
        <v>0</v>
      </c>
      <c r="AT29" s="26">
        <f t="shared" si="24"/>
        <v>0</v>
      </c>
      <c r="AV29" s="28">
        <f t="shared" si="25"/>
        <v>0</v>
      </c>
      <c r="AX29" s="32">
        <f t="shared" si="26"/>
        <v>0</v>
      </c>
      <c r="AY29" s="54"/>
      <c r="AZ29" s="32">
        <f t="shared" si="27"/>
        <v>0</v>
      </c>
      <c r="BB29" s="32">
        <f t="shared" si="28"/>
        <v>0</v>
      </c>
      <c r="BD29" s="34">
        <f t="shared" si="29"/>
        <v>0</v>
      </c>
      <c r="BF29" s="34">
        <f t="shared" si="30"/>
        <v>0</v>
      </c>
      <c r="BH29" s="34">
        <f t="shared" si="31"/>
        <v>0</v>
      </c>
      <c r="BI29" s="1"/>
      <c r="BJ29" s="1"/>
    </row>
    <row r="30" spans="1:62" ht="14.4" x14ac:dyDescent="0.3">
      <c r="A30" s="2" t="s">
        <v>53</v>
      </c>
      <c r="B30" s="2" t="s">
        <v>54</v>
      </c>
      <c r="C30" s="2" t="s">
        <v>55</v>
      </c>
      <c r="D30" s="3">
        <f t="shared" si="4"/>
        <v>22</v>
      </c>
      <c r="E30" s="2" t="s">
        <v>98</v>
      </c>
      <c r="F30" s="2" t="s">
        <v>99</v>
      </c>
      <c r="G30" s="19">
        <f>AC30+AE30+AG30+AI30+AK30+AM30+AO30+AQ30+AS30+AU30+AW30+AY30+BA30+BC30+BE30+BG30+AA30</f>
        <v>10</v>
      </c>
      <c r="H30" s="2" t="s">
        <v>58</v>
      </c>
      <c r="I30" s="6">
        <v>0.08</v>
      </c>
      <c r="J30" s="37">
        <v>37037.040000000001</v>
      </c>
      <c r="K30" s="8">
        <f t="shared" si="0"/>
        <v>2962.9632000000001</v>
      </c>
      <c r="L30" s="8">
        <f t="shared" si="6"/>
        <v>40000</v>
      </c>
      <c r="M30" s="40">
        <v>35185.19</v>
      </c>
      <c r="N30" s="10">
        <f t="shared" si="1"/>
        <v>2814.8152000000005</v>
      </c>
      <c r="O30" s="10">
        <f t="shared" si="34"/>
        <v>38000</v>
      </c>
      <c r="P30" s="42">
        <v>38888.89</v>
      </c>
      <c r="Q30" s="12">
        <f t="shared" si="2"/>
        <v>3111.1111999999998</v>
      </c>
      <c r="R30" s="12">
        <f t="shared" si="8"/>
        <v>42000</v>
      </c>
      <c r="S30" s="5">
        <f t="shared" si="9"/>
        <v>37037.040000000001</v>
      </c>
      <c r="T30" s="5">
        <f t="shared" si="3"/>
        <v>2962.9632000000001</v>
      </c>
      <c r="U30" s="15">
        <f t="shared" si="33"/>
        <v>40000</v>
      </c>
      <c r="V30" s="15">
        <f t="shared" si="11"/>
        <v>370370.4</v>
      </c>
      <c r="W30" s="15">
        <f t="shared" si="12"/>
        <v>29629.632000000001</v>
      </c>
      <c r="X30" s="15">
        <f t="shared" si="13"/>
        <v>400000</v>
      </c>
      <c r="Y30" s="16">
        <f t="shared" si="32"/>
        <v>1632.9931618554519</v>
      </c>
      <c r="Z30" s="17">
        <f t="shared" si="14"/>
        <v>4.0824829046386298E-2</v>
      </c>
      <c r="AA30" s="143"/>
      <c r="AB30" s="139">
        <f t="shared" si="15"/>
        <v>0</v>
      </c>
      <c r="AC30" s="18">
        <v>10</v>
      </c>
      <c r="AD30" s="8">
        <f t="shared" si="16"/>
        <v>400000</v>
      </c>
      <c r="AF30" s="21">
        <f t="shared" si="17"/>
        <v>0</v>
      </c>
      <c r="AH30" s="21">
        <f t="shared" si="18"/>
        <v>0</v>
      </c>
      <c r="AJ30" s="21">
        <f t="shared" si="19"/>
        <v>0</v>
      </c>
      <c r="AL30" s="16">
        <f t="shared" si="20"/>
        <v>0</v>
      </c>
      <c r="AN30" s="16">
        <f t="shared" si="21"/>
        <v>0</v>
      </c>
      <c r="AP30" s="16">
        <f t="shared" si="22"/>
        <v>0</v>
      </c>
      <c r="AR30" s="24">
        <f t="shared" si="23"/>
        <v>0</v>
      </c>
      <c r="AT30" s="26">
        <f t="shared" si="24"/>
        <v>0</v>
      </c>
      <c r="AV30" s="28">
        <f t="shared" si="25"/>
        <v>0</v>
      </c>
      <c r="AX30" s="32">
        <f t="shared" si="26"/>
        <v>0</v>
      </c>
      <c r="AY30" s="54"/>
      <c r="AZ30" s="32">
        <f t="shared" si="27"/>
        <v>0</v>
      </c>
      <c r="BB30" s="32">
        <f t="shared" si="28"/>
        <v>0</v>
      </c>
      <c r="BD30" s="34">
        <f t="shared" si="29"/>
        <v>0</v>
      </c>
      <c r="BF30" s="34">
        <f t="shared" si="30"/>
        <v>0</v>
      </c>
      <c r="BH30" s="34">
        <f t="shared" si="31"/>
        <v>0</v>
      </c>
      <c r="BI30" s="1"/>
      <c r="BJ30" s="1"/>
    </row>
    <row r="31" spans="1:62" ht="14.4" x14ac:dyDescent="0.3">
      <c r="A31" s="2" t="s">
        <v>53</v>
      </c>
      <c r="B31" s="2" t="s">
        <v>54</v>
      </c>
      <c r="C31" s="2" t="s">
        <v>55</v>
      </c>
      <c r="D31" s="3">
        <f t="shared" si="4"/>
        <v>23</v>
      </c>
      <c r="E31" s="2" t="s">
        <v>100</v>
      </c>
      <c r="F31" s="2" t="s">
        <v>101</v>
      </c>
      <c r="G31" s="19">
        <f t="shared" si="5"/>
        <v>10</v>
      </c>
      <c r="H31" s="2" t="s">
        <v>58</v>
      </c>
      <c r="I31" s="6">
        <v>0.08</v>
      </c>
      <c r="J31" s="37">
        <v>37037.040000000001</v>
      </c>
      <c r="K31" s="8">
        <f t="shared" si="0"/>
        <v>2962.9632000000001</v>
      </c>
      <c r="L31" s="8">
        <f t="shared" si="6"/>
        <v>40000</v>
      </c>
      <c r="M31" s="40">
        <v>35185.19</v>
      </c>
      <c r="N31" s="10">
        <f t="shared" si="1"/>
        <v>2814.8152000000005</v>
      </c>
      <c r="O31" s="10">
        <f t="shared" si="34"/>
        <v>38000</v>
      </c>
      <c r="P31" s="42">
        <v>38888.89</v>
      </c>
      <c r="Q31" s="12">
        <f t="shared" si="2"/>
        <v>3111.1111999999998</v>
      </c>
      <c r="R31" s="12">
        <f t="shared" si="8"/>
        <v>42000</v>
      </c>
      <c r="S31" s="5">
        <f t="shared" si="9"/>
        <v>37037.040000000001</v>
      </c>
      <c r="T31" s="5">
        <f t="shared" si="3"/>
        <v>2962.9632000000001</v>
      </c>
      <c r="U31" s="15">
        <f t="shared" si="33"/>
        <v>40000</v>
      </c>
      <c r="V31" s="15">
        <f t="shared" si="11"/>
        <v>370370.4</v>
      </c>
      <c r="W31" s="15">
        <f t="shared" si="12"/>
        <v>29629.632000000001</v>
      </c>
      <c r="X31" s="15">
        <f t="shared" si="13"/>
        <v>400000</v>
      </c>
      <c r="Y31" s="16">
        <f t="shared" si="32"/>
        <v>1632.9931618554519</v>
      </c>
      <c r="Z31" s="17">
        <f t="shared" si="14"/>
        <v>4.0824829046386298E-2</v>
      </c>
      <c r="AA31" s="143"/>
      <c r="AB31" s="139">
        <f t="shared" si="15"/>
        <v>0</v>
      </c>
      <c r="AC31" s="18">
        <v>10</v>
      </c>
      <c r="AD31" s="8">
        <f t="shared" si="16"/>
        <v>400000</v>
      </c>
      <c r="AF31" s="21">
        <f t="shared" si="17"/>
        <v>0</v>
      </c>
      <c r="AH31" s="21">
        <f t="shared" si="18"/>
        <v>0</v>
      </c>
      <c r="AJ31" s="21">
        <f t="shared" si="19"/>
        <v>0</v>
      </c>
      <c r="AL31" s="16">
        <f t="shared" si="20"/>
        <v>0</v>
      </c>
      <c r="AN31" s="16">
        <f t="shared" si="21"/>
        <v>0</v>
      </c>
      <c r="AP31" s="16">
        <f t="shared" si="22"/>
        <v>0</v>
      </c>
      <c r="AR31" s="24">
        <f t="shared" si="23"/>
        <v>0</v>
      </c>
      <c r="AT31" s="26">
        <f t="shared" si="24"/>
        <v>0</v>
      </c>
      <c r="AV31" s="28">
        <f t="shared" si="25"/>
        <v>0</v>
      </c>
      <c r="AX31" s="32">
        <f t="shared" si="26"/>
        <v>0</v>
      </c>
      <c r="AY31" s="54"/>
      <c r="AZ31" s="32">
        <f t="shared" si="27"/>
        <v>0</v>
      </c>
      <c r="BB31" s="32">
        <f t="shared" si="28"/>
        <v>0</v>
      </c>
      <c r="BD31" s="34">
        <f t="shared" si="29"/>
        <v>0</v>
      </c>
      <c r="BF31" s="34">
        <f t="shared" si="30"/>
        <v>0</v>
      </c>
      <c r="BH31" s="34">
        <f t="shared" si="31"/>
        <v>0</v>
      </c>
      <c r="BI31" s="1"/>
      <c r="BJ31" s="1"/>
    </row>
    <row r="32" spans="1:62" ht="14.4" x14ac:dyDescent="0.3">
      <c r="A32" s="2" t="s">
        <v>53</v>
      </c>
      <c r="B32" s="2" t="s">
        <v>54</v>
      </c>
      <c r="C32" s="2" t="s">
        <v>55</v>
      </c>
      <c r="D32" s="3">
        <f t="shared" si="4"/>
        <v>24</v>
      </c>
      <c r="E32" s="2" t="s">
        <v>102</v>
      </c>
      <c r="F32" s="2" t="s">
        <v>103</v>
      </c>
      <c r="G32" s="19">
        <f t="shared" si="5"/>
        <v>10</v>
      </c>
      <c r="H32" s="2" t="s">
        <v>58</v>
      </c>
      <c r="I32" s="6">
        <v>0.08</v>
      </c>
      <c r="J32" s="37">
        <v>37037.040000000001</v>
      </c>
      <c r="K32" s="8">
        <f t="shared" si="0"/>
        <v>2962.9632000000001</v>
      </c>
      <c r="L32" s="8">
        <f t="shared" si="6"/>
        <v>40000</v>
      </c>
      <c r="M32" s="40">
        <v>35185.19</v>
      </c>
      <c r="N32" s="10">
        <f t="shared" si="1"/>
        <v>2814.8152000000005</v>
      </c>
      <c r="O32" s="10">
        <f t="shared" si="34"/>
        <v>38000</v>
      </c>
      <c r="P32" s="42">
        <v>38888.89</v>
      </c>
      <c r="Q32" s="12">
        <f t="shared" si="2"/>
        <v>3111.1111999999998</v>
      </c>
      <c r="R32" s="12">
        <f t="shared" si="8"/>
        <v>42000</v>
      </c>
      <c r="S32" s="5">
        <f t="shared" si="9"/>
        <v>37037.040000000001</v>
      </c>
      <c r="T32" s="5">
        <f t="shared" si="3"/>
        <v>2962.9632000000001</v>
      </c>
      <c r="U32" s="15">
        <f t="shared" si="33"/>
        <v>40000</v>
      </c>
      <c r="V32" s="15">
        <f t="shared" si="11"/>
        <v>370370.4</v>
      </c>
      <c r="W32" s="15">
        <f t="shared" si="12"/>
        <v>29629.632000000001</v>
      </c>
      <c r="X32" s="15">
        <f t="shared" si="13"/>
        <v>400000</v>
      </c>
      <c r="Y32" s="16">
        <f t="shared" si="32"/>
        <v>1632.9931618554519</v>
      </c>
      <c r="Z32" s="17">
        <f t="shared" si="14"/>
        <v>4.0824829046386298E-2</v>
      </c>
      <c r="AA32" s="143"/>
      <c r="AB32" s="139">
        <f t="shared" si="15"/>
        <v>0</v>
      </c>
      <c r="AC32" s="18">
        <v>10</v>
      </c>
      <c r="AD32" s="8">
        <f t="shared" si="16"/>
        <v>400000</v>
      </c>
      <c r="AF32" s="21">
        <f t="shared" si="17"/>
        <v>0</v>
      </c>
      <c r="AH32" s="21">
        <f t="shared" si="18"/>
        <v>0</v>
      </c>
      <c r="AJ32" s="21">
        <f t="shared" si="19"/>
        <v>0</v>
      </c>
      <c r="AL32" s="16">
        <f t="shared" si="20"/>
        <v>0</v>
      </c>
      <c r="AN32" s="16">
        <f t="shared" si="21"/>
        <v>0</v>
      </c>
      <c r="AP32" s="16">
        <f t="shared" si="22"/>
        <v>0</v>
      </c>
      <c r="AR32" s="24">
        <f t="shared" si="23"/>
        <v>0</v>
      </c>
      <c r="AT32" s="26">
        <f t="shared" si="24"/>
        <v>0</v>
      </c>
      <c r="AV32" s="28">
        <f t="shared" si="25"/>
        <v>0</v>
      </c>
      <c r="AX32" s="32">
        <f t="shared" si="26"/>
        <v>0</v>
      </c>
      <c r="AY32" s="54"/>
      <c r="AZ32" s="32">
        <f t="shared" si="27"/>
        <v>0</v>
      </c>
      <c r="BB32" s="32">
        <f t="shared" si="28"/>
        <v>0</v>
      </c>
      <c r="BD32" s="34">
        <f t="shared" si="29"/>
        <v>0</v>
      </c>
      <c r="BF32" s="34">
        <f t="shared" si="30"/>
        <v>0</v>
      </c>
      <c r="BH32" s="34">
        <f t="shared" si="31"/>
        <v>0</v>
      </c>
      <c r="BI32" s="1"/>
      <c r="BJ32" s="1"/>
    </row>
    <row r="33" spans="1:62" ht="14.4" x14ac:dyDescent="0.3">
      <c r="A33" s="2" t="s">
        <v>53</v>
      </c>
      <c r="B33" s="2" t="s">
        <v>54</v>
      </c>
      <c r="C33" s="2" t="s">
        <v>104</v>
      </c>
      <c r="D33" s="3">
        <f t="shared" si="4"/>
        <v>25</v>
      </c>
      <c r="E33" s="2" t="s">
        <v>105</v>
      </c>
      <c r="F33" s="2" t="s">
        <v>106</v>
      </c>
      <c r="G33" s="19">
        <f t="shared" si="5"/>
        <v>1</v>
      </c>
      <c r="H33" s="2" t="s">
        <v>104</v>
      </c>
      <c r="I33" s="6">
        <v>0.19</v>
      </c>
      <c r="J33" s="37">
        <v>1680672.27</v>
      </c>
      <c r="K33" s="8">
        <f t="shared" si="0"/>
        <v>319327.73129999998</v>
      </c>
      <c r="L33" s="8">
        <f t="shared" si="6"/>
        <v>2000000</v>
      </c>
      <c r="M33" s="40">
        <v>1260504.2</v>
      </c>
      <c r="N33" s="10">
        <f t="shared" si="1"/>
        <v>239495.79799999998</v>
      </c>
      <c r="O33" s="10">
        <f t="shared" si="34"/>
        <v>1500000</v>
      </c>
      <c r="P33" s="42">
        <v>1344537.82</v>
      </c>
      <c r="Q33" s="12">
        <f t="shared" si="2"/>
        <v>255462.18580000001</v>
      </c>
      <c r="R33" s="12">
        <f t="shared" si="8"/>
        <v>1600000</v>
      </c>
      <c r="S33" s="5">
        <f t="shared" si="9"/>
        <v>1428571.43</v>
      </c>
      <c r="T33" s="5">
        <f t="shared" si="3"/>
        <v>271428.57169999997</v>
      </c>
      <c r="U33" s="15">
        <f t="shared" si="33"/>
        <v>1700000</v>
      </c>
      <c r="V33" s="15">
        <f t="shared" si="11"/>
        <v>1428571.43</v>
      </c>
      <c r="W33" s="15">
        <f t="shared" si="12"/>
        <v>271428.57169999997</v>
      </c>
      <c r="X33" s="15">
        <f t="shared" si="13"/>
        <v>1700000</v>
      </c>
      <c r="Y33" s="16">
        <f t="shared" si="32"/>
        <v>216024.68994692867</v>
      </c>
      <c r="Z33" s="17">
        <f t="shared" si="14"/>
        <v>0.12707334702760509</v>
      </c>
      <c r="AA33" s="143"/>
      <c r="AB33" s="139">
        <f t="shared" si="15"/>
        <v>0</v>
      </c>
      <c r="AD33" s="8">
        <f t="shared" si="16"/>
        <v>0</v>
      </c>
      <c r="AF33" s="21">
        <f t="shared" si="17"/>
        <v>0</v>
      </c>
      <c r="AH33" s="21">
        <f t="shared" si="18"/>
        <v>0</v>
      </c>
      <c r="AJ33" s="21">
        <f t="shared" si="19"/>
        <v>0</v>
      </c>
      <c r="AL33" s="16">
        <f t="shared" si="20"/>
        <v>0</v>
      </c>
      <c r="AN33" s="16">
        <f t="shared" si="21"/>
        <v>0</v>
      </c>
      <c r="AP33" s="16">
        <f t="shared" si="22"/>
        <v>0</v>
      </c>
      <c r="AR33" s="24">
        <f t="shared" si="23"/>
        <v>0</v>
      </c>
      <c r="AT33" s="26">
        <f t="shared" si="24"/>
        <v>0</v>
      </c>
      <c r="AU33" s="27">
        <v>1</v>
      </c>
      <c r="AV33" s="28">
        <f t="shared" si="25"/>
        <v>1700000</v>
      </c>
      <c r="AX33" s="32">
        <f t="shared" si="26"/>
        <v>0</v>
      </c>
      <c r="AY33" s="54"/>
      <c r="AZ33" s="32">
        <f t="shared" si="27"/>
        <v>0</v>
      </c>
      <c r="BB33" s="32">
        <f t="shared" si="28"/>
        <v>0</v>
      </c>
      <c r="BD33" s="34">
        <f t="shared" si="29"/>
        <v>0</v>
      </c>
      <c r="BF33" s="34">
        <f t="shared" si="30"/>
        <v>0</v>
      </c>
      <c r="BH33" s="34">
        <f t="shared" si="31"/>
        <v>0</v>
      </c>
      <c r="BI33" s="1"/>
      <c r="BJ33" s="1"/>
    </row>
    <row r="34" spans="1:62" ht="15" customHeight="1" x14ac:dyDescent="0.3">
      <c r="A34" s="2" t="s">
        <v>53</v>
      </c>
      <c r="B34" s="2" t="s">
        <v>54</v>
      </c>
      <c r="C34" s="2" t="s">
        <v>104</v>
      </c>
      <c r="D34" s="3">
        <f t="shared" si="4"/>
        <v>26</v>
      </c>
      <c r="E34" s="2" t="s">
        <v>107</v>
      </c>
      <c r="F34" s="2" t="s">
        <v>108</v>
      </c>
      <c r="G34" s="19">
        <f t="shared" si="5"/>
        <v>150</v>
      </c>
      <c r="H34" s="2" t="s">
        <v>104</v>
      </c>
      <c r="I34" s="6">
        <v>0.19</v>
      </c>
      <c r="J34" s="37">
        <v>46218.49</v>
      </c>
      <c r="K34" s="8">
        <f t="shared" si="0"/>
        <v>8781.5131000000001</v>
      </c>
      <c r="L34" s="8">
        <f t="shared" si="6"/>
        <v>55000</v>
      </c>
      <c r="M34" s="40">
        <v>57142.86</v>
      </c>
      <c r="N34" s="10">
        <f t="shared" si="1"/>
        <v>10857.143400000001</v>
      </c>
      <c r="O34" s="10">
        <f t="shared" si="34"/>
        <v>68000</v>
      </c>
      <c r="P34" s="42">
        <v>47899.16</v>
      </c>
      <c r="Q34" s="12">
        <f t="shared" si="2"/>
        <v>9100.840400000001</v>
      </c>
      <c r="R34" s="12">
        <f t="shared" si="8"/>
        <v>57000</v>
      </c>
      <c r="S34" s="5">
        <f t="shared" si="9"/>
        <v>50420.170000000006</v>
      </c>
      <c r="T34" s="5">
        <f t="shared" si="3"/>
        <v>9579.8323000000019</v>
      </c>
      <c r="U34" s="15">
        <f t="shared" si="33"/>
        <v>60000</v>
      </c>
      <c r="V34" s="15">
        <f t="shared" si="11"/>
        <v>7563025.5000000009</v>
      </c>
      <c r="W34" s="15">
        <f t="shared" si="12"/>
        <v>1436974.8450000002</v>
      </c>
      <c r="X34" s="15">
        <f t="shared" si="13"/>
        <v>9000000</v>
      </c>
      <c r="Y34" s="16">
        <f t="shared" si="32"/>
        <v>5715.4760664940823</v>
      </c>
      <c r="Z34" s="17">
        <f t="shared" si="14"/>
        <v>9.5257934441568035E-2</v>
      </c>
      <c r="AA34" s="143"/>
      <c r="AB34" s="139">
        <f t="shared" si="15"/>
        <v>0</v>
      </c>
      <c r="AD34" s="8">
        <f t="shared" si="16"/>
        <v>0</v>
      </c>
      <c r="AF34" s="21">
        <f t="shared" si="17"/>
        <v>0</v>
      </c>
      <c r="AH34" s="21">
        <f t="shared" si="18"/>
        <v>0</v>
      </c>
      <c r="AJ34" s="21">
        <f t="shared" si="19"/>
        <v>0</v>
      </c>
      <c r="AL34" s="16">
        <f t="shared" si="20"/>
        <v>0</v>
      </c>
      <c r="AN34" s="16">
        <f t="shared" si="21"/>
        <v>0</v>
      </c>
      <c r="AP34" s="16">
        <f t="shared" si="22"/>
        <v>0</v>
      </c>
      <c r="AQ34" s="23">
        <v>150</v>
      </c>
      <c r="AR34" s="24">
        <f t="shared" si="23"/>
        <v>9000000</v>
      </c>
      <c r="AT34" s="26">
        <f t="shared" si="24"/>
        <v>0</v>
      </c>
      <c r="AV34" s="28">
        <f t="shared" si="25"/>
        <v>0</v>
      </c>
      <c r="AX34" s="32">
        <f t="shared" si="26"/>
        <v>0</v>
      </c>
      <c r="AY34" s="54"/>
      <c r="AZ34" s="32">
        <f t="shared" si="27"/>
        <v>0</v>
      </c>
      <c r="BB34" s="32">
        <f t="shared" si="28"/>
        <v>0</v>
      </c>
      <c r="BD34" s="34">
        <f t="shared" si="29"/>
        <v>0</v>
      </c>
      <c r="BF34" s="34">
        <f t="shared" si="30"/>
        <v>0</v>
      </c>
      <c r="BH34" s="34">
        <f t="shared" si="31"/>
        <v>0</v>
      </c>
      <c r="BI34" s="1"/>
      <c r="BJ34" s="1"/>
    </row>
    <row r="35" spans="1:62" ht="14.4" x14ac:dyDescent="0.3">
      <c r="A35" s="2" t="s">
        <v>53</v>
      </c>
      <c r="B35" s="2" t="s">
        <v>109</v>
      </c>
      <c r="C35" s="2" t="s">
        <v>104</v>
      </c>
      <c r="D35" s="3">
        <f t="shared" si="4"/>
        <v>27</v>
      </c>
      <c r="E35" s="2" t="s">
        <v>110</v>
      </c>
      <c r="F35" s="2" t="s">
        <v>111</v>
      </c>
      <c r="G35" s="19">
        <f t="shared" si="5"/>
        <v>4</v>
      </c>
      <c r="H35" s="2" t="s">
        <v>112</v>
      </c>
      <c r="I35" s="6">
        <v>0.19</v>
      </c>
      <c r="J35" s="37">
        <v>2521008.4</v>
      </c>
      <c r="K35" s="8">
        <f t="shared" si="0"/>
        <v>478991.59599999996</v>
      </c>
      <c r="L35" s="8">
        <f t="shared" si="6"/>
        <v>3000000</v>
      </c>
      <c r="M35" s="40">
        <v>2184873.9500000002</v>
      </c>
      <c r="N35" s="10">
        <f t="shared" si="1"/>
        <v>415126.05050000001</v>
      </c>
      <c r="O35" s="10">
        <f t="shared" si="34"/>
        <v>2600000</v>
      </c>
      <c r="P35" s="42">
        <v>1596638.66</v>
      </c>
      <c r="Q35" s="12">
        <f t="shared" si="2"/>
        <v>303361.34539999999</v>
      </c>
      <c r="R35" s="12">
        <f t="shared" si="8"/>
        <v>1900000</v>
      </c>
      <c r="S35" s="5">
        <f t="shared" si="9"/>
        <v>2100840.3366666664</v>
      </c>
      <c r="T35" s="5">
        <f t="shared" si="3"/>
        <v>399159.66396666662</v>
      </c>
      <c r="U35" s="15">
        <f t="shared" si="33"/>
        <v>2500000</v>
      </c>
      <c r="V35" s="15">
        <f t="shared" si="11"/>
        <v>8403361.3466666657</v>
      </c>
      <c r="W35" s="15">
        <f t="shared" si="12"/>
        <v>1596638.6558666665</v>
      </c>
      <c r="X35" s="15">
        <f t="shared" si="13"/>
        <v>10000000</v>
      </c>
      <c r="Y35" s="5">
        <f t="shared" si="32"/>
        <v>454606.05656619521</v>
      </c>
      <c r="Z35" s="17">
        <f t="shared" si="14"/>
        <v>0.1818424226264781</v>
      </c>
      <c r="AA35" s="144"/>
      <c r="AB35" s="139">
        <f t="shared" si="15"/>
        <v>0</v>
      </c>
      <c r="AC35" s="19"/>
      <c r="AD35" s="5">
        <f t="shared" si="16"/>
        <v>0</v>
      </c>
      <c r="AE35" s="2"/>
      <c r="AF35" s="5">
        <f t="shared" si="17"/>
        <v>0</v>
      </c>
      <c r="AG35" s="2"/>
      <c r="AH35" s="5">
        <f t="shared" si="18"/>
        <v>0</v>
      </c>
      <c r="AI35" s="2">
        <v>1</v>
      </c>
      <c r="AJ35" s="5">
        <f t="shared" si="19"/>
        <v>2500000</v>
      </c>
      <c r="AK35" s="2"/>
      <c r="AL35" s="5">
        <f t="shared" si="20"/>
        <v>0</v>
      </c>
      <c r="AM35" s="2">
        <v>3</v>
      </c>
      <c r="AN35" s="5">
        <f t="shared" si="21"/>
        <v>7500000</v>
      </c>
      <c r="AO35" s="2"/>
      <c r="AP35" s="5">
        <f t="shared" si="22"/>
        <v>0</v>
      </c>
      <c r="AQ35" s="2"/>
      <c r="AR35" s="5">
        <f t="shared" si="23"/>
        <v>0</v>
      </c>
      <c r="AS35" s="29"/>
      <c r="AT35" s="30">
        <f t="shared" si="24"/>
        <v>0</v>
      </c>
      <c r="AU35" s="2"/>
      <c r="AV35" s="5">
        <f t="shared" si="25"/>
        <v>0</v>
      </c>
      <c r="AW35" s="2"/>
      <c r="AX35" s="5">
        <f t="shared" si="26"/>
        <v>0</v>
      </c>
      <c r="AY35" s="55"/>
      <c r="AZ35" s="32">
        <f t="shared" si="27"/>
        <v>0</v>
      </c>
      <c r="BA35" s="2"/>
      <c r="BB35" s="5">
        <f t="shared" si="28"/>
        <v>0</v>
      </c>
      <c r="BC35" s="2"/>
      <c r="BD35" s="5">
        <f t="shared" si="29"/>
        <v>0</v>
      </c>
      <c r="BE35" s="2"/>
      <c r="BF35" s="5">
        <f t="shared" si="30"/>
        <v>0</v>
      </c>
      <c r="BG35" s="2"/>
      <c r="BH35" s="5">
        <f t="shared" si="31"/>
        <v>0</v>
      </c>
      <c r="BI35" s="1"/>
      <c r="BJ35" s="1"/>
    </row>
    <row r="36" spans="1:62" ht="14.4" x14ac:dyDescent="0.3">
      <c r="A36" s="2" t="s">
        <v>53</v>
      </c>
      <c r="B36" s="2" t="s">
        <v>109</v>
      </c>
      <c r="C36" s="2" t="s">
        <v>104</v>
      </c>
      <c r="D36" s="3">
        <f t="shared" si="4"/>
        <v>28</v>
      </c>
      <c r="E36" s="2" t="s">
        <v>113</v>
      </c>
      <c r="F36" s="2" t="s">
        <v>114</v>
      </c>
      <c r="G36" s="19">
        <f t="shared" si="5"/>
        <v>2</v>
      </c>
      <c r="H36" s="2" t="s">
        <v>115</v>
      </c>
      <c r="I36" s="6">
        <v>0.19</v>
      </c>
      <c r="J36" s="37">
        <v>110924.37</v>
      </c>
      <c r="K36" s="8">
        <f t="shared" si="0"/>
        <v>21075.630300000001</v>
      </c>
      <c r="L36" s="8">
        <f t="shared" si="6"/>
        <v>132000</v>
      </c>
      <c r="M36" s="40">
        <v>106134.45</v>
      </c>
      <c r="N36" s="10">
        <f t="shared" si="1"/>
        <v>20165.5455</v>
      </c>
      <c r="O36" s="10">
        <f t="shared" si="34"/>
        <v>126300</v>
      </c>
      <c r="P36" s="42">
        <v>105630.25</v>
      </c>
      <c r="Q36" s="12">
        <f t="shared" si="2"/>
        <v>20069.747500000001</v>
      </c>
      <c r="R36" s="12">
        <f t="shared" si="8"/>
        <v>125700</v>
      </c>
      <c r="S36" s="5">
        <f t="shared" si="9"/>
        <v>107563.02333333333</v>
      </c>
      <c r="T36" s="5">
        <f t="shared" si="3"/>
        <v>20436.974433333333</v>
      </c>
      <c r="U36" s="15">
        <f t="shared" si="33"/>
        <v>128000</v>
      </c>
      <c r="V36" s="15">
        <f t="shared" si="11"/>
        <v>215126.04666666666</v>
      </c>
      <c r="W36" s="15">
        <f t="shared" si="12"/>
        <v>40873.948866666666</v>
      </c>
      <c r="X36" s="15">
        <f t="shared" si="13"/>
        <v>256000</v>
      </c>
      <c r="Y36" s="16">
        <f t="shared" si="32"/>
        <v>2839.0139133156781</v>
      </c>
      <c r="Z36" s="17">
        <f t="shared" si="14"/>
        <v>2.2179796197778736E-2</v>
      </c>
      <c r="AA36" s="143"/>
      <c r="AB36" s="139">
        <f t="shared" si="15"/>
        <v>0</v>
      </c>
      <c r="AC36" s="18">
        <v>1</v>
      </c>
      <c r="AD36" s="8">
        <f t="shared" si="16"/>
        <v>128000</v>
      </c>
      <c r="AF36" s="21">
        <f t="shared" si="17"/>
        <v>0</v>
      </c>
      <c r="AH36" s="21">
        <f t="shared" si="18"/>
        <v>0</v>
      </c>
      <c r="AJ36" s="21">
        <f t="shared" si="19"/>
        <v>0</v>
      </c>
      <c r="AL36" s="16">
        <f t="shared" si="20"/>
        <v>0</v>
      </c>
      <c r="AM36" s="22">
        <v>1</v>
      </c>
      <c r="AN36" s="16">
        <f t="shared" si="21"/>
        <v>128000</v>
      </c>
      <c r="AP36" s="16">
        <f t="shared" si="22"/>
        <v>0</v>
      </c>
      <c r="AR36" s="24">
        <f t="shared" si="23"/>
        <v>0</v>
      </c>
      <c r="AT36" s="26">
        <f t="shared" si="24"/>
        <v>0</v>
      </c>
      <c r="AV36" s="28">
        <f t="shared" si="25"/>
        <v>0</v>
      </c>
      <c r="AX36" s="32">
        <f t="shared" si="26"/>
        <v>0</v>
      </c>
      <c r="AY36" s="54"/>
      <c r="AZ36" s="32">
        <f t="shared" si="27"/>
        <v>0</v>
      </c>
      <c r="BB36" s="32">
        <f t="shared" si="28"/>
        <v>0</v>
      </c>
      <c r="BD36" s="34">
        <f t="shared" si="29"/>
        <v>0</v>
      </c>
      <c r="BF36" s="34">
        <f t="shared" si="30"/>
        <v>0</v>
      </c>
      <c r="BH36" s="34">
        <f t="shared" si="31"/>
        <v>0</v>
      </c>
      <c r="BI36" s="1"/>
      <c r="BJ36" s="1"/>
    </row>
    <row r="37" spans="1:62" ht="14.4" x14ac:dyDescent="0.3">
      <c r="A37" s="2" t="s">
        <v>53</v>
      </c>
      <c r="B37" s="2" t="s">
        <v>109</v>
      </c>
      <c r="C37" s="2" t="s">
        <v>104</v>
      </c>
      <c r="D37" s="3">
        <f t="shared" si="4"/>
        <v>29</v>
      </c>
      <c r="E37" s="2" t="s">
        <v>116</v>
      </c>
      <c r="F37" s="2" t="s">
        <v>117</v>
      </c>
      <c r="G37" s="19">
        <f t="shared" si="5"/>
        <v>150</v>
      </c>
      <c r="H37" s="2" t="s">
        <v>118</v>
      </c>
      <c r="I37" s="6">
        <v>0.19</v>
      </c>
      <c r="J37" s="37">
        <v>10504.2</v>
      </c>
      <c r="K37" s="8">
        <f t="shared" si="0"/>
        <v>1995.7980000000002</v>
      </c>
      <c r="L37" s="8">
        <f t="shared" si="6"/>
        <v>12500</v>
      </c>
      <c r="M37" s="40">
        <v>10924.37</v>
      </c>
      <c r="N37" s="10">
        <f t="shared" si="1"/>
        <v>2075.6303000000003</v>
      </c>
      <c r="O37" s="10">
        <f t="shared" si="34"/>
        <v>13000</v>
      </c>
      <c r="P37" s="42">
        <v>11344.54</v>
      </c>
      <c r="Q37" s="12">
        <f t="shared" si="2"/>
        <v>2155.4626000000003</v>
      </c>
      <c r="R37" s="12">
        <f t="shared" si="8"/>
        <v>13500</v>
      </c>
      <c r="S37" s="5">
        <f t="shared" si="9"/>
        <v>10924.37</v>
      </c>
      <c r="T37" s="5">
        <f t="shared" si="3"/>
        <v>2075.6303000000003</v>
      </c>
      <c r="U37" s="15">
        <f t="shared" si="33"/>
        <v>13000</v>
      </c>
      <c r="V37" s="15">
        <f t="shared" si="11"/>
        <v>1638655.5000000002</v>
      </c>
      <c r="W37" s="15">
        <f t="shared" si="12"/>
        <v>311344.54500000004</v>
      </c>
      <c r="X37" s="15">
        <f t="shared" ref="X37:X68" si="58">U37*G37</f>
        <v>1950000</v>
      </c>
      <c r="Y37" s="16">
        <f t="shared" si="32"/>
        <v>408.24829046386299</v>
      </c>
      <c r="Z37" s="17">
        <f t="shared" si="14"/>
        <v>3.1403714651066381E-2</v>
      </c>
      <c r="AA37" s="144"/>
      <c r="AB37" s="139">
        <f t="shared" si="15"/>
        <v>0</v>
      </c>
      <c r="AC37" s="18">
        <v>0</v>
      </c>
      <c r="AD37" s="8">
        <f t="shared" si="16"/>
        <v>0</v>
      </c>
      <c r="AF37" s="21">
        <f t="shared" si="17"/>
        <v>0</v>
      </c>
      <c r="AH37" s="21">
        <f t="shared" si="18"/>
        <v>0</v>
      </c>
      <c r="AJ37" s="21">
        <f t="shared" si="19"/>
        <v>0</v>
      </c>
      <c r="AK37" s="22">
        <v>150</v>
      </c>
      <c r="AL37" s="16">
        <f t="shared" si="20"/>
        <v>1950000</v>
      </c>
      <c r="AN37" s="16">
        <f t="shared" si="21"/>
        <v>0</v>
      </c>
      <c r="AP37" s="16">
        <f t="shared" si="22"/>
        <v>0</v>
      </c>
      <c r="AR37" s="24">
        <f t="shared" si="23"/>
        <v>0</v>
      </c>
      <c r="AT37" s="26">
        <f t="shared" si="24"/>
        <v>0</v>
      </c>
      <c r="AV37" s="28">
        <f t="shared" si="25"/>
        <v>0</v>
      </c>
      <c r="AX37" s="32">
        <f t="shared" si="26"/>
        <v>0</v>
      </c>
      <c r="AY37" s="54"/>
      <c r="AZ37" s="32">
        <f t="shared" si="27"/>
        <v>0</v>
      </c>
      <c r="BB37" s="32">
        <f t="shared" si="28"/>
        <v>0</v>
      </c>
      <c r="BD37" s="34">
        <f t="shared" si="29"/>
        <v>0</v>
      </c>
      <c r="BF37" s="34">
        <f t="shared" si="30"/>
        <v>0</v>
      </c>
      <c r="BH37" s="108">
        <f t="shared" si="31"/>
        <v>0</v>
      </c>
      <c r="BI37" s="111">
        <v>1</v>
      </c>
      <c r="BJ37" s="112">
        <f>BI37*U37</f>
        <v>13000</v>
      </c>
    </row>
    <row r="38" spans="1:62" ht="14.4" x14ac:dyDescent="0.3">
      <c r="A38" s="2" t="s">
        <v>53</v>
      </c>
      <c r="B38" s="2" t="s">
        <v>109</v>
      </c>
      <c r="C38" s="2" t="s">
        <v>104</v>
      </c>
      <c r="D38" s="3">
        <f t="shared" si="4"/>
        <v>30</v>
      </c>
      <c r="E38" s="2" t="s">
        <v>119</v>
      </c>
      <c r="F38" s="2" t="s">
        <v>120</v>
      </c>
      <c r="G38" s="19">
        <f t="shared" si="5"/>
        <v>1</v>
      </c>
      <c r="H38" s="2" t="s">
        <v>115</v>
      </c>
      <c r="I38" s="6">
        <v>0.19</v>
      </c>
      <c r="J38" s="37">
        <v>2815126.05</v>
      </c>
      <c r="K38" s="8">
        <f t="shared" si="0"/>
        <v>534873.94949999999</v>
      </c>
      <c r="L38" s="8">
        <f t="shared" si="6"/>
        <v>3350000</v>
      </c>
      <c r="M38" s="40">
        <v>2478991.6</v>
      </c>
      <c r="N38" s="10">
        <f t="shared" si="1"/>
        <v>471008.40400000004</v>
      </c>
      <c r="O38" s="10">
        <f t="shared" si="34"/>
        <v>2950000</v>
      </c>
      <c r="P38" s="42">
        <v>2268907.56</v>
      </c>
      <c r="Q38" s="12">
        <f t="shared" si="2"/>
        <v>431092.43640000001</v>
      </c>
      <c r="R38" s="12">
        <f t="shared" si="8"/>
        <v>2700000</v>
      </c>
      <c r="S38" s="5">
        <f t="shared" si="9"/>
        <v>2521008.4033333338</v>
      </c>
      <c r="T38" s="5">
        <f t="shared" si="3"/>
        <v>478991.59663333342</v>
      </c>
      <c r="U38" s="15">
        <f t="shared" si="33"/>
        <v>3000000</v>
      </c>
      <c r="V38" s="15">
        <f t="shared" si="11"/>
        <v>2521008.4033333338</v>
      </c>
      <c r="W38" s="15">
        <f t="shared" si="12"/>
        <v>478991.59663333342</v>
      </c>
      <c r="X38" s="15">
        <f t="shared" si="58"/>
        <v>3000000</v>
      </c>
      <c r="Y38" s="16">
        <f t="shared" si="32"/>
        <v>267706.30673681683</v>
      </c>
      <c r="Z38" s="17">
        <f t="shared" si="14"/>
        <v>8.923543557893894E-2</v>
      </c>
      <c r="AA38" s="143"/>
      <c r="AB38" s="139">
        <f t="shared" si="15"/>
        <v>0</v>
      </c>
      <c r="AD38" s="8">
        <f t="shared" si="16"/>
        <v>0</v>
      </c>
      <c r="AF38" s="21">
        <f t="shared" si="17"/>
        <v>0</v>
      </c>
      <c r="AH38" s="21">
        <f t="shared" si="18"/>
        <v>0</v>
      </c>
      <c r="AI38" s="20">
        <v>1</v>
      </c>
      <c r="AJ38" s="21">
        <f t="shared" si="19"/>
        <v>3000000</v>
      </c>
      <c r="AL38" s="16">
        <f t="shared" si="20"/>
        <v>0</v>
      </c>
      <c r="AN38" s="16">
        <f t="shared" si="21"/>
        <v>0</v>
      </c>
      <c r="AP38" s="16">
        <f t="shared" si="22"/>
        <v>0</v>
      </c>
      <c r="AR38" s="24">
        <f t="shared" si="23"/>
        <v>0</v>
      </c>
      <c r="AT38" s="26">
        <f t="shared" si="24"/>
        <v>0</v>
      </c>
      <c r="AV38" s="28">
        <f t="shared" si="25"/>
        <v>0</v>
      </c>
      <c r="AX38" s="32">
        <f t="shared" si="26"/>
        <v>0</v>
      </c>
      <c r="AY38" s="54"/>
      <c r="AZ38" s="32">
        <f t="shared" si="27"/>
        <v>0</v>
      </c>
      <c r="BB38" s="32">
        <f t="shared" si="28"/>
        <v>0</v>
      </c>
      <c r="BD38" s="34">
        <f t="shared" si="29"/>
        <v>0</v>
      </c>
      <c r="BF38" s="34">
        <f t="shared" si="30"/>
        <v>0</v>
      </c>
      <c r="BH38" s="34">
        <f t="shared" si="31"/>
        <v>0</v>
      </c>
      <c r="BI38" s="1"/>
      <c r="BJ38" s="1"/>
    </row>
    <row r="39" spans="1:62" ht="14.4" x14ac:dyDescent="0.3">
      <c r="A39" s="2" t="s">
        <v>53</v>
      </c>
      <c r="B39" s="2" t="s">
        <v>109</v>
      </c>
      <c r="C39" s="2" t="s">
        <v>104</v>
      </c>
      <c r="D39" s="3">
        <f t="shared" si="4"/>
        <v>31</v>
      </c>
      <c r="E39" s="2" t="s">
        <v>121</v>
      </c>
      <c r="F39" s="2" t="s">
        <v>120</v>
      </c>
      <c r="G39" s="19">
        <f t="shared" si="5"/>
        <v>1</v>
      </c>
      <c r="H39" s="2" t="s">
        <v>115</v>
      </c>
      <c r="I39" s="6">
        <v>0.19</v>
      </c>
      <c r="J39" s="37">
        <v>3781512.61</v>
      </c>
      <c r="K39" s="8">
        <f t="shared" si="0"/>
        <v>718487.3959</v>
      </c>
      <c r="L39" s="8">
        <f t="shared" si="6"/>
        <v>4500000</v>
      </c>
      <c r="M39" s="40">
        <v>4033613.45</v>
      </c>
      <c r="N39" s="10">
        <f t="shared" si="1"/>
        <v>766386.55550000002</v>
      </c>
      <c r="O39" s="10">
        <f t="shared" si="34"/>
        <v>4800000</v>
      </c>
      <c r="P39" s="42">
        <v>4789915.97</v>
      </c>
      <c r="Q39" s="12">
        <f t="shared" si="2"/>
        <v>910084.03429999994</v>
      </c>
      <c r="R39" s="12">
        <f t="shared" si="8"/>
        <v>5700000</v>
      </c>
      <c r="S39" s="5">
        <f t="shared" si="9"/>
        <v>4201680.6766666668</v>
      </c>
      <c r="T39" s="5">
        <f t="shared" si="3"/>
        <v>798319.32856666669</v>
      </c>
      <c r="U39" s="15">
        <f t="shared" si="33"/>
        <v>5000000</v>
      </c>
      <c r="V39" s="15">
        <f t="shared" si="11"/>
        <v>4201680.6766666668</v>
      </c>
      <c r="W39" s="15">
        <f t="shared" si="12"/>
        <v>798319.32856666669</v>
      </c>
      <c r="X39" s="15">
        <f t="shared" si="58"/>
        <v>5000000</v>
      </c>
      <c r="Y39" s="16">
        <f t="shared" si="32"/>
        <v>509901.95135927846</v>
      </c>
      <c r="Z39" s="17">
        <f t="shared" si="14"/>
        <v>0.10198039027185569</v>
      </c>
      <c r="AA39" s="143"/>
      <c r="AB39" s="139">
        <f t="shared" si="15"/>
        <v>0</v>
      </c>
      <c r="AC39" s="18">
        <v>1</v>
      </c>
      <c r="AD39" s="8">
        <f t="shared" si="16"/>
        <v>5000000</v>
      </c>
      <c r="AF39" s="21">
        <f t="shared" si="17"/>
        <v>0</v>
      </c>
      <c r="AH39" s="21">
        <f t="shared" si="18"/>
        <v>0</v>
      </c>
      <c r="AJ39" s="21">
        <f t="shared" si="19"/>
        <v>0</v>
      </c>
      <c r="AL39" s="16">
        <f t="shared" si="20"/>
        <v>0</v>
      </c>
      <c r="AN39" s="16">
        <f t="shared" si="21"/>
        <v>0</v>
      </c>
      <c r="AP39" s="16">
        <f t="shared" si="22"/>
        <v>0</v>
      </c>
      <c r="AR39" s="24">
        <f t="shared" si="23"/>
        <v>0</v>
      </c>
      <c r="AT39" s="26">
        <f t="shared" si="24"/>
        <v>0</v>
      </c>
      <c r="AV39" s="28">
        <f t="shared" si="25"/>
        <v>0</v>
      </c>
      <c r="AX39" s="32">
        <f t="shared" si="26"/>
        <v>0</v>
      </c>
      <c r="AY39" s="54"/>
      <c r="AZ39" s="32">
        <f t="shared" si="27"/>
        <v>0</v>
      </c>
      <c r="BB39" s="32">
        <f t="shared" si="28"/>
        <v>0</v>
      </c>
      <c r="BD39" s="34">
        <f t="shared" si="29"/>
        <v>0</v>
      </c>
      <c r="BF39" s="34">
        <f t="shared" si="30"/>
        <v>0</v>
      </c>
      <c r="BH39" s="34">
        <f t="shared" si="31"/>
        <v>0</v>
      </c>
      <c r="BI39" s="1"/>
      <c r="BJ39" s="1"/>
    </row>
    <row r="40" spans="1:62" ht="14.4" x14ac:dyDescent="0.3">
      <c r="A40" s="2" t="s">
        <v>53</v>
      </c>
      <c r="B40" s="2" t="s">
        <v>109</v>
      </c>
      <c r="C40" s="2" t="s">
        <v>104</v>
      </c>
      <c r="D40" s="3">
        <f t="shared" si="4"/>
        <v>32</v>
      </c>
      <c r="E40" s="2" t="s">
        <v>122</v>
      </c>
      <c r="F40" s="2" t="s">
        <v>120</v>
      </c>
      <c r="G40" s="19">
        <f t="shared" si="5"/>
        <v>1</v>
      </c>
      <c r="H40" s="2" t="s">
        <v>115</v>
      </c>
      <c r="I40" s="6">
        <v>0.19</v>
      </c>
      <c r="J40" s="37">
        <v>5462184.8700000001</v>
      </c>
      <c r="K40" s="8">
        <f t="shared" si="0"/>
        <v>1037815.1253000001</v>
      </c>
      <c r="L40" s="8">
        <f t="shared" si="6"/>
        <v>6500000</v>
      </c>
      <c r="M40" s="40">
        <v>7563025.21</v>
      </c>
      <c r="N40" s="10">
        <f t="shared" si="1"/>
        <v>1436974.7899</v>
      </c>
      <c r="O40" s="10">
        <f t="shared" si="34"/>
        <v>9000000</v>
      </c>
      <c r="P40" s="42">
        <v>7142857.1399999997</v>
      </c>
      <c r="Q40" s="12">
        <f t="shared" si="2"/>
        <v>1357142.8566000001</v>
      </c>
      <c r="R40" s="12">
        <f t="shared" si="8"/>
        <v>8500000</v>
      </c>
      <c r="S40" s="5">
        <f t="shared" si="9"/>
        <v>6722689.0733333332</v>
      </c>
      <c r="T40" s="5">
        <f t="shared" si="3"/>
        <v>1277310.9239333333</v>
      </c>
      <c r="U40" s="15">
        <f t="shared" si="33"/>
        <v>8000000</v>
      </c>
      <c r="V40" s="15">
        <f t="shared" si="11"/>
        <v>6722689.0733333332</v>
      </c>
      <c r="W40" s="15">
        <f t="shared" si="12"/>
        <v>1277310.9239333333</v>
      </c>
      <c r="X40" s="15">
        <f t="shared" si="58"/>
        <v>8000000</v>
      </c>
      <c r="Y40" s="16">
        <f t="shared" si="32"/>
        <v>1080123.4497346433</v>
      </c>
      <c r="Z40" s="17">
        <f t="shared" si="14"/>
        <v>0.13501543121683041</v>
      </c>
      <c r="AA40" s="143"/>
      <c r="AB40" s="139">
        <f t="shared" si="15"/>
        <v>0</v>
      </c>
      <c r="AC40" s="18">
        <v>1</v>
      </c>
      <c r="AD40" s="8">
        <f t="shared" si="16"/>
        <v>8000000</v>
      </c>
      <c r="AF40" s="21">
        <f t="shared" si="17"/>
        <v>0</v>
      </c>
      <c r="AH40" s="21">
        <f t="shared" si="18"/>
        <v>0</v>
      </c>
      <c r="AJ40" s="21">
        <f t="shared" si="19"/>
        <v>0</v>
      </c>
      <c r="AL40" s="16">
        <f t="shared" si="20"/>
        <v>0</v>
      </c>
      <c r="AN40" s="16">
        <f t="shared" si="21"/>
        <v>0</v>
      </c>
      <c r="AP40" s="16">
        <f t="shared" si="22"/>
        <v>0</v>
      </c>
      <c r="AR40" s="24">
        <f t="shared" si="23"/>
        <v>0</v>
      </c>
      <c r="AT40" s="26">
        <f t="shared" si="24"/>
        <v>0</v>
      </c>
      <c r="AV40" s="28">
        <f t="shared" si="25"/>
        <v>0</v>
      </c>
      <c r="AX40" s="32">
        <f t="shared" si="26"/>
        <v>0</v>
      </c>
      <c r="AY40" s="54"/>
      <c r="AZ40" s="32">
        <f t="shared" si="27"/>
        <v>0</v>
      </c>
      <c r="BB40" s="32">
        <f t="shared" si="28"/>
        <v>0</v>
      </c>
      <c r="BD40" s="34">
        <f t="shared" si="29"/>
        <v>0</v>
      </c>
      <c r="BF40" s="34">
        <f t="shared" si="30"/>
        <v>0</v>
      </c>
      <c r="BH40" s="34">
        <f t="shared" si="31"/>
        <v>0</v>
      </c>
      <c r="BI40" s="1"/>
      <c r="BJ40" s="1"/>
    </row>
    <row r="41" spans="1:62" ht="14.4" x14ac:dyDescent="0.3">
      <c r="A41" s="2" t="s">
        <v>53</v>
      </c>
      <c r="B41" s="2" t="s">
        <v>109</v>
      </c>
      <c r="C41" s="2" t="s">
        <v>104</v>
      </c>
      <c r="D41" s="3">
        <f t="shared" si="4"/>
        <v>33</v>
      </c>
      <c r="E41" s="2" t="s">
        <v>123</v>
      </c>
      <c r="F41" s="2" t="s">
        <v>124</v>
      </c>
      <c r="G41" s="19">
        <f t="shared" si="5"/>
        <v>9</v>
      </c>
      <c r="H41" s="2" t="s">
        <v>112</v>
      </c>
      <c r="I41" s="6">
        <v>0.19</v>
      </c>
      <c r="J41" s="37">
        <v>1680672.27</v>
      </c>
      <c r="K41" s="8">
        <f t="shared" si="0"/>
        <v>319327.73129999998</v>
      </c>
      <c r="L41" s="8">
        <f t="shared" si="6"/>
        <v>2000000</v>
      </c>
      <c r="M41" s="40">
        <v>2000000</v>
      </c>
      <c r="N41" s="10">
        <f t="shared" si="1"/>
        <v>380000</v>
      </c>
      <c r="O41" s="10">
        <f t="shared" si="34"/>
        <v>2380000</v>
      </c>
      <c r="P41" s="42">
        <v>2621848.7400000002</v>
      </c>
      <c r="Q41" s="12">
        <f t="shared" si="2"/>
        <v>498151.26060000004</v>
      </c>
      <c r="R41" s="12">
        <f t="shared" si="8"/>
        <v>3120000</v>
      </c>
      <c r="S41" s="5">
        <f t="shared" si="9"/>
        <v>2100840.3366666664</v>
      </c>
      <c r="T41" s="5">
        <f t="shared" si="3"/>
        <v>399159.66396666662</v>
      </c>
      <c r="U41" s="15">
        <f t="shared" si="33"/>
        <v>2500000</v>
      </c>
      <c r="V41" s="15">
        <f t="shared" si="11"/>
        <v>18907563.029999997</v>
      </c>
      <c r="W41" s="15">
        <f t="shared" si="12"/>
        <v>3592436.9756999994</v>
      </c>
      <c r="X41" s="15">
        <f t="shared" si="58"/>
        <v>22500000</v>
      </c>
      <c r="Y41" s="16">
        <f t="shared" si="32"/>
        <v>465044.80070920766</v>
      </c>
      <c r="Z41" s="17">
        <f t="shared" si="14"/>
        <v>0.18601792028368305</v>
      </c>
      <c r="AA41" s="143"/>
      <c r="AB41" s="139">
        <f t="shared" si="15"/>
        <v>0</v>
      </c>
      <c r="AD41" s="8">
        <f t="shared" si="16"/>
        <v>0</v>
      </c>
      <c r="AF41" s="21">
        <f t="shared" si="17"/>
        <v>0</v>
      </c>
      <c r="AH41" s="21">
        <f t="shared" si="18"/>
        <v>0</v>
      </c>
      <c r="AI41" s="20">
        <v>2</v>
      </c>
      <c r="AJ41" s="21">
        <f t="shared" si="19"/>
        <v>5000000</v>
      </c>
      <c r="AK41" s="22">
        <v>2</v>
      </c>
      <c r="AL41" s="16">
        <f t="shared" si="20"/>
        <v>5000000</v>
      </c>
      <c r="AN41" s="16">
        <f t="shared" si="21"/>
        <v>0</v>
      </c>
      <c r="AP41" s="16">
        <f t="shared" si="22"/>
        <v>0</v>
      </c>
      <c r="AR41" s="24">
        <f t="shared" si="23"/>
        <v>0</v>
      </c>
      <c r="AT41" s="26">
        <f t="shared" si="24"/>
        <v>0</v>
      </c>
      <c r="AV41" s="28">
        <f t="shared" si="25"/>
        <v>0</v>
      </c>
      <c r="AX41" s="32">
        <f t="shared" si="26"/>
        <v>0</v>
      </c>
      <c r="AY41" s="54"/>
      <c r="AZ41" s="32">
        <f t="shared" si="27"/>
        <v>0</v>
      </c>
      <c r="BB41" s="32">
        <f t="shared" si="28"/>
        <v>0</v>
      </c>
      <c r="BC41" s="33">
        <v>5</v>
      </c>
      <c r="BD41" s="34">
        <f t="shared" si="29"/>
        <v>12500000</v>
      </c>
      <c r="BF41" s="34">
        <f t="shared" si="30"/>
        <v>0</v>
      </c>
      <c r="BH41" s="34">
        <f t="shared" si="31"/>
        <v>0</v>
      </c>
      <c r="BI41" s="1"/>
      <c r="BJ41" s="1"/>
    </row>
    <row r="42" spans="1:62" ht="14.4" x14ac:dyDescent="0.3">
      <c r="A42" s="2" t="s">
        <v>53</v>
      </c>
      <c r="B42" s="2" t="s">
        <v>109</v>
      </c>
      <c r="C42" s="2" t="s">
        <v>104</v>
      </c>
      <c r="D42" s="3">
        <f t="shared" si="4"/>
        <v>34</v>
      </c>
      <c r="E42" s="2" t="s">
        <v>125</v>
      </c>
      <c r="F42" s="2" t="s">
        <v>126</v>
      </c>
      <c r="G42" s="19">
        <f t="shared" si="5"/>
        <v>1</v>
      </c>
      <c r="H42" s="2" t="s">
        <v>112</v>
      </c>
      <c r="I42" s="6">
        <v>0.19</v>
      </c>
      <c r="J42" s="37">
        <v>4369747.9000000004</v>
      </c>
      <c r="K42" s="8">
        <f t="shared" si="0"/>
        <v>830252.10100000002</v>
      </c>
      <c r="L42" s="8">
        <f t="shared" si="6"/>
        <v>5200000</v>
      </c>
      <c r="M42" s="40">
        <v>3781512.61</v>
      </c>
      <c r="N42" s="10">
        <f t="shared" si="1"/>
        <v>718487.3959</v>
      </c>
      <c r="O42" s="10">
        <f t="shared" si="34"/>
        <v>4500000</v>
      </c>
      <c r="P42" s="42">
        <v>3949579.83</v>
      </c>
      <c r="Q42" s="12">
        <f t="shared" si="2"/>
        <v>750420.16769999999</v>
      </c>
      <c r="R42" s="12">
        <f t="shared" si="8"/>
        <v>4700000</v>
      </c>
      <c r="S42" s="5">
        <f t="shared" si="9"/>
        <v>4033613.4466666668</v>
      </c>
      <c r="T42" s="5">
        <f t="shared" si="3"/>
        <v>766386.55486666667</v>
      </c>
      <c r="U42" s="15">
        <f t="shared" si="33"/>
        <v>4800000</v>
      </c>
      <c r="V42" s="15">
        <f t="shared" si="11"/>
        <v>4033613.4466666668</v>
      </c>
      <c r="W42" s="15">
        <f t="shared" si="12"/>
        <v>766386.55486666667</v>
      </c>
      <c r="X42" s="15">
        <f t="shared" si="58"/>
        <v>4800000</v>
      </c>
      <c r="Y42" s="16">
        <f t="shared" si="32"/>
        <v>294392.02887759492</v>
      </c>
      <c r="Z42" s="17">
        <f t="shared" si="14"/>
        <v>6.1331672682832274E-2</v>
      </c>
      <c r="AA42" s="143"/>
      <c r="AB42" s="139">
        <f t="shared" si="15"/>
        <v>0</v>
      </c>
      <c r="AC42" s="18">
        <v>1</v>
      </c>
      <c r="AD42" s="8">
        <f t="shared" si="16"/>
        <v>4800000</v>
      </c>
      <c r="AF42" s="21">
        <f t="shared" si="17"/>
        <v>0</v>
      </c>
      <c r="AH42" s="21">
        <f t="shared" si="18"/>
        <v>0</v>
      </c>
      <c r="AJ42" s="21">
        <f t="shared" si="19"/>
        <v>0</v>
      </c>
      <c r="AL42" s="16">
        <f t="shared" si="20"/>
        <v>0</v>
      </c>
      <c r="AN42" s="16">
        <f t="shared" si="21"/>
        <v>0</v>
      </c>
      <c r="AP42" s="16">
        <f t="shared" si="22"/>
        <v>0</v>
      </c>
      <c r="AR42" s="24">
        <f t="shared" si="23"/>
        <v>0</v>
      </c>
      <c r="AT42" s="26">
        <f t="shared" si="24"/>
        <v>0</v>
      </c>
      <c r="AV42" s="28">
        <f t="shared" si="25"/>
        <v>0</v>
      </c>
      <c r="AX42" s="32">
        <f t="shared" si="26"/>
        <v>0</v>
      </c>
      <c r="AY42" s="54"/>
      <c r="AZ42" s="32">
        <f t="shared" si="27"/>
        <v>0</v>
      </c>
      <c r="BB42" s="32">
        <f t="shared" si="28"/>
        <v>0</v>
      </c>
      <c r="BD42" s="34">
        <f t="shared" si="29"/>
        <v>0</v>
      </c>
      <c r="BF42" s="34">
        <f t="shared" si="30"/>
        <v>0</v>
      </c>
      <c r="BH42" s="34">
        <f t="shared" si="31"/>
        <v>0</v>
      </c>
      <c r="BI42" s="1"/>
      <c r="BJ42" s="1"/>
    </row>
    <row r="43" spans="1:62" ht="14.4" x14ac:dyDescent="0.3">
      <c r="A43" s="2" t="s">
        <v>53</v>
      </c>
      <c r="B43" s="2" t="s">
        <v>109</v>
      </c>
      <c r="C43" s="2" t="s">
        <v>104</v>
      </c>
      <c r="D43" s="3">
        <f t="shared" si="4"/>
        <v>35</v>
      </c>
      <c r="E43" s="2" t="s">
        <v>127</v>
      </c>
      <c r="F43" s="2" t="s">
        <v>128</v>
      </c>
      <c r="G43" s="19">
        <f t="shared" si="5"/>
        <v>1</v>
      </c>
      <c r="H43" s="2" t="s">
        <v>112</v>
      </c>
      <c r="I43" s="6">
        <v>0.19</v>
      </c>
      <c r="J43" s="37">
        <v>9075630.25</v>
      </c>
      <c r="K43" s="8">
        <f t="shared" si="0"/>
        <v>1724369.7475000001</v>
      </c>
      <c r="L43" s="8">
        <f t="shared" si="6"/>
        <v>10800000</v>
      </c>
      <c r="M43" s="40">
        <v>6722689.0800000001</v>
      </c>
      <c r="N43" s="10">
        <f t="shared" si="1"/>
        <v>1277310.9251999999</v>
      </c>
      <c r="O43" s="10">
        <f t="shared" si="34"/>
        <v>8000000</v>
      </c>
      <c r="P43" s="42">
        <v>8403361.3399999999</v>
      </c>
      <c r="Q43" s="12">
        <f t="shared" si="2"/>
        <v>1596638.6546</v>
      </c>
      <c r="R43" s="12">
        <f t="shared" si="8"/>
        <v>10000000</v>
      </c>
      <c r="S43" s="5">
        <f t="shared" si="9"/>
        <v>8067226.8900000006</v>
      </c>
      <c r="T43" s="5">
        <f t="shared" si="3"/>
        <v>1532773.1091000002</v>
      </c>
      <c r="U43" s="15">
        <f t="shared" si="33"/>
        <v>9600000</v>
      </c>
      <c r="V43" s="15">
        <f t="shared" si="11"/>
        <v>8067226.8900000006</v>
      </c>
      <c r="W43" s="15">
        <f t="shared" si="12"/>
        <v>1532773.1091000002</v>
      </c>
      <c r="X43" s="15">
        <f t="shared" si="58"/>
        <v>9600000</v>
      </c>
      <c r="Y43" s="16">
        <f t="shared" si="32"/>
        <v>1177568.1155103797</v>
      </c>
      <c r="Z43" s="17">
        <f t="shared" si="14"/>
        <v>0.12266334536566455</v>
      </c>
      <c r="AA43" s="143"/>
      <c r="AB43" s="139">
        <f t="shared" si="15"/>
        <v>0</v>
      </c>
      <c r="AD43" s="8">
        <f t="shared" si="16"/>
        <v>0</v>
      </c>
      <c r="AF43" s="21">
        <f t="shared" si="17"/>
        <v>0</v>
      </c>
      <c r="AH43" s="21">
        <f t="shared" si="18"/>
        <v>0</v>
      </c>
      <c r="AJ43" s="21">
        <f t="shared" si="19"/>
        <v>0</v>
      </c>
      <c r="AL43" s="16">
        <f t="shared" si="20"/>
        <v>0</v>
      </c>
      <c r="AN43" s="16">
        <f t="shared" si="21"/>
        <v>0</v>
      </c>
      <c r="AP43" s="16">
        <f t="shared" si="22"/>
        <v>0</v>
      </c>
      <c r="AR43" s="24">
        <f t="shared" si="23"/>
        <v>0</v>
      </c>
      <c r="AT43" s="26">
        <f t="shared" si="24"/>
        <v>0</v>
      </c>
      <c r="AV43" s="28">
        <f t="shared" si="25"/>
        <v>0</v>
      </c>
      <c r="AW43" s="31">
        <v>1</v>
      </c>
      <c r="AX43" s="32">
        <f>AW43*U43</f>
        <v>9600000</v>
      </c>
      <c r="AY43" s="54"/>
      <c r="AZ43" s="32">
        <f t="shared" si="27"/>
        <v>0</v>
      </c>
      <c r="BB43" s="32">
        <f t="shared" si="28"/>
        <v>0</v>
      </c>
      <c r="BD43" s="34">
        <f t="shared" si="29"/>
        <v>0</v>
      </c>
      <c r="BF43" s="34">
        <f t="shared" si="30"/>
        <v>0</v>
      </c>
      <c r="BH43" s="34">
        <f t="shared" si="31"/>
        <v>0</v>
      </c>
      <c r="BI43" s="1"/>
      <c r="BJ43" s="1"/>
    </row>
    <row r="44" spans="1:62" ht="14.4" x14ac:dyDescent="0.3">
      <c r="A44" s="2" t="s">
        <v>53</v>
      </c>
      <c r="B44" s="2" t="s">
        <v>109</v>
      </c>
      <c r="C44" s="2" t="s">
        <v>104</v>
      </c>
      <c r="D44" s="3">
        <f t="shared" si="4"/>
        <v>36</v>
      </c>
      <c r="E44" s="2" t="s">
        <v>129</v>
      </c>
      <c r="F44" s="2" t="s">
        <v>130</v>
      </c>
      <c r="G44" s="19">
        <f t="shared" si="5"/>
        <v>12</v>
      </c>
      <c r="H44" s="2" t="s">
        <v>112</v>
      </c>
      <c r="I44" s="6">
        <v>0.19</v>
      </c>
      <c r="J44" s="37">
        <v>4369747.9000000004</v>
      </c>
      <c r="K44" s="8">
        <f t="shared" si="0"/>
        <v>830252.10100000002</v>
      </c>
      <c r="L44" s="8">
        <f t="shared" si="6"/>
        <v>5200000</v>
      </c>
      <c r="M44" s="40">
        <v>3781512.61</v>
      </c>
      <c r="N44" s="10">
        <f t="shared" si="1"/>
        <v>718487.3959</v>
      </c>
      <c r="O44" s="10">
        <f t="shared" si="34"/>
        <v>4500000</v>
      </c>
      <c r="P44" s="42">
        <v>3949579.83</v>
      </c>
      <c r="Q44" s="12">
        <f t="shared" si="2"/>
        <v>750420.16769999999</v>
      </c>
      <c r="R44" s="12">
        <f t="shared" si="8"/>
        <v>4700000</v>
      </c>
      <c r="S44" s="5">
        <f t="shared" si="9"/>
        <v>4033613.4466666668</v>
      </c>
      <c r="T44" s="5">
        <f t="shared" si="3"/>
        <v>766386.55486666667</v>
      </c>
      <c r="U44" s="15">
        <f t="shared" si="33"/>
        <v>4800000</v>
      </c>
      <c r="V44" s="15">
        <f t="shared" si="11"/>
        <v>48403361.359999999</v>
      </c>
      <c r="W44" s="15">
        <f t="shared" si="12"/>
        <v>9196638.6583999991</v>
      </c>
      <c r="X44" s="15">
        <f t="shared" si="58"/>
        <v>57600000</v>
      </c>
      <c r="Y44" s="16">
        <f t="shared" si="32"/>
        <v>294392.02887759492</v>
      </c>
      <c r="Z44" s="17">
        <f t="shared" si="14"/>
        <v>6.1331672682832274E-2</v>
      </c>
      <c r="AA44" s="144"/>
      <c r="AB44" s="139">
        <f t="shared" si="15"/>
        <v>0</v>
      </c>
      <c r="AD44" s="8">
        <f t="shared" si="16"/>
        <v>0</v>
      </c>
      <c r="AF44" s="21">
        <f t="shared" si="17"/>
        <v>0</v>
      </c>
      <c r="AH44" s="21">
        <f t="shared" si="18"/>
        <v>0</v>
      </c>
      <c r="AJ44" s="21">
        <f t="shared" si="19"/>
        <v>0</v>
      </c>
      <c r="AL44" s="16">
        <f t="shared" si="20"/>
        <v>0</v>
      </c>
      <c r="AN44" s="16">
        <f t="shared" si="21"/>
        <v>0</v>
      </c>
      <c r="AP44" s="16">
        <f t="shared" si="22"/>
        <v>0</v>
      </c>
      <c r="AR44" s="24">
        <f t="shared" si="23"/>
        <v>0</v>
      </c>
      <c r="AT44" s="26">
        <f t="shared" si="24"/>
        <v>0</v>
      </c>
      <c r="AU44" s="27">
        <v>1</v>
      </c>
      <c r="AV44" s="28">
        <f t="shared" si="25"/>
        <v>4800000</v>
      </c>
      <c r="AX44" s="32">
        <f t="shared" si="26"/>
        <v>0</v>
      </c>
      <c r="AY44" s="54"/>
      <c r="AZ44" s="32">
        <f t="shared" si="27"/>
        <v>0</v>
      </c>
      <c r="BB44" s="32">
        <f t="shared" si="28"/>
        <v>0</v>
      </c>
      <c r="BC44" s="4">
        <v>3</v>
      </c>
      <c r="BD44" s="34">
        <f t="shared" si="29"/>
        <v>14400000</v>
      </c>
      <c r="BE44" s="33">
        <v>8</v>
      </c>
      <c r="BF44" s="34">
        <f t="shared" si="30"/>
        <v>38400000</v>
      </c>
      <c r="BH44" s="34">
        <f t="shared" si="31"/>
        <v>0</v>
      </c>
      <c r="BI44" s="1"/>
      <c r="BJ44" s="1"/>
    </row>
    <row r="45" spans="1:62" ht="14.4" x14ac:dyDescent="0.3">
      <c r="A45" s="2" t="s">
        <v>53</v>
      </c>
      <c r="B45" s="2" t="s">
        <v>109</v>
      </c>
      <c r="C45" s="2" t="s">
        <v>104</v>
      </c>
      <c r="D45" s="3">
        <f t="shared" si="4"/>
        <v>37</v>
      </c>
      <c r="E45" s="2" t="s">
        <v>131</v>
      </c>
      <c r="F45" s="2" t="s">
        <v>132</v>
      </c>
      <c r="G45" s="19">
        <f t="shared" si="5"/>
        <v>1</v>
      </c>
      <c r="H45" s="2" t="s">
        <v>112</v>
      </c>
      <c r="I45" s="6">
        <v>0.19</v>
      </c>
      <c r="J45" s="37">
        <v>6302521.0099999998</v>
      </c>
      <c r="K45" s="8">
        <f t="shared" si="0"/>
        <v>1197478.9919</v>
      </c>
      <c r="L45" s="8">
        <f t="shared" si="6"/>
        <v>7500000</v>
      </c>
      <c r="M45" s="40">
        <v>7478991.5999999996</v>
      </c>
      <c r="N45" s="10">
        <f t="shared" si="1"/>
        <v>1421008.4039999999</v>
      </c>
      <c r="O45" s="10">
        <f t="shared" si="34"/>
        <v>8900000</v>
      </c>
      <c r="P45" s="42">
        <v>6386554.6200000001</v>
      </c>
      <c r="Q45" s="12">
        <f t="shared" si="2"/>
        <v>1213445.3778000001</v>
      </c>
      <c r="R45" s="12">
        <f t="shared" si="8"/>
        <v>7600000</v>
      </c>
      <c r="S45" s="5">
        <f t="shared" si="9"/>
        <v>6722689.0766666671</v>
      </c>
      <c r="T45" s="5">
        <f t="shared" si="3"/>
        <v>1277310.9245666668</v>
      </c>
      <c r="U45" s="15">
        <f t="shared" si="33"/>
        <v>8000000</v>
      </c>
      <c r="V45" s="15">
        <f t="shared" si="11"/>
        <v>6722689.0766666671</v>
      </c>
      <c r="W45" s="15">
        <f t="shared" si="12"/>
        <v>1277310.9245666668</v>
      </c>
      <c r="X45" s="15">
        <f t="shared" si="58"/>
        <v>8000000</v>
      </c>
      <c r="Y45" s="16">
        <f t="shared" si="32"/>
        <v>637704.21565696644</v>
      </c>
      <c r="Z45" s="17">
        <f t="shared" si="14"/>
        <v>7.9713026957120806E-2</v>
      </c>
      <c r="AA45" s="144"/>
      <c r="AB45" s="139">
        <f t="shared" si="15"/>
        <v>0</v>
      </c>
      <c r="AD45" s="8">
        <f t="shared" si="16"/>
        <v>0</v>
      </c>
      <c r="AF45" s="21">
        <f t="shared" si="17"/>
        <v>0</v>
      </c>
      <c r="AH45" s="21">
        <f t="shared" si="18"/>
        <v>0</v>
      </c>
      <c r="AJ45" s="21">
        <f t="shared" si="19"/>
        <v>0</v>
      </c>
      <c r="AL45" s="16">
        <f t="shared" si="20"/>
        <v>0</v>
      </c>
      <c r="AN45" s="16">
        <f t="shared" si="21"/>
        <v>0</v>
      </c>
      <c r="AP45" s="16">
        <f t="shared" si="22"/>
        <v>0</v>
      </c>
      <c r="AR45" s="24">
        <f t="shared" si="23"/>
        <v>0</v>
      </c>
      <c r="AT45" s="26">
        <f t="shared" si="24"/>
        <v>0</v>
      </c>
      <c r="AV45" s="28">
        <f t="shared" si="25"/>
        <v>0</v>
      </c>
      <c r="AX45" s="32">
        <f t="shared" si="26"/>
        <v>0</v>
      </c>
      <c r="AY45" s="54"/>
      <c r="AZ45" s="32">
        <f t="shared" si="27"/>
        <v>0</v>
      </c>
      <c r="BB45" s="32">
        <f t="shared" si="28"/>
        <v>0</v>
      </c>
      <c r="BC45" s="33">
        <v>1</v>
      </c>
      <c r="BD45" s="34">
        <f t="shared" si="29"/>
        <v>8000000</v>
      </c>
      <c r="BF45" s="34">
        <f t="shared" si="30"/>
        <v>0</v>
      </c>
      <c r="BH45" s="34">
        <f t="shared" si="31"/>
        <v>0</v>
      </c>
      <c r="BI45" s="1"/>
      <c r="BJ45" s="1"/>
    </row>
    <row r="46" spans="1:62" ht="14.4" x14ac:dyDescent="0.3">
      <c r="A46" s="2" t="s">
        <v>53</v>
      </c>
      <c r="B46" s="2" t="s">
        <v>109</v>
      </c>
      <c r="C46" s="2" t="s">
        <v>104</v>
      </c>
      <c r="D46" s="3">
        <f t="shared" si="4"/>
        <v>38</v>
      </c>
      <c r="E46" s="2" t="s">
        <v>133</v>
      </c>
      <c r="F46" s="2" t="s">
        <v>134</v>
      </c>
      <c r="G46" s="19">
        <f t="shared" si="5"/>
        <v>0</v>
      </c>
      <c r="H46" s="2" t="s">
        <v>112</v>
      </c>
      <c r="I46" s="6">
        <v>0.19</v>
      </c>
      <c r="J46" s="37">
        <v>10924369.75</v>
      </c>
      <c r="K46" s="8">
        <f t="shared" si="0"/>
        <v>2075630.2524999999</v>
      </c>
      <c r="L46" s="8">
        <f t="shared" si="6"/>
        <v>13000000</v>
      </c>
      <c r="M46" s="40">
        <v>12605042.02</v>
      </c>
      <c r="N46" s="10">
        <f t="shared" si="1"/>
        <v>2394957.9838</v>
      </c>
      <c r="O46" s="10">
        <f t="shared" si="34"/>
        <v>15000000</v>
      </c>
      <c r="P46" s="42">
        <v>8739495.8000000007</v>
      </c>
      <c r="Q46" s="12">
        <f t="shared" si="2"/>
        <v>1660504.202</v>
      </c>
      <c r="R46" s="12">
        <f t="shared" si="8"/>
        <v>10400000</v>
      </c>
      <c r="S46" s="5">
        <f t="shared" si="9"/>
        <v>10756302.523333333</v>
      </c>
      <c r="T46" s="5">
        <f t="shared" si="3"/>
        <v>2043697.4794333333</v>
      </c>
      <c r="U46" s="15">
        <f t="shared" si="33"/>
        <v>12800000</v>
      </c>
      <c r="V46" s="15">
        <f t="shared" si="11"/>
        <v>0</v>
      </c>
      <c r="W46" s="15">
        <f t="shared" si="12"/>
        <v>0</v>
      </c>
      <c r="X46" s="15">
        <f t="shared" si="58"/>
        <v>0</v>
      </c>
      <c r="Y46" s="16">
        <f t="shared" si="32"/>
        <v>1883259.5855767378</v>
      </c>
      <c r="Z46" s="17">
        <f t="shared" si="14"/>
        <v>0.14712965512318263</v>
      </c>
      <c r="AA46" s="144"/>
      <c r="AB46" s="139">
        <f t="shared" si="15"/>
        <v>0</v>
      </c>
      <c r="AD46" s="8">
        <f t="shared" si="16"/>
        <v>0</v>
      </c>
      <c r="AF46" s="21">
        <f t="shared" si="17"/>
        <v>0</v>
      </c>
      <c r="AH46" s="21">
        <f t="shared" si="18"/>
        <v>0</v>
      </c>
      <c r="AJ46" s="21">
        <f t="shared" si="19"/>
        <v>0</v>
      </c>
      <c r="AL46" s="16">
        <f t="shared" si="20"/>
        <v>0</v>
      </c>
      <c r="AN46" s="16">
        <f t="shared" si="21"/>
        <v>0</v>
      </c>
      <c r="AP46" s="16">
        <f t="shared" si="22"/>
        <v>0</v>
      </c>
      <c r="AR46" s="24">
        <f t="shared" si="23"/>
        <v>0</v>
      </c>
      <c r="AT46" s="26">
        <f t="shared" si="24"/>
        <v>0</v>
      </c>
      <c r="AV46" s="28">
        <f t="shared" si="25"/>
        <v>0</v>
      </c>
      <c r="AX46" s="32">
        <f t="shared" si="26"/>
        <v>0</v>
      </c>
      <c r="AY46" s="54"/>
      <c r="AZ46" s="32">
        <f t="shared" si="27"/>
        <v>0</v>
      </c>
      <c r="BB46" s="32">
        <f t="shared" si="28"/>
        <v>0</v>
      </c>
      <c r="BD46" s="34">
        <f t="shared" si="29"/>
        <v>0</v>
      </c>
      <c r="BF46" s="34">
        <f t="shared" si="30"/>
        <v>0</v>
      </c>
      <c r="BH46" s="108">
        <f t="shared" si="31"/>
        <v>0</v>
      </c>
      <c r="BI46" s="111">
        <v>1</v>
      </c>
      <c r="BJ46" s="112">
        <f>BI46*U46</f>
        <v>12800000</v>
      </c>
    </row>
    <row r="47" spans="1:62" ht="14.4" x14ac:dyDescent="0.3">
      <c r="A47" s="2" t="s">
        <v>53</v>
      </c>
      <c r="B47" s="2" t="s">
        <v>109</v>
      </c>
      <c r="C47" s="2" t="s">
        <v>104</v>
      </c>
      <c r="D47" s="3">
        <f t="shared" si="4"/>
        <v>39</v>
      </c>
      <c r="E47" s="2" t="s">
        <v>135</v>
      </c>
      <c r="F47" s="2" t="s">
        <v>136</v>
      </c>
      <c r="G47" s="19">
        <f t="shared" si="5"/>
        <v>1</v>
      </c>
      <c r="H47" s="2" t="s">
        <v>112</v>
      </c>
      <c r="I47" s="6">
        <v>0.19</v>
      </c>
      <c r="J47" s="37">
        <v>1176470.5900000001</v>
      </c>
      <c r="K47" s="8">
        <f t="shared" si="0"/>
        <v>223529.41210000002</v>
      </c>
      <c r="L47" s="8">
        <f t="shared" si="6"/>
        <v>1400000</v>
      </c>
      <c r="M47" s="40">
        <v>1386554.62</v>
      </c>
      <c r="N47" s="10">
        <f t="shared" si="1"/>
        <v>263445.37780000002</v>
      </c>
      <c r="O47" s="10">
        <f t="shared" si="34"/>
        <v>1650000</v>
      </c>
      <c r="P47" s="42">
        <v>1470588.24</v>
      </c>
      <c r="Q47" s="12">
        <f t="shared" si="2"/>
        <v>279411.76559999998</v>
      </c>
      <c r="R47" s="12">
        <f t="shared" si="8"/>
        <v>1750000</v>
      </c>
      <c r="S47" s="5">
        <f t="shared" si="9"/>
        <v>1344537.8166666667</v>
      </c>
      <c r="T47" s="5">
        <f t="shared" si="3"/>
        <v>255462.18516666666</v>
      </c>
      <c r="U47" s="15">
        <f t="shared" si="33"/>
        <v>1600000</v>
      </c>
      <c r="V47" s="15">
        <f t="shared" si="11"/>
        <v>1344537.8166666667</v>
      </c>
      <c r="W47" s="15">
        <f t="shared" si="12"/>
        <v>255462.18516666666</v>
      </c>
      <c r="X47" s="15">
        <f t="shared" si="58"/>
        <v>1600000</v>
      </c>
      <c r="Y47" s="16">
        <f t="shared" si="32"/>
        <v>147196.01443879746</v>
      </c>
      <c r="Z47" s="17">
        <f t="shared" si="14"/>
        <v>9.1997509024248414E-2</v>
      </c>
      <c r="AA47" s="144"/>
      <c r="AB47" s="139">
        <f t="shared" si="15"/>
        <v>0</v>
      </c>
      <c r="AD47" s="8">
        <f t="shared" si="16"/>
        <v>0</v>
      </c>
      <c r="AF47" s="21">
        <f t="shared" si="17"/>
        <v>0</v>
      </c>
      <c r="AH47" s="21">
        <f t="shared" si="18"/>
        <v>0</v>
      </c>
      <c r="AJ47" s="21">
        <f t="shared" si="19"/>
        <v>0</v>
      </c>
      <c r="AL47" s="16">
        <f t="shared" si="20"/>
        <v>0</v>
      </c>
      <c r="AN47" s="16">
        <f t="shared" si="21"/>
        <v>0</v>
      </c>
      <c r="AP47" s="16">
        <f t="shared" si="22"/>
        <v>0</v>
      </c>
      <c r="AR47" s="24">
        <f t="shared" si="23"/>
        <v>0</v>
      </c>
      <c r="AT47" s="26">
        <f t="shared" si="24"/>
        <v>0</v>
      </c>
      <c r="AU47" s="27">
        <v>1</v>
      </c>
      <c r="AV47" s="28">
        <f t="shared" si="25"/>
        <v>1600000</v>
      </c>
      <c r="AX47" s="32">
        <f t="shared" si="26"/>
        <v>0</v>
      </c>
      <c r="AY47" s="54"/>
      <c r="AZ47" s="32">
        <f t="shared" si="27"/>
        <v>0</v>
      </c>
      <c r="BB47" s="32">
        <f t="shared" si="28"/>
        <v>0</v>
      </c>
      <c r="BD47" s="34">
        <f t="shared" si="29"/>
        <v>0</v>
      </c>
      <c r="BF47" s="34">
        <f t="shared" si="30"/>
        <v>0</v>
      </c>
      <c r="BH47" s="34">
        <f t="shared" si="31"/>
        <v>0</v>
      </c>
      <c r="BI47" s="1"/>
      <c r="BJ47" s="1"/>
    </row>
    <row r="48" spans="1:62" ht="14.4" x14ac:dyDescent="0.3">
      <c r="A48" s="2" t="s">
        <v>53</v>
      </c>
      <c r="B48" s="2" t="s">
        <v>109</v>
      </c>
      <c r="C48" s="2" t="s">
        <v>104</v>
      </c>
      <c r="D48" s="3">
        <f t="shared" si="4"/>
        <v>40</v>
      </c>
      <c r="E48" s="2" t="s">
        <v>137</v>
      </c>
      <c r="F48" s="2" t="s">
        <v>138</v>
      </c>
      <c r="G48" s="19">
        <f t="shared" si="5"/>
        <v>0</v>
      </c>
      <c r="H48" s="2" t="s">
        <v>112</v>
      </c>
      <c r="I48" s="6">
        <v>0.19</v>
      </c>
      <c r="J48" s="37">
        <v>2352941.1800000002</v>
      </c>
      <c r="K48" s="8">
        <f t="shared" si="0"/>
        <v>447058.82420000003</v>
      </c>
      <c r="L48" s="8">
        <f t="shared" si="6"/>
        <v>2800000</v>
      </c>
      <c r="M48" s="40">
        <v>3025210.08</v>
      </c>
      <c r="N48" s="10">
        <f t="shared" si="1"/>
        <v>574789.91520000005</v>
      </c>
      <c r="O48" s="10">
        <f t="shared" si="34"/>
        <v>3600000</v>
      </c>
      <c r="P48" s="42">
        <v>2689075.63</v>
      </c>
      <c r="Q48" s="12">
        <f t="shared" si="2"/>
        <v>510924.36969999998</v>
      </c>
      <c r="R48" s="12">
        <f t="shared" si="8"/>
        <v>3200000</v>
      </c>
      <c r="S48" s="5">
        <f t="shared" si="9"/>
        <v>2689075.63</v>
      </c>
      <c r="T48" s="5">
        <f t="shared" si="3"/>
        <v>510924.36969999998</v>
      </c>
      <c r="U48" s="15">
        <f t="shared" si="33"/>
        <v>3200000</v>
      </c>
      <c r="V48" s="15">
        <f t="shared" si="11"/>
        <v>0</v>
      </c>
      <c r="W48" s="15">
        <f t="shared" si="12"/>
        <v>0</v>
      </c>
      <c r="X48" s="15">
        <f t="shared" si="58"/>
        <v>0</v>
      </c>
      <c r="Y48" s="16">
        <f t="shared" si="32"/>
        <v>326598.63237109041</v>
      </c>
      <c r="Z48" s="17">
        <f t="shared" si="14"/>
        <v>0.10206207261596575</v>
      </c>
      <c r="AA48" s="144"/>
      <c r="AB48" s="139">
        <f t="shared" si="15"/>
        <v>0</v>
      </c>
      <c r="AD48" s="8">
        <f t="shared" si="16"/>
        <v>0</v>
      </c>
      <c r="AF48" s="21">
        <f t="shared" si="17"/>
        <v>0</v>
      </c>
      <c r="AH48" s="21">
        <f t="shared" si="18"/>
        <v>0</v>
      </c>
      <c r="AJ48" s="21">
        <f t="shared" si="19"/>
        <v>0</v>
      </c>
      <c r="AL48" s="16">
        <f t="shared" si="20"/>
        <v>0</v>
      </c>
      <c r="AN48" s="16">
        <f t="shared" si="21"/>
        <v>0</v>
      </c>
      <c r="AP48" s="16">
        <f t="shared" si="22"/>
        <v>0</v>
      </c>
      <c r="AR48" s="24">
        <f t="shared" si="23"/>
        <v>0</v>
      </c>
      <c r="AT48" s="26">
        <f t="shared" si="24"/>
        <v>0</v>
      </c>
      <c r="AV48" s="28">
        <f t="shared" si="25"/>
        <v>0</v>
      </c>
      <c r="AX48" s="32">
        <f t="shared" si="26"/>
        <v>0</v>
      </c>
      <c r="AY48" s="54"/>
      <c r="AZ48" s="32">
        <f t="shared" si="27"/>
        <v>0</v>
      </c>
      <c r="BB48" s="32">
        <f t="shared" si="28"/>
        <v>0</v>
      </c>
      <c r="BD48" s="34">
        <f t="shared" si="29"/>
        <v>0</v>
      </c>
      <c r="BF48" s="34">
        <f t="shared" si="30"/>
        <v>0</v>
      </c>
      <c r="BH48" s="108">
        <f t="shared" si="31"/>
        <v>0</v>
      </c>
      <c r="BI48" s="111">
        <v>1</v>
      </c>
      <c r="BJ48" s="112">
        <f t="shared" ref="BJ48:BJ49" si="59">BI48*U48</f>
        <v>3200000</v>
      </c>
    </row>
    <row r="49" spans="1:62" ht="16.95" customHeight="1" x14ac:dyDescent="0.3">
      <c r="A49" s="2" t="s">
        <v>53</v>
      </c>
      <c r="B49" s="2" t="s">
        <v>109</v>
      </c>
      <c r="C49" s="2" t="s">
        <v>104</v>
      </c>
      <c r="D49" s="3">
        <f t="shared" si="4"/>
        <v>41</v>
      </c>
      <c r="E49" s="2" t="s">
        <v>139</v>
      </c>
      <c r="F49" s="97" t="s">
        <v>140</v>
      </c>
      <c r="G49" s="19">
        <f t="shared" si="5"/>
        <v>0</v>
      </c>
      <c r="H49" s="2" t="s">
        <v>112</v>
      </c>
      <c r="I49" s="6">
        <v>0.19</v>
      </c>
      <c r="J49" s="37">
        <v>4285714.29</v>
      </c>
      <c r="K49" s="8">
        <f t="shared" si="0"/>
        <v>814285.71510000003</v>
      </c>
      <c r="L49" s="8">
        <f t="shared" si="6"/>
        <v>5100000</v>
      </c>
      <c r="M49" s="40">
        <v>4621848.74</v>
      </c>
      <c r="N49" s="10">
        <f t="shared" si="1"/>
        <v>878151.26060000004</v>
      </c>
      <c r="O49" s="10">
        <f t="shared" si="34"/>
        <v>5500000</v>
      </c>
      <c r="P49" s="42">
        <v>5210084.03</v>
      </c>
      <c r="Q49" s="12">
        <f t="shared" si="2"/>
        <v>989915.96570000006</v>
      </c>
      <c r="R49" s="12">
        <f t="shared" si="8"/>
        <v>6200000</v>
      </c>
      <c r="S49" s="5">
        <f t="shared" si="9"/>
        <v>4705882.3533333344</v>
      </c>
      <c r="T49" s="5">
        <f t="shared" si="3"/>
        <v>894117.64713333361</v>
      </c>
      <c r="U49" s="15">
        <f t="shared" si="33"/>
        <v>5600000</v>
      </c>
      <c r="V49" s="15">
        <f t="shared" si="11"/>
        <v>0</v>
      </c>
      <c r="W49" s="15">
        <f t="shared" si="12"/>
        <v>0</v>
      </c>
      <c r="X49" s="15">
        <f t="shared" si="58"/>
        <v>0</v>
      </c>
      <c r="Y49" s="16">
        <f t="shared" si="32"/>
        <v>454606.05656619521</v>
      </c>
      <c r="Z49" s="17">
        <f t="shared" si="14"/>
        <v>8.1179652958249152E-2</v>
      </c>
      <c r="AA49" s="144"/>
      <c r="AB49" s="139">
        <f t="shared" si="15"/>
        <v>0</v>
      </c>
      <c r="AD49" s="8">
        <f t="shared" si="16"/>
        <v>0</v>
      </c>
      <c r="AF49" s="21">
        <f t="shared" si="17"/>
        <v>0</v>
      </c>
      <c r="AH49" s="21">
        <f t="shared" si="18"/>
        <v>0</v>
      </c>
      <c r="AJ49" s="21">
        <f t="shared" si="19"/>
        <v>0</v>
      </c>
      <c r="AL49" s="16">
        <f t="shared" si="20"/>
        <v>0</v>
      </c>
      <c r="AN49" s="16">
        <f t="shared" si="21"/>
        <v>0</v>
      </c>
      <c r="AP49" s="16">
        <f t="shared" si="22"/>
        <v>0</v>
      </c>
      <c r="AR49" s="24">
        <f t="shared" si="23"/>
        <v>0</v>
      </c>
      <c r="AT49" s="26">
        <f t="shared" si="24"/>
        <v>0</v>
      </c>
      <c r="AV49" s="28">
        <f t="shared" si="25"/>
        <v>0</v>
      </c>
      <c r="AX49" s="32">
        <f t="shared" si="26"/>
        <v>0</v>
      </c>
      <c r="AY49" s="54"/>
      <c r="AZ49" s="32">
        <f t="shared" si="27"/>
        <v>0</v>
      </c>
      <c r="BB49" s="32">
        <f t="shared" si="28"/>
        <v>0</v>
      </c>
      <c r="BD49" s="34">
        <f t="shared" si="29"/>
        <v>0</v>
      </c>
      <c r="BF49" s="34">
        <f t="shared" si="30"/>
        <v>0</v>
      </c>
      <c r="BH49" s="108">
        <f t="shared" si="31"/>
        <v>0</v>
      </c>
      <c r="BI49" s="111">
        <v>1</v>
      </c>
      <c r="BJ49" s="112">
        <f t="shared" si="59"/>
        <v>5600000</v>
      </c>
    </row>
    <row r="50" spans="1:62" ht="14.4" x14ac:dyDescent="0.3">
      <c r="A50" s="2" t="s">
        <v>53</v>
      </c>
      <c r="B50" s="2" t="s">
        <v>109</v>
      </c>
      <c r="C50" s="2" t="s">
        <v>104</v>
      </c>
      <c r="D50" s="3">
        <f t="shared" si="4"/>
        <v>42</v>
      </c>
      <c r="E50" s="2" t="s">
        <v>141</v>
      </c>
      <c r="F50" s="2" t="s">
        <v>142</v>
      </c>
      <c r="G50" s="19">
        <f t="shared" si="5"/>
        <v>89</v>
      </c>
      <c r="H50" s="2" t="s">
        <v>112</v>
      </c>
      <c r="I50" s="6">
        <v>0.19</v>
      </c>
      <c r="J50" s="56">
        <v>336134.45</v>
      </c>
      <c r="K50" s="5">
        <f t="shared" si="0"/>
        <v>63865.5455</v>
      </c>
      <c r="L50" s="5">
        <f t="shared" si="6"/>
        <v>400000</v>
      </c>
      <c r="M50" s="57">
        <v>546218.49</v>
      </c>
      <c r="N50" s="5">
        <f t="shared" si="1"/>
        <v>103781.5131</v>
      </c>
      <c r="O50" s="5">
        <f t="shared" si="34"/>
        <v>650000</v>
      </c>
      <c r="P50" s="57">
        <v>378151.26</v>
      </c>
      <c r="Q50" s="5">
        <f t="shared" si="2"/>
        <v>71848.739400000006</v>
      </c>
      <c r="R50" s="5">
        <f t="shared" si="8"/>
        <v>450000</v>
      </c>
      <c r="S50" s="5">
        <f t="shared" si="9"/>
        <v>420168.06666666665</v>
      </c>
      <c r="T50" s="5">
        <f t="shared" si="3"/>
        <v>79831.93266666666</v>
      </c>
      <c r="U50" s="15">
        <f t="shared" si="33"/>
        <v>500000</v>
      </c>
      <c r="V50" s="15">
        <f t="shared" si="11"/>
        <v>37394957.93333333</v>
      </c>
      <c r="W50" s="15">
        <f t="shared" si="12"/>
        <v>7105042.0073333327</v>
      </c>
      <c r="X50" s="15">
        <f t="shared" si="58"/>
        <v>44500000</v>
      </c>
      <c r="Y50" s="5">
        <f t="shared" si="32"/>
        <v>108012.34497346434</v>
      </c>
      <c r="Z50" s="170">
        <f t="shared" si="14"/>
        <v>0.21602468994692867</v>
      </c>
      <c r="AA50" s="171"/>
      <c r="AB50" s="5">
        <f t="shared" si="15"/>
        <v>0</v>
      </c>
      <c r="AC50" s="19"/>
      <c r="AD50" s="5">
        <f t="shared" si="16"/>
        <v>0</v>
      </c>
      <c r="AE50" s="2"/>
      <c r="AF50" s="5">
        <f t="shared" si="17"/>
        <v>0</v>
      </c>
      <c r="AG50" s="2"/>
      <c r="AH50" s="5">
        <f t="shared" si="18"/>
        <v>0</v>
      </c>
      <c r="AI50" s="2"/>
      <c r="AJ50" s="5">
        <f t="shared" si="19"/>
        <v>0</v>
      </c>
      <c r="AK50" s="2"/>
      <c r="AL50" s="5">
        <f t="shared" si="20"/>
        <v>0</v>
      </c>
      <c r="AM50" s="2"/>
      <c r="AN50" s="5">
        <f t="shared" si="21"/>
        <v>0</v>
      </c>
      <c r="AO50" s="2"/>
      <c r="AP50" s="5">
        <f t="shared" si="22"/>
        <v>0</v>
      </c>
      <c r="AQ50" s="2"/>
      <c r="AR50" s="5">
        <f t="shared" si="23"/>
        <v>0</v>
      </c>
      <c r="AS50" s="29"/>
      <c r="AT50" s="30">
        <f t="shared" si="24"/>
        <v>0</v>
      </c>
      <c r="AU50" s="2"/>
      <c r="AV50" s="5">
        <f t="shared" si="25"/>
        <v>0</v>
      </c>
      <c r="AW50" s="2"/>
      <c r="AX50" s="5">
        <f t="shared" si="26"/>
        <v>0</v>
      </c>
      <c r="AY50" s="55"/>
      <c r="AZ50" s="5">
        <f t="shared" si="27"/>
        <v>0</v>
      </c>
      <c r="BA50" s="2"/>
      <c r="BB50" s="5">
        <f t="shared" si="28"/>
        <v>0</v>
      </c>
      <c r="BC50" s="2">
        <v>19</v>
      </c>
      <c r="BD50" s="5">
        <f t="shared" si="29"/>
        <v>9500000</v>
      </c>
      <c r="BE50" s="2">
        <v>70</v>
      </c>
      <c r="BF50" s="5">
        <f t="shared" si="30"/>
        <v>35000000</v>
      </c>
      <c r="BG50" s="2"/>
      <c r="BH50" s="5">
        <f t="shared" si="31"/>
        <v>0</v>
      </c>
      <c r="BI50" s="1"/>
      <c r="BJ50" s="1"/>
    </row>
    <row r="51" spans="1:62" ht="14.4" x14ac:dyDescent="0.3">
      <c r="A51" s="2" t="s">
        <v>53</v>
      </c>
      <c r="B51" s="2" t="s">
        <v>109</v>
      </c>
      <c r="C51" s="2" t="s">
        <v>104</v>
      </c>
      <c r="D51" s="3">
        <f t="shared" si="4"/>
        <v>43</v>
      </c>
      <c r="E51" s="2" t="s">
        <v>143</v>
      </c>
      <c r="F51" s="2" t="s">
        <v>144</v>
      </c>
      <c r="G51" s="19">
        <f t="shared" si="5"/>
        <v>21</v>
      </c>
      <c r="H51" s="2" t="s">
        <v>112</v>
      </c>
      <c r="I51" s="6">
        <v>0.19</v>
      </c>
      <c r="J51" s="56">
        <v>756302.52</v>
      </c>
      <c r="K51" s="5">
        <f t="shared" si="0"/>
        <v>143697.47880000001</v>
      </c>
      <c r="L51" s="5">
        <f t="shared" si="6"/>
        <v>900000</v>
      </c>
      <c r="M51" s="57">
        <v>966386.55</v>
      </c>
      <c r="N51" s="5">
        <f t="shared" si="1"/>
        <v>183613.44450000001</v>
      </c>
      <c r="O51" s="5">
        <f t="shared" si="34"/>
        <v>1150000</v>
      </c>
      <c r="P51" s="57">
        <v>798319.33</v>
      </c>
      <c r="Q51" s="5">
        <f t="shared" si="2"/>
        <v>151680.6727</v>
      </c>
      <c r="R51" s="5">
        <f t="shared" si="8"/>
        <v>950000</v>
      </c>
      <c r="S51" s="5">
        <f t="shared" si="9"/>
        <v>840336.1333333333</v>
      </c>
      <c r="T51" s="5">
        <f t="shared" si="3"/>
        <v>159663.86533333332</v>
      </c>
      <c r="U51" s="15">
        <f t="shared" si="33"/>
        <v>1000000</v>
      </c>
      <c r="V51" s="15">
        <f t="shared" si="11"/>
        <v>17647058.800000001</v>
      </c>
      <c r="W51" s="15">
        <f t="shared" si="12"/>
        <v>3352941.1720000003</v>
      </c>
      <c r="X51" s="15">
        <f t="shared" si="58"/>
        <v>21000000</v>
      </c>
      <c r="Y51" s="5">
        <f t="shared" si="32"/>
        <v>108012.34497346434</v>
      </c>
      <c r="Z51" s="170">
        <f t="shared" si="14"/>
        <v>0.10801234497346433</v>
      </c>
      <c r="AA51" s="171"/>
      <c r="AB51" s="5">
        <f t="shared" si="15"/>
        <v>0</v>
      </c>
      <c r="AC51" s="19"/>
      <c r="AD51" s="5">
        <f t="shared" si="16"/>
        <v>0</v>
      </c>
      <c r="AE51" s="2"/>
      <c r="AF51" s="5">
        <f t="shared" si="17"/>
        <v>0</v>
      </c>
      <c r="AG51" s="2"/>
      <c r="AH51" s="5">
        <f t="shared" si="18"/>
        <v>0</v>
      </c>
      <c r="AI51" s="2"/>
      <c r="AJ51" s="5">
        <f t="shared" si="19"/>
        <v>0</v>
      </c>
      <c r="AK51" s="2"/>
      <c r="AL51" s="5">
        <f t="shared" si="20"/>
        <v>0</v>
      </c>
      <c r="AM51" s="2"/>
      <c r="AN51" s="5">
        <f t="shared" si="21"/>
        <v>0</v>
      </c>
      <c r="AO51" s="2"/>
      <c r="AP51" s="5">
        <f t="shared" si="22"/>
        <v>0</v>
      </c>
      <c r="AQ51" s="2">
        <v>4</v>
      </c>
      <c r="AR51" s="5">
        <f t="shared" si="23"/>
        <v>4000000</v>
      </c>
      <c r="AS51" s="29"/>
      <c r="AT51" s="30">
        <f t="shared" si="24"/>
        <v>0</v>
      </c>
      <c r="AU51" s="2"/>
      <c r="AV51" s="5">
        <f t="shared" si="25"/>
        <v>0</v>
      </c>
      <c r="AW51" s="2"/>
      <c r="AX51" s="5">
        <f t="shared" si="26"/>
        <v>0</v>
      </c>
      <c r="AY51" s="55"/>
      <c r="AZ51" s="5">
        <f t="shared" si="27"/>
        <v>0</v>
      </c>
      <c r="BA51" s="2"/>
      <c r="BB51" s="5">
        <f t="shared" si="28"/>
        <v>0</v>
      </c>
      <c r="BC51" s="2">
        <v>17</v>
      </c>
      <c r="BD51" s="5">
        <f t="shared" si="29"/>
        <v>17000000</v>
      </c>
      <c r="BE51" s="2"/>
      <c r="BF51" s="5">
        <f t="shared" si="30"/>
        <v>0</v>
      </c>
      <c r="BG51" s="2"/>
      <c r="BH51" s="5">
        <f t="shared" si="31"/>
        <v>0</v>
      </c>
      <c r="BI51" s="1"/>
      <c r="BJ51" s="1"/>
    </row>
    <row r="52" spans="1:62" ht="14.4" x14ac:dyDescent="0.3">
      <c r="A52" s="2" t="s">
        <v>53</v>
      </c>
      <c r="B52" s="2" t="s">
        <v>109</v>
      </c>
      <c r="C52" s="2" t="s">
        <v>104</v>
      </c>
      <c r="D52" s="3">
        <f t="shared" si="4"/>
        <v>44</v>
      </c>
      <c r="E52" s="2" t="s">
        <v>145</v>
      </c>
      <c r="F52" s="2" t="s">
        <v>146</v>
      </c>
      <c r="G52" s="19">
        <f t="shared" si="5"/>
        <v>0</v>
      </c>
      <c r="H52" s="2" t="s">
        <v>112</v>
      </c>
      <c r="I52" s="6">
        <v>0.19</v>
      </c>
      <c r="J52" s="37">
        <v>1092436.97</v>
      </c>
      <c r="K52" s="8">
        <f t="shared" si="0"/>
        <v>207563.02429999999</v>
      </c>
      <c r="L52" s="8">
        <f t="shared" si="6"/>
        <v>1300000</v>
      </c>
      <c r="M52" s="40">
        <v>1176470.5900000001</v>
      </c>
      <c r="N52" s="10">
        <f t="shared" si="1"/>
        <v>223529.41210000002</v>
      </c>
      <c r="O52" s="10">
        <f t="shared" si="34"/>
        <v>1400000</v>
      </c>
      <c r="P52" s="42">
        <v>1512605.04</v>
      </c>
      <c r="Q52" s="12">
        <f t="shared" si="2"/>
        <v>287394.95760000002</v>
      </c>
      <c r="R52" s="12">
        <f t="shared" si="8"/>
        <v>1800000</v>
      </c>
      <c r="S52" s="5">
        <f t="shared" si="9"/>
        <v>1260504.2</v>
      </c>
      <c r="T52" s="5">
        <f t="shared" si="3"/>
        <v>239495.79799999998</v>
      </c>
      <c r="U52" s="15">
        <f t="shared" si="33"/>
        <v>1500000</v>
      </c>
      <c r="V52" s="15">
        <f t="shared" si="11"/>
        <v>0</v>
      </c>
      <c r="W52" s="15">
        <f t="shared" si="12"/>
        <v>0</v>
      </c>
      <c r="X52" s="15">
        <f t="shared" si="58"/>
        <v>0</v>
      </c>
      <c r="Y52" s="16">
        <f t="shared" si="32"/>
        <v>216024.68994692867</v>
      </c>
      <c r="Z52" s="17">
        <f t="shared" si="14"/>
        <v>0.14401645996461912</v>
      </c>
      <c r="AA52" s="144"/>
      <c r="AB52" s="139">
        <f t="shared" si="15"/>
        <v>0</v>
      </c>
      <c r="AD52" s="8">
        <f t="shared" si="16"/>
        <v>0</v>
      </c>
      <c r="AF52" s="21">
        <f t="shared" si="17"/>
        <v>0</v>
      </c>
      <c r="AH52" s="21">
        <f t="shared" si="18"/>
        <v>0</v>
      </c>
      <c r="AJ52" s="21">
        <f t="shared" si="19"/>
        <v>0</v>
      </c>
      <c r="AL52" s="16">
        <f t="shared" si="20"/>
        <v>0</v>
      </c>
      <c r="AN52" s="16">
        <f t="shared" si="21"/>
        <v>0</v>
      </c>
      <c r="AP52" s="16">
        <f t="shared" si="22"/>
        <v>0</v>
      </c>
      <c r="AR52" s="24">
        <f t="shared" si="23"/>
        <v>0</v>
      </c>
      <c r="AT52" s="26">
        <f t="shared" si="24"/>
        <v>0</v>
      </c>
      <c r="AV52" s="28">
        <f t="shared" si="25"/>
        <v>0</v>
      </c>
      <c r="AX52" s="32">
        <f t="shared" si="26"/>
        <v>0</v>
      </c>
      <c r="AY52" s="54"/>
      <c r="AZ52" s="32">
        <f t="shared" si="27"/>
        <v>0</v>
      </c>
      <c r="BB52" s="32">
        <f t="shared" si="28"/>
        <v>0</v>
      </c>
      <c r="BD52" s="34">
        <f t="shared" si="29"/>
        <v>0</v>
      </c>
      <c r="BF52" s="34">
        <f t="shared" si="30"/>
        <v>0</v>
      </c>
      <c r="BH52" s="108">
        <f t="shared" si="31"/>
        <v>0</v>
      </c>
      <c r="BI52" s="111">
        <v>1</v>
      </c>
      <c r="BJ52" s="112">
        <f>BI52*U52</f>
        <v>1500000</v>
      </c>
    </row>
    <row r="53" spans="1:62" ht="14.4" x14ac:dyDescent="0.3">
      <c r="A53" s="2" t="s">
        <v>53</v>
      </c>
      <c r="B53" s="2" t="s">
        <v>109</v>
      </c>
      <c r="C53" s="2" t="s">
        <v>104</v>
      </c>
      <c r="D53" s="3">
        <f t="shared" si="4"/>
        <v>45</v>
      </c>
      <c r="E53" s="2" t="s">
        <v>147</v>
      </c>
      <c r="F53" s="2" t="s">
        <v>148</v>
      </c>
      <c r="G53" s="19">
        <f t="shared" si="5"/>
        <v>8</v>
      </c>
      <c r="H53" s="2" t="s">
        <v>149</v>
      </c>
      <c r="I53" s="6">
        <v>0.19</v>
      </c>
      <c r="J53" s="37">
        <v>2310924.37</v>
      </c>
      <c r="K53" s="8">
        <f t="shared" si="0"/>
        <v>439075.63030000002</v>
      </c>
      <c r="L53" s="8">
        <f t="shared" si="6"/>
        <v>2750000</v>
      </c>
      <c r="M53" s="40">
        <v>2352941.1800000002</v>
      </c>
      <c r="N53" s="10">
        <f t="shared" si="1"/>
        <v>447058.82420000003</v>
      </c>
      <c r="O53" s="10">
        <f t="shared" si="34"/>
        <v>2800000</v>
      </c>
      <c r="P53" s="42">
        <v>1638655.46</v>
      </c>
      <c r="Q53" s="12">
        <f t="shared" si="2"/>
        <v>311344.53739999997</v>
      </c>
      <c r="R53" s="12">
        <f t="shared" si="8"/>
        <v>1950000</v>
      </c>
      <c r="S53" s="5">
        <f t="shared" si="9"/>
        <v>2100840.3366666669</v>
      </c>
      <c r="T53" s="5">
        <f t="shared" si="3"/>
        <v>399159.66396666673</v>
      </c>
      <c r="U53" s="15">
        <f t="shared" si="33"/>
        <v>2500000</v>
      </c>
      <c r="V53" s="15">
        <f t="shared" si="11"/>
        <v>16806722.693333335</v>
      </c>
      <c r="W53" s="15">
        <f t="shared" si="12"/>
        <v>3193277.3117333339</v>
      </c>
      <c r="X53" s="15">
        <f t="shared" si="58"/>
        <v>20000000</v>
      </c>
      <c r="Y53" s="16">
        <f t="shared" si="32"/>
        <v>389444.04818493075</v>
      </c>
      <c r="Z53" s="17">
        <f t="shared" si="14"/>
        <v>0.1557776192739723</v>
      </c>
      <c r="AA53" s="144"/>
      <c r="AB53" s="139">
        <f t="shared" si="15"/>
        <v>0</v>
      </c>
      <c r="AD53" s="8">
        <f t="shared" si="16"/>
        <v>0</v>
      </c>
      <c r="AF53" s="21">
        <f t="shared" si="17"/>
        <v>0</v>
      </c>
      <c r="AH53" s="21">
        <f t="shared" si="18"/>
        <v>0</v>
      </c>
      <c r="AI53" s="20">
        <v>2</v>
      </c>
      <c r="AJ53" s="21">
        <f t="shared" si="19"/>
        <v>5000000</v>
      </c>
      <c r="AL53" s="16">
        <f t="shared" si="20"/>
        <v>0</v>
      </c>
      <c r="AN53" s="16">
        <f t="shared" si="21"/>
        <v>0</v>
      </c>
      <c r="AP53" s="16">
        <f t="shared" si="22"/>
        <v>0</v>
      </c>
      <c r="AR53" s="24">
        <f t="shared" si="23"/>
        <v>0</v>
      </c>
      <c r="AT53" s="26">
        <f t="shared" si="24"/>
        <v>0</v>
      </c>
      <c r="AV53" s="28">
        <f t="shared" si="25"/>
        <v>0</v>
      </c>
      <c r="AW53" s="31">
        <v>3</v>
      </c>
      <c r="AX53" s="32">
        <f t="shared" si="26"/>
        <v>7500000</v>
      </c>
      <c r="AY53" s="54"/>
      <c r="AZ53" s="32">
        <f t="shared" si="27"/>
        <v>0</v>
      </c>
      <c r="BB53" s="32">
        <f t="shared" si="28"/>
        <v>0</v>
      </c>
      <c r="BC53" s="33">
        <v>2</v>
      </c>
      <c r="BD53" s="34">
        <f t="shared" si="29"/>
        <v>5000000</v>
      </c>
      <c r="BE53" s="33">
        <v>1</v>
      </c>
      <c r="BF53" s="34">
        <f t="shared" si="30"/>
        <v>2500000</v>
      </c>
      <c r="BH53" s="34">
        <f t="shared" si="31"/>
        <v>0</v>
      </c>
      <c r="BI53" s="1"/>
      <c r="BJ53" s="1"/>
    </row>
    <row r="54" spans="1:62" ht="14.4" x14ac:dyDescent="0.3">
      <c r="A54" s="2" t="s">
        <v>53</v>
      </c>
      <c r="B54" s="2" t="s">
        <v>109</v>
      </c>
      <c r="C54" s="2" t="s">
        <v>104</v>
      </c>
      <c r="D54" s="3">
        <f t="shared" si="4"/>
        <v>46</v>
      </c>
      <c r="E54" s="2" t="s">
        <v>150</v>
      </c>
      <c r="F54" s="2" t="s">
        <v>151</v>
      </c>
      <c r="G54" s="19">
        <f t="shared" si="5"/>
        <v>3</v>
      </c>
      <c r="H54" s="2" t="s">
        <v>112</v>
      </c>
      <c r="I54" s="6">
        <v>0.19</v>
      </c>
      <c r="J54" s="37">
        <v>546218.49</v>
      </c>
      <c r="K54" s="8">
        <f t="shared" si="0"/>
        <v>103781.5131</v>
      </c>
      <c r="L54" s="8">
        <f t="shared" si="6"/>
        <v>650000</v>
      </c>
      <c r="M54" s="40">
        <v>663865.55000000005</v>
      </c>
      <c r="N54" s="10">
        <f t="shared" si="1"/>
        <v>126134.45450000001</v>
      </c>
      <c r="O54" s="10">
        <f t="shared" si="34"/>
        <v>790000</v>
      </c>
      <c r="P54" s="42">
        <v>554621.85</v>
      </c>
      <c r="Q54" s="12">
        <f t="shared" si="2"/>
        <v>105378.15149999999</v>
      </c>
      <c r="R54" s="12">
        <f t="shared" si="8"/>
        <v>660000</v>
      </c>
      <c r="S54" s="5">
        <f t="shared" si="9"/>
        <v>588235.29666666675</v>
      </c>
      <c r="T54" s="5">
        <f t="shared" si="3"/>
        <v>111764.70636666668</v>
      </c>
      <c r="U54" s="15">
        <f t="shared" si="33"/>
        <v>700000</v>
      </c>
      <c r="V54" s="15">
        <f t="shared" si="11"/>
        <v>1764705.8900000001</v>
      </c>
      <c r="W54" s="15">
        <f t="shared" si="12"/>
        <v>335294.11910000001</v>
      </c>
      <c r="X54" s="15">
        <f t="shared" si="58"/>
        <v>2100000</v>
      </c>
      <c r="Y54" s="16">
        <f t="shared" si="32"/>
        <v>63770.421565696633</v>
      </c>
      <c r="Z54" s="17">
        <f t="shared" si="14"/>
        <v>9.1100602236709474E-2</v>
      </c>
      <c r="AA54" s="144"/>
      <c r="AB54" s="139">
        <f t="shared" si="15"/>
        <v>0</v>
      </c>
      <c r="AD54" s="8">
        <f t="shared" si="16"/>
        <v>0</v>
      </c>
      <c r="AF54" s="21">
        <f t="shared" si="17"/>
        <v>0</v>
      </c>
      <c r="AH54" s="21">
        <f t="shared" si="18"/>
        <v>0</v>
      </c>
      <c r="AJ54" s="21">
        <f t="shared" si="19"/>
        <v>0</v>
      </c>
      <c r="AL54" s="16">
        <f t="shared" si="20"/>
        <v>0</v>
      </c>
      <c r="AN54" s="16">
        <f t="shared" si="21"/>
        <v>0</v>
      </c>
      <c r="AP54" s="16">
        <f t="shared" si="22"/>
        <v>0</v>
      </c>
      <c r="AR54" s="24">
        <f t="shared" si="23"/>
        <v>0</v>
      </c>
      <c r="AT54" s="26">
        <f t="shared" si="24"/>
        <v>0</v>
      </c>
      <c r="AV54" s="28">
        <f t="shared" si="25"/>
        <v>0</v>
      </c>
      <c r="AW54" s="31">
        <v>1</v>
      </c>
      <c r="AX54" s="32">
        <f t="shared" si="26"/>
        <v>700000</v>
      </c>
      <c r="AY54" s="54"/>
      <c r="AZ54" s="32">
        <f t="shared" si="27"/>
        <v>0</v>
      </c>
      <c r="BB54" s="32">
        <f t="shared" si="28"/>
        <v>0</v>
      </c>
      <c r="BC54" s="33">
        <v>1</v>
      </c>
      <c r="BD54" s="34">
        <f t="shared" si="29"/>
        <v>700000</v>
      </c>
      <c r="BE54" s="33">
        <v>1</v>
      </c>
      <c r="BF54" s="34">
        <f t="shared" si="30"/>
        <v>700000</v>
      </c>
      <c r="BH54" s="34">
        <f t="shared" si="31"/>
        <v>0</v>
      </c>
      <c r="BI54" s="1"/>
      <c r="BJ54" s="1"/>
    </row>
    <row r="55" spans="1:62" ht="14.4" x14ac:dyDescent="0.3">
      <c r="A55" s="2" t="s">
        <v>53</v>
      </c>
      <c r="B55" s="2" t="s">
        <v>109</v>
      </c>
      <c r="C55" s="2" t="s">
        <v>104</v>
      </c>
      <c r="D55" s="3">
        <f t="shared" si="4"/>
        <v>47</v>
      </c>
      <c r="E55" s="2" t="s">
        <v>152</v>
      </c>
      <c r="F55" s="2" t="s">
        <v>153</v>
      </c>
      <c r="G55" s="19">
        <f t="shared" si="5"/>
        <v>4</v>
      </c>
      <c r="H55" s="2" t="s">
        <v>149</v>
      </c>
      <c r="I55" s="6">
        <v>0.19</v>
      </c>
      <c r="J55" s="37">
        <v>11764705.880000001</v>
      </c>
      <c r="K55" s="8">
        <f t="shared" si="0"/>
        <v>2235294.1172000002</v>
      </c>
      <c r="L55" s="8">
        <f t="shared" si="6"/>
        <v>14000000</v>
      </c>
      <c r="M55" s="40">
        <v>9243697.4800000004</v>
      </c>
      <c r="N55" s="10">
        <f t="shared" si="1"/>
        <v>1756302.5212000001</v>
      </c>
      <c r="O55" s="10">
        <f t="shared" si="34"/>
        <v>11000000</v>
      </c>
      <c r="P55" s="42">
        <v>9243697.4800000004</v>
      </c>
      <c r="Q55" s="12">
        <f t="shared" si="2"/>
        <v>1756302.5212000001</v>
      </c>
      <c r="R55" s="12">
        <f t="shared" si="8"/>
        <v>11000000</v>
      </c>
      <c r="S55" s="5">
        <f t="shared" si="9"/>
        <v>10084033.613333333</v>
      </c>
      <c r="T55" s="5">
        <f t="shared" si="3"/>
        <v>1915966.3865333335</v>
      </c>
      <c r="U55" s="15">
        <f t="shared" si="33"/>
        <v>12000000</v>
      </c>
      <c r="V55" s="15">
        <f t="shared" si="11"/>
        <v>40336134.453333333</v>
      </c>
      <c r="W55" s="15">
        <f t="shared" si="12"/>
        <v>7663865.5461333338</v>
      </c>
      <c r="X55" s="15">
        <f t="shared" si="58"/>
        <v>48000000</v>
      </c>
      <c r="Y55" s="16">
        <f t="shared" si="32"/>
        <v>1414213.562373095</v>
      </c>
      <c r="Z55" s="17">
        <f t="shared" si="14"/>
        <v>0.11785113019775792</v>
      </c>
      <c r="AA55" s="143"/>
      <c r="AB55" s="139">
        <f t="shared" si="15"/>
        <v>0</v>
      </c>
      <c r="AC55" s="18">
        <v>1</v>
      </c>
      <c r="AD55" s="8">
        <f t="shared" si="16"/>
        <v>12000000</v>
      </c>
      <c r="AF55" s="21">
        <f t="shared" si="17"/>
        <v>0</v>
      </c>
      <c r="AH55" s="21">
        <f t="shared" si="18"/>
        <v>0</v>
      </c>
      <c r="AJ55" s="21">
        <f t="shared" si="19"/>
        <v>0</v>
      </c>
      <c r="AK55" s="22">
        <v>1</v>
      </c>
      <c r="AL55" s="16">
        <f t="shared" si="20"/>
        <v>12000000</v>
      </c>
      <c r="AN55" s="16">
        <f t="shared" si="21"/>
        <v>0</v>
      </c>
      <c r="AP55" s="16">
        <f t="shared" si="22"/>
        <v>0</v>
      </c>
      <c r="AR55" s="24">
        <f t="shared" si="23"/>
        <v>0</v>
      </c>
      <c r="AT55" s="26">
        <f t="shared" si="24"/>
        <v>0</v>
      </c>
      <c r="AV55" s="28">
        <f t="shared" si="25"/>
        <v>0</v>
      </c>
      <c r="AW55" s="31">
        <v>1</v>
      </c>
      <c r="AX55" s="32">
        <f t="shared" si="26"/>
        <v>12000000</v>
      </c>
      <c r="AY55" s="54"/>
      <c r="AZ55" s="32">
        <f t="shared" si="27"/>
        <v>0</v>
      </c>
      <c r="BB55" s="32">
        <f t="shared" si="28"/>
        <v>0</v>
      </c>
      <c r="BC55" s="33">
        <v>1</v>
      </c>
      <c r="BD55" s="34">
        <f t="shared" si="29"/>
        <v>12000000</v>
      </c>
      <c r="BF55" s="34">
        <f t="shared" si="30"/>
        <v>0</v>
      </c>
      <c r="BH55" s="34">
        <f t="shared" si="31"/>
        <v>0</v>
      </c>
      <c r="BI55" s="1"/>
      <c r="BJ55" s="1"/>
    </row>
    <row r="56" spans="1:62" ht="14.4" x14ac:dyDescent="0.3">
      <c r="A56" s="2" t="s">
        <v>53</v>
      </c>
      <c r="B56" s="2" t="s">
        <v>109</v>
      </c>
      <c r="C56" s="2" t="s">
        <v>104</v>
      </c>
      <c r="D56" s="3">
        <f t="shared" si="4"/>
        <v>48</v>
      </c>
      <c r="E56" s="2" t="s">
        <v>152</v>
      </c>
      <c r="F56" s="2" t="s">
        <v>154</v>
      </c>
      <c r="G56" s="19">
        <f t="shared" si="5"/>
        <v>2</v>
      </c>
      <c r="H56" s="2" t="s">
        <v>112</v>
      </c>
      <c r="I56" s="6">
        <v>0.19</v>
      </c>
      <c r="J56" s="37">
        <v>2016806.72</v>
      </c>
      <c r="K56" s="8">
        <f t="shared" si="0"/>
        <v>383193.27679999999</v>
      </c>
      <c r="L56" s="8">
        <f t="shared" si="6"/>
        <v>2400000</v>
      </c>
      <c r="M56" s="40">
        <v>1596638.66</v>
      </c>
      <c r="N56" s="10">
        <f t="shared" si="1"/>
        <v>303361.34539999999</v>
      </c>
      <c r="O56" s="10">
        <f t="shared" si="34"/>
        <v>1900000</v>
      </c>
      <c r="P56" s="42">
        <v>1428571.43</v>
      </c>
      <c r="Q56" s="12">
        <f t="shared" si="2"/>
        <v>271428.57169999997</v>
      </c>
      <c r="R56" s="12">
        <f t="shared" si="8"/>
        <v>1700000</v>
      </c>
      <c r="S56" s="5">
        <f t="shared" si="9"/>
        <v>1680672.2699999998</v>
      </c>
      <c r="T56" s="5">
        <f t="shared" si="3"/>
        <v>319327.73129999998</v>
      </c>
      <c r="U56" s="15">
        <f t="shared" si="33"/>
        <v>2000000</v>
      </c>
      <c r="V56" s="15">
        <f t="shared" si="11"/>
        <v>3361344.5399999996</v>
      </c>
      <c r="W56" s="15">
        <f t="shared" si="12"/>
        <v>638655.46259999997</v>
      </c>
      <c r="X56" s="15">
        <f t="shared" si="58"/>
        <v>4000000</v>
      </c>
      <c r="Y56" s="16">
        <f t="shared" si="32"/>
        <v>294392.02887759492</v>
      </c>
      <c r="Z56" s="17">
        <f t="shared" si="14"/>
        <v>0.14719601443879746</v>
      </c>
      <c r="AA56" s="143"/>
      <c r="AB56" s="139">
        <f t="shared" si="15"/>
        <v>0</v>
      </c>
      <c r="AC56" s="18">
        <v>1</v>
      </c>
      <c r="AD56" s="8">
        <f t="shared" si="16"/>
        <v>2000000</v>
      </c>
      <c r="AF56" s="21">
        <f t="shared" si="17"/>
        <v>0</v>
      </c>
      <c r="AH56" s="21">
        <f t="shared" si="18"/>
        <v>0</v>
      </c>
      <c r="AJ56" s="21">
        <f t="shared" si="19"/>
        <v>0</v>
      </c>
      <c r="AL56" s="16">
        <f t="shared" si="20"/>
        <v>0</v>
      </c>
      <c r="AN56" s="16">
        <f t="shared" si="21"/>
        <v>0</v>
      </c>
      <c r="AP56" s="16">
        <f t="shared" si="22"/>
        <v>0</v>
      </c>
      <c r="AR56" s="24">
        <f t="shared" si="23"/>
        <v>0</v>
      </c>
      <c r="AS56" s="25">
        <v>0</v>
      </c>
      <c r="AT56" s="26">
        <f t="shared" si="24"/>
        <v>0</v>
      </c>
      <c r="AV56" s="28">
        <f t="shared" si="25"/>
        <v>0</v>
      </c>
      <c r="AX56" s="32">
        <f t="shared" si="26"/>
        <v>0</v>
      </c>
      <c r="AY56" s="54"/>
      <c r="AZ56" s="32">
        <f t="shared" si="27"/>
        <v>0</v>
      </c>
      <c r="BB56" s="32">
        <f t="shared" si="28"/>
        <v>0</v>
      </c>
      <c r="BC56" s="33">
        <v>1</v>
      </c>
      <c r="BD56" s="34">
        <f t="shared" si="29"/>
        <v>2000000</v>
      </c>
      <c r="BF56" s="34">
        <f t="shared" si="30"/>
        <v>0</v>
      </c>
      <c r="BH56" s="34">
        <f t="shared" si="31"/>
        <v>0</v>
      </c>
      <c r="BI56" s="1"/>
      <c r="BJ56" s="1"/>
    </row>
    <row r="57" spans="1:62" ht="14.4" x14ac:dyDescent="0.3">
      <c r="A57" s="2" t="s">
        <v>53</v>
      </c>
      <c r="B57" s="2" t="s">
        <v>109</v>
      </c>
      <c r="C57" s="2" t="s">
        <v>104</v>
      </c>
      <c r="D57" s="3">
        <f t="shared" si="4"/>
        <v>49</v>
      </c>
      <c r="E57" s="2" t="s">
        <v>155</v>
      </c>
      <c r="F57" s="2" t="s">
        <v>156</v>
      </c>
      <c r="G57" s="19">
        <f t="shared" si="5"/>
        <v>2</v>
      </c>
      <c r="H57" s="2" t="s">
        <v>157</v>
      </c>
      <c r="I57" s="6">
        <v>0.19</v>
      </c>
      <c r="J57" s="37">
        <v>16806722.690000001</v>
      </c>
      <c r="K57" s="8">
        <f t="shared" si="0"/>
        <v>3193277.3111000005</v>
      </c>
      <c r="L57" s="8">
        <f t="shared" si="6"/>
        <v>20000000</v>
      </c>
      <c r="M57" s="40">
        <v>13445378.15</v>
      </c>
      <c r="N57" s="10">
        <f t="shared" si="1"/>
        <v>2554621.8485000003</v>
      </c>
      <c r="O57" s="10">
        <f t="shared" si="34"/>
        <v>16000000</v>
      </c>
      <c r="P57" s="42">
        <v>15126050.42</v>
      </c>
      <c r="Q57" s="12">
        <f t="shared" si="2"/>
        <v>2873949.5797999999</v>
      </c>
      <c r="R57" s="12">
        <f t="shared" si="8"/>
        <v>18000000</v>
      </c>
      <c r="S57" s="5">
        <f t="shared" si="9"/>
        <v>15126050.420000002</v>
      </c>
      <c r="T57" s="5">
        <f t="shared" si="3"/>
        <v>2873949.5798000004</v>
      </c>
      <c r="U57" s="15">
        <f t="shared" si="33"/>
        <v>18000000</v>
      </c>
      <c r="V57" s="15">
        <f t="shared" si="11"/>
        <v>30252100.840000004</v>
      </c>
      <c r="W57" s="15">
        <f>+V57*I57</f>
        <v>5747899.1596000008</v>
      </c>
      <c r="X57" s="15">
        <f t="shared" si="58"/>
        <v>36000000</v>
      </c>
      <c r="Y57" s="16">
        <f t="shared" si="32"/>
        <v>1632993.161855452</v>
      </c>
      <c r="Z57" s="17">
        <f t="shared" si="14"/>
        <v>9.0721842325302893E-2</v>
      </c>
      <c r="AA57" s="144"/>
      <c r="AB57" s="139">
        <f t="shared" si="15"/>
        <v>0</v>
      </c>
      <c r="AD57" s="8">
        <f t="shared" si="16"/>
        <v>0</v>
      </c>
      <c r="AF57" s="21">
        <f t="shared" si="17"/>
        <v>0</v>
      </c>
      <c r="AH57" s="21">
        <f t="shared" si="18"/>
        <v>0</v>
      </c>
      <c r="AI57" s="20">
        <v>1</v>
      </c>
      <c r="AJ57" s="21">
        <f t="shared" si="19"/>
        <v>18000000</v>
      </c>
      <c r="AL57" s="16">
        <f t="shared" si="20"/>
        <v>0</v>
      </c>
      <c r="AN57" s="16">
        <f t="shared" si="21"/>
        <v>0</v>
      </c>
      <c r="AP57" s="16">
        <f t="shared" si="22"/>
        <v>0</v>
      </c>
      <c r="AR57" s="24">
        <f t="shared" si="23"/>
        <v>0</v>
      </c>
      <c r="AS57" s="25">
        <v>1</v>
      </c>
      <c r="AT57" s="26">
        <f t="shared" si="24"/>
        <v>18000000</v>
      </c>
      <c r="AV57" s="28">
        <f t="shared" si="25"/>
        <v>0</v>
      </c>
      <c r="AX57" s="32">
        <f t="shared" si="26"/>
        <v>0</v>
      </c>
      <c r="AY57" s="54"/>
      <c r="AZ57" s="32">
        <f t="shared" si="27"/>
        <v>0</v>
      </c>
      <c r="BB57" s="32">
        <f t="shared" si="28"/>
        <v>0</v>
      </c>
      <c r="BD57" s="34">
        <f t="shared" si="29"/>
        <v>0</v>
      </c>
      <c r="BF57" s="34">
        <f t="shared" si="30"/>
        <v>0</v>
      </c>
      <c r="BH57" s="34">
        <f t="shared" si="31"/>
        <v>0</v>
      </c>
      <c r="BI57" s="1"/>
      <c r="BJ57" s="1"/>
    </row>
    <row r="58" spans="1:62" ht="14.4" x14ac:dyDescent="0.3">
      <c r="A58" s="2" t="s">
        <v>53</v>
      </c>
      <c r="B58" s="2" t="s">
        <v>109</v>
      </c>
      <c r="C58" s="2" t="s">
        <v>104</v>
      </c>
      <c r="D58" s="3">
        <f t="shared" si="4"/>
        <v>50</v>
      </c>
      <c r="E58" s="2" t="s">
        <v>155</v>
      </c>
      <c r="F58" s="2" t="s">
        <v>154</v>
      </c>
      <c r="G58" s="19">
        <f t="shared" si="5"/>
        <v>1</v>
      </c>
      <c r="H58" s="2" t="s">
        <v>112</v>
      </c>
      <c r="I58" s="6">
        <v>0.19</v>
      </c>
      <c r="J58" s="37">
        <v>2268907.56</v>
      </c>
      <c r="K58" s="8">
        <f t="shared" si="0"/>
        <v>431092.43640000001</v>
      </c>
      <c r="L58" s="8">
        <f t="shared" si="6"/>
        <v>2700000</v>
      </c>
      <c r="M58" s="40">
        <v>2941176.47</v>
      </c>
      <c r="N58" s="10">
        <f t="shared" si="1"/>
        <v>558823.52930000005</v>
      </c>
      <c r="O58" s="10">
        <f t="shared" si="34"/>
        <v>3500000</v>
      </c>
      <c r="P58" s="42">
        <v>2352941.1800000002</v>
      </c>
      <c r="Q58" s="12">
        <f t="shared" si="2"/>
        <v>447058.82420000003</v>
      </c>
      <c r="R58" s="12">
        <f t="shared" si="8"/>
        <v>2800000</v>
      </c>
      <c r="S58" s="5">
        <f t="shared" si="9"/>
        <v>2521008.4033333338</v>
      </c>
      <c r="T58" s="5">
        <f t="shared" si="3"/>
        <v>478991.59663333342</v>
      </c>
      <c r="U58" s="15">
        <f t="shared" si="33"/>
        <v>3000000</v>
      </c>
      <c r="V58" s="15">
        <f t="shared" si="11"/>
        <v>2521008.4033333338</v>
      </c>
      <c r="W58" s="15">
        <f t="shared" si="12"/>
        <v>478991.59663333342</v>
      </c>
      <c r="X58" s="15">
        <f t="shared" si="58"/>
        <v>3000000</v>
      </c>
      <c r="Y58" s="16">
        <f t="shared" si="32"/>
        <v>355902.60840104369</v>
      </c>
      <c r="Z58" s="17">
        <f t="shared" si="14"/>
        <v>0.11863420280034789</v>
      </c>
      <c r="AA58" s="144"/>
      <c r="AB58" s="139">
        <f t="shared" si="15"/>
        <v>0</v>
      </c>
      <c r="AD58" s="8">
        <f t="shared" si="16"/>
        <v>0</v>
      </c>
      <c r="AF58" s="21">
        <f t="shared" si="17"/>
        <v>0</v>
      </c>
      <c r="AH58" s="21">
        <f t="shared" si="18"/>
        <v>0</v>
      </c>
      <c r="AJ58" s="21">
        <f t="shared" si="19"/>
        <v>0</v>
      </c>
      <c r="AL58" s="16">
        <f t="shared" si="20"/>
        <v>0</v>
      </c>
      <c r="AN58" s="16">
        <f t="shared" si="21"/>
        <v>0</v>
      </c>
      <c r="AP58" s="16">
        <f t="shared" si="22"/>
        <v>0</v>
      </c>
      <c r="AR58" s="24">
        <f>AQ58*U58</f>
        <v>0</v>
      </c>
      <c r="AS58" s="25">
        <v>1</v>
      </c>
      <c r="AT58" s="26">
        <f t="shared" si="24"/>
        <v>3000000</v>
      </c>
      <c r="AV58" s="28">
        <f t="shared" si="25"/>
        <v>0</v>
      </c>
      <c r="AX58" s="32">
        <f t="shared" si="26"/>
        <v>0</v>
      </c>
      <c r="AY58" s="54"/>
      <c r="AZ58" s="32">
        <f t="shared" si="27"/>
        <v>0</v>
      </c>
      <c r="BB58" s="32">
        <f t="shared" si="28"/>
        <v>0</v>
      </c>
      <c r="BD58" s="34">
        <f t="shared" si="29"/>
        <v>0</v>
      </c>
      <c r="BF58" s="34">
        <f t="shared" si="30"/>
        <v>0</v>
      </c>
      <c r="BH58" s="34">
        <f t="shared" si="31"/>
        <v>0</v>
      </c>
      <c r="BI58" s="1"/>
      <c r="BJ58" s="1"/>
    </row>
    <row r="59" spans="1:62" ht="14.4" x14ac:dyDescent="0.3">
      <c r="A59" s="2" t="s">
        <v>53</v>
      </c>
      <c r="B59" s="2" t="s">
        <v>109</v>
      </c>
      <c r="C59" s="2" t="s">
        <v>104</v>
      </c>
      <c r="D59" s="3">
        <f t="shared" si="4"/>
        <v>51</v>
      </c>
      <c r="E59" s="2" t="s">
        <v>158</v>
      </c>
      <c r="F59" s="2" t="s">
        <v>159</v>
      </c>
      <c r="G59" s="19">
        <f t="shared" si="5"/>
        <v>1</v>
      </c>
      <c r="H59" s="2" t="s">
        <v>149</v>
      </c>
      <c r="I59" s="6">
        <v>0.19</v>
      </c>
      <c r="J59" s="37">
        <v>2100840.34</v>
      </c>
      <c r="K59" s="8">
        <f t="shared" si="0"/>
        <v>399159.66459999996</v>
      </c>
      <c r="L59" s="8">
        <f t="shared" si="6"/>
        <v>2500000</v>
      </c>
      <c r="M59" s="40">
        <v>1848739.5</v>
      </c>
      <c r="N59" s="10">
        <f t="shared" si="1"/>
        <v>351260.505</v>
      </c>
      <c r="O59" s="10">
        <f t="shared" si="34"/>
        <v>2200000</v>
      </c>
      <c r="P59" s="42">
        <v>2100840.34</v>
      </c>
      <c r="Q59" s="12">
        <f t="shared" si="2"/>
        <v>399159.66459999996</v>
      </c>
      <c r="R59" s="12">
        <f t="shared" si="8"/>
        <v>2500000</v>
      </c>
      <c r="S59" s="5">
        <f t="shared" si="9"/>
        <v>2016806.7266666666</v>
      </c>
      <c r="T59" s="5">
        <f t="shared" si="3"/>
        <v>383193.27806666668</v>
      </c>
      <c r="U59" s="15">
        <f t="shared" si="33"/>
        <v>2400000</v>
      </c>
      <c r="V59" s="15">
        <f t="shared" si="11"/>
        <v>2016806.7266666666</v>
      </c>
      <c r="W59" s="15">
        <f t="shared" si="12"/>
        <v>383193.27806666668</v>
      </c>
      <c r="X59" s="15">
        <f t="shared" si="58"/>
        <v>2400000</v>
      </c>
      <c r="Y59" s="16">
        <f t="shared" si="32"/>
        <v>141421.35623730952</v>
      </c>
      <c r="Z59" s="17">
        <f t="shared" si="14"/>
        <v>5.8925565098878967E-2</v>
      </c>
      <c r="AA59" s="144"/>
      <c r="AB59" s="139">
        <f t="shared" si="15"/>
        <v>0</v>
      </c>
      <c r="AD59" s="8">
        <f t="shared" si="16"/>
        <v>0</v>
      </c>
      <c r="AF59" s="21">
        <f t="shared" si="17"/>
        <v>0</v>
      </c>
      <c r="AH59" s="21">
        <f t="shared" si="18"/>
        <v>0</v>
      </c>
      <c r="AJ59" s="21">
        <f t="shared" si="19"/>
        <v>0</v>
      </c>
      <c r="AL59" s="16">
        <f t="shared" si="20"/>
        <v>0</v>
      </c>
      <c r="AN59" s="16">
        <f t="shared" si="21"/>
        <v>0</v>
      </c>
      <c r="AP59" s="16">
        <f t="shared" si="22"/>
        <v>0</v>
      </c>
      <c r="AR59" s="24">
        <f t="shared" si="23"/>
        <v>0</v>
      </c>
      <c r="AS59" s="25">
        <v>1</v>
      </c>
      <c r="AT59" s="26">
        <f t="shared" si="24"/>
        <v>2400000</v>
      </c>
      <c r="AV59" s="28">
        <f t="shared" si="25"/>
        <v>0</v>
      </c>
      <c r="AX59" s="32">
        <f t="shared" si="26"/>
        <v>0</v>
      </c>
      <c r="AY59" s="54"/>
      <c r="AZ59" s="32">
        <f t="shared" si="27"/>
        <v>0</v>
      </c>
      <c r="BB59" s="32">
        <f t="shared" si="28"/>
        <v>0</v>
      </c>
      <c r="BD59" s="34">
        <f t="shared" si="29"/>
        <v>0</v>
      </c>
      <c r="BF59" s="34">
        <f t="shared" si="30"/>
        <v>0</v>
      </c>
      <c r="BH59" s="34">
        <f t="shared" si="31"/>
        <v>0</v>
      </c>
      <c r="BI59" s="1"/>
      <c r="BJ59" s="1"/>
    </row>
    <row r="60" spans="1:62" ht="14.4" x14ac:dyDescent="0.3">
      <c r="A60" s="2" t="s">
        <v>53</v>
      </c>
      <c r="B60" s="2" t="s">
        <v>109</v>
      </c>
      <c r="C60" s="2" t="s">
        <v>104</v>
      </c>
      <c r="D60" s="3">
        <f t="shared" si="4"/>
        <v>52</v>
      </c>
      <c r="E60" s="2" t="s">
        <v>160</v>
      </c>
      <c r="F60" s="2" t="s">
        <v>161</v>
      </c>
      <c r="G60" s="19">
        <f t="shared" si="5"/>
        <v>1</v>
      </c>
      <c r="H60" s="2" t="s">
        <v>149</v>
      </c>
      <c r="I60" s="6">
        <v>0.19</v>
      </c>
      <c r="J60" s="37">
        <v>3193277.31</v>
      </c>
      <c r="K60" s="8">
        <f t="shared" si="0"/>
        <v>606722.68890000007</v>
      </c>
      <c r="L60" s="8">
        <f t="shared" si="6"/>
        <v>3800000</v>
      </c>
      <c r="M60" s="40">
        <v>3445378.15</v>
      </c>
      <c r="N60" s="10">
        <f t="shared" si="1"/>
        <v>654621.84849999996</v>
      </c>
      <c r="O60" s="10">
        <f t="shared" si="34"/>
        <v>4100000</v>
      </c>
      <c r="P60" s="42">
        <v>3949579.83</v>
      </c>
      <c r="Q60" s="12">
        <f t="shared" si="2"/>
        <v>750420.16769999999</v>
      </c>
      <c r="R60" s="12">
        <f t="shared" si="8"/>
        <v>4700000</v>
      </c>
      <c r="S60" s="5">
        <f t="shared" si="9"/>
        <v>3529411.7633333332</v>
      </c>
      <c r="T60" s="5">
        <f t="shared" si="3"/>
        <v>670588.2350333333</v>
      </c>
      <c r="U60" s="15">
        <f t="shared" si="33"/>
        <v>4200000</v>
      </c>
      <c r="V60" s="15">
        <f t="shared" si="11"/>
        <v>3529411.7633333332</v>
      </c>
      <c r="W60" s="15">
        <f t="shared" si="12"/>
        <v>670588.2350333333</v>
      </c>
      <c r="X60" s="15">
        <f t="shared" si="58"/>
        <v>4200000</v>
      </c>
      <c r="Y60" s="16">
        <f t="shared" si="32"/>
        <v>374165.73867739411</v>
      </c>
      <c r="Z60" s="17">
        <f t="shared" si="14"/>
        <v>8.9087080637474794E-2</v>
      </c>
      <c r="AA60" s="144"/>
      <c r="AB60" s="139">
        <f t="shared" si="15"/>
        <v>0</v>
      </c>
      <c r="AD60" s="8">
        <f t="shared" si="16"/>
        <v>0</v>
      </c>
      <c r="AF60" s="21">
        <f t="shared" si="17"/>
        <v>0</v>
      </c>
      <c r="AH60" s="21">
        <f t="shared" si="18"/>
        <v>0</v>
      </c>
      <c r="AJ60" s="21">
        <f t="shared" si="19"/>
        <v>0</v>
      </c>
      <c r="AL60" s="16">
        <f t="shared" si="20"/>
        <v>0</v>
      </c>
      <c r="AN60" s="16">
        <f t="shared" si="21"/>
        <v>0</v>
      </c>
      <c r="AP60" s="16">
        <f t="shared" si="22"/>
        <v>0</v>
      </c>
      <c r="AR60" s="24">
        <f t="shared" si="23"/>
        <v>0</v>
      </c>
      <c r="AS60" s="25">
        <v>1</v>
      </c>
      <c r="AT60" s="26">
        <f t="shared" si="24"/>
        <v>4200000</v>
      </c>
      <c r="AV60" s="28">
        <f t="shared" si="25"/>
        <v>0</v>
      </c>
      <c r="AX60" s="32">
        <f t="shared" si="26"/>
        <v>0</v>
      </c>
      <c r="AY60" s="54"/>
      <c r="AZ60" s="32">
        <f t="shared" si="27"/>
        <v>0</v>
      </c>
      <c r="BB60" s="32">
        <f t="shared" si="28"/>
        <v>0</v>
      </c>
      <c r="BD60" s="34">
        <f t="shared" si="29"/>
        <v>0</v>
      </c>
      <c r="BF60" s="34">
        <f t="shared" si="30"/>
        <v>0</v>
      </c>
      <c r="BH60" s="34">
        <f t="shared" si="31"/>
        <v>0</v>
      </c>
      <c r="BI60" s="1"/>
      <c r="BJ60" s="1"/>
    </row>
    <row r="61" spans="1:62" ht="14.4" x14ac:dyDescent="0.3">
      <c r="A61" s="2" t="s">
        <v>53</v>
      </c>
      <c r="B61" s="2" t="s">
        <v>109</v>
      </c>
      <c r="C61" s="2" t="s">
        <v>104</v>
      </c>
      <c r="D61" s="3">
        <f t="shared" si="4"/>
        <v>53</v>
      </c>
      <c r="E61" s="2" t="s">
        <v>162</v>
      </c>
      <c r="F61" s="2" t="s">
        <v>163</v>
      </c>
      <c r="G61" s="19">
        <f t="shared" si="5"/>
        <v>1</v>
      </c>
      <c r="H61" s="2" t="s">
        <v>149</v>
      </c>
      <c r="I61" s="6">
        <v>0.19</v>
      </c>
      <c r="J61" s="37">
        <v>5462184.8700000001</v>
      </c>
      <c r="K61" s="8">
        <f t="shared" si="0"/>
        <v>1037815.1253000001</v>
      </c>
      <c r="L61" s="8">
        <f t="shared" si="6"/>
        <v>6500000</v>
      </c>
      <c r="M61" s="40">
        <v>5126050.42</v>
      </c>
      <c r="N61" s="10">
        <f t="shared" si="1"/>
        <v>973949.57979999995</v>
      </c>
      <c r="O61" s="10">
        <f t="shared" si="34"/>
        <v>6100000</v>
      </c>
      <c r="P61" s="42">
        <v>4537815.13</v>
      </c>
      <c r="Q61" s="12">
        <f t="shared" si="2"/>
        <v>862184.87470000004</v>
      </c>
      <c r="R61" s="12">
        <f t="shared" si="8"/>
        <v>5400000</v>
      </c>
      <c r="S61" s="5">
        <f t="shared" si="9"/>
        <v>5042016.8066666657</v>
      </c>
      <c r="T61" s="5">
        <f t="shared" si="3"/>
        <v>957983.19326666649</v>
      </c>
      <c r="U61" s="15">
        <f t="shared" si="33"/>
        <v>6000000</v>
      </c>
      <c r="V61" s="15">
        <f t="shared" si="11"/>
        <v>5042016.8066666657</v>
      </c>
      <c r="W61" s="15">
        <f t="shared" si="12"/>
        <v>957983.19326666649</v>
      </c>
      <c r="X61" s="15">
        <f t="shared" si="58"/>
        <v>6000000</v>
      </c>
      <c r="Y61" s="16">
        <f t="shared" si="32"/>
        <v>454606.05656619521</v>
      </c>
      <c r="Z61" s="17">
        <f t="shared" si="14"/>
        <v>7.5767676094365868E-2</v>
      </c>
      <c r="AA61" s="144"/>
      <c r="AB61" s="139">
        <f t="shared" si="15"/>
        <v>0</v>
      </c>
      <c r="AD61" s="8">
        <f t="shared" si="16"/>
        <v>0</v>
      </c>
      <c r="AF61" s="21">
        <f t="shared" si="17"/>
        <v>0</v>
      </c>
      <c r="AH61" s="21">
        <f t="shared" si="18"/>
        <v>0</v>
      </c>
      <c r="AJ61" s="21">
        <f t="shared" si="19"/>
        <v>0</v>
      </c>
      <c r="AL61" s="16">
        <f t="shared" si="20"/>
        <v>0</v>
      </c>
      <c r="AN61" s="16">
        <f t="shared" si="21"/>
        <v>0</v>
      </c>
      <c r="AP61" s="16">
        <f t="shared" si="22"/>
        <v>0</v>
      </c>
      <c r="AR61" s="24">
        <f t="shared" si="23"/>
        <v>0</v>
      </c>
      <c r="AS61" s="25">
        <v>1</v>
      </c>
      <c r="AT61" s="26">
        <f t="shared" si="24"/>
        <v>6000000</v>
      </c>
      <c r="AV61" s="28">
        <f t="shared" si="25"/>
        <v>0</v>
      </c>
      <c r="AX61" s="32">
        <f t="shared" si="26"/>
        <v>0</v>
      </c>
      <c r="AY61" s="54"/>
      <c r="AZ61" s="32">
        <f t="shared" si="27"/>
        <v>0</v>
      </c>
      <c r="BB61" s="32">
        <f t="shared" si="28"/>
        <v>0</v>
      </c>
      <c r="BD61" s="34">
        <f t="shared" si="29"/>
        <v>0</v>
      </c>
      <c r="BF61" s="34">
        <f t="shared" si="30"/>
        <v>0</v>
      </c>
      <c r="BH61" s="34">
        <f t="shared" si="31"/>
        <v>0</v>
      </c>
      <c r="BI61" s="1"/>
      <c r="BJ61" s="1"/>
    </row>
    <row r="62" spans="1:62" ht="14.4" x14ac:dyDescent="0.3">
      <c r="A62" s="2" t="s">
        <v>53</v>
      </c>
      <c r="B62" s="2" t="s">
        <v>109</v>
      </c>
      <c r="C62" s="2" t="s">
        <v>104</v>
      </c>
      <c r="D62" s="3">
        <f t="shared" si="4"/>
        <v>54</v>
      </c>
      <c r="E62" s="2" t="s">
        <v>164</v>
      </c>
      <c r="F62" s="2" t="s">
        <v>165</v>
      </c>
      <c r="G62" s="19">
        <f t="shared" si="5"/>
        <v>1</v>
      </c>
      <c r="H62" s="2" t="s">
        <v>149</v>
      </c>
      <c r="I62" s="6">
        <v>0.19</v>
      </c>
      <c r="J62" s="37">
        <v>10924369.75</v>
      </c>
      <c r="K62" s="8">
        <f t="shared" si="0"/>
        <v>2075630.2524999999</v>
      </c>
      <c r="L62" s="8">
        <f t="shared" si="6"/>
        <v>13000000</v>
      </c>
      <c r="M62" s="40">
        <v>11008403.359999999</v>
      </c>
      <c r="N62" s="10">
        <f t="shared" si="1"/>
        <v>2091596.6383999998</v>
      </c>
      <c r="O62" s="10">
        <f t="shared" si="34"/>
        <v>13100000</v>
      </c>
      <c r="P62" s="42">
        <v>10336134.449999999</v>
      </c>
      <c r="Q62" s="12">
        <f t="shared" si="2"/>
        <v>1963865.5454999998</v>
      </c>
      <c r="R62" s="12">
        <f t="shared" si="8"/>
        <v>12300000</v>
      </c>
      <c r="S62" s="5">
        <f t="shared" si="9"/>
        <v>10756302.52</v>
      </c>
      <c r="T62" s="5">
        <f t="shared" si="3"/>
        <v>2043697.4787999999</v>
      </c>
      <c r="U62" s="15">
        <f t="shared" si="33"/>
        <v>12800000</v>
      </c>
      <c r="V62" s="15">
        <f t="shared" si="11"/>
        <v>10756302.52</v>
      </c>
      <c r="W62" s="15">
        <f t="shared" si="12"/>
        <v>2043697.4787999999</v>
      </c>
      <c r="X62" s="15">
        <f t="shared" si="58"/>
        <v>12800000</v>
      </c>
      <c r="Y62" s="16">
        <f t="shared" si="32"/>
        <v>355902.60840104369</v>
      </c>
      <c r="Z62" s="17">
        <f t="shared" si="14"/>
        <v>2.780489128133154E-2</v>
      </c>
      <c r="AA62" s="144"/>
      <c r="AB62" s="139">
        <f t="shared" si="15"/>
        <v>0</v>
      </c>
      <c r="AD62" s="8">
        <f t="shared" si="16"/>
        <v>0</v>
      </c>
      <c r="AF62" s="21">
        <f t="shared" si="17"/>
        <v>0</v>
      </c>
      <c r="AH62" s="21">
        <f t="shared" si="18"/>
        <v>0</v>
      </c>
      <c r="AI62" s="20">
        <v>1</v>
      </c>
      <c r="AJ62" s="21">
        <f t="shared" si="19"/>
        <v>12800000</v>
      </c>
      <c r="AL62" s="16">
        <f t="shared" si="20"/>
        <v>0</v>
      </c>
      <c r="AN62" s="16">
        <f t="shared" si="21"/>
        <v>0</v>
      </c>
      <c r="AP62" s="16">
        <f t="shared" si="22"/>
        <v>0</v>
      </c>
      <c r="AR62" s="24">
        <f t="shared" si="23"/>
        <v>0</v>
      </c>
      <c r="AT62" s="26">
        <f t="shared" si="24"/>
        <v>0</v>
      </c>
      <c r="AV62" s="28">
        <f t="shared" si="25"/>
        <v>0</v>
      </c>
      <c r="AX62" s="32">
        <f t="shared" si="26"/>
        <v>0</v>
      </c>
      <c r="AY62" s="54"/>
      <c r="AZ62" s="32">
        <f t="shared" si="27"/>
        <v>0</v>
      </c>
      <c r="BB62" s="32">
        <f t="shared" si="28"/>
        <v>0</v>
      </c>
      <c r="BD62" s="34">
        <f t="shared" si="29"/>
        <v>0</v>
      </c>
      <c r="BF62" s="34">
        <f t="shared" si="30"/>
        <v>0</v>
      </c>
      <c r="BH62" s="34">
        <f t="shared" si="31"/>
        <v>0</v>
      </c>
      <c r="BI62" s="1"/>
      <c r="BJ62" s="1"/>
    </row>
    <row r="63" spans="1:62" ht="14.4" x14ac:dyDescent="0.3">
      <c r="A63" s="2" t="s">
        <v>53</v>
      </c>
      <c r="B63" s="2" t="s">
        <v>109</v>
      </c>
      <c r="C63" s="2" t="s">
        <v>104</v>
      </c>
      <c r="D63" s="3">
        <f t="shared" si="4"/>
        <v>55</v>
      </c>
      <c r="E63" s="2" t="s">
        <v>166</v>
      </c>
      <c r="F63" s="2" t="s">
        <v>167</v>
      </c>
      <c r="G63" s="19">
        <f t="shared" si="5"/>
        <v>10</v>
      </c>
      <c r="H63" s="2" t="s">
        <v>149</v>
      </c>
      <c r="I63" s="6">
        <v>0.19</v>
      </c>
      <c r="J63" s="37">
        <v>99159.66</v>
      </c>
      <c r="K63" s="8">
        <f t="shared" si="0"/>
        <v>18840.3354</v>
      </c>
      <c r="L63" s="8">
        <f t="shared" si="6"/>
        <v>118000</v>
      </c>
      <c r="M63" s="40">
        <v>111764.71</v>
      </c>
      <c r="N63" s="10">
        <f t="shared" si="1"/>
        <v>21235.294900000001</v>
      </c>
      <c r="O63" s="10">
        <f t="shared" si="34"/>
        <v>133000</v>
      </c>
      <c r="P63" s="42">
        <v>91596.64</v>
      </c>
      <c r="Q63" s="12">
        <f t="shared" si="2"/>
        <v>17403.3616</v>
      </c>
      <c r="R63" s="12">
        <f t="shared" si="8"/>
        <v>109000</v>
      </c>
      <c r="S63" s="5">
        <f t="shared" si="9"/>
        <v>100840.33666666667</v>
      </c>
      <c r="T63" s="5">
        <f t="shared" si="3"/>
        <v>19159.663966666667</v>
      </c>
      <c r="U63" s="15">
        <f t="shared" si="33"/>
        <v>120000</v>
      </c>
      <c r="V63" s="15">
        <f t="shared" si="11"/>
        <v>1008403.3666666667</v>
      </c>
      <c r="W63" s="15">
        <f t="shared" si="12"/>
        <v>191596.63966666668</v>
      </c>
      <c r="X63" s="15">
        <f t="shared" si="58"/>
        <v>1200000</v>
      </c>
      <c r="Y63" s="16">
        <f t="shared" si="32"/>
        <v>9899.4949366116653</v>
      </c>
      <c r="Z63" s="17">
        <f t="shared" si="14"/>
        <v>8.2495791138430544E-2</v>
      </c>
      <c r="AA63" s="143"/>
      <c r="AB63" s="139">
        <f t="shared" si="15"/>
        <v>0</v>
      </c>
      <c r="AC63" s="18">
        <v>10</v>
      </c>
      <c r="AD63" s="8">
        <f t="shared" si="16"/>
        <v>1200000</v>
      </c>
      <c r="AF63" s="21">
        <f t="shared" si="17"/>
        <v>0</v>
      </c>
      <c r="AH63" s="21">
        <f t="shared" si="18"/>
        <v>0</v>
      </c>
      <c r="AJ63" s="21">
        <f t="shared" si="19"/>
        <v>0</v>
      </c>
      <c r="AL63" s="16">
        <f t="shared" si="20"/>
        <v>0</v>
      </c>
      <c r="AN63" s="16">
        <f t="shared" si="21"/>
        <v>0</v>
      </c>
      <c r="AP63" s="16">
        <f t="shared" si="22"/>
        <v>0</v>
      </c>
      <c r="AR63" s="24">
        <f t="shared" si="23"/>
        <v>0</v>
      </c>
      <c r="AT63" s="26">
        <f t="shared" si="24"/>
        <v>0</v>
      </c>
      <c r="AV63" s="28">
        <f t="shared" si="25"/>
        <v>0</v>
      </c>
      <c r="AX63" s="32">
        <f t="shared" si="26"/>
        <v>0</v>
      </c>
      <c r="AY63" s="54"/>
      <c r="AZ63" s="32">
        <f t="shared" si="27"/>
        <v>0</v>
      </c>
      <c r="BB63" s="32">
        <f t="shared" si="28"/>
        <v>0</v>
      </c>
      <c r="BD63" s="34">
        <f t="shared" si="29"/>
        <v>0</v>
      </c>
      <c r="BF63" s="34">
        <f t="shared" si="30"/>
        <v>0</v>
      </c>
      <c r="BH63" s="34">
        <f t="shared" si="31"/>
        <v>0</v>
      </c>
      <c r="BI63" s="1"/>
      <c r="BJ63" s="1"/>
    </row>
    <row r="64" spans="1:62" ht="14.4" x14ac:dyDescent="0.3">
      <c r="A64" s="2" t="s">
        <v>53</v>
      </c>
      <c r="B64" s="2" t="s">
        <v>109</v>
      </c>
      <c r="C64" s="2" t="s">
        <v>104</v>
      </c>
      <c r="D64" s="3">
        <f t="shared" si="4"/>
        <v>56</v>
      </c>
      <c r="E64" s="2" t="s">
        <v>168</v>
      </c>
      <c r="F64" s="2" t="s">
        <v>169</v>
      </c>
      <c r="G64" s="19">
        <f t="shared" si="5"/>
        <v>0</v>
      </c>
      <c r="H64" s="2" t="s">
        <v>149</v>
      </c>
      <c r="I64" s="6">
        <v>0.19</v>
      </c>
      <c r="J64" s="37">
        <v>1512605.04</v>
      </c>
      <c r="K64" s="8">
        <f t="shared" si="0"/>
        <v>287394.95760000002</v>
      </c>
      <c r="L64" s="8">
        <f t="shared" si="6"/>
        <v>1800000</v>
      </c>
      <c r="M64" s="40">
        <v>1344537.82</v>
      </c>
      <c r="N64" s="10">
        <f t="shared" si="1"/>
        <v>255462.18580000001</v>
      </c>
      <c r="O64" s="10">
        <f t="shared" si="34"/>
        <v>1600000</v>
      </c>
      <c r="P64" s="42">
        <v>1428571.43</v>
      </c>
      <c r="Q64" s="12">
        <f t="shared" si="2"/>
        <v>271428.57169999997</v>
      </c>
      <c r="R64" s="12">
        <f t="shared" si="8"/>
        <v>1700000</v>
      </c>
      <c r="S64" s="5">
        <f t="shared" si="9"/>
        <v>1428571.43</v>
      </c>
      <c r="T64" s="5">
        <f t="shared" si="3"/>
        <v>271428.57169999997</v>
      </c>
      <c r="U64" s="15">
        <f t="shared" si="33"/>
        <v>1700000</v>
      </c>
      <c r="V64" s="15">
        <f t="shared" si="11"/>
        <v>0</v>
      </c>
      <c r="W64" s="15">
        <f t="shared" si="12"/>
        <v>0</v>
      </c>
      <c r="X64" s="15">
        <f t="shared" si="58"/>
        <v>0</v>
      </c>
      <c r="Y64" s="16">
        <f t="shared" si="32"/>
        <v>81649.658092772603</v>
      </c>
      <c r="Z64" s="17">
        <f t="shared" si="14"/>
        <v>4.8029210642807414E-2</v>
      </c>
      <c r="AA64" s="144"/>
      <c r="AB64" s="139">
        <f t="shared" si="15"/>
        <v>0</v>
      </c>
      <c r="AD64" s="8">
        <f t="shared" si="16"/>
        <v>0</v>
      </c>
      <c r="AF64" s="21">
        <f t="shared" si="17"/>
        <v>0</v>
      </c>
      <c r="AH64" s="21">
        <f t="shared" si="18"/>
        <v>0</v>
      </c>
      <c r="AJ64" s="21">
        <f t="shared" si="19"/>
        <v>0</v>
      </c>
      <c r="AL64" s="16">
        <f t="shared" si="20"/>
        <v>0</v>
      </c>
      <c r="AN64" s="16">
        <f t="shared" si="21"/>
        <v>0</v>
      </c>
      <c r="AP64" s="16">
        <f t="shared" si="22"/>
        <v>0</v>
      </c>
      <c r="AR64" s="24">
        <f t="shared" si="23"/>
        <v>0</v>
      </c>
      <c r="AT64" s="26">
        <f t="shared" si="24"/>
        <v>0</v>
      </c>
      <c r="AV64" s="28">
        <f t="shared" si="25"/>
        <v>0</v>
      </c>
      <c r="AX64" s="32">
        <f t="shared" si="26"/>
        <v>0</v>
      </c>
      <c r="AY64" s="54"/>
      <c r="AZ64" s="32">
        <f t="shared" si="27"/>
        <v>0</v>
      </c>
      <c r="BB64" s="32">
        <f t="shared" si="28"/>
        <v>0</v>
      </c>
      <c r="BD64" s="34">
        <f t="shared" si="29"/>
        <v>0</v>
      </c>
      <c r="BF64" s="34">
        <f t="shared" si="30"/>
        <v>0</v>
      </c>
      <c r="BH64" s="108">
        <f t="shared" si="31"/>
        <v>0</v>
      </c>
      <c r="BI64" s="111">
        <v>1</v>
      </c>
      <c r="BJ64" s="112">
        <f>BI64*U64</f>
        <v>1700000</v>
      </c>
    </row>
    <row r="65" spans="1:62" ht="14.4" x14ac:dyDescent="0.3">
      <c r="A65" s="2" t="s">
        <v>53</v>
      </c>
      <c r="B65" s="2" t="s">
        <v>109</v>
      </c>
      <c r="C65" s="2" t="s">
        <v>104</v>
      </c>
      <c r="D65" s="3">
        <f t="shared" si="4"/>
        <v>57</v>
      </c>
      <c r="E65" s="2" t="s">
        <v>170</v>
      </c>
      <c r="F65" s="2" t="s">
        <v>171</v>
      </c>
      <c r="G65" s="19">
        <f t="shared" si="5"/>
        <v>1</v>
      </c>
      <c r="H65" s="2" t="s">
        <v>149</v>
      </c>
      <c r="I65" s="6">
        <v>0.19</v>
      </c>
      <c r="J65" s="37">
        <v>110924.37</v>
      </c>
      <c r="K65" s="8">
        <f t="shared" si="0"/>
        <v>21075.630300000001</v>
      </c>
      <c r="L65" s="8">
        <f t="shared" si="6"/>
        <v>132000</v>
      </c>
      <c r="M65" s="40">
        <v>105042.02</v>
      </c>
      <c r="N65" s="10">
        <f t="shared" si="1"/>
        <v>19957.983800000002</v>
      </c>
      <c r="O65" s="10">
        <f t="shared" si="34"/>
        <v>125000</v>
      </c>
      <c r="P65" s="42">
        <v>106722.69</v>
      </c>
      <c r="Q65" s="12">
        <f t="shared" si="2"/>
        <v>20277.311099999999</v>
      </c>
      <c r="R65" s="12">
        <f t="shared" si="8"/>
        <v>127000</v>
      </c>
      <c r="S65" s="5">
        <f t="shared" si="9"/>
        <v>107563.02666666667</v>
      </c>
      <c r="T65" s="5">
        <f t="shared" si="3"/>
        <v>20436.97506666667</v>
      </c>
      <c r="U65" s="15">
        <f t="shared" si="33"/>
        <v>128000</v>
      </c>
      <c r="V65" s="15">
        <f t="shared" si="11"/>
        <v>107563.02666666667</v>
      </c>
      <c r="W65" s="15">
        <f t="shared" si="12"/>
        <v>20436.97506666667</v>
      </c>
      <c r="X65" s="15">
        <f t="shared" si="58"/>
        <v>128000</v>
      </c>
      <c r="Y65" s="16">
        <f t="shared" si="32"/>
        <v>2943.9202887759488</v>
      </c>
      <c r="Z65" s="17">
        <f t="shared" si="14"/>
        <v>2.29993772560621E-2</v>
      </c>
      <c r="AA65" s="143"/>
      <c r="AB65" s="139">
        <f t="shared" si="15"/>
        <v>0</v>
      </c>
      <c r="AC65" s="18">
        <v>1</v>
      </c>
      <c r="AD65" s="8">
        <f t="shared" si="16"/>
        <v>128000</v>
      </c>
      <c r="AF65" s="21">
        <f t="shared" si="17"/>
        <v>0</v>
      </c>
      <c r="AH65" s="21">
        <f t="shared" si="18"/>
        <v>0</v>
      </c>
      <c r="AJ65" s="21">
        <f t="shared" si="19"/>
        <v>0</v>
      </c>
      <c r="AL65" s="16">
        <f t="shared" si="20"/>
        <v>0</v>
      </c>
      <c r="AN65" s="16">
        <f t="shared" si="21"/>
        <v>0</v>
      </c>
      <c r="AP65" s="16">
        <f t="shared" si="22"/>
        <v>0</v>
      </c>
      <c r="AR65" s="24">
        <f t="shared" si="23"/>
        <v>0</v>
      </c>
      <c r="AT65" s="26">
        <f t="shared" si="24"/>
        <v>0</v>
      </c>
      <c r="AV65" s="28">
        <f t="shared" si="25"/>
        <v>0</v>
      </c>
      <c r="AX65" s="32">
        <f t="shared" si="26"/>
        <v>0</v>
      </c>
      <c r="AY65" s="54"/>
      <c r="AZ65" s="32">
        <f t="shared" si="27"/>
        <v>0</v>
      </c>
      <c r="BB65" s="32">
        <f t="shared" si="28"/>
        <v>0</v>
      </c>
      <c r="BD65" s="34">
        <f t="shared" si="29"/>
        <v>0</v>
      </c>
      <c r="BF65" s="34">
        <f t="shared" si="30"/>
        <v>0</v>
      </c>
      <c r="BH65" s="34">
        <f t="shared" si="31"/>
        <v>0</v>
      </c>
      <c r="BI65" s="1"/>
    </row>
    <row r="66" spans="1:62" ht="14.4" x14ac:dyDescent="0.3">
      <c r="A66" s="2" t="s">
        <v>53</v>
      </c>
      <c r="B66" s="2" t="s">
        <v>109</v>
      </c>
      <c r="C66" s="2" t="s">
        <v>104</v>
      </c>
      <c r="D66" s="3">
        <f t="shared" si="4"/>
        <v>58</v>
      </c>
      <c r="E66" s="2" t="s">
        <v>172</v>
      </c>
      <c r="F66" s="2" t="s">
        <v>173</v>
      </c>
      <c r="G66" s="19">
        <f t="shared" si="5"/>
        <v>2500</v>
      </c>
      <c r="H66" s="2" t="s">
        <v>58</v>
      </c>
      <c r="I66" s="6">
        <v>0.19</v>
      </c>
      <c r="J66" s="37">
        <v>210.08</v>
      </c>
      <c r="K66" s="8">
        <f t="shared" si="0"/>
        <v>39.915200000000006</v>
      </c>
      <c r="L66" s="8">
        <f t="shared" si="6"/>
        <v>250</v>
      </c>
      <c r="M66" s="40">
        <v>184.87</v>
      </c>
      <c r="N66" s="10">
        <f t="shared" si="1"/>
        <v>35.125300000000003</v>
      </c>
      <c r="O66" s="10">
        <f t="shared" si="34"/>
        <v>220</v>
      </c>
      <c r="P66" s="42">
        <v>235.29</v>
      </c>
      <c r="Q66" s="12">
        <f t="shared" si="2"/>
        <v>44.705100000000002</v>
      </c>
      <c r="R66" s="12">
        <f t="shared" si="8"/>
        <v>280</v>
      </c>
      <c r="S66" s="5">
        <f t="shared" si="9"/>
        <v>210.08</v>
      </c>
      <c r="T66" s="5">
        <f t="shared" si="3"/>
        <v>39.915200000000006</v>
      </c>
      <c r="U66" s="15">
        <f t="shared" si="33"/>
        <v>250</v>
      </c>
      <c r="V66" s="15">
        <f t="shared" si="11"/>
        <v>525200</v>
      </c>
      <c r="W66" s="15">
        <f t="shared" si="12"/>
        <v>99788</v>
      </c>
      <c r="X66" s="15">
        <f t="shared" si="58"/>
        <v>625000</v>
      </c>
      <c r="Y66" s="16">
        <f t="shared" si="32"/>
        <v>24.494897427831781</v>
      </c>
      <c r="Z66" s="17">
        <f t="shared" si="14"/>
        <v>9.7979589711327128E-2</v>
      </c>
      <c r="AA66" s="144"/>
      <c r="AB66" s="139">
        <f t="shared" si="15"/>
        <v>0</v>
      </c>
      <c r="AD66" s="8">
        <f t="shared" si="16"/>
        <v>0</v>
      </c>
      <c r="AF66" s="21">
        <f t="shared" si="17"/>
        <v>0</v>
      </c>
      <c r="AH66" s="21">
        <f t="shared" si="18"/>
        <v>0</v>
      </c>
      <c r="AI66" s="20">
        <v>2000</v>
      </c>
      <c r="AJ66" s="21">
        <f t="shared" si="19"/>
        <v>500000</v>
      </c>
      <c r="AL66" s="16">
        <f t="shared" si="20"/>
        <v>0</v>
      </c>
      <c r="AN66" s="16">
        <f t="shared" si="21"/>
        <v>0</v>
      </c>
      <c r="AP66" s="16">
        <f t="shared" si="22"/>
        <v>0</v>
      </c>
      <c r="AR66" s="24">
        <f t="shared" si="23"/>
        <v>0</v>
      </c>
      <c r="AT66" s="26">
        <f t="shared" si="24"/>
        <v>0</v>
      </c>
      <c r="AV66" s="28">
        <f t="shared" si="25"/>
        <v>0</v>
      </c>
      <c r="AX66" s="32">
        <f t="shared" si="26"/>
        <v>0</v>
      </c>
      <c r="AY66" s="54"/>
      <c r="AZ66" s="32">
        <f t="shared" si="27"/>
        <v>0</v>
      </c>
      <c r="BB66" s="32">
        <f t="shared" si="28"/>
        <v>0</v>
      </c>
      <c r="BC66" s="33">
        <v>500</v>
      </c>
      <c r="BD66" s="34">
        <f t="shared" si="29"/>
        <v>125000</v>
      </c>
      <c r="BF66" s="34">
        <f t="shared" si="30"/>
        <v>0</v>
      </c>
      <c r="BH66" s="34">
        <f t="shared" si="31"/>
        <v>0</v>
      </c>
      <c r="BI66" s="1"/>
      <c r="BJ66" s="1"/>
    </row>
    <row r="67" spans="1:62" ht="14.4" x14ac:dyDescent="0.3">
      <c r="A67" s="2" t="s">
        <v>53</v>
      </c>
      <c r="B67" s="2" t="s">
        <v>109</v>
      </c>
      <c r="C67" s="2" t="s">
        <v>104</v>
      </c>
      <c r="D67" s="3">
        <f t="shared" si="4"/>
        <v>59</v>
      </c>
      <c r="E67" s="2" t="s">
        <v>174</v>
      </c>
      <c r="F67" s="2" t="s">
        <v>175</v>
      </c>
      <c r="G67" s="19">
        <f t="shared" si="5"/>
        <v>0</v>
      </c>
      <c r="H67" s="2" t="s">
        <v>149</v>
      </c>
      <c r="I67" s="6">
        <v>0.19</v>
      </c>
      <c r="J67" s="37">
        <v>5882352.9400000004</v>
      </c>
      <c r="K67" s="8">
        <f t="shared" si="0"/>
        <v>1117647.0586000001</v>
      </c>
      <c r="L67" s="8">
        <f t="shared" si="6"/>
        <v>7000000</v>
      </c>
      <c r="M67" s="40">
        <v>5462184.8700000001</v>
      </c>
      <c r="N67" s="10">
        <f t="shared" si="1"/>
        <v>1037815.1253000001</v>
      </c>
      <c r="O67" s="10">
        <f t="shared" si="34"/>
        <v>6500000</v>
      </c>
      <c r="P67" s="42">
        <v>5798319.3300000001</v>
      </c>
      <c r="Q67" s="12">
        <f t="shared" si="2"/>
        <v>1101680.6727</v>
      </c>
      <c r="R67" s="12">
        <f t="shared" si="8"/>
        <v>6900000</v>
      </c>
      <c r="S67" s="5">
        <f t="shared" si="9"/>
        <v>5714285.7133333338</v>
      </c>
      <c r="T67" s="5">
        <f t="shared" si="3"/>
        <v>1085714.2855333334</v>
      </c>
      <c r="U67" s="15">
        <f t="shared" si="33"/>
        <v>6800000</v>
      </c>
      <c r="V67" s="15">
        <f t="shared" si="11"/>
        <v>0</v>
      </c>
      <c r="W67" s="15">
        <f t="shared" si="12"/>
        <v>0</v>
      </c>
      <c r="X67" s="15">
        <f t="shared" si="58"/>
        <v>0</v>
      </c>
      <c r="Y67" s="16">
        <f t="shared" si="32"/>
        <v>216024.68994692867</v>
      </c>
      <c r="Z67" s="17">
        <f t="shared" si="14"/>
        <v>3.1768336756901272E-2</v>
      </c>
      <c r="AA67" s="144"/>
      <c r="AB67" s="139">
        <f t="shared" si="15"/>
        <v>0</v>
      </c>
      <c r="AD67" s="8">
        <f t="shared" si="16"/>
        <v>0</v>
      </c>
      <c r="AF67" s="21">
        <f t="shared" si="17"/>
        <v>0</v>
      </c>
      <c r="AH67" s="21">
        <f t="shared" si="18"/>
        <v>0</v>
      </c>
      <c r="AJ67" s="21">
        <f t="shared" si="19"/>
        <v>0</v>
      </c>
      <c r="AL67" s="16">
        <f t="shared" si="20"/>
        <v>0</v>
      </c>
      <c r="AN67" s="16">
        <f t="shared" si="21"/>
        <v>0</v>
      </c>
      <c r="AP67" s="16">
        <f t="shared" si="22"/>
        <v>0</v>
      </c>
      <c r="AR67" s="24">
        <f t="shared" si="23"/>
        <v>0</v>
      </c>
      <c r="AT67" s="26">
        <f t="shared" si="24"/>
        <v>0</v>
      </c>
      <c r="AV67" s="28">
        <f t="shared" si="25"/>
        <v>0</v>
      </c>
      <c r="AX67" s="32">
        <f t="shared" si="26"/>
        <v>0</v>
      </c>
      <c r="AY67" s="54"/>
      <c r="AZ67" s="32">
        <f t="shared" si="27"/>
        <v>0</v>
      </c>
      <c r="BB67" s="32">
        <f t="shared" si="28"/>
        <v>0</v>
      </c>
      <c r="BD67" s="34">
        <f t="shared" si="29"/>
        <v>0</v>
      </c>
      <c r="BF67" s="34">
        <f t="shared" si="30"/>
        <v>0</v>
      </c>
      <c r="BH67" s="108">
        <f t="shared" si="31"/>
        <v>0</v>
      </c>
      <c r="BI67" s="111">
        <v>1</v>
      </c>
      <c r="BJ67" s="112">
        <f>BI67*U67</f>
        <v>6800000</v>
      </c>
    </row>
    <row r="68" spans="1:62" ht="14.4" x14ac:dyDescent="0.3">
      <c r="A68" s="2" t="s">
        <v>53</v>
      </c>
      <c r="B68" s="2" t="s">
        <v>109</v>
      </c>
      <c r="C68" s="2" t="s">
        <v>104</v>
      </c>
      <c r="D68" s="3">
        <f t="shared" si="4"/>
        <v>60</v>
      </c>
      <c r="E68" s="2" t="s">
        <v>176</v>
      </c>
      <c r="F68" s="2" t="s">
        <v>177</v>
      </c>
      <c r="G68" s="19">
        <f t="shared" si="5"/>
        <v>1</v>
      </c>
      <c r="H68" s="2" t="s">
        <v>149</v>
      </c>
      <c r="I68" s="6">
        <v>0.19</v>
      </c>
      <c r="J68" s="37">
        <v>4873949.58</v>
      </c>
      <c r="K68" s="8">
        <f t="shared" si="0"/>
        <v>926050.42020000005</v>
      </c>
      <c r="L68" s="8">
        <f t="shared" si="6"/>
        <v>5800000</v>
      </c>
      <c r="M68" s="40">
        <v>4033613.45</v>
      </c>
      <c r="N68" s="10">
        <f t="shared" si="1"/>
        <v>766386.55550000002</v>
      </c>
      <c r="O68" s="10">
        <f t="shared" si="34"/>
        <v>4800000</v>
      </c>
      <c r="P68" s="42">
        <v>4957983.1900000004</v>
      </c>
      <c r="Q68" s="12">
        <f t="shared" si="2"/>
        <v>942016.80610000005</v>
      </c>
      <c r="R68" s="12">
        <f t="shared" si="8"/>
        <v>5900000</v>
      </c>
      <c r="S68" s="5">
        <f t="shared" si="9"/>
        <v>4621848.7400000012</v>
      </c>
      <c r="T68" s="5">
        <f t="shared" si="3"/>
        <v>878151.26060000027</v>
      </c>
      <c r="U68" s="15">
        <f t="shared" si="33"/>
        <v>5500000</v>
      </c>
      <c r="V68" s="15">
        <f t="shared" si="11"/>
        <v>4621848.7400000012</v>
      </c>
      <c r="W68" s="15">
        <f t="shared" si="12"/>
        <v>878151.26060000027</v>
      </c>
      <c r="X68" s="15">
        <f t="shared" si="58"/>
        <v>5500000</v>
      </c>
      <c r="Y68" s="16">
        <f t="shared" si="32"/>
        <v>496655.480858378</v>
      </c>
      <c r="Z68" s="17">
        <f t="shared" si="14"/>
        <v>9.0300996519705093E-2</v>
      </c>
      <c r="AA68" s="144"/>
      <c r="AB68" s="139">
        <f t="shared" si="15"/>
        <v>0</v>
      </c>
      <c r="AD68" s="8">
        <f t="shared" si="16"/>
        <v>0</v>
      </c>
      <c r="AF68" s="21">
        <f t="shared" si="17"/>
        <v>0</v>
      </c>
      <c r="AH68" s="21">
        <f t="shared" si="18"/>
        <v>0</v>
      </c>
      <c r="AJ68" s="21">
        <f t="shared" si="19"/>
        <v>0</v>
      </c>
      <c r="AL68" s="16">
        <f>AK68*U68</f>
        <v>0</v>
      </c>
      <c r="AN68" s="16">
        <f>AM68*U68</f>
        <v>0</v>
      </c>
      <c r="AP68" s="16">
        <f t="shared" si="22"/>
        <v>0</v>
      </c>
      <c r="AR68" s="24">
        <f t="shared" si="23"/>
        <v>0</v>
      </c>
      <c r="AT68" s="26">
        <f t="shared" si="24"/>
        <v>0</v>
      </c>
      <c r="AV68" s="28">
        <f t="shared" si="25"/>
        <v>0</v>
      </c>
      <c r="AW68" s="31">
        <v>1</v>
      </c>
      <c r="AX68" s="32">
        <f t="shared" si="26"/>
        <v>5500000</v>
      </c>
      <c r="AY68" s="54"/>
      <c r="AZ68" s="32">
        <f t="shared" si="27"/>
        <v>0</v>
      </c>
      <c r="BB68" s="32">
        <f t="shared" si="28"/>
        <v>0</v>
      </c>
      <c r="BD68" s="34">
        <f t="shared" si="29"/>
        <v>0</v>
      </c>
      <c r="BF68" s="34">
        <f t="shared" si="30"/>
        <v>0</v>
      </c>
      <c r="BH68" s="34">
        <f t="shared" si="31"/>
        <v>0</v>
      </c>
      <c r="BI68" s="1"/>
      <c r="BJ68" s="1"/>
    </row>
    <row r="69" spans="1:62" ht="14.4" x14ac:dyDescent="0.3">
      <c r="A69" s="2" t="s">
        <v>53</v>
      </c>
      <c r="B69" s="2" t="s">
        <v>109</v>
      </c>
      <c r="C69" s="2" t="s">
        <v>104</v>
      </c>
      <c r="D69" s="3">
        <f t="shared" si="4"/>
        <v>61</v>
      </c>
      <c r="E69" s="2" t="s">
        <v>178</v>
      </c>
      <c r="F69" s="2" t="s">
        <v>179</v>
      </c>
      <c r="G69" s="19">
        <f t="shared" ref="G69:G121" si="60">AC69+AE69+AG69+AI69+AK69+AM69+AO69+AQ69+AS69+AU69+AW69+AY69+BA69+BC69+BE69+BG69+AA69</f>
        <v>6</v>
      </c>
      <c r="H69" s="2" t="s">
        <v>149</v>
      </c>
      <c r="I69" s="6">
        <v>0.19</v>
      </c>
      <c r="J69" s="37">
        <v>3529411.76</v>
      </c>
      <c r="K69" s="8">
        <f t="shared" ref="K69:K121" si="61">J69*I69</f>
        <v>670588.23439999996</v>
      </c>
      <c r="L69" s="8">
        <f t="shared" si="6"/>
        <v>4200000</v>
      </c>
      <c r="M69" s="40">
        <v>3277310.92</v>
      </c>
      <c r="N69" s="10">
        <f t="shared" ref="N69:N120" si="62">M69*I69</f>
        <v>622689.07479999994</v>
      </c>
      <c r="O69" s="10">
        <f t="shared" si="34"/>
        <v>3900000</v>
      </c>
      <c r="P69" s="42">
        <v>2873949.58</v>
      </c>
      <c r="Q69" s="12">
        <f t="shared" ref="Q69:Q120" si="63">P69*I69</f>
        <v>546050.42020000005</v>
      </c>
      <c r="R69" s="12">
        <f t="shared" si="8"/>
        <v>3420000</v>
      </c>
      <c r="S69" s="5">
        <f t="shared" ref="S69:S120" si="64">(J69+M69+P69)/3</f>
        <v>3226890.7533333334</v>
      </c>
      <c r="T69" s="5">
        <f t="shared" ref="T69:T120" si="65">S69*I69</f>
        <v>613109.2431333334</v>
      </c>
      <c r="U69" s="15">
        <f t="shared" si="33"/>
        <v>3840000</v>
      </c>
      <c r="V69" s="15">
        <f t="shared" ref="V69:V121" si="66">+S69*G69</f>
        <v>19361344.52</v>
      </c>
      <c r="W69" s="15">
        <f t="shared" ref="W69:W121" si="67">+V69*I69</f>
        <v>3678655.4588000001</v>
      </c>
      <c r="X69" s="15">
        <f t="shared" ref="X69:X120" si="68">U69*G69</f>
        <v>23040000</v>
      </c>
      <c r="Y69" s="16">
        <f t="shared" ref="Y69:Y120" si="69">_xlfn.STDEV.P(L69,O69,R69)</f>
        <v>321247.56808418024</v>
      </c>
      <c r="Z69" s="17">
        <f t="shared" ref="Z69" si="70">Y69/U69</f>
        <v>8.3658220855255275E-2</v>
      </c>
      <c r="AA69" s="143"/>
      <c r="AB69" s="139">
        <f t="shared" ref="AB69:AB121" si="71">U69*AA69</f>
        <v>0</v>
      </c>
      <c r="AC69" s="18">
        <v>1</v>
      </c>
      <c r="AD69" s="8">
        <f t="shared" si="16"/>
        <v>3840000</v>
      </c>
      <c r="AF69" s="21">
        <f t="shared" si="17"/>
        <v>0</v>
      </c>
      <c r="AH69" s="21">
        <f t="shared" si="18"/>
        <v>0</v>
      </c>
      <c r="AI69" s="20">
        <v>1</v>
      </c>
      <c r="AJ69" s="21">
        <f t="shared" si="19"/>
        <v>3840000</v>
      </c>
      <c r="AK69" s="22">
        <v>1</v>
      </c>
      <c r="AL69" s="16">
        <f t="shared" si="20"/>
        <v>3840000</v>
      </c>
      <c r="AN69" s="16">
        <f t="shared" si="21"/>
        <v>0</v>
      </c>
      <c r="AP69" s="16">
        <f t="shared" si="22"/>
        <v>0</v>
      </c>
      <c r="AR69" s="24">
        <f t="shared" si="23"/>
        <v>0</v>
      </c>
      <c r="AS69" s="25">
        <v>1</v>
      </c>
      <c r="AT69" s="26">
        <f t="shared" si="24"/>
        <v>3840000</v>
      </c>
      <c r="AV69" s="28">
        <f t="shared" si="25"/>
        <v>0</v>
      </c>
      <c r="AW69" s="31">
        <v>2</v>
      </c>
      <c r="AX69" s="32">
        <f t="shared" si="26"/>
        <v>7680000</v>
      </c>
      <c r="AY69" s="54"/>
      <c r="AZ69" s="32">
        <f t="shared" si="27"/>
        <v>0</v>
      </c>
      <c r="BB69" s="32">
        <f t="shared" si="28"/>
        <v>0</v>
      </c>
      <c r="BD69" s="34">
        <f t="shared" si="29"/>
        <v>0</v>
      </c>
      <c r="BF69" s="34">
        <f t="shared" si="30"/>
        <v>0</v>
      </c>
      <c r="BH69" s="34">
        <f t="shared" si="31"/>
        <v>0</v>
      </c>
      <c r="BI69" s="1"/>
      <c r="BJ69" s="1"/>
    </row>
    <row r="70" spans="1:62" ht="14.4" x14ac:dyDescent="0.3">
      <c r="A70" s="2" t="s">
        <v>53</v>
      </c>
      <c r="B70" s="2" t="s">
        <v>109</v>
      </c>
      <c r="C70" s="2" t="s">
        <v>104</v>
      </c>
      <c r="D70" s="3">
        <f t="shared" si="4"/>
        <v>62</v>
      </c>
      <c r="E70" s="2" t="s">
        <v>180</v>
      </c>
      <c r="F70" s="2" t="s">
        <v>181</v>
      </c>
      <c r="G70" s="19">
        <f t="shared" si="60"/>
        <v>3</v>
      </c>
      <c r="H70" s="2" t="s">
        <v>149</v>
      </c>
      <c r="I70" s="6">
        <v>0.19</v>
      </c>
      <c r="J70" s="37">
        <v>10504201.68</v>
      </c>
      <c r="K70" s="8">
        <f t="shared" si="61"/>
        <v>1995798.3192</v>
      </c>
      <c r="L70" s="8">
        <f t="shared" ref="L70:L122" si="72">ROUND((K70+J70),0)</f>
        <v>12500000</v>
      </c>
      <c r="M70" s="40">
        <v>9663865.5500000007</v>
      </c>
      <c r="N70" s="10">
        <f t="shared" si="62"/>
        <v>1836134.4545000002</v>
      </c>
      <c r="O70" s="10">
        <f t="shared" si="34"/>
        <v>11500000</v>
      </c>
      <c r="P70" s="42">
        <v>8067226.8899999997</v>
      </c>
      <c r="Q70" s="12">
        <f t="shared" si="63"/>
        <v>1532773.1091</v>
      </c>
      <c r="R70" s="12">
        <f t="shared" ref="R70:R122" si="73">ROUND((P70+Q70),0)</f>
        <v>9600000</v>
      </c>
      <c r="S70" s="5">
        <f t="shared" si="64"/>
        <v>9411764.706666667</v>
      </c>
      <c r="T70" s="5">
        <f t="shared" si="65"/>
        <v>1788235.2942666668</v>
      </c>
      <c r="U70" s="15">
        <f t="shared" si="33"/>
        <v>11200000</v>
      </c>
      <c r="V70" s="15">
        <f t="shared" si="66"/>
        <v>28235294.120000001</v>
      </c>
      <c r="W70" s="15">
        <f t="shared" si="67"/>
        <v>5364705.8828000007</v>
      </c>
      <c r="X70" s="15">
        <f t="shared" si="68"/>
        <v>33600000</v>
      </c>
      <c r="Y70" s="16">
        <f t="shared" si="69"/>
        <v>1202774.5701779143</v>
      </c>
      <c r="Z70" s="17">
        <f t="shared" si="14"/>
        <v>0.10739058662302807</v>
      </c>
      <c r="AA70" s="144"/>
      <c r="AB70" s="139">
        <f t="shared" si="71"/>
        <v>0</v>
      </c>
      <c r="AD70" s="8">
        <f t="shared" si="16"/>
        <v>0</v>
      </c>
      <c r="AF70" s="21">
        <f t="shared" si="17"/>
        <v>0</v>
      </c>
      <c r="AH70" s="21">
        <f t="shared" si="18"/>
        <v>0</v>
      </c>
      <c r="AI70" s="20">
        <v>1</v>
      </c>
      <c r="AJ70" s="21">
        <f t="shared" si="19"/>
        <v>11200000</v>
      </c>
      <c r="AL70" s="16">
        <f t="shared" si="20"/>
        <v>0</v>
      </c>
      <c r="AN70" s="16">
        <f t="shared" si="21"/>
        <v>0</v>
      </c>
      <c r="AP70" s="16">
        <f t="shared" si="22"/>
        <v>0</v>
      </c>
      <c r="AR70" s="24">
        <f t="shared" si="23"/>
        <v>0</v>
      </c>
      <c r="AS70" s="25">
        <v>1</v>
      </c>
      <c r="AT70" s="26">
        <f t="shared" si="24"/>
        <v>11200000</v>
      </c>
      <c r="AV70" s="28">
        <f t="shared" si="25"/>
        <v>0</v>
      </c>
      <c r="AX70" s="32">
        <f t="shared" si="26"/>
        <v>0</v>
      </c>
      <c r="AY70" s="54"/>
      <c r="AZ70" s="32">
        <f t="shared" ref="AZ70:AZ122" si="74">AY70*U70</f>
        <v>0</v>
      </c>
      <c r="BB70" s="32">
        <f t="shared" si="28"/>
        <v>0</v>
      </c>
      <c r="BC70" s="33">
        <v>1</v>
      </c>
      <c r="BD70" s="34">
        <f t="shared" si="29"/>
        <v>11200000</v>
      </c>
      <c r="BF70" s="34">
        <f t="shared" si="30"/>
        <v>0</v>
      </c>
      <c r="BH70" s="34">
        <f t="shared" si="31"/>
        <v>0</v>
      </c>
      <c r="BI70" s="1"/>
      <c r="BJ70" s="1"/>
    </row>
    <row r="71" spans="1:62" ht="14.4" x14ac:dyDescent="0.3">
      <c r="A71" s="2" t="s">
        <v>53</v>
      </c>
      <c r="B71" s="2" t="s">
        <v>109</v>
      </c>
      <c r="C71" s="2" t="s">
        <v>104</v>
      </c>
      <c r="D71" s="3">
        <f t="shared" si="4"/>
        <v>63</v>
      </c>
      <c r="E71" s="2" t="s">
        <v>182</v>
      </c>
      <c r="F71" s="2" t="s">
        <v>183</v>
      </c>
      <c r="G71" s="19">
        <f t="shared" si="60"/>
        <v>750</v>
      </c>
      <c r="H71" s="2" t="s">
        <v>149</v>
      </c>
      <c r="I71" s="6">
        <v>0.19</v>
      </c>
      <c r="J71" s="37">
        <v>3781.51</v>
      </c>
      <c r="K71" s="8">
        <f t="shared" si="61"/>
        <v>718.48690000000011</v>
      </c>
      <c r="L71" s="8">
        <f t="shared" si="72"/>
        <v>4500</v>
      </c>
      <c r="M71" s="40">
        <v>3613.45</v>
      </c>
      <c r="N71" s="10">
        <f t="shared" si="62"/>
        <v>686.55549999999994</v>
      </c>
      <c r="O71" s="10">
        <f t="shared" si="34"/>
        <v>4300</v>
      </c>
      <c r="P71" s="42">
        <v>2689.08</v>
      </c>
      <c r="Q71" s="12">
        <f t="shared" si="63"/>
        <v>510.92520000000002</v>
      </c>
      <c r="R71" s="12">
        <f t="shared" si="73"/>
        <v>3200</v>
      </c>
      <c r="S71" s="5">
        <f t="shared" si="64"/>
        <v>3361.3466666666668</v>
      </c>
      <c r="T71" s="5">
        <f t="shared" si="65"/>
        <v>638.65586666666672</v>
      </c>
      <c r="U71" s="15">
        <f t="shared" si="33"/>
        <v>4000</v>
      </c>
      <c r="V71" s="15">
        <f t="shared" si="66"/>
        <v>2521010</v>
      </c>
      <c r="W71" s="15">
        <f t="shared" si="67"/>
        <v>478991.9</v>
      </c>
      <c r="X71" s="15">
        <f t="shared" si="68"/>
        <v>3000000</v>
      </c>
      <c r="Y71" s="16">
        <f t="shared" si="69"/>
        <v>571.54760664940829</v>
      </c>
      <c r="Z71" s="17">
        <f t="shared" ref="Z71:Z123" si="75">Y71/U71</f>
        <v>0.14288690166235207</v>
      </c>
      <c r="AA71" s="143"/>
      <c r="AB71" s="139">
        <f t="shared" si="71"/>
        <v>0</v>
      </c>
      <c r="AC71" s="18">
        <v>50</v>
      </c>
      <c r="AD71" s="8">
        <f t="shared" si="16"/>
        <v>200000</v>
      </c>
      <c r="AF71" s="21">
        <f t="shared" si="17"/>
        <v>0</v>
      </c>
      <c r="AH71" s="21">
        <f t="shared" si="18"/>
        <v>0</v>
      </c>
      <c r="AI71" s="20">
        <v>600</v>
      </c>
      <c r="AJ71" s="21">
        <f t="shared" si="19"/>
        <v>2400000</v>
      </c>
      <c r="AL71" s="16">
        <f t="shared" si="20"/>
        <v>0</v>
      </c>
      <c r="AN71" s="16">
        <f t="shared" si="21"/>
        <v>0</v>
      </c>
      <c r="AP71" s="16">
        <f t="shared" si="22"/>
        <v>0</v>
      </c>
      <c r="AR71" s="24">
        <f t="shared" si="23"/>
        <v>0</v>
      </c>
      <c r="AT71" s="26">
        <f t="shared" si="24"/>
        <v>0</v>
      </c>
      <c r="AV71" s="28">
        <f t="shared" si="25"/>
        <v>0</v>
      </c>
      <c r="AW71" s="31">
        <v>100</v>
      </c>
      <c r="AX71" s="32">
        <f t="shared" si="26"/>
        <v>400000</v>
      </c>
      <c r="AY71" s="54"/>
      <c r="AZ71" s="32">
        <f t="shared" si="74"/>
        <v>0</v>
      </c>
      <c r="BB71" s="32">
        <f t="shared" si="28"/>
        <v>0</v>
      </c>
      <c r="BD71" s="34">
        <f t="shared" si="29"/>
        <v>0</v>
      </c>
      <c r="BF71" s="34">
        <f t="shared" si="30"/>
        <v>0</v>
      </c>
      <c r="BH71" s="34">
        <f t="shared" si="31"/>
        <v>0</v>
      </c>
      <c r="BI71" s="1"/>
      <c r="BJ71" s="1"/>
    </row>
    <row r="72" spans="1:62" ht="14.4" x14ac:dyDescent="0.3">
      <c r="A72" s="2" t="s">
        <v>53</v>
      </c>
      <c r="B72" s="2" t="s">
        <v>109</v>
      </c>
      <c r="C72" s="2" t="s">
        <v>104</v>
      </c>
      <c r="D72" s="3">
        <f t="shared" si="4"/>
        <v>64</v>
      </c>
      <c r="E72" s="2" t="s">
        <v>184</v>
      </c>
      <c r="F72" s="2" t="s">
        <v>185</v>
      </c>
      <c r="G72" s="19">
        <f t="shared" si="60"/>
        <v>250</v>
      </c>
      <c r="H72" s="2" t="s">
        <v>149</v>
      </c>
      <c r="I72" s="6">
        <v>0.19</v>
      </c>
      <c r="J72" s="37">
        <v>10504.2</v>
      </c>
      <c r="K72" s="8">
        <f t="shared" si="61"/>
        <v>1995.7980000000002</v>
      </c>
      <c r="L72" s="8">
        <f t="shared" si="72"/>
        <v>12500</v>
      </c>
      <c r="M72" s="40">
        <v>8823.5300000000007</v>
      </c>
      <c r="N72" s="10">
        <f t="shared" si="62"/>
        <v>1676.4707000000001</v>
      </c>
      <c r="O72" s="10">
        <f t="shared" si="34"/>
        <v>10500</v>
      </c>
      <c r="P72" s="42">
        <v>8907.56</v>
      </c>
      <c r="Q72" s="12">
        <f t="shared" si="63"/>
        <v>1692.4363999999998</v>
      </c>
      <c r="R72" s="12">
        <f t="shared" si="73"/>
        <v>10600</v>
      </c>
      <c r="S72" s="5">
        <f t="shared" si="64"/>
        <v>9411.7633333333342</v>
      </c>
      <c r="T72" s="5">
        <f t="shared" si="65"/>
        <v>1788.2350333333336</v>
      </c>
      <c r="U72" s="15">
        <f t="shared" ref="U72:U124" si="76">ROUND((S72+T72),0)</f>
        <v>11200</v>
      </c>
      <c r="V72" s="15">
        <f t="shared" si="66"/>
        <v>2352940.8333333335</v>
      </c>
      <c r="W72" s="15">
        <f t="shared" si="67"/>
        <v>447058.75833333336</v>
      </c>
      <c r="X72" s="15">
        <f t="shared" si="68"/>
        <v>2800000</v>
      </c>
      <c r="Y72" s="16">
        <f t="shared" si="69"/>
        <v>920.14491612281734</v>
      </c>
      <c r="Z72" s="17">
        <f t="shared" si="75"/>
        <v>8.21557960823944E-2</v>
      </c>
      <c r="AA72" s="143"/>
      <c r="AB72" s="139">
        <f t="shared" si="71"/>
        <v>0</v>
      </c>
      <c r="AC72" s="18">
        <v>50</v>
      </c>
      <c r="AD72" s="8">
        <f t="shared" ref="AD72:AD124" si="77">AC72*U72</f>
        <v>560000</v>
      </c>
      <c r="AF72" s="21">
        <f t="shared" ref="AF72:AF124" si="78">AE72*U72</f>
        <v>0</v>
      </c>
      <c r="AH72" s="21">
        <f t="shared" ref="AH72:AH124" si="79">AG72*U72</f>
        <v>0</v>
      </c>
      <c r="AI72" s="20">
        <v>100</v>
      </c>
      <c r="AJ72" s="21">
        <f t="shared" ref="AJ72:AJ124" si="80">AI72*U72</f>
        <v>1120000</v>
      </c>
      <c r="AL72" s="16">
        <f t="shared" si="20"/>
        <v>0</v>
      </c>
      <c r="AN72" s="16">
        <f t="shared" ref="AN72:AN124" si="81">AM72*U72</f>
        <v>0</v>
      </c>
      <c r="AP72" s="16">
        <f t="shared" ref="AP72:AP124" si="82">AO72*U72</f>
        <v>0</v>
      </c>
      <c r="AR72" s="24">
        <f t="shared" ref="AR72:AR124" si="83">AQ72*U72</f>
        <v>0</v>
      </c>
      <c r="AT72" s="26">
        <f t="shared" ref="AT72:AT124" si="84">AS72*U72</f>
        <v>0</v>
      </c>
      <c r="AV72" s="28">
        <f t="shared" ref="AV72:AV124" si="85">AU72*U72</f>
        <v>0</v>
      </c>
      <c r="AW72" s="31">
        <v>100</v>
      </c>
      <c r="AX72" s="32">
        <f t="shared" ref="AX72:AX124" si="86">AW72*U72</f>
        <v>1120000</v>
      </c>
      <c r="AY72" s="54"/>
      <c r="AZ72" s="32">
        <f t="shared" si="74"/>
        <v>0</v>
      </c>
      <c r="BB72" s="32">
        <f t="shared" ref="BB72:BB124" si="87">BA72*U72</f>
        <v>0</v>
      </c>
      <c r="BD72" s="34">
        <f t="shared" ref="BD72:BD124" si="88">BC72*U72</f>
        <v>0</v>
      </c>
      <c r="BF72" s="34">
        <f t="shared" ref="BF72:BF124" si="89">BE72*U72</f>
        <v>0</v>
      </c>
      <c r="BH72" s="34">
        <f t="shared" ref="BH72:BH124" si="90">BG72*U72</f>
        <v>0</v>
      </c>
      <c r="BI72" s="1"/>
      <c r="BJ72" s="1"/>
    </row>
    <row r="73" spans="1:62" ht="14.4" x14ac:dyDescent="0.3">
      <c r="A73" s="2" t="s">
        <v>53</v>
      </c>
      <c r="B73" s="2" t="s">
        <v>109</v>
      </c>
      <c r="C73" s="2" t="s">
        <v>104</v>
      </c>
      <c r="D73" s="3">
        <f t="shared" ref="D73:D135" si="91">1+D72</f>
        <v>65</v>
      </c>
      <c r="E73" s="2" t="s">
        <v>186</v>
      </c>
      <c r="F73" s="2" t="s">
        <v>187</v>
      </c>
      <c r="G73" s="19">
        <f t="shared" si="60"/>
        <v>70</v>
      </c>
      <c r="H73" s="2" t="s">
        <v>149</v>
      </c>
      <c r="I73" s="6">
        <v>0.19</v>
      </c>
      <c r="J73" s="37">
        <v>23697.48</v>
      </c>
      <c r="K73" s="8">
        <f t="shared" si="61"/>
        <v>4502.5212000000001</v>
      </c>
      <c r="L73" s="8">
        <f t="shared" si="72"/>
        <v>28200</v>
      </c>
      <c r="M73" s="40">
        <v>21008.400000000001</v>
      </c>
      <c r="N73" s="10">
        <f t="shared" si="62"/>
        <v>3991.5960000000005</v>
      </c>
      <c r="O73" s="10">
        <f t="shared" ref="O73:O125" si="92">ROUND((M73+N73),0)</f>
        <v>25000</v>
      </c>
      <c r="P73" s="42">
        <v>15798.32</v>
      </c>
      <c r="Q73" s="12">
        <f t="shared" si="63"/>
        <v>3001.6808000000001</v>
      </c>
      <c r="R73" s="12">
        <f t="shared" si="73"/>
        <v>18800</v>
      </c>
      <c r="S73" s="5">
        <f t="shared" si="64"/>
        <v>20168.066666666669</v>
      </c>
      <c r="T73" s="5">
        <f t="shared" si="65"/>
        <v>3831.932666666667</v>
      </c>
      <c r="U73" s="15">
        <f t="shared" si="76"/>
        <v>24000</v>
      </c>
      <c r="V73" s="15">
        <f t="shared" si="66"/>
        <v>1411764.6666666667</v>
      </c>
      <c r="W73" s="15">
        <f t="shared" si="67"/>
        <v>268235.28666666668</v>
      </c>
      <c r="X73" s="15">
        <f t="shared" si="68"/>
        <v>1680000</v>
      </c>
      <c r="Y73" s="16">
        <f t="shared" si="69"/>
        <v>3902.1361671098389</v>
      </c>
      <c r="Z73" s="17">
        <f t="shared" si="75"/>
        <v>0.16258900696290995</v>
      </c>
      <c r="AA73" s="143"/>
      <c r="AB73" s="139">
        <f t="shared" si="71"/>
        <v>0</v>
      </c>
      <c r="AC73" s="18">
        <v>50</v>
      </c>
      <c r="AD73" s="8">
        <f t="shared" si="77"/>
        <v>1200000</v>
      </c>
      <c r="AF73" s="21">
        <f t="shared" si="78"/>
        <v>0</v>
      </c>
      <c r="AH73" s="21">
        <f t="shared" si="79"/>
        <v>0</v>
      </c>
      <c r="AJ73" s="21">
        <f t="shared" si="80"/>
        <v>0</v>
      </c>
      <c r="AL73" s="16">
        <f t="shared" ref="AL73:AL125" si="93">AK73*U73</f>
        <v>0</v>
      </c>
      <c r="AN73" s="16">
        <f t="shared" si="81"/>
        <v>0</v>
      </c>
      <c r="AP73" s="16">
        <f t="shared" si="82"/>
        <v>0</v>
      </c>
      <c r="AR73" s="24">
        <f t="shared" si="83"/>
        <v>0</v>
      </c>
      <c r="AT73" s="26">
        <f t="shared" si="84"/>
        <v>0</v>
      </c>
      <c r="AV73" s="28">
        <f t="shared" si="85"/>
        <v>0</v>
      </c>
      <c r="AW73" s="31">
        <v>15</v>
      </c>
      <c r="AX73" s="32">
        <f t="shared" si="86"/>
        <v>360000</v>
      </c>
      <c r="AY73" s="54"/>
      <c r="AZ73" s="32">
        <f t="shared" si="74"/>
        <v>0</v>
      </c>
      <c r="BA73" s="31">
        <v>5</v>
      </c>
      <c r="BB73" s="32">
        <f t="shared" si="87"/>
        <v>120000</v>
      </c>
      <c r="BD73" s="34">
        <f t="shared" si="88"/>
        <v>0</v>
      </c>
      <c r="BF73" s="34">
        <f t="shared" si="89"/>
        <v>0</v>
      </c>
      <c r="BH73" s="34">
        <f t="shared" si="90"/>
        <v>0</v>
      </c>
      <c r="BI73" s="1"/>
      <c r="BJ73" s="1"/>
    </row>
    <row r="74" spans="1:62" ht="14.4" x14ac:dyDescent="0.3">
      <c r="A74" s="2" t="s">
        <v>53</v>
      </c>
      <c r="B74" s="2" t="s">
        <v>109</v>
      </c>
      <c r="C74" s="2" t="s">
        <v>104</v>
      </c>
      <c r="D74" s="3">
        <f t="shared" si="91"/>
        <v>66</v>
      </c>
      <c r="E74" s="2" t="s">
        <v>188</v>
      </c>
      <c r="F74" s="2" t="s">
        <v>189</v>
      </c>
      <c r="G74" s="19">
        <f t="shared" si="60"/>
        <v>8</v>
      </c>
      <c r="H74" s="2" t="s">
        <v>190</v>
      </c>
      <c r="I74" s="6">
        <v>0.19</v>
      </c>
      <c r="J74" s="37">
        <v>537815.13</v>
      </c>
      <c r="K74" s="8">
        <f t="shared" si="61"/>
        <v>102184.8747</v>
      </c>
      <c r="L74" s="8">
        <f t="shared" si="72"/>
        <v>640000</v>
      </c>
      <c r="M74" s="40">
        <v>487394.96</v>
      </c>
      <c r="N74" s="10">
        <f t="shared" si="62"/>
        <v>92605.042400000006</v>
      </c>
      <c r="O74" s="10">
        <f t="shared" si="92"/>
        <v>580000</v>
      </c>
      <c r="P74" s="42">
        <v>487394.96</v>
      </c>
      <c r="Q74" s="12">
        <f t="shared" si="63"/>
        <v>92605.042400000006</v>
      </c>
      <c r="R74" s="12">
        <f t="shared" si="73"/>
        <v>580000</v>
      </c>
      <c r="S74" s="5">
        <f t="shared" si="64"/>
        <v>504201.68333333335</v>
      </c>
      <c r="T74" s="5">
        <f t="shared" si="65"/>
        <v>95798.319833333342</v>
      </c>
      <c r="U74" s="15">
        <f t="shared" si="76"/>
        <v>600000</v>
      </c>
      <c r="V74" s="15">
        <f t="shared" si="66"/>
        <v>4033613.4666666668</v>
      </c>
      <c r="W74" s="15">
        <f t="shared" si="67"/>
        <v>766386.55866666674</v>
      </c>
      <c r="X74" s="15">
        <f t="shared" si="68"/>
        <v>4800000</v>
      </c>
      <c r="Y74" s="16">
        <f t="shared" si="69"/>
        <v>28284.2712474619</v>
      </c>
      <c r="Z74" s="17">
        <f t="shared" si="75"/>
        <v>4.7140452079103168E-2</v>
      </c>
      <c r="AA74" s="143"/>
      <c r="AB74" s="139">
        <f t="shared" si="71"/>
        <v>0</v>
      </c>
      <c r="AC74" s="18">
        <v>2</v>
      </c>
      <c r="AD74" s="8">
        <f t="shared" si="77"/>
        <v>1200000</v>
      </c>
      <c r="AF74" s="21">
        <f t="shared" si="78"/>
        <v>0</v>
      </c>
      <c r="AH74" s="21">
        <f t="shared" si="79"/>
        <v>0</v>
      </c>
      <c r="AI74" s="20">
        <v>2</v>
      </c>
      <c r="AJ74" s="21">
        <f t="shared" si="80"/>
        <v>1200000</v>
      </c>
      <c r="AL74" s="16">
        <f t="shared" si="93"/>
        <v>0</v>
      </c>
      <c r="AN74" s="16">
        <f t="shared" si="81"/>
        <v>0</v>
      </c>
      <c r="AP74" s="16">
        <f t="shared" si="82"/>
        <v>0</v>
      </c>
      <c r="AR74" s="24">
        <f t="shared" si="83"/>
        <v>0</v>
      </c>
      <c r="AT74" s="26">
        <f t="shared" si="84"/>
        <v>0</v>
      </c>
      <c r="AV74" s="28">
        <f t="shared" si="85"/>
        <v>0</v>
      </c>
      <c r="AW74" s="31">
        <v>2</v>
      </c>
      <c r="AX74" s="32">
        <f t="shared" si="86"/>
        <v>1200000</v>
      </c>
      <c r="AY74" s="54"/>
      <c r="AZ74" s="32">
        <f t="shared" si="74"/>
        <v>0</v>
      </c>
      <c r="BB74" s="32">
        <f t="shared" si="87"/>
        <v>0</v>
      </c>
      <c r="BC74" s="33">
        <v>2</v>
      </c>
      <c r="BD74" s="34">
        <f t="shared" si="88"/>
        <v>1200000</v>
      </c>
      <c r="BF74" s="34">
        <f t="shared" si="89"/>
        <v>0</v>
      </c>
      <c r="BH74" s="34">
        <f t="shared" si="90"/>
        <v>0</v>
      </c>
      <c r="BI74" s="1"/>
      <c r="BJ74" s="1"/>
    </row>
    <row r="75" spans="1:62" ht="14.4" x14ac:dyDescent="0.3">
      <c r="A75" s="2" t="s">
        <v>53</v>
      </c>
      <c r="B75" s="2" t="s">
        <v>109</v>
      </c>
      <c r="C75" s="2" t="s">
        <v>104</v>
      </c>
      <c r="D75" s="3">
        <f t="shared" si="91"/>
        <v>67</v>
      </c>
      <c r="E75" s="2" t="s">
        <v>191</v>
      </c>
      <c r="F75" s="2" t="s">
        <v>192</v>
      </c>
      <c r="G75" s="19">
        <f t="shared" si="60"/>
        <v>1</v>
      </c>
      <c r="H75" s="2" t="s">
        <v>190</v>
      </c>
      <c r="I75" s="6">
        <v>0.19</v>
      </c>
      <c r="J75" s="37">
        <v>949579.83</v>
      </c>
      <c r="K75" s="8">
        <f t="shared" si="61"/>
        <v>180420.16769999999</v>
      </c>
      <c r="L75" s="8">
        <f t="shared" si="72"/>
        <v>1130000</v>
      </c>
      <c r="M75" s="40">
        <v>546218.49</v>
      </c>
      <c r="N75" s="10">
        <f t="shared" si="62"/>
        <v>103781.5131</v>
      </c>
      <c r="O75" s="10">
        <f t="shared" si="92"/>
        <v>650000</v>
      </c>
      <c r="P75" s="42">
        <v>773109.24</v>
      </c>
      <c r="Q75" s="12">
        <f t="shared" si="63"/>
        <v>146890.7556</v>
      </c>
      <c r="R75" s="12">
        <f t="shared" si="73"/>
        <v>920000</v>
      </c>
      <c r="S75" s="5">
        <f t="shared" si="64"/>
        <v>756302.5199999999</v>
      </c>
      <c r="T75" s="5">
        <f t="shared" si="65"/>
        <v>143697.47879999998</v>
      </c>
      <c r="U75" s="15">
        <f t="shared" si="76"/>
        <v>900000</v>
      </c>
      <c r="V75" s="15">
        <f t="shared" si="66"/>
        <v>756302.5199999999</v>
      </c>
      <c r="W75" s="15">
        <f t="shared" si="67"/>
        <v>143697.47879999998</v>
      </c>
      <c r="X75" s="15">
        <f t="shared" si="68"/>
        <v>900000</v>
      </c>
      <c r="Y75" s="16">
        <f t="shared" si="69"/>
        <v>196468.82704388502</v>
      </c>
      <c r="Z75" s="17">
        <f t="shared" si="75"/>
        <v>0.21829869671542779</v>
      </c>
      <c r="AA75" s="143"/>
      <c r="AB75" s="139">
        <f t="shared" si="71"/>
        <v>0</v>
      </c>
      <c r="AC75" s="18">
        <v>1</v>
      </c>
      <c r="AD75" s="8">
        <f t="shared" si="77"/>
        <v>900000</v>
      </c>
      <c r="AF75" s="21">
        <f t="shared" si="78"/>
        <v>0</v>
      </c>
      <c r="AH75" s="21">
        <f t="shared" si="79"/>
        <v>0</v>
      </c>
      <c r="AJ75" s="21">
        <f t="shared" si="80"/>
        <v>0</v>
      </c>
      <c r="AL75" s="16">
        <f t="shared" si="93"/>
        <v>0</v>
      </c>
      <c r="AN75" s="16">
        <f t="shared" si="81"/>
        <v>0</v>
      </c>
      <c r="AP75" s="16">
        <f t="shared" si="82"/>
        <v>0</v>
      </c>
      <c r="AR75" s="24">
        <f t="shared" si="83"/>
        <v>0</v>
      </c>
      <c r="AT75" s="26">
        <f t="shared" si="84"/>
        <v>0</v>
      </c>
      <c r="AV75" s="28">
        <f t="shared" si="85"/>
        <v>0</v>
      </c>
      <c r="AX75" s="32">
        <f t="shared" si="86"/>
        <v>0</v>
      </c>
      <c r="AY75" s="54"/>
      <c r="AZ75" s="32">
        <f t="shared" si="74"/>
        <v>0</v>
      </c>
      <c r="BB75" s="32">
        <f t="shared" si="87"/>
        <v>0</v>
      </c>
      <c r="BD75" s="34">
        <f t="shared" si="88"/>
        <v>0</v>
      </c>
      <c r="BF75" s="34">
        <f t="shared" si="89"/>
        <v>0</v>
      </c>
      <c r="BH75" s="34">
        <f t="shared" si="90"/>
        <v>0</v>
      </c>
      <c r="BI75" s="1"/>
      <c r="BJ75" s="1"/>
    </row>
    <row r="76" spans="1:62" ht="14.4" x14ac:dyDescent="0.3">
      <c r="A76" s="2" t="s">
        <v>53</v>
      </c>
      <c r="B76" s="2" t="s">
        <v>109</v>
      </c>
      <c r="C76" s="2" t="s">
        <v>104</v>
      </c>
      <c r="D76" s="3">
        <f t="shared" si="91"/>
        <v>68</v>
      </c>
      <c r="E76" s="2" t="s">
        <v>193</v>
      </c>
      <c r="F76" s="2" t="s">
        <v>194</v>
      </c>
      <c r="G76" s="19">
        <f t="shared" si="60"/>
        <v>1</v>
      </c>
      <c r="H76" s="2" t="s">
        <v>190</v>
      </c>
      <c r="I76" s="6">
        <v>0.19</v>
      </c>
      <c r="J76" s="37">
        <v>705882.35</v>
      </c>
      <c r="K76" s="8">
        <f t="shared" si="61"/>
        <v>134117.6465</v>
      </c>
      <c r="L76" s="8">
        <f t="shared" si="72"/>
        <v>840000</v>
      </c>
      <c r="M76" s="40">
        <v>588235.29</v>
      </c>
      <c r="N76" s="10">
        <f t="shared" si="62"/>
        <v>111764.70510000001</v>
      </c>
      <c r="O76" s="10">
        <f t="shared" si="92"/>
        <v>700000</v>
      </c>
      <c r="P76" s="42">
        <v>546218.49</v>
      </c>
      <c r="Q76" s="12">
        <f t="shared" si="63"/>
        <v>103781.5131</v>
      </c>
      <c r="R76" s="12">
        <f t="shared" si="73"/>
        <v>650000</v>
      </c>
      <c r="S76" s="5">
        <f t="shared" si="64"/>
        <v>613445.37666666671</v>
      </c>
      <c r="T76" s="5">
        <f t="shared" si="65"/>
        <v>116554.62156666667</v>
      </c>
      <c r="U76" s="15">
        <f t="shared" si="76"/>
        <v>730000</v>
      </c>
      <c r="V76" s="15">
        <f t="shared" si="66"/>
        <v>613445.37666666671</v>
      </c>
      <c r="W76" s="15">
        <f t="shared" si="67"/>
        <v>116554.62156666667</v>
      </c>
      <c r="X76" s="15">
        <f t="shared" si="68"/>
        <v>730000</v>
      </c>
      <c r="Y76" s="16">
        <f t="shared" si="69"/>
        <v>80415.587212098791</v>
      </c>
      <c r="Z76" s="17">
        <f t="shared" si="75"/>
        <v>0.11015833864671068</v>
      </c>
      <c r="AA76" s="143"/>
      <c r="AB76" s="139">
        <f t="shared" si="71"/>
        <v>0</v>
      </c>
      <c r="AC76" s="18">
        <v>1</v>
      </c>
      <c r="AD76" s="8">
        <f t="shared" si="77"/>
        <v>730000</v>
      </c>
      <c r="AF76" s="21">
        <f t="shared" si="78"/>
        <v>0</v>
      </c>
      <c r="AH76" s="21">
        <f t="shared" si="79"/>
        <v>0</v>
      </c>
      <c r="AJ76" s="21">
        <f t="shared" si="80"/>
        <v>0</v>
      </c>
      <c r="AL76" s="16">
        <f t="shared" si="93"/>
        <v>0</v>
      </c>
      <c r="AN76" s="16">
        <f t="shared" si="81"/>
        <v>0</v>
      </c>
      <c r="AP76" s="16">
        <f t="shared" si="82"/>
        <v>0</v>
      </c>
      <c r="AR76" s="24">
        <f t="shared" si="83"/>
        <v>0</v>
      </c>
      <c r="AT76" s="26">
        <f t="shared" si="84"/>
        <v>0</v>
      </c>
      <c r="AV76" s="28">
        <f t="shared" si="85"/>
        <v>0</v>
      </c>
      <c r="AX76" s="32">
        <f t="shared" si="86"/>
        <v>0</v>
      </c>
      <c r="AY76" s="54"/>
      <c r="AZ76" s="32">
        <f t="shared" si="74"/>
        <v>0</v>
      </c>
      <c r="BB76" s="32">
        <f t="shared" si="87"/>
        <v>0</v>
      </c>
      <c r="BD76" s="34">
        <f t="shared" si="88"/>
        <v>0</v>
      </c>
      <c r="BF76" s="34">
        <f t="shared" si="89"/>
        <v>0</v>
      </c>
      <c r="BH76" s="34">
        <f t="shared" si="90"/>
        <v>0</v>
      </c>
      <c r="BI76" s="1"/>
      <c r="BJ76" s="1"/>
    </row>
    <row r="77" spans="1:62" ht="14.4" x14ac:dyDescent="0.3">
      <c r="A77" s="2" t="s">
        <v>53</v>
      </c>
      <c r="B77" s="2" t="s">
        <v>109</v>
      </c>
      <c r="C77" s="2" t="s">
        <v>104</v>
      </c>
      <c r="D77" s="3">
        <f t="shared" si="91"/>
        <v>69</v>
      </c>
      <c r="E77" s="2" t="s">
        <v>195</v>
      </c>
      <c r="F77" s="2" t="s">
        <v>196</v>
      </c>
      <c r="G77" s="19">
        <f t="shared" si="60"/>
        <v>2</v>
      </c>
      <c r="H77" s="2" t="s">
        <v>197</v>
      </c>
      <c r="I77" s="6">
        <v>0.19</v>
      </c>
      <c r="J77" s="37">
        <v>1865546.22</v>
      </c>
      <c r="K77" s="8">
        <f t="shared" si="61"/>
        <v>354453.7818</v>
      </c>
      <c r="L77" s="8">
        <f t="shared" si="72"/>
        <v>2220000</v>
      </c>
      <c r="M77" s="40">
        <v>1680672.27</v>
      </c>
      <c r="N77" s="10">
        <f t="shared" si="62"/>
        <v>319327.73129999998</v>
      </c>
      <c r="O77" s="10">
        <f t="shared" si="92"/>
        <v>2000000</v>
      </c>
      <c r="P77" s="42">
        <v>1294117.6499999999</v>
      </c>
      <c r="Q77" s="12">
        <f t="shared" si="63"/>
        <v>245882.3535</v>
      </c>
      <c r="R77" s="12">
        <f t="shared" si="73"/>
        <v>1540000</v>
      </c>
      <c r="S77" s="5">
        <f t="shared" si="64"/>
        <v>1613445.3800000001</v>
      </c>
      <c r="T77" s="5">
        <f t="shared" si="65"/>
        <v>306554.62220000004</v>
      </c>
      <c r="U77" s="15">
        <f t="shared" si="76"/>
        <v>1920000</v>
      </c>
      <c r="V77" s="15">
        <f t="shared" si="66"/>
        <v>3226890.7600000002</v>
      </c>
      <c r="W77" s="15">
        <f t="shared" si="67"/>
        <v>613109.24440000008</v>
      </c>
      <c r="X77" s="15">
        <f t="shared" si="68"/>
        <v>3840000</v>
      </c>
      <c r="Y77" s="16">
        <f t="shared" si="69"/>
        <v>283313.72481167706</v>
      </c>
      <c r="Z77" s="17">
        <f t="shared" si="75"/>
        <v>0.14755923167274848</v>
      </c>
      <c r="AA77" s="143"/>
      <c r="AB77" s="139">
        <f t="shared" si="71"/>
        <v>0</v>
      </c>
      <c r="AC77" s="18">
        <v>1</v>
      </c>
      <c r="AD77" s="8">
        <f t="shared" si="77"/>
        <v>1920000</v>
      </c>
      <c r="AF77" s="21">
        <f t="shared" si="78"/>
        <v>0</v>
      </c>
      <c r="AH77" s="21">
        <f t="shared" si="79"/>
        <v>0</v>
      </c>
      <c r="AI77" s="20">
        <v>1</v>
      </c>
      <c r="AJ77" s="21">
        <f t="shared" si="80"/>
        <v>1920000</v>
      </c>
      <c r="AL77" s="16">
        <f t="shared" si="93"/>
        <v>0</v>
      </c>
      <c r="AN77" s="16">
        <f t="shared" si="81"/>
        <v>0</v>
      </c>
      <c r="AP77" s="16">
        <f t="shared" si="82"/>
        <v>0</v>
      </c>
      <c r="AR77" s="24">
        <f t="shared" si="83"/>
        <v>0</v>
      </c>
      <c r="AT77" s="26">
        <f t="shared" si="84"/>
        <v>0</v>
      </c>
      <c r="AV77" s="28">
        <f t="shared" si="85"/>
        <v>0</v>
      </c>
      <c r="AX77" s="32">
        <f t="shared" si="86"/>
        <v>0</v>
      </c>
      <c r="AY77" s="54"/>
      <c r="AZ77" s="32">
        <f t="shared" si="74"/>
        <v>0</v>
      </c>
      <c r="BB77" s="32">
        <f t="shared" si="87"/>
        <v>0</v>
      </c>
      <c r="BD77" s="34">
        <f t="shared" si="88"/>
        <v>0</v>
      </c>
      <c r="BF77" s="34">
        <f t="shared" si="89"/>
        <v>0</v>
      </c>
      <c r="BH77" s="34">
        <f t="shared" si="90"/>
        <v>0</v>
      </c>
      <c r="BI77" s="1"/>
      <c r="BJ77" s="1"/>
    </row>
    <row r="78" spans="1:62" ht="14.4" x14ac:dyDescent="0.3">
      <c r="A78" s="2" t="s">
        <v>53</v>
      </c>
      <c r="B78" s="2" t="s">
        <v>109</v>
      </c>
      <c r="C78" s="2" t="s">
        <v>104</v>
      </c>
      <c r="D78" s="3">
        <f t="shared" si="91"/>
        <v>70</v>
      </c>
      <c r="E78" s="2" t="s">
        <v>198</v>
      </c>
      <c r="F78" s="2" t="s">
        <v>199</v>
      </c>
      <c r="G78" s="19">
        <f t="shared" si="60"/>
        <v>1</v>
      </c>
      <c r="H78" s="2" t="s">
        <v>197</v>
      </c>
      <c r="I78" s="6">
        <v>0.19</v>
      </c>
      <c r="J78" s="37">
        <v>2016806.72</v>
      </c>
      <c r="K78" s="8">
        <f t="shared" si="61"/>
        <v>383193.27679999999</v>
      </c>
      <c r="L78" s="8">
        <f t="shared" si="72"/>
        <v>2400000</v>
      </c>
      <c r="M78" s="40">
        <v>1932773.11</v>
      </c>
      <c r="N78" s="10">
        <f t="shared" si="62"/>
        <v>367226.8909</v>
      </c>
      <c r="O78" s="10">
        <f t="shared" si="92"/>
        <v>2300000</v>
      </c>
      <c r="P78" s="42">
        <v>2100840.34</v>
      </c>
      <c r="Q78" s="12">
        <f t="shared" si="63"/>
        <v>399159.66459999996</v>
      </c>
      <c r="R78" s="12">
        <f t="shared" si="73"/>
        <v>2500000</v>
      </c>
      <c r="S78" s="5">
        <f t="shared" si="64"/>
        <v>2016806.7233333334</v>
      </c>
      <c r="T78" s="5">
        <f t="shared" si="65"/>
        <v>383193.27743333334</v>
      </c>
      <c r="U78" s="15">
        <f t="shared" si="76"/>
        <v>2400000</v>
      </c>
      <c r="V78" s="15">
        <f t="shared" si="66"/>
        <v>2016806.7233333334</v>
      </c>
      <c r="W78" s="15">
        <f t="shared" si="67"/>
        <v>383193.27743333334</v>
      </c>
      <c r="X78" s="15">
        <f t="shared" si="68"/>
        <v>2400000</v>
      </c>
      <c r="Y78" s="16">
        <f t="shared" si="69"/>
        <v>81649.658092772603</v>
      </c>
      <c r="Z78" s="17">
        <f t="shared" si="75"/>
        <v>3.4020690871988585E-2</v>
      </c>
      <c r="AA78" s="143"/>
      <c r="AB78" s="139">
        <f t="shared" si="71"/>
        <v>0</v>
      </c>
      <c r="AC78" s="18">
        <v>1</v>
      </c>
      <c r="AD78" s="8">
        <f t="shared" si="77"/>
        <v>2400000</v>
      </c>
      <c r="AF78" s="21">
        <f t="shared" si="78"/>
        <v>0</v>
      </c>
      <c r="AH78" s="21">
        <f t="shared" si="79"/>
        <v>0</v>
      </c>
      <c r="AJ78" s="21">
        <f t="shared" si="80"/>
        <v>0</v>
      </c>
      <c r="AL78" s="16">
        <f t="shared" si="93"/>
        <v>0</v>
      </c>
      <c r="AN78" s="16">
        <f t="shared" si="81"/>
        <v>0</v>
      </c>
      <c r="AP78" s="16">
        <f t="shared" si="82"/>
        <v>0</v>
      </c>
      <c r="AR78" s="24">
        <f t="shared" si="83"/>
        <v>0</v>
      </c>
      <c r="AT78" s="26">
        <f t="shared" si="84"/>
        <v>0</v>
      </c>
      <c r="AV78" s="28">
        <f t="shared" si="85"/>
        <v>0</v>
      </c>
      <c r="AX78" s="32">
        <f t="shared" si="86"/>
        <v>0</v>
      </c>
      <c r="AY78" s="54"/>
      <c r="AZ78" s="32">
        <f t="shared" si="74"/>
        <v>0</v>
      </c>
      <c r="BB78" s="32">
        <f t="shared" si="87"/>
        <v>0</v>
      </c>
      <c r="BD78" s="34">
        <f t="shared" si="88"/>
        <v>0</v>
      </c>
      <c r="BF78" s="34">
        <f t="shared" si="89"/>
        <v>0</v>
      </c>
      <c r="BH78" s="34">
        <f t="shared" si="90"/>
        <v>0</v>
      </c>
      <c r="BI78" s="1"/>
      <c r="BJ78" s="1"/>
    </row>
    <row r="79" spans="1:62" ht="14.4" x14ac:dyDescent="0.3">
      <c r="A79" s="2" t="s">
        <v>53</v>
      </c>
      <c r="B79" s="2" t="s">
        <v>109</v>
      </c>
      <c r="C79" s="2" t="s">
        <v>104</v>
      </c>
      <c r="D79" s="3">
        <f t="shared" si="91"/>
        <v>71</v>
      </c>
      <c r="E79" s="2" t="s">
        <v>200</v>
      </c>
      <c r="F79" s="2" t="s">
        <v>201</v>
      </c>
      <c r="G79" s="19">
        <f t="shared" si="60"/>
        <v>1</v>
      </c>
      <c r="H79" s="2" t="s">
        <v>197</v>
      </c>
      <c r="I79" s="6">
        <v>0.19</v>
      </c>
      <c r="J79" s="37">
        <v>3529411.76</v>
      </c>
      <c r="K79" s="8">
        <f t="shared" si="61"/>
        <v>670588.23439999996</v>
      </c>
      <c r="L79" s="8">
        <f t="shared" si="72"/>
        <v>4200000</v>
      </c>
      <c r="M79" s="40">
        <v>2941176.47</v>
      </c>
      <c r="N79" s="10">
        <f t="shared" si="62"/>
        <v>558823.52930000005</v>
      </c>
      <c r="O79" s="10">
        <f t="shared" si="92"/>
        <v>3500000</v>
      </c>
      <c r="P79" s="42">
        <v>3210084.03</v>
      </c>
      <c r="Q79" s="12">
        <f t="shared" si="63"/>
        <v>609915.96569999994</v>
      </c>
      <c r="R79" s="12">
        <f t="shared" si="73"/>
        <v>3820000</v>
      </c>
      <c r="S79" s="5">
        <f t="shared" si="64"/>
        <v>3226890.7533333334</v>
      </c>
      <c r="T79" s="5">
        <f t="shared" si="65"/>
        <v>613109.2431333334</v>
      </c>
      <c r="U79" s="15">
        <f t="shared" si="76"/>
        <v>3840000</v>
      </c>
      <c r="V79" s="15">
        <f t="shared" si="66"/>
        <v>3226890.7533333334</v>
      </c>
      <c r="W79" s="15">
        <f t="shared" si="67"/>
        <v>613109.2431333334</v>
      </c>
      <c r="X79" s="15">
        <f t="shared" si="68"/>
        <v>3840000</v>
      </c>
      <c r="Y79" s="16">
        <f t="shared" si="69"/>
        <v>286123.51645166578</v>
      </c>
      <c r="Z79" s="17">
        <f t="shared" si="75"/>
        <v>7.4511332409287964E-2</v>
      </c>
      <c r="AA79" s="144"/>
      <c r="AB79" s="139">
        <f t="shared" si="71"/>
        <v>0</v>
      </c>
      <c r="AD79" s="8">
        <f t="shared" si="77"/>
        <v>0</v>
      </c>
      <c r="AF79" s="21">
        <f t="shared" si="78"/>
        <v>0</v>
      </c>
      <c r="AH79" s="21">
        <f t="shared" si="79"/>
        <v>0</v>
      </c>
      <c r="AJ79" s="21">
        <f t="shared" si="80"/>
        <v>0</v>
      </c>
      <c r="AL79" s="16">
        <f t="shared" si="93"/>
        <v>0</v>
      </c>
      <c r="AN79" s="16">
        <f t="shared" si="81"/>
        <v>0</v>
      </c>
      <c r="AP79" s="16">
        <f t="shared" si="82"/>
        <v>0</v>
      </c>
      <c r="AR79" s="24">
        <f t="shared" si="83"/>
        <v>0</v>
      </c>
      <c r="AS79" s="25">
        <v>1</v>
      </c>
      <c r="AT79" s="26">
        <f t="shared" si="84"/>
        <v>3840000</v>
      </c>
      <c r="AV79" s="28">
        <f t="shared" si="85"/>
        <v>0</v>
      </c>
      <c r="AX79" s="32">
        <f t="shared" si="86"/>
        <v>0</v>
      </c>
      <c r="AY79" s="54"/>
      <c r="AZ79" s="32">
        <f t="shared" si="74"/>
        <v>0</v>
      </c>
      <c r="BB79" s="32">
        <f t="shared" si="87"/>
        <v>0</v>
      </c>
      <c r="BD79" s="34">
        <f t="shared" si="88"/>
        <v>0</v>
      </c>
      <c r="BF79" s="34">
        <f t="shared" si="89"/>
        <v>0</v>
      </c>
      <c r="BH79" s="34">
        <f t="shared" si="90"/>
        <v>0</v>
      </c>
      <c r="BI79" s="1"/>
      <c r="BJ79" s="1"/>
    </row>
    <row r="80" spans="1:62" ht="14.4" x14ac:dyDescent="0.3">
      <c r="A80" s="2" t="s">
        <v>53</v>
      </c>
      <c r="B80" s="2" t="s">
        <v>109</v>
      </c>
      <c r="C80" s="2" t="s">
        <v>104</v>
      </c>
      <c r="D80" s="3">
        <f t="shared" si="91"/>
        <v>72</v>
      </c>
      <c r="E80" s="2" t="s">
        <v>202</v>
      </c>
      <c r="F80" s="2" t="s">
        <v>203</v>
      </c>
      <c r="G80" s="19">
        <f t="shared" si="60"/>
        <v>1</v>
      </c>
      <c r="H80" s="2" t="s">
        <v>197</v>
      </c>
      <c r="I80" s="6">
        <v>0.19</v>
      </c>
      <c r="J80" s="37">
        <v>3781512.61</v>
      </c>
      <c r="K80" s="8">
        <f t="shared" si="61"/>
        <v>718487.3959</v>
      </c>
      <c r="L80" s="8">
        <f t="shared" si="72"/>
        <v>4500000</v>
      </c>
      <c r="M80" s="40">
        <v>3697478.99</v>
      </c>
      <c r="N80" s="10">
        <f t="shared" si="62"/>
        <v>702521.00810000009</v>
      </c>
      <c r="O80" s="10">
        <f t="shared" si="92"/>
        <v>4400000</v>
      </c>
      <c r="P80" s="42">
        <v>3815126.05</v>
      </c>
      <c r="Q80" s="12">
        <f t="shared" si="63"/>
        <v>724873.94949999999</v>
      </c>
      <c r="R80" s="12">
        <f t="shared" si="73"/>
        <v>4540000</v>
      </c>
      <c r="S80" s="5">
        <f t="shared" si="64"/>
        <v>3764705.8833333328</v>
      </c>
      <c r="T80" s="5">
        <f t="shared" si="65"/>
        <v>715294.11783333321</v>
      </c>
      <c r="U80" s="15">
        <f t="shared" si="76"/>
        <v>4480000</v>
      </c>
      <c r="V80" s="15">
        <f t="shared" si="66"/>
        <v>3764705.8833333328</v>
      </c>
      <c r="W80" s="15">
        <f t="shared" si="67"/>
        <v>715294.11783333321</v>
      </c>
      <c r="X80" s="15">
        <f t="shared" si="68"/>
        <v>4480000</v>
      </c>
      <c r="Y80" s="16">
        <f t="shared" si="69"/>
        <v>58878.405775518979</v>
      </c>
      <c r="Z80" s="17">
        <f t="shared" si="75"/>
        <v>1.3142501289178344E-2</v>
      </c>
      <c r="AA80" s="144"/>
      <c r="AB80" s="139">
        <f t="shared" si="71"/>
        <v>0</v>
      </c>
      <c r="AD80" s="8">
        <f t="shared" si="77"/>
        <v>0</v>
      </c>
      <c r="AF80" s="21">
        <f t="shared" si="78"/>
        <v>0</v>
      </c>
      <c r="AH80" s="21">
        <f t="shared" si="79"/>
        <v>0</v>
      </c>
      <c r="AJ80" s="21">
        <f t="shared" si="80"/>
        <v>0</v>
      </c>
      <c r="AL80" s="16">
        <f t="shared" si="93"/>
        <v>0</v>
      </c>
      <c r="AN80" s="16">
        <f t="shared" si="81"/>
        <v>0</v>
      </c>
      <c r="AP80" s="16">
        <f t="shared" si="82"/>
        <v>0</v>
      </c>
      <c r="AR80" s="24">
        <f t="shared" si="83"/>
        <v>0</v>
      </c>
      <c r="AS80" s="25">
        <v>1</v>
      </c>
      <c r="AT80" s="26">
        <f t="shared" si="84"/>
        <v>4480000</v>
      </c>
      <c r="AV80" s="28">
        <f t="shared" si="85"/>
        <v>0</v>
      </c>
      <c r="AX80" s="32">
        <f t="shared" si="86"/>
        <v>0</v>
      </c>
      <c r="AY80" s="54"/>
      <c r="AZ80" s="32">
        <f t="shared" si="74"/>
        <v>0</v>
      </c>
      <c r="BB80" s="32">
        <f t="shared" si="87"/>
        <v>0</v>
      </c>
      <c r="BD80" s="34">
        <f t="shared" si="88"/>
        <v>0</v>
      </c>
      <c r="BF80" s="34">
        <f t="shared" si="89"/>
        <v>0</v>
      </c>
      <c r="BH80" s="34">
        <f t="shared" si="90"/>
        <v>0</v>
      </c>
      <c r="BI80" s="1"/>
      <c r="BJ80" s="1"/>
    </row>
    <row r="81" spans="1:62" ht="14.4" x14ac:dyDescent="0.3">
      <c r="A81" s="2" t="s">
        <v>53</v>
      </c>
      <c r="B81" s="2" t="s">
        <v>109</v>
      </c>
      <c r="C81" s="2" t="s">
        <v>104</v>
      </c>
      <c r="D81" s="3">
        <f t="shared" si="91"/>
        <v>73</v>
      </c>
      <c r="E81" s="2" t="s">
        <v>204</v>
      </c>
      <c r="F81" s="2" t="s">
        <v>205</v>
      </c>
      <c r="G81" s="19">
        <f t="shared" si="60"/>
        <v>20</v>
      </c>
      <c r="H81" s="2" t="s">
        <v>206</v>
      </c>
      <c r="I81" s="6">
        <v>0.19</v>
      </c>
      <c r="J81" s="37">
        <v>50420.17</v>
      </c>
      <c r="K81" s="8">
        <f t="shared" si="61"/>
        <v>9579.8323</v>
      </c>
      <c r="L81" s="8">
        <f t="shared" si="72"/>
        <v>60000</v>
      </c>
      <c r="M81" s="40">
        <v>37815.129999999997</v>
      </c>
      <c r="N81" s="10">
        <f t="shared" si="62"/>
        <v>7184.8746999999994</v>
      </c>
      <c r="O81" s="10">
        <f t="shared" si="92"/>
        <v>45000</v>
      </c>
      <c r="P81" s="42">
        <v>37815.129999999997</v>
      </c>
      <c r="Q81" s="12">
        <f t="shared" si="63"/>
        <v>7184.8746999999994</v>
      </c>
      <c r="R81" s="12">
        <f t="shared" si="73"/>
        <v>45000</v>
      </c>
      <c r="S81" s="5">
        <f t="shared" si="64"/>
        <v>42016.81</v>
      </c>
      <c r="T81" s="5">
        <f t="shared" si="65"/>
        <v>7983.1938999999993</v>
      </c>
      <c r="U81" s="15">
        <f t="shared" si="76"/>
        <v>50000</v>
      </c>
      <c r="V81" s="15">
        <f t="shared" si="66"/>
        <v>840336.2</v>
      </c>
      <c r="W81" s="15">
        <f t="shared" si="67"/>
        <v>159663.878</v>
      </c>
      <c r="X81" s="15">
        <f t="shared" si="68"/>
        <v>1000000</v>
      </c>
      <c r="Y81" s="16">
        <f t="shared" si="69"/>
        <v>7071.0678118654751</v>
      </c>
      <c r="Z81" s="17">
        <f t="shared" si="75"/>
        <v>0.1414213562373095</v>
      </c>
      <c r="AA81" s="144"/>
      <c r="AB81" s="139">
        <f t="shared" si="71"/>
        <v>0</v>
      </c>
      <c r="AD81" s="8">
        <f t="shared" si="77"/>
        <v>0</v>
      </c>
      <c r="AF81" s="21">
        <f t="shared" si="78"/>
        <v>0</v>
      </c>
      <c r="AH81" s="21">
        <f t="shared" si="79"/>
        <v>0</v>
      </c>
      <c r="AI81" s="20">
        <v>20</v>
      </c>
      <c r="AJ81" s="21">
        <f t="shared" si="80"/>
        <v>1000000</v>
      </c>
      <c r="AL81" s="16">
        <f t="shared" si="93"/>
        <v>0</v>
      </c>
      <c r="AN81" s="16">
        <f t="shared" si="81"/>
        <v>0</v>
      </c>
      <c r="AP81" s="16">
        <f t="shared" si="82"/>
        <v>0</v>
      </c>
      <c r="AR81" s="24">
        <f t="shared" si="83"/>
        <v>0</v>
      </c>
      <c r="AT81" s="26">
        <f t="shared" si="84"/>
        <v>0</v>
      </c>
      <c r="AV81" s="28">
        <f t="shared" si="85"/>
        <v>0</v>
      </c>
      <c r="AX81" s="32">
        <f t="shared" si="86"/>
        <v>0</v>
      </c>
      <c r="AY81" s="54"/>
      <c r="AZ81" s="32">
        <f t="shared" si="74"/>
        <v>0</v>
      </c>
      <c r="BB81" s="32">
        <f t="shared" si="87"/>
        <v>0</v>
      </c>
      <c r="BD81" s="34">
        <f t="shared" si="88"/>
        <v>0</v>
      </c>
      <c r="BF81" s="34">
        <f t="shared" si="89"/>
        <v>0</v>
      </c>
      <c r="BH81" s="34">
        <f t="shared" si="90"/>
        <v>0</v>
      </c>
      <c r="BI81" s="1"/>
      <c r="BJ81" s="1"/>
    </row>
    <row r="82" spans="1:62" ht="14.4" x14ac:dyDescent="0.3">
      <c r="A82" s="2" t="s">
        <v>53</v>
      </c>
      <c r="B82" s="2" t="s">
        <v>109</v>
      </c>
      <c r="C82" s="2" t="s">
        <v>104</v>
      </c>
      <c r="D82" s="3">
        <f t="shared" si="91"/>
        <v>74</v>
      </c>
      <c r="E82" s="2" t="s">
        <v>207</v>
      </c>
      <c r="F82" s="2" t="s">
        <v>208</v>
      </c>
      <c r="G82" s="19">
        <f t="shared" si="60"/>
        <v>1</v>
      </c>
      <c r="H82" s="2" t="s">
        <v>209</v>
      </c>
      <c r="I82" s="174">
        <v>0.19</v>
      </c>
      <c r="J82" s="56">
        <v>240000</v>
      </c>
      <c r="K82" s="5">
        <f t="shared" si="61"/>
        <v>45600</v>
      </c>
      <c r="L82" s="5">
        <f t="shared" si="72"/>
        <v>285600</v>
      </c>
      <c r="M82" s="57">
        <v>260000</v>
      </c>
      <c r="N82" s="5">
        <f t="shared" si="62"/>
        <v>49400</v>
      </c>
      <c r="O82" s="5">
        <f t="shared" si="92"/>
        <v>309400</v>
      </c>
      <c r="P82" s="57">
        <v>364000</v>
      </c>
      <c r="Q82" s="5">
        <f t="shared" si="63"/>
        <v>69160</v>
      </c>
      <c r="R82" s="5">
        <f t="shared" si="73"/>
        <v>433160</v>
      </c>
      <c r="S82" s="5">
        <f t="shared" si="64"/>
        <v>288000</v>
      </c>
      <c r="T82" s="5">
        <f t="shared" si="65"/>
        <v>54720</v>
      </c>
      <c r="U82" s="15">
        <f t="shared" si="76"/>
        <v>342720</v>
      </c>
      <c r="V82" s="15">
        <f t="shared" si="66"/>
        <v>288000</v>
      </c>
      <c r="W82" s="15">
        <f t="shared" si="67"/>
        <v>54720</v>
      </c>
      <c r="X82" s="15">
        <f t="shared" si="68"/>
        <v>342720</v>
      </c>
      <c r="Y82" s="5">
        <f t="shared" si="69"/>
        <v>64684.646297762709</v>
      </c>
      <c r="Z82" s="170">
        <f t="shared" si="75"/>
        <v>0.18873904732073621</v>
      </c>
      <c r="AA82" s="145"/>
      <c r="AB82" s="5">
        <f t="shared" si="71"/>
        <v>0</v>
      </c>
      <c r="AC82" s="19">
        <v>1</v>
      </c>
      <c r="AD82" s="5">
        <f t="shared" si="77"/>
        <v>342720</v>
      </c>
      <c r="AE82" s="2"/>
      <c r="AF82" s="5">
        <f t="shared" si="78"/>
        <v>0</v>
      </c>
      <c r="AG82" s="2"/>
      <c r="AH82" s="5">
        <f t="shared" si="79"/>
        <v>0</v>
      </c>
      <c r="AI82" s="2"/>
      <c r="AJ82" s="5">
        <f t="shared" si="80"/>
        <v>0</v>
      </c>
      <c r="AK82" s="2"/>
      <c r="AL82" s="5">
        <f t="shared" si="93"/>
        <v>0</v>
      </c>
      <c r="AM82" s="2"/>
      <c r="AN82" s="5">
        <f t="shared" si="81"/>
        <v>0</v>
      </c>
      <c r="AO82" s="2"/>
      <c r="AP82" s="5">
        <f t="shared" si="82"/>
        <v>0</v>
      </c>
      <c r="AQ82" s="2"/>
      <c r="AR82" s="5">
        <f t="shared" si="83"/>
        <v>0</v>
      </c>
      <c r="AS82" s="29"/>
      <c r="AT82" s="30">
        <f t="shared" si="84"/>
        <v>0</v>
      </c>
      <c r="AU82" s="2"/>
      <c r="AV82" s="5">
        <f t="shared" si="85"/>
        <v>0</v>
      </c>
      <c r="AW82" s="2"/>
      <c r="AX82" s="5">
        <f t="shared" si="86"/>
        <v>0</v>
      </c>
      <c r="AY82" s="55"/>
      <c r="AZ82" s="5">
        <f t="shared" si="74"/>
        <v>0</v>
      </c>
      <c r="BA82" s="2"/>
      <c r="BB82" s="5">
        <f t="shared" si="87"/>
        <v>0</v>
      </c>
      <c r="BC82" s="2"/>
      <c r="BD82" s="5">
        <f t="shared" si="88"/>
        <v>0</v>
      </c>
      <c r="BE82" s="2"/>
      <c r="BF82" s="5">
        <f t="shared" si="89"/>
        <v>0</v>
      </c>
      <c r="BG82" s="2"/>
      <c r="BH82" s="5">
        <f t="shared" si="90"/>
        <v>0</v>
      </c>
      <c r="BI82" s="1"/>
      <c r="BJ82" s="1"/>
    </row>
    <row r="83" spans="1:62" ht="14.4" x14ac:dyDescent="0.3">
      <c r="A83" s="2" t="s">
        <v>53</v>
      </c>
      <c r="B83" s="2" t="s">
        <v>109</v>
      </c>
      <c r="C83" s="2" t="s">
        <v>104</v>
      </c>
      <c r="D83" s="3">
        <f t="shared" si="91"/>
        <v>75</v>
      </c>
      <c r="E83" s="2" t="s">
        <v>210</v>
      </c>
      <c r="F83" s="2" t="s">
        <v>211</v>
      </c>
      <c r="G83" s="19">
        <f t="shared" si="60"/>
        <v>300</v>
      </c>
      <c r="H83" s="2" t="s">
        <v>58</v>
      </c>
      <c r="I83" s="6">
        <v>0.19</v>
      </c>
      <c r="J83" s="56">
        <v>29411.759999999998</v>
      </c>
      <c r="K83" s="5">
        <f t="shared" si="61"/>
        <v>5588.2343999999994</v>
      </c>
      <c r="L83" s="5">
        <f t="shared" si="72"/>
        <v>35000</v>
      </c>
      <c r="M83" s="57">
        <v>23529.41</v>
      </c>
      <c r="N83" s="5">
        <f t="shared" si="62"/>
        <v>4470.5879000000004</v>
      </c>
      <c r="O83" s="5">
        <f t="shared" si="92"/>
        <v>28000</v>
      </c>
      <c r="P83" s="57">
        <v>22689.08</v>
      </c>
      <c r="Q83" s="5">
        <f t="shared" si="63"/>
        <v>4310.9252000000006</v>
      </c>
      <c r="R83" s="5">
        <f t="shared" si="73"/>
        <v>27000</v>
      </c>
      <c r="S83" s="5">
        <f t="shared" si="64"/>
        <v>25210.083333333332</v>
      </c>
      <c r="T83" s="5">
        <f t="shared" si="65"/>
        <v>4789.9158333333335</v>
      </c>
      <c r="U83" s="15">
        <f t="shared" si="76"/>
        <v>30000</v>
      </c>
      <c r="V83" s="15">
        <f t="shared" si="66"/>
        <v>7563025</v>
      </c>
      <c r="W83" s="15">
        <f t="shared" si="67"/>
        <v>1436974.75</v>
      </c>
      <c r="X83" s="15">
        <f t="shared" si="68"/>
        <v>9000000</v>
      </c>
      <c r="Y83" s="5">
        <f t="shared" si="69"/>
        <v>3559.026084010437</v>
      </c>
      <c r="Z83" s="170">
        <f t="shared" si="75"/>
        <v>0.11863420280034789</v>
      </c>
      <c r="AA83" s="145"/>
      <c r="AB83" s="5">
        <f t="shared" si="71"/>
        <v>0</v>
      </c>
      <c r="AC83" s="19"/>
      <c r="AD83" s="5">
        <f t="shared" si="77"/>
        <v>0</v>
      </c>
      <c r="AE83" s="2"/>
      <c r="AF83" s="5">
        <f t="shared" si="78"/>
        <v>0</v>
      </c>
      <c r="AG83" s="2"/>
      <c r="AH83" s="5">
        <f t="shared" si="79"/>
        <v>0</v>
      </c>
      <c r="AI83" s="2"/>
      <c r="AJ83" s="5">
        <f t="shared" si="80"/>
        <v>0</v>
      </c>
      <c r="AK83" s="2"/>
      <c r="AL83" s="5">
        <f t="shared" si="93"/>
        <v>0</v>
      </c>
      <c r="AM83" s="2"/>
      <c r="AN83" s="5">
        <f t="shared" si="81"/>
        <v>0</v>
      </c>
      <c r="AO83" s="2"/>
      <c r="AP83" s="5">
        <f t="shared" si="82"/>
        <v>0</v>
      </c>
      <c r="AQ83" s="2"/>
      <c r="AR83" s="5">
        <f t="shared" si="83"/>
        <v>0</v>
      </c>
      <c r="AS83" s="29"/>
      <c r="AT83" s="30">
        <f t="shared" si="84"/>
        <v>0</v>
      </c>
      <c r="AU83" s="2"/>
      <c r="AV83" s="5">
        <f t="shared" si="85"/>
        <v>0</v>
      </c>
      <c r="AW83" s="2"/>
      <c r="AX83" s="5">
        <f t="shared" si="86"/>
        <v>0</v>
      </c>
      <c r="AY83" s="55"/>
      <c r="AZ83" s="5">
        <f t="shared" si="74"/>
        <v>0</v>
      </c>
      <c r="BA83" s="2"/>
      <c r="BB83" s="5">
        <f t="shared" si="87"/>
        <v>0</v>
      </c>
      <c r="BC83" s="2">
        <v>300</v>
      </c>
      <c r="BD83" s="5">
        <f t="shared" si="88"/>
        <v>9000000</v>
      </c>
      <c r="BE83" s="2"/>
      <c r="BF83" s="5">
        <f t="shared" si="89"/>
        <v>0</v>
      </c>
      <c r="BG83" s="2"/>
      <c r="BH83" s="5">
        <f t="shared" si="90"/>
        <v>0</v>
      </c>
      <c r="BI83" s="1"/>
      <c r="BJ83" s="1"/>
    </row>
    <row r="84" spans="1:62" ht="14.4" x14ac:dyDescent="0.3">
      <c r="A84" s="2" t="s">
        <v>53</v>
      </c>
      <c r="B84" s="2" t="s">
        <v>109</v>
      </c>
      <c r="C84" s="2" t="s">
        <v>55</v>
      </c>
      <c r="D84" s="3">
        <f t="shared" si="91"/>
        <v>76</v>
      </c>
      <c r="E84" s="2" t="s">
        <v>212</v>
      </c>
      <c r="F84" s="2" t="s">
        <v>213</v>
      </c>
      <c r="G84" s="19">
        <f t="shared" si="60"/>
        <v>1</v>
      </c>
      <c r="H84" s="2" t="s">
        <v>58</v>
      </c>
      <c r="I84" s="6">
        <v>0.19</v>
      </c>
      <c r="J84" s="37">
        <v>131932.76999999999</v>
      </c>
      <c r="K84" s="8">
        <f t="shared" si="61"/>
        <v>25067.226299999998</v>
      </c>
      <c r="L84" s="8">
        <f t="shared" si="72"/>
        <v>157000</v>
      </c>
      <c r="M84" s="40">
        <v>122689.08</v>
      </c>
      <c r="N84" s="10">
        <f t="shared" si="62"/>
        <v>23310.925200000001</v>
      </c>
      <c r="O84" s="10">
        <f t="shared" si="92"/>
        <v>146000</v>
      </c>
      <c r="P84" s="42">
        <v>123529.41</v>
      </c>
      <c r="Q84" s="12">
        <f t="shared" si="63"/>
        <v>23470.587900000002</v>
      </c>
      <c r="R84" s="12">
        <f t="shared" si="73"/>
        <v>147000</v>
      </c>
      <c r="S84" s="5">
        <f t="shared" si="64"/>
        <v>126050.42</v>
      </c>
      <c r="T84" s="5">
        <f t="shared" si="65"/>
        <v>23949.5798</v>
      </c>
      <c r="U84" s="15">
        <f t="shared" si="76"/>
        <v>150000</v>
      </c>
      <c r="V84" s="15">
        <f t="shared" si="66"/>
        <v>126050.42</v>
      </c>
      <c r="W84" s="15">
        <f t="shared" si="67"/>
        <v>23949.5798</v>
      </c>
      <c r="X84" s="15">
        <f t="shared" si="68"/>
        <v>150000</v>
      </c>
      <c r="Y84" s="16">
        <f t="shared" si="69"/>
        <v>4966.55480858378</v>
      </c>
      <c r="Z84" s="17">
        <f t="shared" si="75"/>
        <v>3.3110365390558533E-2</v>
      </c>
      <c r="AA84" s="143"/>
      <c r="AB84" s="139">
        <f t="shared" si="71"/>
        <v>0</v>
      </c>
      <c r="AC84" s="18">
        <v>1</v>
      </c>
      <c r="AD84" s="8">
        <f t="shared" si="77"/>
        <v>150000</v>
      </c>
      <c r="AF84" s="21">
        <f t="shared" si="78"/>
        <v>0</v>
      </c>
      <c r="AH84" s="21">
        <f t="shared" si="79"/>
        <v>0</v>
      </c>
      <c r="AJ84" s="21">
        <f t="shared" si="80"/>
        <v>0</v>
      </c>
      <c r="AL84" s="16">
        <f t="shared" si="93"/>
        <v>0</v>
      </c>
      <c r="AN84" s="16">
        <f t="shared" si="81"/>
        <v>0</v>
      </c>
      <c r="AP84" s="16">
        <f t="shared" si="82"/>
        <v>0</v>
      </c>
      <c r="AR84" s="24">
        <f t="shared" si="83"/>
        <v>0</v>
      </c>
      <c r="AT84" s="26">
        <f t="shared" si="84"/>
        <v>0</v>
      </c>
      <c r="AV84" s="28">
        <f t="shared" si="85"/>
        <v>0</v>
      </c>
      <c r="AX84" s="32">
        <f t="shared" si="86"/>
        <v>0</v>
      </c>
      <c r="AY84" s="54"/>
      <c r="AZ84" s="32">
        <f t="shared" si="74"/>
        <v>0</v>
      </c>
      <c r="BB84" s="32">
        <f t="shared" si="87"/>
        <v>0</v>
      </c>
      <c r="BD84" s="34">
        <f t="shared" si="88"/>
        <v>0</v>
      </c>
      <c r="BF84" s="34">
        <f t="shared" si="89"/>
        <v>0</v>
      </c>
      <c r="BH84" s="34">
        <f t="shared" si="90"/>
        <v>0</v>
      </c>
      <c r="BI84" s="1"/>
      <c r="BJ84" s="1"/>
    </row>
    <row r="85" spans="1:62" ht="14.4" x14ac:dyDescent="0.3">
      <c r="A85" s="2" t="s">
        <v>53</v>
      </c>
      <c r="B85" s="2" t="s">
        <v>109</v>
      </c>
      <c r="C85" s="2" t="s">
        <v>55</v>
      </c>
      <c r="D85" s="3">
        <f t="shared" si="91"/>
        <v>77</v>
      </c>
      <c r="E85" s="2" t="s">
        <v>214</v>
      </c>
      <c r="F85" s="2" t="s">
        <v>215</v>
      </c>
      <c r="G85" s="19">
        <f t="shared" si="60"/>
        <v>1</v>
      </c>
      <c r="H85" s="2" t="s">
        <v>58</v>
      </c>
      <c r="I85" s="6">
        <v>0.19</v>
      </c>
      <c r="J85" s="37">
        <v>302521.01</v>
      </c>
      <c r="K85" s="8">
        <f t="shared" si="61"/>
        <v>57478.991900000001</v>
      </c>
      <c r="L85" s="8">
        <f t="shared" si="72"/>
        <v>360000</v>
      </c>
      <c r="M85" s="40">
        <v>319327.73</v>
      </c>
      <c r="N85" s="10">
        <f t="shared" si="62"/>
        <v>60672.268700000001</v>
      </c>
      <c r="O85" s="10">
        <f t="shared" si="92"/>
        <v>380000</v>
      </c>
      <c r="P85" s="42">
        <v>235294.12</v>
      </c>
      <c r="Q85" s="12">
        <f t="shared" si="63"/>
        <v>44705.882799999999</v>
      </c>
      <c r="R85" s="12">
        <f t="shared" si="73"/>
        <v>280000</v>
      </c>
      <c r="S85" s="5">
        <f t="shared" si="64"/>
        <v>285714.28666666668</v>
      </c>
      <c r="T85" s="5">
        <f t="shared" si="65"/>
        <v>54285.714466666672</v>
      </c>
      <c r="U85" s="15">
        <f t="shared" si="76"/>
        <v>340000</v>
      </c>
      <c r="V85" s="15">
        <f t="shared" si="66"/>
        <v>285714.28666666668</v>
      </c>
      <c r="W85" s="15">
        <f t="shared" si="67"/>
        <v>54285.714466666672</v>
      </c>
      <c r="X85" s="15">
        <f t="shared" si="68"/>
        <v>340000</v>
      </c>
      <c r="Y85" s="16">
        <f t="shared" si="69"/>
        <v>43204.937989385733</v>
      </c>
      <c r="Z85" s="17">
        <f t="shared" si="75"/>
        <v>0.12707334702760509</v>
      </c>
      <c r="AA85" s="143"/>
      <c r="AB85" s="139">
        <f t="shared" si="71"/>
        <v>0</v>
      </c>
      <c r="AC85" s="18">
        <v>1</v>
      </c>
      <c r="AD85" s="8">
        <f t="shared" si="77"/>
        <v>340000</v>
      </c>
      <c r="AF85" s="21">
        <f t="shared" si="78"/>
        <v>0</v>
      </c>
      <c r="AH85" s="21">
        <f t="shared" si="79"/>
        <v>0</v>
      </c>
      <c r="AJ85" s="21">
        <f t="shared" si="80"/>
        <v>0</v>
      </c>
      <c r="AL85" s="16">
        <f t="shared" si="93"/>
        <v>0</v>
      </c>
      <c r="AN85" s="16">
        <f t="shared" si="81"/>
        <v>0</v>
      </c>
      <c r="AP85" s="16">
        <f t="shared" si="82"/>
        <v>0</v>
      </c>
      <c r="AR85" s="24">
        <f t="shared" si="83"/>
        <v>0</v>
      </c>
      <c r="AT85" s="26">
        <f t="shared" si="84"/>
        <v>0</v>
      </c>
      <c r="AV85" s="28">
        <f t="shared" si="85"/>
        <v>0</v>
      </c>
      <c r="AX85" s="32">
        <f t="shared" si="86"/>
        <v>0</v>
      </c>
      <c r="AY85" s="54"/>
      <c r="AZ85" s="32">
        <f t="shared" si="74"/>
        <v>0</v>
      </c>
      <c r="BB85" s="32">
        <f t="shared" si="87"/>
        <v>0</v>
      </c>
      <c r="BD85" s="34">
        <f t="shared" si="88"/>
        <v>0</v>
      </c>
      <c r="BF85" s="34">
        <f t="shared" si="89"/>
        <v>0</v>
      </c>
      <c r="BH85" s="34">
        <f t="shared" si="90"/>
        <v>0</v>
      </c>
      <c r="BI85" s="1"/>
      <c r="BJ85" s="1"/>
    </row>
    <row r="86" spans="1:62" ht="14.4" x14ac:dyDescent="0.3">
      <c r="A86" s="2" t="s">
        <v>53</v>
      </c>
      <c r="B86" s="2" t="s">
        <v>109</v>
      </c>
      <c r="C86" s="2" t="s">
        <v>55</v>
      </c>
      <c r="D86" s="3">
        <f t="shared" si="91"/>
        <v>78</v>
      </c>
      <c r="E86" s="2" t="s">
        <v>216</v>
      </c>
      <c r="F86" s="2" t="s">
        <v>217</v>
      </c>
      <c r="G86" s="19">
        <f t="shared" si="60"/>
        <v>2</v>
      </c>
      <c r="H86" s="2" t="s">
        <v>58</v>
      </c>
      <c r="I86" s="6">
        <v>0.19</v>
      </c>
      <c r="J86" s="37">
        <v>210084.03</v>
      </c>
      <c r="K86" s="8">
        <f t="shared" si="61"/>
        <v>39915.965700000001</v>
      </c>
      <c r="L86" s="8">
        <f t="shared" si="72"/>
        <v>250000</v>
      </c>
      <c r="M86" s="40">
        <v>268907.56</v>
      </c>
      <c r="N86" s="10">
        <f t="shared" si="62"/>
        <v>51092.436399999999</v>
      </c>
      <c r="O86" s="10">
        <f t="shared" si="92"/>
        <v>320000</v>
      </c>
      <c r="P86" s="42">
        <v>226890.76</v>
      </c>
      <c r="Q86" s="12">
        <f t="shared" si="63"/>
        <v>43109.244400000003</v>
      </c>
      <c r="R86" s="12">
        <f t="shared" si="73"/>
        <v>270000</v>
      </c>
      <c r="S86" s="5">
        <f t="shared" si="64"/>
        <v>235294.11666666667</v>
      </c>
      <c r="T86" s="5">
        <f t="shared" si="65"/>
        <v>44705.88216666667</v>
      </c>
      <c r="U86" s="15">
        <f t="shared" si="76"/>
        <v>280000</v>
      </c>
      <c r="V86" s="15">
        <f t="shared" si="66"/>
        <v>470588.23333333334</v>
      </c>
      <c r="W86" s="15">
        <f t="shared" si="67"/>
        <v>89411.76433333334</v>
      </c>
      <c r="X86" s="15">
        <f t="shared" si="68"/>
        <v>560000</v>
      </c>
      <c r="Y86" s="16">
        <f t="shared" si="69"/>
        <v>29439.202887759489</v>
      </c>
      <c r="Z86" s="17">
        <f t="shared" si="75"/>
        <v>0.10514001031342675</v>
      </c>
      <c r="AA86" s="143"/>
      <c r="AB86" s="139">
        <f t="shared" si="71"/>
        <v>0</v>
      </c>
      <c r="AC86" s="18">
        <v>1</v>
      </c>
      <c r="AD86" s="8">
        <f t="shared" si="77"/>
        <v>280000</v>
      </c>
      <c r="AF86" s="21">
        <f t="shared" si="78"/>
        <v>0</v>
      </c>
      <c r="AH86" s="21">
        <f t="shared" si="79"/>
        <v>0</v>
      </c>
      <c r="AJ86" s="21">
        <f t="shared" si="80"/>
        <v>0</v>
      </c>
      <c r="AL86" s="16">
        <f t="shared" si="93"/>
        <v>0</v>
      </c>
      <c r="AN86" s="16">
        <f t="shared" si="81"/>
        <v>0</v>
      </c>
      <c r="AP86" s="16">
        <f t="shared" si="82"/>
        <v>0</v>
      </c>
      <c r="AR86" s="24">
        <f t="shared" si="83"/>
        <v>0</v>
      </c>
      <c r="AT86" s="26">
        <f t="shared" si="84"/>
        <v>0</v>
      </c>
      <c r="AV86" s="28">
        <f t="shared" si="85"/>
        <v>0</v>
      </c>
      <c r="AX86" s="32">
        <f t="shared" si="86"/>
        <v>0</v>
      </c>
      <c r="AY86" s="54"/>
      <c r="AZ86" s="32">
        <f t="shared" si="74"/>
        <v>0</v>
      </c>
      <c r="BB86" s="32">
        <f t="shared" si="87"/>
        <v>0</v>
      </c>
      <c r="BC86" s="33">
        <v>1</v>
      </c>
      <c r="BD86" s="34">
        <f t="shared" si="88"/>
        <v>280000</v>
      </c>
      <c r="BF86" s="34">
        <f t="shared" si="89"/>
        <v>0</v>
      </c>
      <c r="BH86" s="34">
        <f t="shared" si="90"/>
        <v>0</v>
      </c>
      <c r="BI86" s="1"/>
      <c r="BJ86" s="1"/>
    </row>
    <row r="87" spans="1:62" ht="14.4" x14ac:dyDescent="0.3">
      <c r="A87" s="2" t="s">
        <v>53</v>
      </c>
      <c r="B87" s="2" t="s">
        <v>109</v>
      </c>
      <c r="C87" s="2" t="s">
        <v>55</v>
      </c>
      <c r="D87" s="3">
        <f t="shared" si="91"/>
        <v>79</v>
      </c>
      <c r="E87" s="2" t="s">
        <v>218</v>
      </c>
      <c r="F87" s="2" t="s">
        <v>219</v>
      </c>
      <c r="G87" s="19">
        <f t="shared" si="60"/>
        <v>1</v>
      </c>
      <c r="H87" s="2" t="s">
        <v>58</v>
      </c>
      <c r="I87" s="6">
        <v>0.19</v>
      </c>
      <c r="J87" s="37">
        <v>210084.03</v>
      </c>
      <c r="K87" s="8">
        <f t="shared" si="61"/>
        <v>39915.965700000001</v>
      </c>
      <c r="L87" s="8">
        <f t="shared" si="72"/>
        <v>250000</v>
      </c>
      <c r="M87" s="40">
        <v>268907.56</v>
      </c>
      <c r="N87" s="10">
        <f t="shared" si="62"/>
        <v>51092.436399999999</v>
      </c>
      <c r="O87" s="10">
        <f t="shared" si="92"/>
        <v>320000</v>
      </c>
      <c r="P87" s="42">
        <v>226890.76</v>
      </c>
      <c r="Q87" s="12">
        <f t="shared" si="63"/>
        <v>43109.244400000003</v>
      </c>
      <c r="R87" s="12">
        <f t="shared" si="73"/>
        <v>270000</v>
      </c>
      <c r="S87" s="5">
        <f t="shared" si="64"/>
        <v>235294.11666666667</v>
      </c>
      <c r="T87" s="5">
        <f t="shared" si="65"/>
        <v>44705.88216666667</v>
      </c>
      <c r="U87" s="15">
        <f t="shared" si="76"/>
        <v>280000</v>
      </c>
      <c r="V87" s="15">
        <f t="shared" si="66"/>
        <v>235294.11666666667</v>
      </c>
      <c r="W87" s="15">
        <f t="shared" si="67"/>
        <v>44705.88216666667</v>
      </c>
      <c r="X87" s="15">
        <f t="shared" si="68"/>
        <v>280000</v>
      </c>
      <c r="Y87" s="16">
        <f t="shared" si="69"/>
        <v>29439.202887759489</v>
      </c>
      <c r="Z87" s="17">
        <f t="shared" si="75"/>
        <v>0.10514001031342675</v>
      </c>
      <c r="AA87" s="143"/>
      <c r="AB87" s="139">
        <f t="shared" si="71"/>
        <v>0</v>
      </c>
      <c r="AC87" s="18">
        <v>1</v>
      </c>
      <c r="AD87" s="8">
        <f t="shared" si="77"/>
        <v>280000</v>
      </c>
      <c r="AF87" s="21">
        <f t="shared" si="78"/>
        <v>0</v>
      </c>
      <c r="AH87" s="21">
        <f t="shared" si="79"/>
        <v>0</v>
      </c>
      <c r="AJ87" s="21">
        <f t="shared" si="80"/>
        <v>0</v>
      </c>
      <c r="AL87" s="16">
        <f t="shared" si="93"/>
        <v>0</v>
      </c>
      <c r="AN87" s="16">
        <f t="shared" si="81"/>
        <v>0</v>
      </c>
      <c r="AP87" s="16">
        <f t="shared" si="82"/>
        <v>0</v>
      </c>
      <c r="AR87" s="24">
        <f t="shared" si="83"/>
        <v>0</v>
      </c>
      <c r="AT87" s="26">
        <f t="shared" si="84"/>
        <v>0</v>
      </c>
      <c r="AV87" s="28">
        <f t="shared" si="85"/>
        <v>0</v>
      </c>
      <c r="AX87" s="32">
        <f t="shared" si="86"/>
        <v>0</v>
      </c>
      <c r="AY87" s="54"/>
      <c r="AZ87" s="32">
        <f t="shared" si="74"/>
        <v>0</v>
      </c>
      <c r="BB87" s="32">
        <f t="shared" si="87"/>
        <v>0</v>
      </c>
      <c r="BD87" s="34">
        <f t="shared" si="88"/>
        <v>0</v>
      </c>
      <c r="BF87" s="34">
        <f t="shared" si="89"/>
        <v>0</v>
      </c>
      <c r="BH87" s="34">
        <f t="shared" si="90"/>
        <v>0</v>
      </c>
      <c r="BI87" s="1"/>
      <c r="BJ87" s="1"/>
    </row>
    <row r="88" spans="1:62" ht="14.4" x14ac:dyDescent="0.3">
      <c r="A88" s="2" t="s">
        <v>53</v>
      </c>
      <c r="B88" s="2" t="s">
        <v>109</v>
      </c>
      <c r="C88" s="2" t="s">
        <v>104</v>
      </c>
      <c r="D88" s="3">
        <f t="shared" si="91"/>
        <v>80</v>
      </c>
      <c r="E88" s="2" t="s">
        <v>220</v>
      </c>
      <c r="F88" s="2" t="s">
        <v>221</v>
      </c>
      <c r="G88" s="19">
        <f t="shared" si="60"/>
        <v>0</v>
      </c>
      <c r="H88" s="2" t="s">
        <v>222</v>
      </c>
      <c r="I88" s="6">
        <v>0.19</v>
      </c>
      <c r="J88" s="37">
        <v>7310924.3700000001</v>
      </c>
      <c r="K88" s="8">
        <f t="shared" si="61"/>
        <v>1389075.6303000001</v>
      </c>
      <c r="L88" s="8">
        <f t="shared" si="72"/>
        <v>8700000</v>
      </c>
      <c r="M88" s="40">
        <v>6218487.3899999997</v>
      </c>
      <c r="N88" s="10">
        <f t="shared" si="62"/>
        <v>1181512.6040999999</v>
      </c>
      <c r="O88" s="10">
        <f t="shared" si="92"/>
        <v>7400000</v>
      </c>
      <c r="P88" s="42">
        <v>6638655.46</v>
      </c>
      <c r="Q88" s="12">
        <f t="shared" si="63"/>
        <v>1261344.5374</v>
      </c>
      <c r="R88" s="12">
        <f t="shared" si="73"/>
        <v>7900000</v>
      </c>
      <c r="S88" s="5">
        <f t="shared" si="64"/>
        <v>6722689.0733333332</v>
      </c>
      <c r="T88" s="5">
        <f t="shared" si="65"/>
        <v>1277310.9239333333</v>
      </c>
      <c r="U88" s="15">
        <f t="shared" si="76"/>
        <v>8000000</v>
      </c>
      <c r="V88" s="15">
        <f t="shared" si="66"/>
        <v>0</v>
      </c>
      <c r="W88" s="15">
        <f t="shared" si="67"/>
        <v>0</v>
      </c>
      <c r="X88" s="15">
        <f t="shared" si="68"/>
        <v>0</v>
      </c>
      <c r="Y88" s="16">
        <f t="shared" si="69"/>
        <v>535412.61347363365</v>
      </c>
      <c r="Z88" s="17">
        <f t="shared" si="75"/>
        <v>6.6926576684204209E-2</v>
      </c>
      <c r="AA88" s="144"/>
      <c r="AB88" s="139">
        <f t="shared" si="71"/>
        <v>0</v>
      </c>
      <c r="AD88" s="8">
        <f t="shared" si="77"/>
        <v>0</v>
      </c>
      <c r="AF88" s="21">
        <f t="shared" si="78"/>
        <v>0</v>
      </c>
      <c r="AH88" s="21">
        <f t="shared" si="79"/>
        <v>0</v>
      </c>
      <c r="AJ88" s="21">
        <f t="shared" si="80"/>
        <v>0</v>
      </c>
      <c r="AL88" s="16">
        <f t="shared" si="93"/>
        <v>0</v>
      </c>
      <c r="AN88" s="16">
        <f t="shared" si="81"/>
        <v>0</v>
      </c>
      <c r="AP88" s="16">
        <f t="shared" si="82"/>
        <v>0</v>
      </c>
      <c r="AR88" s="24">
        <f t="shared" si="83"/>
        <v>0</v>
      </c>
      <c r="AT88" s="26">
        <f t="shared" si="84"/>
        <v>0</v>
      </c>
      <c r="AV88" s="28">
        <f t="shared" si="85"/>
        <v>0</v>
      </c>
      <c r="AX88" s="32">
        <f t="shared" si="86"/>
        <v>0</v>
      </c>
      <c r="AY88" s="54"/>
      <c r="AZ88" s="32">
        <f t="shared" si="74"/>
        <v>0</v>
      </c>
      <c r="BB88" s="32">
        <f t="shared" si="87"/>
        <v>0</v>
      </c>
      <c r="BD88" s="34">
        <f t="shared" si="88"/>
        <v>0</v>
      </c>
      <c r="BF88" s="34">
        <f t="shared" si="89"/>
        <v>0</v>
      </c>
      <c r="BH88" s="108">
        <f t="shared" si="90"/>
        <v>0</v>
      </c>
      <c r="BI88" s="111">
        <v>1</v>
      </c>
      <c r="BJ88" s="112">
        <f>BI88*U88</f>
        <v>8000000</v>
      </c>
    </row>
    <row r="89" spans="1:62" ht="14.4" x14ac:dyDescent="0.3">
      <c r="A89" s="2" t="s">
        <v>53</v>
      </c>
      <c r="B89" s="2" t="s">
        <v>109</v>
      </c>
      <c r="C89" s="2" t="s">
        <v>104</v>
      </c>
      <c r="D89" s="3">
        <f t="shared" si="91"/>
        <v>81</v>
      </c>
      <c r="E89" s="2" t="s">
        <v>223</v>
      </c>
      <c r="F89" s="2" t="s">
        <v>224</v>
      </c>
      <c r="G89" s="19">
        <f t="shared" si="60"/>
        <v>0</v>
      </c>
      <c r="H89" s="2" t="s">
        <v>118</v>
      </c>
      <c r="I89" s="6">
        <v>0.19</v>
      </c>
      <c r="J89" s="37">
        <v>630252.1</v>
      </c>
      <c r="K89" s="8">
        <f t="shared" si="61"/>
        <v>119747.89899999999</v>
      </c>
      <c r="L89" s="8">
        <f t="shared" si="72"/>
        <v>750000</v>
      </c>
      <c r="M89" s="40">
        <v>546218.49</v>
      </c>
      <c r="N89" s="10">
        <f t="shared" si="62"/>
        <v>103781.5131</v>
      </c>
      <c r="O89" s="10">
        <f t="shared" si="92"/>
        <v>650000</v>
      </c>
      <c r="P89" s="42">
        <v>588235.29</v>
      </c>
      <c r="Q89" s="12">
        <f t="shared" si="63"/>
        <v>111764.70510000001</v>
      </c>
      <c r="R89" s="12">
        <f t="shared" si="73"/>
        <v>700000</v>
      </c>
      <c r="S89" s="5">
        <f t="shared" si="64"/>
        <v>588235.29333333333</v>
      </c>
      <c r="T89" s="5">
        <f t="shared" si="65"/>
        <v>111764.70573333334</v>
      </c>
      <c r="U89" s="15">
        <f t="shared" si="76"/>
        <v>700000</v>
      </c>
      <c r="V89" s="15">
        <f t="shared" si="66"/>
        <v>0</v>
      </c>
      <c r="W89" s="15">
        <f t="shared" si="67"/>
        <v>0</v>
      </c>
      <c r="X89" s="15">
        <f t="shared" si="68"/>
        <v>0</v>
      </c>
      <c r="Y89" s="16">
        <f t="shared" si="69"/>
        <v>40824.829046386301</v>
      </c>
      <c r="Z89" s="17">
        <f t="shared" si="75"/>
        <v>5.8321184351980429E-2</v>
      </c>
      <c r="AA89" s="143"/>
      <c r="AB89" s="139">
        <f t="shared" si="71"/>
        <v>0</v>
      </c>
      <c r="AD89" s="8">
        <f t="shared" si="77"/>
        <v>0</v>
      </c>
      <c r="AF89" s="21">
        <f t="shared" si="78"/>
        <v>0</v>
      </c>
      <c r="AH89" s="21">
        <f t="shared" si="79"/>
        <v>0</v>
      </c>
      <c r="AJ89" s="21">
        <f t="shared" si="80"/>
        <v>0</v>
      </c>
      <c r="AL89" s="16">
        <f t="shared" si="93"/>
        <v>0</v>
      </c>
      <c r="AN89" s="16">
        <f t="shared" si="81"/>
        <v>0</v>
      </c>
      <c r="AP89" s="16">
        <f t="shared" si="82"/>
        <v>0</v>
      </c>
      <c r="AR89" s="24">
        <f t="shared" si="83"/>
        <v>0</v>
      </c>
      <c r="AT89" s="26">
        <f t="shared" si="84"/>
        <v>0</v>
      </c>
      <c r="AV89" s="28">
        <f t="shared" si="85"/>
        <v>0</v>
      </c>
      <c r="AX89" s="32">
        <f t="shared" si="86"/>
        <v>0</v>
      </c>
      <c r="AY89" s="54"/>
      <c r="AZ89" s="32">
        <f t="shared" si="74"/>
        <v>0</v>
      </c>
      <c r="BB89" s="32">
        <f t="shared" si="87"/>
        <v>0</v>
      </c>
      <c r="BD89" s="34">
        <f t="shared" si="88"/>
        <v>0</v>
      </c>
      <c r="BF89" s="34">
        <f t="shared" si="89"/>
        <v>0</v>
      </c>
      <c r="BH89" s="34">
        <f t="shared" si="90"/>
        <v>0</v>
      </c>
      <c r="BI89" s="1"/>
      <c r="BJ89" s="1"/>
    </row>
    <row r="90" spans="1:62" ht="14.4" x14ac:dyDescent="0.3">
      <c r="A90" s="2" t="s">
        <v>53</v>
      </c>
      <c r="B90" s="2" t="s">
        <v>109</v>
      </c>
      <c r="C90" s="2" t="s">
        <v>104</v>
      </c>
      <c r="D90" s="3">
        <f t="shared" si="91"/>
        <v>82</v>
      </c>
      <c r="E90" s="2" t="s">
        <v>225</v>
      </c>
      <c r="F90" s="2" t="s">
        <v>226</v>
      </c>
      <c r="G90" s="19">
        <f t="shared" si="60"/>
        <v>0</v>
      </c>
      <c r="H90" s="2" t="s">
        <v>227</v>
      </c>
      <c r="I90" s="6">
        <v>0.19</v>
      </c>
      <c r="J90" s="37">
        <v>2689075.63</v>
      </c>
      <c r="K90" s="8">
        <f t="shared" si="61"/>
        <v>510924.36969999998</v>
      </c>
      <c r="L90" s="8">
        <f t="shared" si="72"/>
        <v>3200000</v>
      </c>
      <c r="M90" s="40">
        <v>2100840.34</v>
      </c>
      <c r="N90" s="10">
        <f t="shared" si="62"/>
        <v>399159.66459999996</v>
      </c>
      <c r="O90" s="10">
        <f t="shared" si="92"/>
        <v>2500000</v>
      </c>
      <c r="P90" s="42">
        <v>2470588.2400000002</v>
      </c>
      <c r="Q90" s="12">
        <f t="shared" si="63"/>
        <v>469411.76560000004</v>
      </c>
      <c r="R90" s="12">
        <f t="shared" si="73"/>
        <v>2940000</v>
      </c>
      <c r="S90" s="5">
        <f t="shared" si="64"/>
        <v>2420168.0699999998</v>
      </c>
      <c r="T90" s="5">
        <f t="shared" si="65"/>
        <v>459831.93329999998</v>
      </c>
      <c r="U90" s="15">
        <f t="shared" si="76"/>
        <v>2880000</v>
      </c>
      <c r="V90" s="15">
        <f t="shared" si="66"/>
        <v>0</v>
      </c>
      <c r="W90" s="15">
        <f t="shared" si="67"/>
        <v>0</v>
      </c>
      <c r="X90" s="15">
        <f t="shared" si="68"/>
        <v>0</v>
      </c>
      <c r="Y90" s="16">
        <f t="shared" si="69"/>
        <v>288905.98240027268</v>
      </c>
      <c r="Z90" s="17">
        <f t="shared" si="75"/>
        <v>0.1003145772223169</v>
      </c>
      <c r="AA90" s="144"/>
      <c r="AB90" s="139">
        <f t="shared" si="71"/>
        <v>0</v>
      </c>
      <c r="AD90" s="8">
        <f t="shared" si="77"/>
        <v>0</v>
      </c>
      <c r="AF90" s="21">
        <f t="shared" si="78"/>
        <v>0</v>
      </c>
      <c r="AH90" s="21">
        <f t="shared" si="79"/>
        <v>0</v>
      </c>
      <c r="AJ90" s="21">
        <f t="shared" si="80"/>
        <v>0</v>
      </c>
      <c r="AL90" s="16">
        <f t="shared" si="93"/>
        <v>0</v>
      </c>
      <c r="AN90" s="16">
        <f t="shared" si="81"/>
        <v>0</v>
      </c>
      <c r="AP90" s="16">
        <f t="shared" si="82"/>
        <v>0</v>
      </c>
      <c r="AR90" s="24">
        <f t="shared" si="83"/>
        <v>0</v>
      </c>
      <c r="AT90" s="26">
        <f t="shared" si="84"/>
        <v>0</v>
      </c>
      <c r="AV90" s="28">
        <f t="shared" si="85"/>
        <v>0</v>
      </c>
      <c r="AX90" s="32">
        <f t="shared" si="86"/>
        <v>0</v>
      </c>
      <c r="AY90" s="54"/>
      <c r="AZ90" s="32">
        <f t="shared" si="74"/>
        <v>0</v>
      </c>
      <c r="BB90" s="32">
        <f t="shared" si="87"/>
        <v>0</v>
      </c>
      <c r="BD90" s="34">
        <f t="shared" si="88"/>
        <v>0</v>
      </c>
      <c r="BF90" s="34">
        <f t="shared" si="89"/>
        <v>0</v>
      </c>
      <c r="BH90" s="108">
        <f t="shared" si="90"/>
        <v>0</v>
      </c>
      <c r="BI90" s="111">
        <v>1</v>
      </c>
      <c r="BJ90" s="112">
        <f t="shared" ref="BJ90" si="94">BI90*U90</f>
        <v>2880000</v>
      </c>
    </row>
    <row r="91" spans="1:62" ht="14.4" x14ac:dyDescent="0.3">
      <c r="A91" s="2" t="s">
        <v>53</v>
      </c>
      <c r="B91" s="2" t="s">
        <v>109</v>
      </c>
      <c r="C91" s="2" t="s">
        <v>104</v>
      </c>
      <c r="D91" s="3">
        <f t="shared" si="91"/>
        <v>83</v>
      </c>
      <c r="E91" s="2" t="s">
        <v>228</v>
      </c>
      <c r="F91" s="2" t="s">
        <v>229</v>
      </c>
      <c r="G91" s="19">
        <f t="shared" si="60"/>
        <v>8</v>
      </c>
      <c r="H91" s="2" t="s">
        <v>230</v>
      </c>
      <c r="I91" s="6">
        <v>0.19</v>
      </c>
      <c r="J91" s="37">
        <v>80672.27</v>
      </c>
      <c r="K91" s="8">
        <f t="shared" si="61"/>
        <v>15327.731300000001</v>
      </c>
      <c r="L91" s="8">
        <f t="shared" si="72"/>
        <v>96000</v>
      </c>
      <c r="M91" s="40">
        <v>63025.21</v>
      </c>
      <c r="N91" s="10">
        <f t="shared" si="62"/>
        <v>11974.7899</v>
      </c>
      <c r="O91" s="10">
        <f t="shared" si="92"/>
        <v>75000</v>
      </c>
      <c r="P91" s="42">
        <v>57983.19</v>
      </c>
      <c r="Q91" s="12">
        <f t="shared" si="63"/>
        <v>11016.8061</v>
      </c>
      <c r="R91" s="12">
        <f t="shared" si="73"/>
        <v>69000</v>
      </c>
      <c r="S91" s="5">
        <f t="shared" si="64"/>
        <v>67226.89</v>
      </c>
      <c r="T91" s="5">
        <f t="shared" si="65"/>
        <v>12773.1091</v>
      </c>
      <c r="U91" s="15">
        <f t="shared" si="76"/>
        <v>80000</v>
      </c>
      <c r="V91" s="15">
        <f t="shared" si="66"/>
        <v>537815.12</v>
      </c>
      <c r="W91" s="15">
        <f t="shared" si="67"/>
        <v>102184.8728</v>
      </c>
      <c r="X91" s="15">
        <f t="shared" si="68"/>
        <v>640000</v>
      </c>
      <c r="Y91" s="16">
        <f t="shared" si="69"/>
        <v>11575.836902790226</v>
      </c>
      <c r="Z91" s="17">
        <f t="shared" si="75"/>
        <v>0.14469796128487783</v>
      </c>
      <c r="AA91" s="143"/>
      <c r="AB91" s="139">
        <f t="shared" si="71"/>
        <v>0</v>
      </c>
      <c r="AD91" s="8">
        <f t="shared" si="77"/>
        <v>0</v>
      </c>
      <c r="AF91" s="21">
        <f t="shared" si="78"/>
        <v>0</v>
      </c>
      <c r="AH91" s="21">
        <f t="shared" si="79"/>
        <v>0</v>
      </c>
      <c r="AI91" s="20">
        <v>8</v>
      </c>
      <c r="AJ91" s="21">
        <f t="shared" si="80"/>
        <v>640000</v>
      </c>
      <c r="AL91" s="16">
        <f t="shared" si="93"/>
        <v>0</v>
      </c>
      <c r="AN91" s="16">
        <f t="shared" si="81"/>
        <v>0</v>
      </c>
      <c r="AP91" s="16">
        <f t="shared" si="82"/>
        <v>0</v>
      </c>
      <c r="AR91" s="24">
        <f t="shared" si="83"/>
        <v>0</v>
      </c>
      <c r="AT91" s="26">
        <f t="shared" si="84"/>
        <v>0</v>
      </c>
      <c r="AV91" s="28">
        <f t="shared" si="85"/>
        <v>0</v>
      </c>
      <c r="AX91" s="32">
        <f t="shared" si="86"/>
        <v>0</v>
      </c>
      <c r="AY91" s="54"/>
      <c r="AZ91" s="32">
        <f t="shared" si="74"/>
        <v>0</v>
      </c>
      <c r="BB91" s="32">
        <f t="shared" si="87"/>
        <v>0</v>
      </c>
      <c r="BD91" s="34">
        <f t="shared" si="88"/>
        <v>0</v>
      </c>
      <c r="BF91" s="34">
        <f t="shared" si="89"/>
        <v>0</v>
      </c>
      <c r="BH91" s="34">
        <f t="shared" si="90"/>
        <v>0</v>
      </c>
      <c r="BI91" s="1"/>
      <c r="BJ91" s="1"/>
    </row>
    <row r="92" spans="1:62" ht="14.4" x14ac:dyDescent="0.3">
      <c r="A92" s="2" t="s">
        <v>53</v>
      </c>
      <c r="B92" s="2" t="s">
        <v>109</v>
      </c>
      <c r="C92" s="2" t="s">
        <v>104</v>
      </c>
      <c r="D92" s="3">
        <f t="shared" si="91"/>
        <v>84</v>
      </c>
      <c r="E92" s="2" t="s">
        <v>231</v>
      </c>
      <c r="F92" s="2" t="s">
        <v>232</v>
      </c>
      <c r="G92" s="19">
        <f t="shared" si="60"/>
        <v>30</v>
      </c>
      <c r="H92" s="2" t="s">
        <v>149</v>
      </c>
      <c r="I92" s="6">
        <v>0.19</v>
      </c>
      <c r="J92" s="37">
        <v>80672.27</v>
      </c>
      <c r="K92" s="8">
        <f t="shared" si="61"/>
        <v>15327.731300000001</v>
      </c>
      <c r="L92" s="8">
        <f t="shared" si="72"/>
        <v>96000</v>
      </c>
      <c r="M92" s="40">
        <v>63025.21</v>
      </c>
      <c r="N92" s="10">
        <f t="shared" si="62"/>
        <v>11974.7899</v>
      </c>
      <c r="O92" s="10">
        <f t="shared" si="92"/>
        <v>75000</v>
      </c>
      <c r="P92" s="42">
        <v>57983.19</v>
      </c>
      <c r="Q92" s="12">
        <f t="shared" si="63"/>
        <v>11016.8061</v>
      </c>
      <c r="R92" s="12">
        <f t="shared" si="73"/>
        <v>69000</v>
      </c>
      <c r="S92" s="5">
        <f t="shared" si="64"/>
        <v>67226.89</v>
      </c>
      <c r="T92" s="5">
        <f t="shared" si="65"/>
        <v>12773.1091</v>
      </c>
      <c r="U92" s="15">
        <f t="shared" si="76"/>
        <v>80000</v>
      </c>
      <c r="V92" s="15">
        <f t="shared" si="66"/>
        <v>2016806.7</v>
      </c>
      <c r="W92" s="15">
        <f t="shared" si="67"/>
        <v>383193.27299999999</v>
      </c>
      <c r="X92" s="15">
        <f t="shared" si="68"/>
        <v>2400000</v>
      </c>
      <c r="Y92" s="16">
        <f t="shared" si="69"/>
        <v>11575.836902790226</v>
      </c>
      <c r="Z92" s="17">
        <f t="shared" si="75"/>
        <v>0.14469796128487783</v>
      </c>
      <c r="AA92" s="144"/>
      <c r="AB92" s="139">
        <f t="shared" si="71"/>
        <v>0</v>
      </c>
      <c r="AD92" s="8">
        <f t="shared" si="77"/>
        <v>0</v>
      </c>
      <c r="AF92" s="21">
        <f t="shared" si="78"/>
        <v>0</v>
      </c>
      <c r="AH92" s="21">
        <f t="shared" si="79"/>
        <v>0</v>
      </c>
      <c r="AJ92" s="21">
        <f t="shared" si="80"/>
        <v>0</v>
      </c>
      <c r="AL92" s="16">
        <f t="shared" si="93"/>
        <v>0</v>
      </c>
      <c r="AN92" s="16">
        <f t="shared" si="81"/>
        <v>0</v>
      </c>
      <c r="AP92" s="16">
        <f t="shared" si="82"/>
        <v>0</v>
      </c>
      <c r="AR92" s="24">
        <f t="shared" si="83"/>
        <v>0</v>
      </c>
      <c r="AT92" s="26">
        <f t="shared" si="84"/>
        <v>0</v>
      </c>
      <c r="AV92" s="28">
        <f t="shared" si="85"/>
        <v>0</v>
      </c>
      <c r="AW92" s="31">
        <v>30</v>
      </c>
      <c r="AX92" s="32">
        <f t="shared" si="86"/>
        <v>2400000</v>
      </c>
      <c r="AY92" s="54"/>
      <c r="AZ92" s="32">
        <f t="shared" si="74"/>
        <v>0</v>
      </c>
      <c r="BB92" s="32">
        <f t="shared" si="87"/>
        <v>0</v>
      </c>
      <c r="BD92" s="34">
        <f t="shared" si="88"/>
        <v>0</v>
      </c>
      <c r="BF92" s="34">
        <f t="shared" si="89"/>
        <v>0</v>
      </c>
      <c r="BH92" s="34">
        <f t="shared" si="90"/>
        <v>0</v>
      </c>
      <c r="BI92" s="1"/>
      <c r="BJ92" s="1"/>
    </row>
    <row r="93" spans="1:62" ht="14.4" x14ac:dyDescent="0.3">
      <c r="A93" s="2" t="s">
        <v>53</v>
      </c>
      <c r="B93" s="2" t="s">
        <v>109</v>
      </c>
      <c r="C93" s="2" t="s">
        <v>104</v>
      </c>
      <c r="D93" s="3">
        <f t="shared" si="91"/>
        <v>85</v>
      </c>
      <c r="E93" s="2" t="s">
        <v>233</v>
      </c>
      <c r="F93" s="2" t="s">
        <v>234</v>
      </c>
      <c r="G93" s="19">
        <f t="shared" si="60"/>
        <v>2</v>
      </c>
      <c r="H93" s="2" t="s">
        <v>118</v>
      </c>
      <c r="I93" s="6">
        <v>0.19</v>
      </c>
      <c r="J93" s="37">
        <v>1512605.04</v>
      </c>
      <c r="K93" s="8">
        <f t="shared" si="61"/>
        <v>287394.95760000002</v>
      </c>
      <c r="L93" s="8">
        <f t="shared" si="72"/>
        <v>1800000</v>
      </c>
      <c r="M93" s="40">
        <v>1260504.2</v>
      </c>
      <c r="N93" s="10">
        <f t="shared" si="62"/>
        <v>239495.79799999998</v>
      </c>
      <c r="O93" s="10">
        <f t="shared" si="92"/>
        <v>1500000</v>
      </c>
      <c r="P93" s="42">
        <v>1260504.2</v>
      </c>
      <c r="Q93" s="12">
        <f t="shared" si="63"/>
        <v>239495.79799999998</v>
      </c>
      <c r="R93" s="12">
        <f t="shared" si="73"/>
        <v>1500000</v>
      </c>
      <c r="S93" s="5">
        <f t="shared" si="64"/>
        <v>1344537.8133333335</v>
      </c>
      <c r="T93" s="5">
        <f t="shared" si="65"/>
        <v>255462.18453333338</v>
      </c>
      <c r="U93" s="15">
        <f t="shared" si="76"/>
        <v>1600000</v>
      </c>
      <c r="V93" s="15">
        <f t="shared" si="66"/>
        <v>2689075.6266666669</v>
      </c>
      <c r="W93" s="15">
        <f t="shared" si="67"/>
        <v>510924.36906666675</v>
      </c>
      <c r="X93" s="15">
        <f t="shared" si="68"/>
        <v>3200000</v>
      </c>
      <c r="Y93" s="16">
        <f t="shared" si="69"/>
        <v>141421.35623730952</v>
      </c>
      <c r="Z93" s="17">
        <f t="shared" si="75"/>
        <v>8.8388347648318447E-2</v>
      </c>
      <c r="AA93" s="143"/>
      <c r="AB93" s="139">
        <f t="shared" si="71"/>
        <v>0</v>
      </c>
      <c r="AC93" s="18">
        <v>1</v>
      </c>
      <c r="AD93" s="8">
        <f t="shared" si="77"/>
        <v>1600000</v>
      </c>
      <c r="AF93" s="21">
        <f t="shared" si="78"/>
        <v>0</v>
      </c>
      <c r="AH93" s="21">
        <f t="shared" si="79"/>
        <v>0</v>
      </c>
      <c r="AJ93" s="21">
        <f t="shared" si="80"/>
        <v>0</v>
      </c>
      <c r="AL93" s="16">
        <f t="shared" si="93"/>
        <v>0</v>
      </c>
      <c r="AN93" s="16">
        <f t="shared" si="81"/>
        <v>0</v>
      </c>
      <c r="AP93" s="16">
        <f t="shared" si="82"/>
        <v>0</v>
      </c>
      <c r="AR93" s="24">
        <f t="shared" si="83"/>
        <v>0</v>
      </c>
      <c r="AT93" s="26">
        <f t="shared" si="84"/>
        <v>0</v>
      </c>
      <c r="AV93" s="28">
        <f t="shared" si="85"/>
        <v>0</v>
      </c>
      <c r="AX93" s="32">
        <f t="shared" si="86"/>
        <v>0</v>
      </c>
      <c r="AY93" s="54"/>
      <c r="AZ93" s="32">
        <f t="shared" si="74"/>
        <v>0</v>
      </c>
      <c r="BB93" s="32">
        <f t="shared" si="87"/>
        <v>0</v>
      </c>
      <c r="BC93" s="33">
        <v>1</v>
      </c>
      <c r="BD93" s="34">
        <f t="shared" si="88"/>
        <v>1600000</v>
      </c>
      <c r="BF93" s="34">
        <f t="shared" si="89"/>
        <v>0</v>
      </c>
      <c r="BH93" s="34">
        <f t="shared" si="90"/>
        <v>0</v>
      </c>
      <c r="BI93" s="1"/>
      <c r="BJ93" s="1"/>
    </row>
    <row r="94" spans="1:62" ht="14.4" x14ac:dyDescent="0.3">
      <c r="A94" s="2" t="s">
        <v>53</v>
      </c>
      <c r="B94" s="2" t="s">
        <v>109</v>
      </c>
      <c r="C94" s="2" t="s">
        <v>104</v>
      </c>
      <c r="D94" s="3">
        <f t="shared" si="91"/>
        <v>86</v>
      </c>
      <c r="E94" s="2" t="s">
        <v>235</v>
      </c>
      <c r="F94" s="2" t="s">
        <v>236</v>
      </c>
      <c r="G94" s="19">
        <f t="shared" si="60"/>
        <v>11</v>
      </c>
      <c r="H94" s="2" t="s">
        <v>118</v>
      </c>
      <c r="I94" s="6">
        <v>0.19</v>
      </c>
      <c r="J94" s="37">
        <v>1092436.97</v>
      </c>
      <c r="K94" s="8">
        <f t="shared" si="61"/>
        <v>207563.02429999999</v>
      </c>
      <c r="L94" s="8">
        <f t="shared" si="72"/>
        <v>1300000</v>
      </c>
      <c r="M94" s="40">
        <v>924369.75</v>
      </c>
      <c r="N94" s="10">
        <f t="shared" si="62"/>
        <v>175630.2525</v>
      </c>
      <c r="O94" s="10">
        <f t="shared" si="92"/>
        <v>1100000</v>
      </c>
      <c r="P94" s="42">
        <v>1008403.36</v>
      </c>
      <c r="Q94" s="12">
        <f t="shared" si="63"/>
        <v>191596.6384</v>
      </c>
      <c r="R94" s="12">
        <f t="shared" si="73"/>
        <v>1200000</v>
      </c>
      <c r="S94" s="5">
        <f t="shared" si="64"/>
        <v>1008403.36</v>
      </c>
      <c r="T94" s="5">
        <f t="shared" si="65"/>
        <v>191596.6384</v>
      </c>
      <c r="U94" s="15">
        <f t="shared" si="76"/>
        <v>1200000</v>
      </c>
      <c r="V94" s="15">
        <f t="shared" si="66"/>
        <v>11092436.959999999</v>
      </c>
      <c r="W94" s="15">
        <f t="shared" si="67"/>
        <v>2107563.0223999997</v>
      </c>
      <c r="X94" s="15">
        <f t="shared" si="68"/>
        <v>13200000</v>
      </c>
      <c r="Y94" s="16">
        <f t="shared" si="69"/>
        <v>81649.658092772603</v>
      </c>
      <c r="Z94" s="17">
        <f t="shared" si="75"/>
        <v>6.804138174397717E-2</v>
      </c>
      <c r="AA94" s="143"/>
      <c r="AB94" s="139">
        <f t="shared" si="71"/>
        <v>0</v>
      </c>
      <c r="AC94" s="18">
        <v>1</v>
      </c>
      <c r="AD94" s="8">
        <f t="shared" si="77"/>
        <v>1200000</v>
      </c>
      <c r="AF94" s="21">
        <f t="shared" si="78"/>
        <v>0</v>
      </c>
      <c r="AH94" s="21">
        <f t="shared" si="79"/>
        <v>0</v>
      </c>
      <c r="AI94" s="20">
        <v>2</v>
      </c>
      <c r="AJ94" s="21">
        <f t="shared" si="80"/>
        <v>2400000</v>
      </c>
      <c r="AL94" s="16">
        <f t="shared" si="93"/>
        <v>0</v>
      </c>
      <c r="AN94" s="16">
        <f t="shared" si="81"/>
        <v>0</v>
      </c>
      <c r="AP94" s="16">
        <f t="shared" si="82"/>
        <v>0</v>
      </c>
      <c r="AQ94" s="23">
        <v>1</v>
      </c>
      <c r="AR94" s="24">
        <f t="shared" si="83"/>
        <v>1200000</v>
      </c>
      <c r="AT94" s="26">
        <f t="shared" si="84"/>
        <v>0</v>
      </c>
      <c r="AV94" s="28">
        <f t="shared" si="85"/>
        <v>0</v>
      </c>
      <c r="AX94" s="32">
        <f t="shared" si="86"/>
        <v>0</v>
      </c>
      <c r="AY94" s="54"/>
      <c r="AZ94" s="32">
        <f t="shared" si="74"/>
        <v>0</v>
      </c>
      <c r="BB94" s="32">
        <f t="shared" si="87"/>
        <v>0</v>
      </c>
      <c r="BD94" s="34">
        <f t="shared" si="88"/>
        <v>0</v>
      </c>
      <c r="BE94" s="33">
        <v>7</v>
      </c>
      <c r="BF94" s="34">
        <f t="shared" si="89"/>
        <v>8400000</v>
      </c>
      <c r="BH94" s="34">
        <f t="shared" si="90"/>
        <v>0</v>
      </c>
      <c r="BI94" s="1"/>
      <c r="BJ94" s="1"/>
    </row>
    <row r="95" spans="1:62" ht="13.95" customHeight="1" x14ac:dyDescent="0.3">
      <c r="A95" s="2" t="s">
        <v>53</v>
      </c>
      <c r="B95" s="2" t="s">
        <v>237</v>
      </c>
      <c r="C95" s="2" t="s">
        <v>104</v>
      </c>
      <c r="D95" s="3">
        <f t="shared" si="91"/>
        <v>87</v>
      </c>
      <c r="E95" s="2" t="s">
        <v>238</v>
      </c>
      <c r="F95" s="2" t="s">
        <v>239</v>
      </c>
      <c r="G95" s="19">
        <f t="shared" si="60"/>
        <v>1</v>
      </c>
      <c r="H95" s="2" t="s">
        <v>58</v>
      </c>
      <c r="I95" s="6">
        <v>0.19</v>
      </c>
      <c r="J95" s="37">
        <v>873949.58</v>
      </c>
      <c r="K95" s="8">
        <f t="shared" si="61"/>
        <v>166050.42019999999</v>
      </c>
      <c r="L95" s="8">
        <f t="shared" si="72"/>
        <v>1040000</v>
      </c>
      <c r="M95" s="40">
        <v>714285.71</v>
      </c>
      <c r="N95" s="10">
        <f t="shared" si="62"/>
        <v>135714.2849</v>
      </c>
      <c r="O95" s="10">
        <f t="shared" si="92"/>
        <v>850000</v>
      </c>
      <c r="P95" s="42">
        <v>831932.77</v>
      </c>
      <c r="Q95" s="12">
        <f t="shared" si="63"/>
        <v>158067.22630000001</v>
      </c>
      <c r="R95" s="12">
        <f t="shared" si="73"/>
        <v>990000</v>
      </c>
      <c r="S95" s="5">
        <f t="shared" si="64"/>
        <v>806722.68666666665</v>
      </c>
      <c r="T95" s="5">
        <f t="shared" si="65"/>
        <v>153277.31046666668</v>
      </c>
      <c r="U95" s="15">
        <f t="shared" si="76"/>
        <v>960000</v>
      </c>
      <c r="V95" s="15">
        <f t="shared" si="66"/>
        <v>806722.68666666665</v>
      </c>
      <c r="W95" s="15">
        <f t="shared" si="67"/>
        <v>153277.31046666668</v>
      </c>
      <c r="X95" s="15">
        <f t="shared" si="68"/>
        <v>960000</v>
      </c>
      <c r="Y95" s="16">
        <f t="shared" si="69"/>
        <v>80415.587212098791</v>
      </c>
      <c r="Z95" s="17">
        <f t="shared" si="75"/>
        <v>8.3766236679269579E-2</v>
      </c>
      <c r="AA95" s="143"/>
      <c r="AB95" s="139">
        <f t="shared" si="71"/>
        <v>0</v>
      </c>
      <c r="AC95" s="18">
        <v>1</v>
      </c>
      <c r="AD95" s="8">
        <f t="shared" si="77"/>
        <v>960000</v>
      </c>
      <c r="AF95" s="21">
        <f t="shared" si="78"/>
        <v>0</v>
      </c>
      <c r="AH95" s="21">
        <f t="shared" si="79"/>
        <v>0</v>
      </c>
      <c r="AJ95" s="21">
        <f t="shared" si="80"/>
        <v>0</v>
      </c>
      <c r="AL95" s="16">
        <f t="shared" si="93"/>
        <v>0</v>
      </c>
      <c r="AN95" s="16">
        <f t="shared" si="81"/>
        <v>0</v>
      </c>
      <c r="AP95" s="16">
        <f t="shared" si="82"/>
        <v>0</v>
      </c>
      <c r="AR95" s="24">
        <f t="shared" si="83"/>
        <v>0</v>
      </c>
      <c r="AT95" s="26">
        <f t="shared" si="84"/>
        <v>0</v>
      </c>
      <c r="AV95" s="28">
        <f t="shared" si="85"/>
        <v>0</v>
      </c>
      <c r="AX95" s="32">
        <f t="shared" si="86"/>
        <v>0</v>
      </c>
      <c r="AY95" s="54"/>
      <c r="AZ95" s="32">
        <f t="shared" si="74"/>
        <v>0</v>
      </c>
      <c r="BB95" s="32">
        <f t="shared" si="87"/>
        <v>0</v>
      </c>
      <c r="BD95" s="34">
        <f t="shared" si="88"/>
        <v>0</v>
      </c>
      <c r="BF95" s="34">
        <f t="shared" si="89"/>
        <v>0</v>
      </c>
      <c r="BH95" s="34">
        <f t="shared" si="90"/>
        <v>0</v>
      </c>
      <c r="BI95" s="1"/>
      <c r="BJ95" s="1"/>
    </row>
    <row r="96" spans="1:62" ht="14.4" x14ac:dyDescent="0.3">
      <c r="A96" s="2" t="s">
        <v>53</v>
      </c>
      <c r="B96" s="2" t="s">
        <v>237</v>
      </c>
      <c r="C96" s="2" t="s">
        <v>55</v>
      </c>
      <c r="D96" s="3">
        <f t="shared" si="91"/>
        <v>88</v>
      </c>
      <c r="E96" s="2" t="s">
        <v>240</v>
      </c>
      <c r="F96" s="2" t="s">
        <v>241</v>
      </c>
      <c r="G96" s="19">
        <f t="shared" si="60"/>
        <v>11</v>
      </c>
      <c r="H96" s="2" t="s">
        <v>242</v>
      </c>
      <c r="I96" s="6">
        <v>0.19</v>
      </c>
      <c r="J96" s="37">
        <v>50420.17</v>
      </c>
      <c r="K96" s="8">
        <f t="shared" si="61"/>
        <v>9579.8323</v>
      </c>
      <c r="L96" s="8">
        <f t="shared" si="72"/>
        <v>60000</v>
      </c>
      <c r="M96" s="40">
        <v>37815.129999999997</v>
      </c>
      <c r="N96" s="10">
        <f t="shared" si="62"/>
        <v>7184.8746999999994</v>
      </c>
      <c r="O96" s="10">
        <f t="shared" si="92"/>
        <v>45000</v>
      </c>
      <c r="P96" s="42">
        <v>37815.129999999997</v>
      </c>
      <c r="Q96" s="12">
        <f t="shared" si="63"/>
        <v>7184.8746999999994</v>
      </c>
      <c r="R96" s="12">
        <f t="shared" si="73"/>
        <v>45000</v>
      </c>
      <c r="S96" s="5">
        <f t="shared" si="64"/>
        <v>42016.81</v>
      </c>
      <c r="T96" s="5">
        <f t="shared" si="65"/>
        <v>7983.1938999999993</v>
      </c>
      <c r="U96" s="15">
        <f t="shared" si="76"/>
        <v>50000</v>
      </c>
      <c r="V96" s="15">
        <f t="shared" si="66"/>
        <v>462184.91</v>
      </c>
      <c r="W96" s="15">
        <f t="shared" si="67"/>
        <v>87815.132899999997</v>
      </c>
      <c r="X96" s="15">
        <f t="shared" si="68"/>
        <v>550000</v>
      </c>
      <c r="Y96" s="16">
        <f t="shared" si="69"/>
        <v>7071.0678118654751</v>
      </c>
      <c r="Z96" s="17">
        <f t="shared" si="75"/>
        <v>0.1414213562373095</v>
      </c>
      <c r="AA96" s="143"/>
      <c r="AB96" s="139">
        <f t="shared" si="71"/>
        <v>0</v>
      </c>
      <c r="AC96" s="18">
        <v>2</v>
      </c>
      <c r="AD96" s="8">
        <f t="shared" si="77"/>
        <v>100000</v>
      </c>
      <c r="AF96" s="21">
        <f t="shared" si="78"/>
        <v>0</v>
      </c>
      <c r="AH96" s="21">
        <f t="shared" si="79"/>
        <v>0</v>
      </c>
      <c r="AJ96" s="21">
        <f t="shared" si="80"/>
        <v>0</v>
      </c>
      <c r="AL96" s="16">
        <f t="shared" si="93"/>
        <v>0</v>
      </c>
      <c r="AM96" s="22">
        <v>9</v>
      </c>
      <c r="AN96" s="16">
        <f t="shared" si="81"/>
        <v>450000</v>
      </c>
      <c r="AP96" s="16">
        <f t="shared" si="82"/>
        <v>0</v>
      </c>
      <c r="AR96" s="24">
        <f t="shared" si="83"/>
        <v>0</v>
      </c>
      <c r="AT96" s="26">
        <f t="shared" si="84"/>
        <v>0</v>
      </c>
      <c r="AV96" s="28">
        <f t="shared" si="85"/>
        <v>0</v>
      </c>
      <c r="AX96" s="32">
        <f t="shared" si="86"/>
        <v>0</v>
      </c>
      <c r="AY96" s="54"/>
      <c r="AZ96" s="32">
        <f t="shared" si="74"/>
        <v>0</v>
      </c>
      <c r="BB96" s="32">
        <f t="shared" si="87"/>
        <v>0</v>
      </c>
      <c r="BD96" s="34">
        <f t="shared" si="88"/>
        <v>0</v>
      </c>
      <c r="BF96" s="34">
        <f t="shared" si="89"/>
        <v>0</v>
      </c>
      <c r="BH96" s="34">
        <f t="shared" si="90"/>
        <v>0</v>
      </c>
      <c r="BI96" s="1"/>
      <c r="BJ96" s="1"/>
    </row>
    <row r="97" spans="1:62" ht="14.4" x14ac:dyDescent="0.3">
      <c r="A97" s="2" t="s">
        <v>53</v>
      </c>
      <c r="B97" s="2" t="s">
        <v>237</v>
      </c>
      <c r="C97" s="2" t="s">
        <v>55</v>
      </c>
      <c r="D97" s="3">
        <f t="shared" si="91"/>
        <v>89</v>
      </c>
      <c r="E97" s="2" t="s">
        <v>243</v>
      </c>
      <c r="F97" s="2" t="s">
        <v>244</v>
      </c>
      <c r="G97" s="19">
        <f t="shared" si="60"/>
        <v>0</v>
      </c>
      <c r="H97" s="2" t="s">
        <v>58</v>
      </c>
      <c r="I97" s="6">
        <v>0.19</v>
      </c>
      <c r="J97" s="37">
        <v>176470.59</v>
      </c>
      <c r="K97" s="8">
        <f t="shared" si="61"/>
        <v>33529.412100000001</v>
      </c>
      <c r="L97" s="8">
        <f t="shared" si="72"/>
        <v>210000</v>
      </c>
      <c r="M97" s="40">
        <v>151260.5</v>
      </c>
      <c r="N97" s="10">
        <f t="shared" si="62"/>
        <v>28739.494999999999</v>
      </c>
      <c r="O97" s="10">
        <f t="shared" si="92"/>
        <v>180000</v>
      </c>
      <c r="P97" s="42">
        <v>176470.59</v>
      </c>
      <c r="Q97" s="12">
        <f t="shared" si="63"/>
        <v>33529.412100000001</v>
      </c>
      <c r="R97" s="12">
        <f t="shared" si="73"/>
        <v>210000</v>
      </c>
      <c r="S97" s="5">
        <f t="shared" si="64"/>
        <v>168067.22666666665</v>
      </c>
      <c r="T97" s="5">
        <f t="shared" si="65"/>
        <v>31932.773066666665</v>
      </c>
      <c r="U97" s="15">
        <f t="shared" si="76"/>
        <v>200000</v>
      </c>
      <c r="V97" s="15">
        <f t="shared" si="66"/>
        <v>0</v>
      </c>
      <c r="W97" s="15">
        <f t="shared" si="67"/>
        <v>0</v>
      </c>
      <c r="X97" s="15">
        <f t="shared" si="68"/>
        <v>0</v>
      </c>
      <c r="Y97" s="16">
        <f t="shared" si="69"/>
        <v>14142.13562373095</v>
      </c>
      <c r="Z97" s="17">
        <f t="shared" si="75"/>
        <v>7.0710678118654752E-2</v>
      </c>
      <c r="AA97" s="143"/>
      <c r="AB97" s="139">
        <f t="shared" si="71"/>
        <v>0</v>
      </c>
      <c r="AD97" s="8">
        <f t="shared" si="77"/>
        <v>0</v>
      </c>
      <c r="AF97" s="21">
        <f t="shared" si="78"/>
        <v>0</v>
      </c>
      <c r="AH97" s="21">
        <f t="shared" si="79"/>
        <v>0</v>
      </c>
      <c r="AJ97" s="21">
        <f t="shared" si="80"/>
        <v>0</v>
      </c>
      <c r="AL97" s="16">
        <f t="shared" si="93"/>
        <v>0</v>
      </c>
      <c r="AN97" s="16">
        <f t="shared" si="81"/>
        <v>0</v>
      </c>
      <c r="AP97" s="16">
        <f t="shared" si="82"/>
        <v>0</v>
      </c>
      <c r="AR97" s="24">
        <f t="shared" si="83"/>
        <v>0</v>
      </c>
      <c r="AT97" s="26">
        <f t="shared" si="84"/>
        <v>0</v>
      </c>
      <c r="AV97" s="28">
        <f t="shared" si="85"/>
        <v>0</v>
      </c>
      <c r="AX97" s="32">
        <f t="shared" si="86"/>
        <v>0</v>
      </c>
      <c r="AY97" s="54"/>
      <c r="AZ97" s="32">
        <f t="shared" si="74"/>
        <v>0</v>
      </c>
      <c r="BB97" s="32">
        <f t="shared" si="87"/>
        <v>0</v>
      </c>
      <c r="BD97" s="34">
        <f t="shared" si="88"/>
        <v>0</v>
      </c>
      <c r="BF97" s="34">
        <f t="shared" si="89"/>
        <v>0</v>
      </c>
      <c r="BH97" s="34">
        <f t="shared" si="90"/>
        <v>0</v>
      </c>
      <c r="BI97" s="1"/>
      <c r="BJ97" s="1"/>
    </row>
    <row r="98" spans="1:62" ht="14.4" x14ac:dyDescent="0.3">
      <c r="A98" s="2" t="s">
        <v>53</v>
      </c>
      <c r="B98" s="2" t="s">
        <v>237</v>
      </c>
      <c r="C98" s="2" t="s">
        <v>55</v>
      </c>
      <c r="D98" s="3">
        <f t="shared" si="91"/>
        <v>90</v>
      </c>
      <c r="E98" s="2" t="s">
        <v>245</v>
      </c>
      <c r="F98" s="2" t="s">
        <v>246</v>
      </c>
      <c r="G98" s="19">
        <f t="shared" si="60"/>
        <v>11</v>
      </c>
      <c r="H98" s="2" t="s">
        <v>58</v>
      </c>
      <c r="I98" s="6">
        <v>0.19</v>
      </c>
      <c r="J98" s="37">
        <v>378151.26</v>
      </c>
      <c r="K98" s="8">
        <f t="shared" si="61"/>
        <v>71848.739400000006</v>
      </c>
      <c r="L98" s="8">
        <f t="shared" si="72"/>
        <v>450000</v>
      </c>
      <c r="M98" s="40">
        <v>302521.01</v>
      </c>
      <c r="N98" s="10">
        <f t="shared" si="62"/>
        <v>57478.991900000001</v>
      </c>
      <c r="O98" s="10">
        <f t="shared" si="92"/>
        <v>360000</v>
      </c>
      <c r="P98" s="42">
        <v>277310.92</v>
      </c>
      <c r="Q98" s="12">
        <f t="shared" si="63"/>
        <v>52689.074799999995</v>
      </c>
      <c r="R98" s="12">
        <f t="shared" si="73"/>
        <v>330000</v>
      </c>
      <c r="S98" s="5">
        <f t="shared" si="64"/>
        <v>319327.73</v>
      </c>
      <c r="T98" s="5">
        <f t="shared" si="65"/>
        <v>60672.268700000001</v>
      </c>
      <c r="U98" s="15">
        <f t="shared" si="76"/>
        <v>380000</v>
      </c>
      <c r="V98" s="15">
        <f t="shared" si="66"/>
        <v>3512605.03</v>
      </c>
      <c r="W98" s="15">
        <f t="shared" si="67"/>
        <v>667394.95569999993</v>
      </c>
      <c r="X98" s="15">
        <f t="shared" si="68"/>
        <v>4180000</v>
      </c>
      <c r="Y98" s="16">
        <f t="shared" si="69"/>
        <v>50990.195135927846</v>
      </c>
      <c r="Z98" s="17">
        <f t="shared" si="75"/>
        <v>0.13418472404191539</v>
      </c>
      <c r="AA98" s="143"/>
      <c r="AB98" s="139">
        <f t="shared" si="71"/>
        <v>0</v>
      </c>
      <c r="AD98" s="8">
        <f t="shared" si="77"/>
        <v>0</v>
      </c>
      <c r="AF98" s="21">
        <f t="shared" si="78"/>
        <v>0</v>
      </c>
      <c r="AH98" s="21">
        <f t="shared" si="79"/>
        <v>0</v>
      </c>
      <c r="AJ98" s="21">
        <f t="shared" si="80"/>
        <v>0</v>
      </c>
      <c r="AL98" s="16">
        <f t="shared" si="93"/>
        <v>0</v>
      </c>
      <c r="AM98" s="22">
        <v>1</v>
      </c>
      <c r="AN98" s="16">
        <f t="shared" si="81"/>
        <v>380000</v>
      </c>
      <c r="AP98" s="16">
        <f t="shared" si="82"/>
        <v>0</v>
      </c>
      <c r="AR98" s="24">
        <f t="shared" si="83"/>
        <v>0</v>
      </c>
      <c r="AT98" s="26">
        <f t="shared" si="84"/>
        <v>0</v>
      </c>
      <c r="AV98" s="28">
        <f t="shared" si="85"/>
        <v>0</v>
      </c>
      <c r="AX98" s="32">
        <f t="shared" si="86"/>
        <v>0</v>
      </c>
      <c r="AY98" s="54"/>
      <c r="AZ98" s="32">
        <f t="shared" si="74"/>
        <v>0</v>
      </c>
      <c r="BB98" s="32">
        <f t="shared" si="87"/>
        <v>0</v>
      </c>
      <c r="BC98" s="33">
        <v>10</v>
      </c>
      <c r="BD98" s="34">
        <f t="shared" si="88"/>
        <v>3800000</v>
      </c>
      <c r="BF98" s="34">
        <f t="shared" si="89"/>
        <v>0</v>
      </c>
      <c r="BH98" s="34">
        <f t="shared" si="90"/>
        <v>0</v>
      </c>
      <c r="BI98" s="1"/>
      <c r="BJ98" s="1"/>
    </row>
    <row r="99" spans="1:62" ht="14.4" x14ac:dyDescent="0.3">
      <c r="A99" s="2" t="s">
        <v>53</v>
      </c>
      <c r="B99" s="2" t="s">
        <v>237</v>
      </c>
      <c r="C99" s="2" t="s">
        <v>55</v>
      </c>
      <c r="D99" s="3">
        <f t="shared" si="91"/>
        <v>91</v>
      </c>
      <c r="E99" s="2" t="s">
        <v>247</v>
      </c>
      <c r="F99" s="2" t="s">
        <v>248</v>
      </c>
      <c r="G99" s="19">
        <f t="shared" si="60"/>
        <v>1</v>
      </c>
      <c r="H99" s="2" t="s">
        <v>58</v>
      </c>
      <c r="I99" s="6">
        <v>0.19</v>
      </c>
      <c r="J99" s="37">
        <v>462184.87</v>
      </c>
      <c r="K99" s="8">
        <f t="shared" si="61"/>
        <v>87815.1253</v>
      </c>
      <c r="L99" s="8">
        <f t="shared" si="72"/>
        <v>550000</v>
      </c>
      <c r="M99" s="40">
        <v>390756.3</v>
      </c>
      <c r="N99" s="10">
        <f t="shared" si="62"/>
        <v>74243.697</v>
      </c>
      <c r="O99" s="10">
        <f t="shared" si="92"/>
        <v>465000</v>
      </c>
      <c r="P99" s="42">
        <v>357142.86</v>
      </c>
      <c r="Q99" s="12">
        <f t="shared" si="63"/>
        <v>67857.143400000001</v>
      </c>
      <c r="R99" s="12">
        <f t="shared" si="73"/>
        <v>425000</v>
      </c>
      <c r="S99" s="5">
        <f t="shared" si="64"/>
        <v>403361.34333333327</v>
      </c>
      <c r="T99" s="5">
        <f t="shared" si="65"/>
        <v>76638.655233333324</v>
      </c>
      <c r="U99" s="15">
        <f t="shared" si="76"/>
        <v>480000</v>
      </c>
      <c r="V99" s="15">
        <f t="shared" si="66"/>
        <v>403361.34333333327</v>
      </c>
      <c r="W99" s="15">
        <f t="shared" si="67"/>
        <v>76638.655233333324</v>
      </c>
      <c r="X99" s="15">
        <f t="shared" si="68"/>
        <v>480000</v>
      </c>
      <c r="Y99" s="16">
        <f t="shared" si="69"/>
        <v>52121.652570372964</v>
      </c>
      <c r="Z99" s="17">
        <f t="shared" si="75"/>
        <v>0.10858677618827701</v>
      </c>
      <c r="AA99" s="143"/>
      <c r="AB99" s="139">
        <f t="shared" si="71"/>
        <v>0</v>
      </c>
      <c r="AC99" s="18">
        <v>1</v>
      </c>
      <c r="AD99" s="8">
        <f t="shared" si="77"/>
        <v>480000</v>
      </c>
      <c r="AF99" s="21">
        <f t="shared" si="78"/>
        <v>0</v>
      </c>
      <c r="AH99" s="21">
        <f t="shared" si="79"/>
        <v>0</v>
      </c>
      <c r="AJ99" s="21">
        <f t="shared" si="80"/>
        <v>0</v>
      </c>
      <c r="AL99" s="16">
        <f t="shared" si="93"/>
        <v>0</v>
      </c>
      <c r="AN99" s="16">
        <f t="shared" si="81"/>
        <v>0</v>
      </c>
      <c r="AP99" s="16">
        <f t="shared" si="82"/>
        <v>0</v>
      </c>
      <c r="AR99" s="24">
        <f t="shared" si="83"/>
        <v>0</v>
      </c>
      <c r="AT99" s="26">
        <f t="shared" si="84"/>
        <v>0</v>
      </c>
      <c r="AV99" s="28">
        <f t="shared" si="85"/>
        <v>0</v>
      </c>
      <c r="AX99" s="32">
        <f t="shared" si="86"/>
        <v>0</v>
      </c>
      <c r="AY99" s="54"/>
      <c r="AZ99" s="32">
        <f t="shared" si="74"/>
        <v>0</v>
      </c>
      <c r="BB99" s="32">
        <f t="shared" si="87"/>
        <v>0</v>
      </c>
      <c r="BD99" s="34">
        <f t="shared" si="88"/>
        <v>0</v>
      </c>
      <c r="BF99" s="34">
        <f t="shared" si="89"/>
        <v>0</v>
      </c>
      <c r="BH99" s="34">
        <f t="shared" si="90"/>
        <v>0</v>
      </c>
      <c r="BI99" s="1"/>
      <c r="BJ99" s="1"/>
    </row>
    <row r="100" spans="1:62" ht="14.4" x14ac:dyDescent="0.3">
      <c r="A100" s="2" t="s">
        <v>53</v>
      </c>
      <c r="B100" s="2" t="s">
        <v>237</v>
      </c>
      <c r="C100" s="2" t="s">
        <v>55</v>
      </c>
      <c r="D100" s="3">
        <f t="shared" si="91"/>
        <v>92</v>
      </c>
      <c r="E100" s="2" t="s">
        <v>249</v>
      </c>
      <c r="F100" s="2" t="s">
        <v>250</v>
      </c>
      <c r="G100" s="19">
        <f t="shared" si="60"/>
        <v>1</v>
      </c>
      <c r="H100" s="2" t="s">
        <v>58</v>
      </c>
      <c r="I100" s="6">
        <v>0.19</v>
      </c>
      <c r="J100" s="37">
        <v>462184.87</v>
      </c>
      <c r="K100" s="8">
        <f t="shared" si="61"/>
        <v>87815.1253</v>
      </c>
      <c r="L100" s="8">
        <f t="shared" si="72"/>
        <v>550000</v>
      </c>
      <c r="M100" s="40">
        <v>390756.3</v>
      </c>
      <c r="N100" s="10">
        <f t="shared" si="62"/>
        <v>74243.697</v>
      </c>
      <c r="O100" s="10">
        <f t="shared" si="92"/>
        <v>465000</v>
      </c>
      <c r="P100" s="42">
        <v>357142.86</v>
      </c>
      <c r="Q100" s="12">
        <f t="shared" si="63"/>
        <v>67857.143400000001</v>
      </c>
      <c r="R100" s="12">
        <f t="shared" si="73"/>
        <v>425000</v>
      </c>
      <c r="S100" s="5">
        <f t="shared" si="64"/>
        <v>403361.34333333327</v>
      </c>
      <c r="T100" s="5">
        <f t="shared" si="65"/>
        <v>76638.655233333324</v>
      </c>
      <c r="U100" s="15">
        <f t="shared" si="76"/>
        <v>480000</v>
      </c>
      <c r="V100" s="15">
        <f t="shared" si="66"/>
        <v>403361.34333333327</v>
      </c>
      <c r="W100" s="15">
        <f t="shared" si="67"/>
        <v>76638.655233333324</v>
      </c>
      <c r="X100" s="15">
        <f t="shared" si="68"/>
        <v>480000</v>
      </c>
      <c r="Y100" s="16">
        <f t="shared" si="69"/>
        <v>52121.652570372964</v>
      </c>
      <c r="Z100" s="17">
        <f t="shared" si="75"/>
        <v>0.10858677618827701</v>
      </c>
      <c r="AA100" s="143"/>
      <c r="AB100" s="139">
        <f t="shared" si="71"/>
        <v>0</v>
      </c>
      <c r="AC100" s="18">
        <v>1</v>
      </c>
      <c r="AD100" s="8">
        <f>AC100*U100</f>
        <v>480000</v>
      </c>
      <c r="AF100" s="21">
        <f t="shared" si="78"/>
        <v>0</v>
      </c>
      <c r="AH100" s="21">
        <f t="shared" si="79"/>
        <v>0</v>
      </c>
      <c r="AJ100" s="21">
        <f t="shared" si="80"/>
        <v>0</v>
      </c>
      <c r="AL100" s="16">
        <f t="shared" si="93"/>
        <v>0</v>
      </c>
      <c r="AN100" s="16">
        <f t="shared" si="81"/>
        <v>0</v>
      </c>
      <c r="AP100" s="16">
        <f t="shared" si="82"/>
        <v>0</v>
      </c>
      <c r="AR100" s="24">
        <f t="shared" si="83"/>
        <v>0</v>
      </c>
      <c r="AT100" s="26">
        <f t="shared" si="84"/>
        <v>0</v>
      </c>
      <c r="AV100" s="28">
        <f t="shared" si="85"/>
        <v>0</v>
      </c>
      <c r="AX100" s="32">
        <f t="shared" si="86"/>
        <v>0</v>
      </c>
      <c r="AY100" s="54"/>
      <c r="AZ100" s="32">
        <f t="shared" si="74"/>
        <v>0</v>
      </c>
      <c r="BB100" s="32">
        <f t="shared" si="87"/>
        <v>0</v>
      </c>
      <c r="BD100" s="34">
        <f t="shared" si="88"/>
        <v>0</v>
      </c>
      <c r="BF100" s="34">
        <f t="shared" si="89"/>
        <v>0</v>
      </c>
      <c r="BH100" s="34">
        <f t="shared" si="90"/>
        <v>0</v>
      </c>
      <c r="BI100" s="1"/>
      <c r="BJ100" s="1"/>
    </row>
    <row r="101" spans="1:62" ht="14.4" x14ac:dyDescent="0.3">
      <c r="A101" s="2" t="s">
        <v>53</v>
      </c>
      <c r="B101" s="2" t="s">
        <v>237</v>
      </c>
      <c r="C101" s="2" t="s">
        <v>55</v>
      </c>
      <c r="D101" s="3">
        <f t="shared" si="91"/>
        <v>93</v>
      </c>
      <c r="E101" s="2" t="s">
        <v>251</v>
      </c>
      <c r="F101" s="2" t="s">
        <v>252</v>
      </c>
      <c r="G101" s="19">
        <f t="shared" si="60"/>
        <v>660</v>
      </c>
      <c r="H101" s="2" t="s">
        <v>58</v>
      </c>
      <c r="I101" s="6">
        <v>0.19</v>
      </c>
      <c r="J101" s="37">
        <v>46218.49</v>
      </c>
      <c r="K101" s="8">
        <f t="shared" si="61"/>
        <v>8781.5131000000001</v>
      </c>
      <c r="L101" s="8">
        <f t="shared" si="72"/>
        <v>55000</v>
      </c>
      <c r="M101" s="40">
        <v>37815.129999999997</v>
      </c>
      <c r="N101" s="10">
        <f t="shared" si="62"/>
        <v>7184.8746999999994</v>
      </c>
      <c r="O101" s="10">
        <f t="shared" si="92"/>
        <v>45000</v>
      </c>
      <c r="P101" s="42">
        <v>36974.79</v>
      </c>
      <c r="Q101" s="12">
        <f t="shared" si="63"/>
        <v>7025.2101000000002</v>
      </c>
      <c r="R101" s="12">
        <f t="shared" si="73"/>
        <v>44000</v>
      </c>
      <c r="S101" s="5">
        <f t="shared" si="64"/>
        <v>40336.136666666665</v>
      </c>
      <c r="T101" s="5">
        <f t="shared" si="65"/>
        <v>7663.8659666666663</v>
      </c>
      <c r="U101" s="15">
        <f t="shared" si="76"/>
        <v>48000</v>
      </c>
      <c r="V101" s="15">
        <f t="shared" si="66"/>
        <v>26621850.199999999</v>
      </c>
      <c r="W101" s="15">
        <f t="shared" si="67"/>
        <v>5058151.5379999997</v>
      </c>
      <c r="X101" s="15">
        <f t="shared" si="68"/>
        <v>31680000</v>
      </c>
      <c r="Y101" s="16">
        <f t="shared" si="69"/>
        <v>4966.55480858378</v>
      </c>
      <c r="Z101" s="17">
        <f t="shared" si="75"/>
        <v>0.10346989184549542</v>
      </c>
      <c r="AA101" s="144"/>
      <c r="AB101" s="139">
        <f t="shared" si="71"/>
        <v>0</v>
      </c>
      <c r="AD101" s="8">
        <f t="shared" si="77"/>
        <v>0</v>
      </c>
      <c r="AF101" s="21">
        <f t="shared" si="78"/>
        <v>0</v>
      </c>
      <c r="AH101" s="21">
        <f t="shared" si="79"/>
        <v>0</v>
      </c>
      <c r="AJ101" s="21">
        <f t="shared" si="80"/>
        <v>0</v>
      </c>
      <c r="AL101" s="16">
        <f t="shared" si="93"/>
        <v>0</v>
      </c>
      <c r="AN101" s="16">
        <f t="shared" si="81"/>
        <v>0</v>
      </c>
      <c r="AP101" s="16">
        <f t="shared" si="82"/>
        <v>0</v>
      </c>
      <c r="AQ101" s="23">
        <v>100</v>
      </c>
      <c r="AR101" s="24">
        <f t="shared" si="83"/>
        <v>4800000</v>
      </c>
      <c r="AT101" s="26">
        <f t="shared" si="84"/>
        <v>0</v>
      </c>
      <c r="AV101" s="28">
        <f t="shared" si="85"/>
        <v>0</v>
      </c>
      <c r="AX101" s="32">
        <f t="shared" si="86"/>
        <v>0</v>
      </c>
      <c r="AY101" s="54"/>
      <c r="AZ101" s="32">
        <f t="shared" si="74"/>
        <v>0</v>
      </c>
      <c r="BB101" s="32">
        <f t="shared" si="87"/>
        <v>0</v>
      </c>
      <c r="BC101" s="33">
        <v>300</v>
      </c>
      <c r="BD101" s="34">
        <f t="shared" si="88"/>
        <v>14400000</v>
      </c>
      <c r="BE101" s="33">
        <v>100</v>
      </c>
      <c r="BF101" s="34">
        <f t="shared" si="89"/>
        <v>4800000</v>
      </c>
      <c r="BG101" s="33">
        <v>160</v>
      </c>
      <c r="BH101" s="34">
        <f t="shared" si="90"/>
        <v>7680000</v>
      </c>
      <c r="BI101" s="1"/>
      <c r="BJ101" s="1"/>
    </row>
    <row r="102" spans="1:62" ht="14.4" x14ac:dyDescent="0.3">
      <c r="A102" s="2" t="s">
        <v>53</v>
      </c>
      <c r="B102" s="2" t="s">
        <v>237</v>
      </c>
      <c r="C102" s="2" t="s">
        <v>55</v>
      </c>
      <c r="D102" s="3">
        <f t="shared" si="91"/>
        <v>94</v>
      </c>
      <c r="E102" s="2" t="s">
        <v>253</v>
      </c>
      <c r="F102" s="2" t="s">
        <v>254</v>
      </c>
      <c r="G102" s="19">
        <f t="shared" si="60"/>
        <v>1100</v>
      </c>
      <c r="H102" s="2" t="s">
        <v>58</v>
      </c>
      <c r="I102" s="6">
        <v>0.19</v>
      </c>
      <c r="J102" s="37">
        <v>2352.94</v>
      </c>
      <c r="K102" s="8">
        <f t="shared" si="61"/>
        <v>447.05860000000001</v>
      </c>
      <c r="L102" s="8">
        <f t="shared" si="72"/>
        <v>2800</v>
      </c>
      <c r="M102" s="40">
        <v>2941.18</v>
      </c>
      <c r="N102" s="10">
        <f t="shared" si="62"/>
        <v>558.82420000000002</v>
      </c>
      <c r="O102" s="10">
        <f t="shared" si="92"/>
        <v>3500</v>
      </c>
      <c r="P102" s="42">
        <v>2773.11</v>
      </c>
      <c r="Q102" s="12">
        <f t="shared" si="63"/>
        <v>526.89089999999999</v>
      </c>
      <c r="R102" s="12">
        <f t="shared" si="73"/>
        <v>3300</v>
      </c>
      <c r="S102" s="5">
        <f t="shared" si="64"/>
        <v>2689.0766666666664</v>
      </c>
      <c r="T102" s="5">
        <f t="shared" si="65"/>
        <v>510.92456666666664</v>
      </c>
      <c r="U102" s="15">
        <f t="shared" si="76"/>
        <v>3200</v>
      </c>
      <c r="V102" s="15">
        <f t="shared" si="66"/>
        <v>2957984.333333333</v>
      </c>
      <c r="W102" s="15">
        <f t="shared" si="67"/>
        <v>562017.02333333332</v>
      </c>
      <c r="X102" s="15">
        <f t="shared" si="68"/>
        <v>3520000</v>
      </c>
      <c r="Y102" s="16">
        <f t="shared" si="69"/>
        <v>294.3920288775949</v>
      </c>
      <c r="Z102" s="17">
        <f t="shared" si="75"/>
        <v>9.19975090242484E-2</v>
      </c>
      <c r="AA102" s="144"/>
      <c r="AB102" s="139">
        <f t="shared" si="71"/>
        <v>0</v>
      </c>
      <c r="AD102" s="8">
        <f t="shared" si="77"/>
        <v>0</v>
      </c>
      <c r="AF102" s="21">
        <f t="shared" si="78"/>
        <v>0</v>
      </c>
      <c r="AH102" s="21">
        <f t="shared" si="79"/>
        <v>0</v>
      </c>
      <c r="AI102" s="20">
        <v>500</v>
      </c>
      <c r="AJ102" s="21">
        <f t="shared" si="80"/>
        <v>1600000</v>
      </c>
      <c r="AL102" s="16">
        <f t="shared" si="93"/>
        <v>0</v>
      </c>
      <c r="AM102" s="22">
        <v>100</v>
      </c>
      <c r="AN102" s="16">
        <f t="shared" si="81"/>
        <v>320000</v>
      </c>
      <c r="AP102" s="16">
        <f t="shared" si="82"/>
        <v>0</v>
      </c>
      <c r="AR102" s="24">
        <f t="shared" si="83"/>
        <v>0</v>
      </c>
      <c r="AT102" s="26">
        <f t="shared" si="84"/>
        <v>0</v>
      </c>
      <c r="AV102" s="28">
        <f t="shared" si="85"/>
        <v>0</v>
      </c>
      <c r="AW102" s="31">
        <v>500</v>
      </c>
      <c r="AX102" s="32">
        <f t="shared" si="86"/>
        <v>1600000</v>
      </c>
      <c r="AY102" s="54"/>
      <c r="AZ102" s="32">
        <f t="shared" si="74"/>
        <v>0</v>
      </c>
      <c r="BB102" s="32">
        <f t="shared" si="87"/>
        <v>0</v>
      </c>
      <c r="BD102" s="34">
        <f t="shared" si="88"/>
        <v>0</v>
      </c>
      <c r="BF102" s="34">
        <f t="shared" si="89"/>
        <v>0</v>
      </c>
      <c r="BH102" s="34">
        <f t="shared" si="90"/>
        <v>0</v>
      </c>
      <c r="BI102" s="1"/>
      <c r="BJ102" s="1"/>
    </row>
    <row r="103" spans="1:62" ht="14.4" x14ac:dyDescent="0.3">
      <c r="A103" s="2" t="s">
        <v>53</v>
      </c>
      <c r="B103" s="2" t="s">
        <v>237</v>
      </c>
      <c r="C103" s="2" t="s">
        <v>55</v>
      </c>
      <c r="D103" s="3">
        <f t="shared" si="91"/>
        <v>95</v>
      </c>
      <c r="E103" s="2" t="s">
        <v>255</v>
      </c>
      <c r="F103" s="2" t="s">
        <v>254</v>
      </c>
      <c r="G103" s="19">
        <f t="shared" si="60"/>
        <v>950</v>
      </c>
      <c r="H103" s="2" t="s">
        <v>58</v>
      </c>
      <c r="I103" s="6">
        <v>0.19</v>
      </c>
      <c r="J103" s="37">
        <v>3529.41</v>
      </c>
      <c r="K103" s="8">
        <f t="shared" si="61"/>
        <v>670.58789999999999</v>
      </c>
      <c r="L103" s="8">
        <f t="shared" si="72"/>
        <v>4200</v>
      </c>
      <c r="M103" s="40">
        <v>3277.31</v>
      </c>
      <c r="N103" s="10">
        <f t="shared" si="62"/>
        <v>622.68889999999999</v>
      </c>
      <c r="O103" s="10">
        <f t="shared" si="92"/>
        <v>3900</v>
      </c>
      <c r="P103" s="42">
        <v>3277.31</v>
      </c>
      <c r="Q103" s="12">
        <f t="shared" si="63"/>
        <v>622.68889999999999</v>
      </c>
      <c r="R103" s="12">
        <f t="shared" si="73"/>
        <v>3900</v>
      </c>
      <c r="S103" s="5">
        <f t="shared" si="64"/>
        <v>3361.3433333333328</v>
      </c>
      <c r="T103" s="5">
        <f t="shared" si="65"/>
        <v>638.65523333333329</v>
      </c>
      <c r="U103" s="15">
        <f t="shared" si="76"/>
        <v>4000</v>
      </c>
      <c r="V103" s="15">
        <f t="shared" si="66"/>
        <v>3193276.166666666</v>
      </c>
      <c r="W103" s="15">
        <f t="shared" si="67"/>
        <v>606722.47166666656</v>
      </c>
      <c r="X103" s="15">
        <f t="shared" si="68"/>
        <v>3800000</v>
      </c>
      <c r="Y103" s="16">
        <f t="shared" si="69"/>
        <v>141.42135623730951</v>
      </c>
      <c r="Z103" s="17">
        <f t="shared" si="75"/>
        <v>3.5355339059327376E-2</v>
      </c>
      <c r="AA103" s="143"/>
      <c r="AB103" s="139">
        <f t="shared" si="71"/>
        <v>0</v>
      </c>
      <c r="AD103" s="8">
        <f t="shared" si="77"/>
        <v>0</v>
      </c>
      <c r="AF103" s="21">
        <f t="shared" si="78"/>
        <v>0</v>
      </c>
      <c r="AH103" s="21">
        <f t="shared" si="79"/>
        <v>0</v>
      </c>
      <c r="AI103" s="20">
        <v>100</v>
      </c>
      <c r="AJ103" s="21">
        <f t="shared" si="80"/>
        <v>400000</v>
      </c>
      <c r="AL103" s="16">
        <f t="shared" si="93"/>
        <v>0</v>
      </c>
      <c r="AN103" s="16">
        <f t="shared" si="81"/>
        <v>0</v>
      </c>
      <c r="AP103" s="16">
        <f t="shared" si="82"/>
        <v>0</v>
      </c>
      <c r="AR103" s="24">
        <f t="shared" si="83"/>
        <v>0</v>
      </c>
      <c r="AT103" s="26">
        <f t="shared" si="84"/>
        <v>0</v>
      </c>
      <c r="AV103" s="28">
        <f t="shared" si="85"/>
        <v>0</v>
      </c>
      <c r="AX103" s="32">
        <f t="shared" si="86"/>
        <v>0</v>
      </c>
      <c r="AY103" s="54"/>
      <c r="AZ103" s="32">
        <f t="shared" si="74"/>
        <v>0</v>
      </c>
      <c r="BB103" s="32">
        <f t="shared" si="87"/>
        <v>0</v>
      </c>
      <c r="BC103" s="33">
        <v>250</v>
      </c>
      <c r="BD103" s="34">
        <f t="shared" si="88"/>
        <v>1000000</v>
      </c>
      <c r="BE103" s="33">
        <v>100</v>
      </c>
      <c r="BF103" s="34">
        <f t="shared" si="89"/>
        <v>400000</v>
      </c>
      <c r="BG103" s="33">
        <v>500</v>
      </c>
      <c r="BH103" s="34">
        <f t="shared" si="90"/>
        <v>2000000</v>
      </c>
      <c r="BI103" s="1"/>
      <c r="BJ103" s="1"/>
    </row>
    <row r="104" spans="1:62" ht="14.4" x14ac:dyDescent="0.3">
      <c r="A104" s="2" t="s">
        <v>53</v>
      </c>
      <c r="B104" s="2" t="s">
        <v>237</v>
      </c>
      <c r="C104" s="2" t="s">
        <v>55</v>
      </c>
      <c r="D104" s="3">
        <f t="shared" si="91"/>
        <v>96</v>
      </c>
      <c r="E104" s="2" t="s">
        <v>256</v>
      </c>
      <c r="F104" s="2" t="s">
        <v>257</v>
      </c>
      <c r="G104" s="19">
        <f t="shared" si="60"/>
        <v>50</v>
      </c>
      <c r="H104" s="2" t="s">
        <v>58</v>
      </c>
      <c r="I104" s="6">
        <v>0.19</v>
      </c>
      <c r="J104" s="37">
        <v>8739.5</v>
      </c>
      <c r="K104" s="8">
        <f t="shared" si="61"/>
        <v>1660.5050000000001</v>
      </c>
      <c r="L104" s="8">
        <f t="shared" si="72"/>
        <v>10400</v>
      </c>
      <c r="M104" s="40">
        <v>7647.06</v>
      </c>
      <c r="N104" s="10">
        <f t="shared" si="62"/>
        <v>1452.9414000000002</v>
      </c>
      <c r="O104" s="10">
        <f t="shared" si="92"/>
        <v>9100</v>
      </c>
      <c r="P104" s="42">
        <v>7815.13</v>
      </c>
      <c r="Q104" s="12">
        <f t="shared" si="63"/>
        <v>1484.8747000000001</v>
      </c>
      <c r="R104" s="12">
        <f t="shared" si="73"/>
        <v>9300</v>
      </c>
      <c r="S104" s="5">
        <f t="shared" si="64"/>
        <v>8067.2300000000005</v>
      </c>
      <c r="T104" s="5">
        <f t="shared" si="65"/>
        <v>1532.7737000000002</v>
      </c>
      <c r="U104" s="15">
        <f t="shared" si="76"/>
        <v>9600</v>
      </c>
      <c r="V104" s="15">
        <f t="shared" si="66"/>
        <v>403361.5</v>
      </c>
      <c r="W104" s="15">
        <f t="shared" si="67"/>
        <v>76638.684999999998</v>
      </c>
      <c r="X104" s="15">
        <f t="shared" si="68"/>
        <v>480000</v>
      </c>
      <c r="Y104" s="16">
        <f t="shared" si="69"/>
        <v>571.54760664940829</v>
      </c>
      <c r="Z104" s="17">
        <f t="shared" si="75"/>
        <v>5.953620902598003E-2</v>
      </c>
      <c r="AA104" s="143"/>
      <c r="AB104" s="139">
        <f t="shared" si="71"/>
        <v>0</v>
      </c>
      <c r="AC104" s="18">
        <v>50</v>
      </c>
      <c r="AD104" s="8">
        <f t="shared" si="77"/>
        <v>480000</v>
      </c>
      <c r="AF104" s="21">
        <f t="shared" si="78"/>
        <v>0</v>
      </c>
      <c r="AH104" s="21">
        <f t="shared" si="79"/>
        <v>0</v>
      </c>
      <c r="AJ104" s="21">
        <f t="shared" si="80"/>
        <v>0</v>
      </c>
      <c r="AL104" s="16">
        <f t="shared" si="93"/>
        <v>0</v>
      </c>
      <c r="AN104" s="16">
        <f t="shared" si="81"/>
        <v>0</v>
      </c>
      <c r="AP104" s="16">
        <f t="shared" si="82"/>
        <v>0</v>
      </c>
      <c r="AR104" s="24">
        <f t="shared" si="83"/>
        <v>0</v>
      </c>
      <c r="AT104" s="26">
        <f t="shared" si="84"/>
        <v>0</v>
      </c>
      <c r="AV104" s="28">
        <f t="shared" si="85"/>
        <v>0</v>
      </c>
      <c r="AX104" s="32">
        <f t="shared" si="86"/>
        <v>0</v>
      </c>
      <c r="AY104" s="54"/>
      <c r="AZ104" s="32">
        <f t="shared" si="74"/>
        <v>0</v>
      </c>
      <c r="BB104" s="32">
        <f t="shared" si="87"/>
        <v>0</v>
      </c>
      <c r="BD104" s="34">
        <f t="shared" si="88"/>
        <v>0</v>
      </c>
      <c r="BF104" s="34">
        <f t="shared" si="89"/>
        <v>0</v>
      </c>
      <c r="BH104" s="34">
        <f t="shared" si="90"/>
        <v>0</v>
      </c>
      <c r="BI104" s="1"/>
      <c r="BJ104" s="1"/>
    </row>
    <row r="105" spans="1:62" ht="14.4" x14ac:dyDescent="0.3">
      <c r="A105" s="2" t="s">
        <v>53</v>
      </c>
      <c r="B105" s="2" t="s">
        <v>237</v>
      </c>
      <c r="C105" s="2" t="s">
        <v>55</v>
      </c>
      <c r="D105" s="3">
        <f t="shared" si="91"/>
        <v>97</v>
      </c>
      <c r="E105" s="2" t="s">
        <v>258</v>
      </c>
      <c r="F105" s="2" t="s">
        <v>259</v>
      </c>
      <c r="G105" s="19">
        <f t="shared" si="60"/>
        <v>30</v>
      </c>
      <c r="H105" s="2" t="s">
        <v>58</v>
      </c>
      <c r="I105" s="6">
        <v>0.19</v>
      </c>
      <c r="J105" s="37">
        <v>18067.23</v>
      </c>
      <c r="K105" s="8">
        <f t="shared" si="61"/>
        <v>3432.7736999999997</v>
      </c>
      <c r="L105" s="8">
        <f t="shared" si="72"/>
        <v>21500</v>
      </c>
      <c r="M105" s="40">
        <v>21596.639999999999</v>
      </c>
      <c r="N105" s="10">
        <f t="shared" si="62"/>
        <v>4103.3616000000002</v>
      </c>
      <c r="O105" s="10">
        <f t="shared" si="92"/>
        <v>25700</v>
      </c>
      <c r="P105" s="42">
        <v>20840.34</v>
      </c>
      <c r="Q105" s="12">
        <f t="shared" si="63"/>
        <v>3959.6646000000001</v>
      </c>
      <c r="R105" s="12">
        <f t="shared" si="73"/>
        <v>24800</v>
      </c>
      <c r="S105" s="5">
        <f t="shared" si="64"/>
        <v>20168.069999999996</v>
      </c>
      <c r="T105" s="5">
        <f t="shared" si="65"/>
        <v>3831.9332999999992</v>
      </c>
      <c r="U105" s="15">
        <f t="shared" si="76"/>
        <v>24000</v>
      </c>
      <c r="V105" s="15">
        <f t="shared" si="66"/>
        <v>605042.09999999986</v>
      </c>
      <c r="W105" s="15">
        <f t="shared" si="67"/>
        <v>114957.99899999998</v>
      </c>
      <c r="X105" s="15">
        <f t="shared" si="68"/>
        <v>720000</v>
      </c>
      <c r="Y105" s="16">
        <f t="shared" si="69"/>
        <v>1805.5470085267789</v>
      </c>
      <c r="Z105" s="17">
        <f t="shared" si="75"/>
        <v>7.5231125355282452E-2</v>
      </c>
      <c r="AA105" s="143"/>
      <c r="AB105" s="139">
        <f t="shared" si="71"/>
        <v>0</v>
      </c>
      <c r="AC105" s="18">
        <v>30</v>
      </c>
      <c r="AD105" s="8">
        <f t="shared" si="77"/>
        <v>720000</v>
      </c>
      <c r="AF105" s="21">
        <f t="shared" si="78"/>
        <v>0</v>
      </c>
      <c r="AH105" s="21">
        <f t="shared" si="79"/>
        <v>0</v>
      </c>
      <c r="AJ105" s="21">
        <f t="shared" si="80"/>
        <v>0</v>
      </c>
      <c r="AL105" s="16">
        <f t="shared" si="93"/>
        <v>0</v>
      </c>
      <c r="AN105" s="16">
        <f t="shared" si="81"/>
        <v>0</v>
      </c>
      <c r="AP105" s="16">
        <f t="shared" si="82"/>
        <v>0</v>
      </c>
      <c r="AR105" s="24">
        <f t="shared" si="83"/>
        <v>0</v>
      </c>
      <c r="AT105" s="26">
        <f t="shared" si="84"/>
        <v>0</v>
      </c>
      <c r="AV105" s="28">
        <f t="shared" si="85"/>
        <v>0</v>
      </c>
      <c r="AX105" s="32">
        <f t="shared" si="86"/>
        <v>0</v>
      </c>
      <c r="AY105" s="54"/>
      <c r="AZ105" s="32">
        <f t="shared" si="74"/>
        <v>0</v>
      </c>
      <c r="BB105" s="32">
        <f t="shared" si="87"/>
        <v>0</v>
      </c>
      <c r="BD105" s="34">
        <f t="shared" si="88"/>
        <v>0</v>
      </c>
      <c r="BF105" s="34">
        <f t="shared" si="89"/>
        <v>0</v>
      </c>
      <c r="BH105" s="34">
        <f t="shared" si="90"/>
        <v>0</v>
      </c>
      <c r="BI105" s="1"/>
      <c r="BJ105" s="1"/>
    </row>
    <row r="106" spans="1:62" ht="14.4" x14ac:dyDescent="0.3">
      <c r="A106" s="2" t="s">
        <v>53</v>
      </c>
      <c r="B106" s="2" t="s">
        <v>237</v>
      </c>
      <c r="C106" s="2" t="s">
        <v>55</v>
      </c>
      <c r="D106" s="3">
        <f t="shared" si="91"/>
        <v>98</v>
      </c>
      <c r="E106" s="2" t="s">
        <v>260</v>
      </c>
      <c r="F106" s="2" t="s">
        <v>261</v>
      </c>
      <c r="G106" s="19">
        <f t="shared" si="60"/>
        <v>100</v>
      </c>
      <c r="H106" s="2" t="s">
        <v>58</v>
      </c>
      <c r="I106" s="6">
        <v>0.19</v>
      </c>
      <c r="J106" s="37">
        <v>25630.25</v>
      </c>
      <c r="K106" s="8">
        <f t="shared" si="61"/>
        <v>4869.7475000000004</v>
      </c>
      <c r="L106" s="8">
        <f t="shared" si="72"/>
        <v>30500</v>
      </c>
      <c r="M106" s="40">
        <v>21008.400000000001</v>
      </c>
      <c r="N106" s="10">
        <f t="shared" si="62"/>
        <v>3991.5960000000005</v>
      </c>
      <c r="O106" s="10">
        <f t="shared" si="92"/>
        <v>25000</v>
      </c>
      <c r="P106" s="42">
        <v>25966.39</v>
      </c>
      <c r="Q106" s="12">
        <f t="shared" si="63"/>
        <v>4933.6140999999998</v>
      </c>
      <c r="R106" s="12">
        <f t="shared" si="73"/>
        <v>30900</v>
      </c>
      <c r="S106" s="5">
        <f t="shared" si="64"/>
        <v>24201.680000000004</v>
      </c>
      <c r="T106" s="5">
        <f t="shared" si="65"/>
        <v>4598.3192000000008</v>
      </c>
      <c r="U106" s="15">
        <f t="shared" si="76"/>
        <v>28800</v>
      </c>
      <c r="V106" s="15">
        <f t="shared" si="66"/>
        <v>2420168.0000000005</v>
      </c>
      <c r="W106" s="15">
        <f t="shared" si="67"/>
        <v>459831.9200000001</v>
      </c>
      <c r="X106" s="15">
        <f t="shared" si="68"/>
        <v>2880000</v>
      </c>
      <c r="Y106" s="16">
        <f t="shared" si="69"/>
        <v>2691.9633479426625</v>
      </c>
      <c r="Z106" s="17">
        <f t="shared" si="75"/>
        <v>9.3470949581342444E-2</v>
      </c>
      <c r="AA106" s="144"/>
      <c r="AB106" s="139">
        <f t="shared" si="71"/>
        <v>0</v>
      </c>
      <c r="AD106" s="8">
        <f t="shared" si="77"/>
        <v>0</v>
      </c>
      <c r="AF106" s="21">
        <f t="shared" si="78"/>
        <v>0</v>
      </c>
      <c r="AH106" s="21">
        <f t="shared" si="79"/>
        <v>0</v>
      </c>
      <c r="AJ106" s="21">
        <f t="shared" si="80"/>
        <v>0</v>
      </c>
      <c r="AL106" s="16">
        <f t="shared" si="93"/>
        <v>0</v>
      </c>
      <c r="AN106" s="16">
        <f t="shared" si="81"/>
        <v>0</v>
      </c>
      <c r="AP106" s="16">
        <f t="shared" si="82"/>
        <v>0</v>
      </c>
      <c r="AQ106" s="23">
        <v>100</v>
      </c>
      <c r="AR106" s="24">
        <f t="shared" si="83"/>
        <v>2880000</v>
      </c>
      <c r="AT106" s="26">
        <f t="shared" si="84"/>
        <v>0</v>
      </c>
      <c r="AV106" s="28">
        <f t="shared" si="85"/>
        <v>0</v>
      </c>
      <c r="AX106" s="32">
        <f t="shared" si="86"/>
        <v>0</v>
      </c>
      <c r="AY106" s="54"/>
      <c r="AZ106" s="32">
        <f t="shared" si="74"/>
        <v>0</v>
      </c>
      <c r="BB106" s="32">
        <f t="shared" si="87"/>
        <v>0</v>
      </c>
      <c r="BD106" s="34">
        <f t="shared" si="88"/>
        <v>0</v>
      </c>
      <c r="BF106" s="34">
        <f t="shared" si="89"/>
        <v>0</v>
      </c>
      <c r="BH106" s="34">
        <f t="shared" si="90"/>
        <v>0</v>
      </c>
      <c r="BI106" s="1"/>
      <c r="BJ106" s="1"/>
    </row>
    <row r="107" spans="1:62" ht="14.4" x14ac:dyDescent="0.3">
      <c r="A107" s="2" t="s">
        <v>53</v>
      </c>
      <c r="B107" s="2" t="s">
        <v>237</v>
      </c>
      <c r="C107" s="2" t="s">
        <v>55</v>
      </c>
      <c r="D107" s="3">
        <f t="shared" si="91"/>
        <v>99</v>
      </c>
      <c r="E107" s="2" t="s">
        <v>262</v>
      </c>
      <c r="F107" s="2" t="s">
        <v>263</v>
      </c>
      <c r="G107" s="19">
        <f t="shared" si="60"/>
        <v>100</v>
      </c>
      <c r="H107" s="2" t="s">
        <v>58</v>
      </c>
      <c r="I107" s="6">
        <v>0.19</v>
      </c>
      <c r="J107" s="37">
        <v>17478.990000000002</v>
      </c>
      <c r="K107" s="8">
        <f t="shared" si="61"/>
        <v>3321.0081000000005</v>
      </c>
      <c r="L107" s="8">
        <f t="shared" si="72"/>
        <v>20800</v>
      </c>
      <c r="M107" s="40">
        <v>14705.88</v>
      </c>
      <c r="N107" s="10">
        <f t="shared" si="62"/>
        <v>2794.1171999999997</v>
      </c>
      <c r="O107" s="10">
        <f t="shared" si="92"/>
        <v>17500</v>
      </c>
      <c r="P107" s="42">
        <v>16218.49</v>
      </c>
      <c r="Q107" s="12">
        <f t="shared" si="63"/>
        <v>3081.5131000000001</v>
      </c>
      <c r="R107" s="12">
        <f t="shared" si="73"/>
        <v>19300</v>
      </c>
      <c r="S107" s="5">
        <f t="shared" si="64"/>
        <v>16134.453333333333</v>
      </c>
      <c r="T107" s="5">
        <f t="shared" si="65"/>
        <v>3065.5461333333333</v>
      </c>
      <c r="U107" s="15">
        <f t="shared" si="76"/>
        <v>19200</v>
      </c>
      <c r="V107" s="15">
        <f t="shared" si="66"/>
        <v>1613445.3333333333</v>
      </c>
      <c r="W107" s="15">
        <f t="shared" si="67"/>
        <v>306554.61333333334</v>
      </c>
      <c r="X107" s="15">
        <f t="shared" si="68"/>
        <v>1920000</v>
      </c>
      <c r="Y107" s="16">
        <f t="shared" si="69"/>
        <v>1349.0737563232042</v>
      </c>
      <c r="Z107" s="17">
        <f t="shared" si="75"/>
        <v>7.0264258141833555E-2</v>
      </c>
      <c r="AA107" s="143"/>
      <c r="AB107" s="139">
        <f t="shared" si="71"/>
        <v>0</v>
      </c>
      <c r="AC107" s="18">
        <v>100</v>
      </c>
      <c r="AD107" s="8">
        <f t="shared" si="77"/>
        <v>1920000</v>
      </c>
      <c r="AF107" s="21">
        <f t="shared" si="78"/>
        <v>0</v>
      </c>
      <c r="AH107" s="21">
        <f t="shared" si="79"/>
        <v>0</v>
      </c>
      <c r="AJ107" s="21">
        <f t="shared" si="80"/>
        <v>0</v>
      </c>
      <c r="AL107" s="16">
        <f t="shared" si="93"/>
        <v>0</v>
      </c>
      <c r="AN107" s="16">
        <f t="shared" si="81"/>
        <v>0</v>
      </c>
      <c r="AP107" s="16">
        <f t="shared" si="82"/>
        <v>0</v>
      </c>
      <c r="AR107" s="24">
        <f t="shared" si="83"/>
        <v>0</v>
      </c>
      <c r="AT107" s="26">
        <f t="shared" si="84"/>
        <v>0</v>
      </c>
      <c r="AV107" s="28">
        <f t="shared" si="85"/>
        <v>0</v>
      </c>
      <c r="AX107" s="32">
        <f t="shared" si="86"/>
        <v>0</v>
      </c>
      <c r="AY107" s="54"/>
      <c r="AZ107" s="32">
        <f t="shared" si="74"/>
        <v>0</v>
      </c>
      <c r="BB107" s="32">
        <f t="shared" si="87"/>
        <v>0</v>
      </c>
      <c r="BD107" s="34">
        <f t="shared" si="88"/>
        <v>0</v>
      </c>
      <c r="BF107" s="34">
        <f t="shared" si="89"/>
        <v>0</v>
      </c>
      <c r="BH107" s="34">
        <f t="shared" si="90"/>
        <v>0</v>
      </c>
      <c r="BI107" s="1"/>
      <c r="BJ107" s="1"/>
    </row>
    <row r="108" spans="1:62" ht="14.4" x14ac:dyDescent="0.3">
      <c r="A108" s="2" t="s">
        <v>53</v>
      </c>
      <c r="B108" s="2" t="s">
        <v>237</v>
      </c>
      <c r="C108" s="2" t="s">
        <v>55</v>
      </c>
      <c r="D108" s="3">
        <f t="shared" si="91"/>
        <v>100</v>
      </c>
      <c r="E108" s="2" t="s">
        <v>264</v>
      </c>
      <c r="F108" s="2" t="s">
        <v>265</v>
      </c>
      <c r="G108" s="19">
        <f t="shared" si="60"/>
        <v>500</v>
      </c>
      <c r="H108" s="2" t="s">
        <v>58</v>
      </c>
      <c r="I108" s="6">
        <v>0.19</v>
      </c>
      <c r="J108" s="37">
        <v>18487.39</v>
      </c>
      <c r="K108" s="8">
        <f t="shared" si="61"/>
        <v>3512.6041</v>
      </c>
      <c r="L108" s="8">
        <f t="shared" si="72"/>
        <v>22000</v>
      </c>
      <c r="M108" s="40">
        <v>14285.71</v>
      </c>
      <c r="N108" s="10">
        <f t="shared" si="62"/>
        <v>2714.2848999999997</v>
      </c>
      <c r="O108" s="10">
        <f t="shared" si="92"/>
        <v>17000</v>
      </c>
      <c r="P108" s="42">
        <v>15126.05</v>
      </c>
      <c r="Q108" s="12">
        <f t="shared" si="63"/>
        <v>2873.9494999999997</v>
      </c>
      <c r="R108" s="12">
        <f t="shared" si="73"/>
        <v>18000</v>
      </c>
      <c r="S108" s="5">
        <f t="shared" si="64"/>
        <v>15966.383333333331</v>
      </c>
      <c r="T108" s="5">
        <f t="shared" si="65"/>
        <v>3033.6128333333331</v>
      </c>
      <c r="U108" s="15">
        <f t="shared" si="76"/>
        <v>19000</v>
      </c>
      <c r="V108" s="15">
        <f t="shared" si="66"/>
        <v>7983191.666666666</v>
      </c>
      <c r="W108" s="15">
        <f t="shared" si="67"/>
        <v>1516806.4166666665</v>
      </c>
      <c r="X108" s="15">
        <f t="shared" si="68"/>
        <v>9500000</v>
      </c>
      <c r="Y108" s="16">
        <f t="shared" si="69"/>
        <v>2160.2468994692867</v>
      </c>
      <c r="Z108" s="17">
        <f t="shared" si="75"/>
        <v>0.11369720523522561</v>
      </c>
      <c r="AA108" s="144"/>
      <c r="AB108" s="139">
        <f t="shared" si="71"/>
        <v>0</v>
      </c>
      <c r="AD108" s="8">
        <f t="shared" si="77"/>
        <v>0</v>
      </c>
      <c r="AF108" s="21">
        <f t="shared" si="78"/>
        <v>0</v>
      </c>
      <c r="AH108" s="21">
        <f t="shared" si="79"/>
        <v>0</v>
      </c>
      <c r="AJ108" s="21">
        <f t="shared" si="80"/>
        <v>0</v>
      </c>
      <c r="AK108" s="22">
        <v>300</v>
      </c>
      <c r="AL108" s="16">
        <f t="shared" si="93"/>
        <v>5700000</v>
      </c>
      <c r="AN108" s="16">
        <f t="shared" si="81"/>
        <v>0</v>
      </c>
      <c r="AP108" s="16">
        <f t="shared" si="82"/>
        <v>0</v>
      </c>
      <c r="AR108" s="24">
        <f t="shared" si="83"/>
        <v>0</v>
      </c>
      <c r="AT108" s="26">
        <f t="shared" si="84"/>
        <v>0</v>
      </c>
      <c r="AV108" s="28">
        <f t="shared" si="85"/>
        <v>0</v>
      </c>
      <c r="AW108" s="31">
        <v>100</v>
      </c>
      <c r="AX108" s="32">
        <f t="shared" si="86"/>
        <v>1900000</v>
      </c>
      <c r="AY108" s="54"/>
      <c r="AZ108" s="32">
        <f t="shared" si="74"/>
        <v>0</v>
      </c>
      <c r="BB108" s="32">
        <f t="shared" si="87"/>
        <v>0</v>
      </c>
      <c r="BC108" s="33">
        <v>100</v>
      </c>
      <c r="BD108" s="34">
        <f t="shared" si="88"/>
        <v>1900000</v>
      </c>
      <c r="BF108" s="34">
        <f t="shared" si="89"/>
        <v>0</v>
      </c>
      <c r="BH108" s="34">
        <f t="shared" si="90"/>
        <v>0</v>
      </c>
      <c r="BI108" s="1"/>
      <c r="BJ108" s="1"/>
    </row>
    <row r="109" spans="1:62" ht="14.4" x14ac:dyDescent="0.3">
      <c r="A109" s="2" t="s">
        <v>53</v>
      </c>
      <c r="B109" s="2" t="s">
        <v>237</v>
      </c>
      <c r="C109" s="2" t="s">
        <v>55</v>
      </c>
      <c r="D109" s="3">
        <f t="shared" si="91"/>
        <v>101</v>
      </c>
      <c r="E109" s="2" t="s">
        <v>266</v>
      </c>
      <c r="F109" s="2" t="s">
        <v>267</v>
      </c>
      <c r="G109" s="19">
        <f t="shared" si="60"/>
        <v>332</v>
      </c>
      <c r="H109" s="2" t="s">
        <v>58</v>
      </c>
      <c r="I109" s="6">
        <v>0.19</v>
      </c>
      <c r="J109" s="37">
        <v>53781.51</v>
      </c>
      <c r="K109" s="8">
        <f t="shared" si="61"/>
        <v>10218.4869</v>
      </c>
      <c r="L109" s="8">
        <f t="shared" si="72"/>
        <v>64000</v>
      </c>
      <c r="M109" s="40">
        <v>65546.22</v>
      </c>
      <c r="N109" s="10">
        <f t="shared" si="62"/>
        <v>12453.781800000001</v>
      </c>
      <c r="O109" s="10">
        <f t="shared" si="92"/>
        <v>78000</v>
      </c>
      <c r="P109" s="42">
        <v>69747.899999999994</v>
      </c>
      <c r="Q109" s="12">
        <f t="shared" si="63"/>
        <v>13252.100999999999</v>
      </c>
      <c r="R109" s="12">
        <f t="shared" si="73"/>
        <v>83000</v>
      </c>
      <c r="S109" s="5">
        <f t="shared" si="64"/>
        <v>63025.21</v>
      </c>
      <c r="T109" s="5">
        <f t="shared" si="65"/>
        <v>11974.7899</v>
      </c>
      <c r="U109" s="15">
        <f t="shared" si="76"/>
        <v>75000</v>
      </c>
      <c r="V109" s="15">
        <f t="shared" si="66"/>
        <v>20924369.719999999</v>
      </c>
      <c r="W109" s="15">
        <f t="shared" si="67"/>
        <v>3975630.2467999998</v>
      </c>
      <c r="X109" s="15">
        <f t="shared" si="68"/>
        <v>24900000</v>
      </c>
      <c r="Y109" s="16">
        <f t="shared" si="69"/>
        <v>8041.558721209879</v>
      </c>
      <c r="Z109" s="17">
        <f t="shared" si="75"/>
        <v>0.10722078294946505</v>
      </c>
      <c r="AA109" s="144"/>
      <c r="AB109" s="139">
        <f t="shared" si="71"/>
        <v>0</v>
      </c>
      <c r="AD109" s="8">
        <f t="shared" si="77"/>
        <v>0</v>
      </c>
      <c r="AF109" s="21">
        <f t="shared" si="78"/>
        <v>0</v>
      </c>
      <c r="AH109" s="21">
        <f t="shared" si="79"/>
        <v>0</v>
      </c>
      <c r="AJ109" s="21">
        <f t="shared" si="80"/>
        <v>0</v>
      </c>
      <c r="AL109" s="16">
        <f t="shared" si="93"/>
        <v>0</v>
      </c>
      <c r="AN109" s="16">
        <f t="shared" si="81"/>
        <v>0</v>
      </c>
      <c r="AP109" s="16">
        <f t="shared" si="82"/>
        <v>0</v>
      </c>
      <c r="AR109" s="24">
        <f t="shared" si="83"/>
        <v>0</v>
      </c>
      <c r="AT109" s="26">
        <f>AS109*U109</f>
        <v>0</v>
      </c>
      <c r="AV109" s="28">
        <f t="shared" si="85"/>
        <v>0</v>
      </c>
      <c r="AX109" s="32">
        <f t="shared" si="86"/>
        <v>0</v>
      </c>
      <c r="AY109" s="54"/>
      <c r="AZ109" s="32">
        <f t="shared" si="74"/>
        <v>0</v>
      </c>
      <c r="BA109" s="31">
        <v>32</v>
      </c>
      <c r="BB109" s="32">
        <f t="shared" si="87"/>
        <v>2400000</v>
      </c>
      <c r="BD109" s="34">
        <f t="shared" si="88"/>
        <v>0</v>
      </c>
      <c r="BE109" s="33">
        <v>300</v>
      </c>
      <c r="BF109" s="34">
        <f t="shared" si="89"/>
        <v>22500000</v>
      </c>
      <c r="BH109" s="34">
        <f t="shared" si="90"/>
        <v>0</v>
      </c>
      <c r="BI109" s="1"/>
      <c r="BJ109" s="1"/>
    </row>
    <row r="110" spans="1:62" ht="14.4" x14ac:dyDescent="0.3">
      <c r="A110" s="2" t="s">
        <v>53</v>
      </c>
      <c r="B110" s="2" t="s">
        <v>237</v>
      </c>
      <c r="C110" s="2" t="s">
        <v>55</v>
      </c>
      <c r="D110" s="3">
        <f t="shared" si="91"/>
        <v>102</v>
      </c>
      <c r="E110" s="2" t="s">
        <v>268</v>
      </c>
      <c r="F110" s="2" t="s">
        <v>269</v>
      </c>
      <c r="G110" s="19">
        <f t="shared" si="60"/>
        <v>240</v>
      </c>
      <c r="H110" s="2" t="s">
        <v>58</v>
      </c>
      <c r="I110" s="6">
        <v>0.19</v>
      </c>
      <c r="J110" s="37">
        <v>8823.5300000000007</v>
      </c>
      <c r="K110" s="8">
        <f t="shared" si="61"/>
        <v>1676.4707000000001</v>
      </c>
      <c r="L110" s="8">
        <f t="shared" si="72"/>
        <v>10500</v>
      </c>
      <c r="M110" s="40">
        <v>7193.28</v>
      </c>
      <c r="N110" s="10">
        <f t="shared" si="62"/>
        <v>1366.7231999999999</v>
      </c>
      <c r="O110" s="10">
        <f t="shared" si="92"/>
        <v>8560</v>
      </c>
      <c r="P110" s="42">
        <v>6672.27</v>
      </c>
      <c r="Q110" s="12">
        <f t="shared" si="63"/>
        <v>1267.7313000000001</v>
      </c>
      <c r="R110" s="12">
        <f t="shared" si="73"/>
        <v>7940</v>
      </c>
      <c r="S110" s="5">
        <f t="shared" si="64"/>
        <v>7563.0266666666676</v>
      </c>
      <c r="T110" s="5">
        <f t="shared" si="65"/>
        <v>1436.9750666666669</v>
      </c>
      <c r="U110" s="15">
        <f t="shared" si="76"/>
        <v>9000</v>
      </c>
      <c r="V110" s="15">
        <f t="shared" si="66"/>
        <v>1815126.4000000001</v>
      </c>
      <c r="W110" s="15">
        <f t="shared" si="67"/>
        <v>344874.016</v>
      </c>
      <c r="X110" s="15">
        <f t="shared" si="68"/>
        <v>2160000</v>
      </c>
      <c r="Y110" s="16">
        <f t="shared" si="69"/>
        <v>1090.4433349178062</v>
      </c>
      <c r="Z110" s="17">
        <f t="shared" si="75"/>
        <v>0.12116037054642291</v>
      </c>
      <c r="AA110" s="144"/>
      <c r="AB110" s="139">
        <f t="shared" si="71"/>
        <v>0</v>
      </c>
      <c r="AD110" s="8">
        <f t="shared" si="77"/>
        <v>0</v>
      </c>
      <c r="AF110" s="21">
        <f t="shared" si="78"/>
        <v>0</v>
      </c>
      <c r="AH110" s="21">
        <f t="shared" si="79"/>
        <v>0</v>
      </c>
      <c r="AJ110" s="21">
        <f t="shared" si="80"/>
        <v>0</v>
      </c>
      <c r="AL110" s="16">
        <f t="shared" si="93"/>
        <v>0</v>
      </c>
      <c r="AN110" s="16">
        <f t="shared" si="81"/>
        <v>0</v>
      </c>
      <c r="AP110" s="16">
        <f t="shared" si="82"/>
        <v>0</v>
      </c>
      <c r="AR110" s="24">
        <f t="shared" si="83"/>
        <v>0</v>
      </c>
      <c r="AT110" s="26">
        <f t="shared" si="84"/>
        <v>0</v>
      </c>
      <c r="AV110" s="28">
        <f t="shared" si="85"/>
        <v>0</v>
      </c>
      <c r="AX110" s="32">
        <f t="shared" si="86"/>
        <v>0</v>
      </c>
      <c r="AY110" s="54"/>
      <c r="AZ110" s="32">
        <f t="shared" si="74"/>
        <v>0</v>
      </c>
      <c r="BB110" s="32">
        <f t="shared" si="87"/>
        <v>0</v>
      </c>
      <c r="BC110" s="33">
        <v>240</v>
      </c>
      <c r="BD110" s="34">
        <f t="shared" si="88"/>
        <v>2160000</v>
      </c>
      <c r="BF110" s="34">
        <f t="shared" si="89"/>
        <v>0</v>
      </c>
      <c r="BH110" s="34">
        <f t="shared" si="90"/>
        <v>0</v>
      </c>
      <c r="BI110" s="1"/>
      <c r="BJ110" s="1"/>
    </row>
    <row r="111" spans="1:62" ht="14.4" x14ac:dyDescent="0.3">
      <c r="A111" s="2" t="s">
        <v>53</v>
      </c>
      <c r="B111" s="2" t="s">
        <v>237</v>
      </c>
      <c r="C111" s="2" t="s">
        <v>55</v>
      </c>
      <c r="D111" s="3">
        <f t="shared" si="91"/>
        <v>103</v>
      </c>
      <c r="E111" s="2" t="s">
        <v>270</v>
      </c>
      <c r="F111" s="2" t="s">
        <v>271</v>
      </c>
      <c r="G111" s="19">
        <f t="shared" si="60"/>
        <v>50</v>
      </c>
      <c r="H111" s="2" t="s">
        <v>58</v>
      </c>
      <c r="I111" s="6">
        <v>0.19</v>
      </c>
      <c r="J111" s="37">
        <v>15546.22</v>
      </c>
      <c r="K111" s="8">
        <f t="shared" si="61"/>
        <v>2953.7817999999997</v>
      </c>
      <c r="L111" s="8">
        <f t="shared" si="72"/>
        <v>18500</v>
      </c>
      <c r="M111" s="40">
        <v>12605.04</v>
      </c>
      <c r="N111" s="10">
        <f t="shared" si="62"/>
        <v>2394.9576000000002</v>
      </c>
      <c r="O111" s="10">
        <f t="shared" si="92"/>
        <v>15000</v>
      </c>
      <c r="P111" s="42">
        <v>12184.87</v>
      </c>
      <c r="Q111" s="12">
        <f t="shared" si="63"/>
        <v>2315.1253000000002</v>
      </c>
      <c r="R111" s="12">
        <f t="shared" si="73"/>
        <v>14500</v>
      </c>
      <c r="S111" s="5">
        <f t="shared" si="64"/>
        <v>13445.376666666669</v>
      </c>
      <c r="T111" s="5">
        <f t="shared" si="65"/>
        <v>2554.6215666666671</v>
      </c>
      <c r="U111" s="15">
        <f t="shared" si="76"/>
        <v>16000</v>
      </c>
      <c r="V111" s="15">
        <f t="shared" si="66"/>
        <v>672268.83333333349</v>
      </c>
      <c r="W111" s="15">
        <f t="shared" si="67"/>
        <v>127731.07833333337</v>
      </c>
      <c r="X111" s="15">
        <f t="shared" si="68"/>
        <v>800000</v>
      </c>
      <c r="Y111" s="16">
        <f t="shared" si="69"/>
        <v>1779.5130420052185</v>
      </c>
      <c r="Z111" s="17">
        <f t="shared" si="75"/>
        <v>0.11121956512532616</v>
      </c>
      <c r="AA111" s="143"/>
      <c r="AB111" s="139">
        <f t="shared" si="71"/>
        <v>0</v>
      </c>
      <c r="AC111" s="18">
        <v>50</v>
      </c>
      <c r="AD111" s="8">
        <f t="shared" si="77"/>
        <v>800000</v>
      </c>
      <c r="AF111" s="21">
        <f t="shared" si="78"/>
        <v>0</v>
      </c>
      <c r="AH111" s="21">
        <f t="shared" si="79"/>
        <v>0</v>
      </c>
      <c r="AJ111" s="21">
        <f t="shared" si="80"/>
        <v>0</v>
      </c>
      <c r="AL111" s="16">
        <f t="shared" si="93"/>
        <v>0</v>
      </c>
      <c r="AN111" s="16">
        <f t="shared" si="81"/>
        <v>0</v>
      </c>
      <c r="AP111" s="16">
        <f t="shared" si="82"/>
        <v>0</v>
      </c>
      <c r="AR111" s="24">
        <f t="shared" si="83"/>
        <v>0</v>
      </c>
      <c r="AT111" s="26">
        <f t="shared" si="84"/>
        <v>0</v>
      </c>
      <c r="AV111" s="28">
        <f t="shared" si="85"/>
        <v>0</v>
      </c>
      <c r="AX111" s="32">
        <f t="shared" si="86"/>
        <v>0</v>
      </c>
      <c r="AY111" s="54"/>
      <c r="AZ111" s="32">
        <f t="shared" si="74"/>
        <v>0</v>
      </c>
      <c r="BB111" s="32">
        <f t="shared" si="87"/>
        <v>0</v>
      </c>
      <c r="BD111" s="34">
        <f t="shared" si="88"/>
        <v>0</v>
      </c>
      <c r="BF111" s="34">
        <f t="shared" si="89"/>
        <v>0</v>
      </c>
      <c r="BH111" s="34">
        <f t="shared" si="90"/>
        <v>0</v>
      </c>
      <c r="BI111" s="1"/>
      <c r="BJ111" s="1"/>
    </row>
    <row r="112" spans="1:62" ht="14.4" x14ac:dyDescent="0.3">
      <c r="A112" s="2" t="s">
        <v>53</v>
      </c>
      <c r="B112" s="2" t="s">
        <v>237</v>
      </c>
      <c r="C112" s="2" t="s">
        <v>55</v>
      </c>
      <c r="D112" s="3">
        <f t="shared" si="91"/>
        <v>104</v>
      </c>
      <c r="E112" s="2" t="s">
        <v>272</v>
      </c>
      <c r="F112" s="2" t="s">
        <v>273</v>
      </c>
      <c r="G112" s="19">
        <f t="shared" si="60"/>
        <v>0</v>
      </c>
      <c r="H112" s="2" t="s">
        <v>58</v>
      </c>
      <c r="I112" s="6">
        <v>0.19</v>
      </c>
      <c r="J112" s="37">
        <v>3781.51</v>
      </c>
      <c r="K112" s="8">
        <f t="shared" si="61"/>
        <v>718.48690000000011</v>
      </c>
      <c r="L112" s="8">
        <f t="shared" si="72"/>
        <v>4500</v>
      </c>
      <c r="M112" s="40">
        <v>3193.28</v>
      </c>
      <c r="N112" s="10">
        <f t="shared" si="62"/>
        <v>606.72320000000002</v>
      </c>
      <c r="O112" s="10">
        <f t="shared" si="92"/>
        <v>3800</v>
      </c>
      <c r="P112" s="42">
        <v>3109.24</v>
      </c>
      <c r="Q112" s="12">
        <f t="shared" si="63"/>
        <v>590.75559999999996</v>
      </c>
      <c r="R112" s="12">
        <f t="shared" si="73"/>
        <v>3700</v>
      </c>
      <c r="S112" s="5">
        <f t="shared" si="64"/>
        <v>3361.3433333333337</v>
      </c>
      <c r="T112" s="5">
        <f t="shared" si="65"/>
        <v>638.6552333333334</v>
      </c>
      <c r="U112" s="15">
        <f t="shared" si="76"/>
        <v>4000</v>
      </c>
      <c r="V112" s="15">
        <f t="shared" si="66"/>
        <v>0</v>
      </c>
      <c r="W112" s="15">
        <f t="shared" si="67"/>
        <v>0</v>
      </c>
      <c r="X112" s="15">
        <f t="shared" si="68"/>
        <v>0</v>
      </c>
      <c r="Y112" s="16">
        <f t="shared" si="69"/>
        <v>355.90260840104372</v>
      </c>
      <c r="Z112" s="17">
        <f t="shared" si="75"/>
        <v>8.8975652100260927E-2</v>
      </c>
      <c r="AA112" s="144"/>
      <c r="AB112" s="139">
        <f t="shared" si="71"/>
        <v>0</v>
      </c>
      <c r="AD112" s="8">
        <f t="shared" si="77"/>
        <v>0</v>
      </c>
      <c r="AF112" s="21">
        <f t="shared" si="78"/>
        <v>0</v>
      </c>
      <c r="AH112" s="21">
        <f t="shared" si="79"/>
        <v>0</v>
      </c>
      <c r="AJ112" s="21">
        <f t="shared" si="80"/>
        <v>0</v>
      </c>
      <c r="AL112" s="16">
        <f t="shared" si="93"/>
        <v>0</v>
      </c>
      <c r="AN112" s="16">
        <f t="shared" si="81"/>
        <v>0</v>
      </c>
      <c r="AP112" s="16">
        <f t="shared" si="82"/>
        <v>0</v>
      </c>
      <c r="AR112" s="24">
        <f t="shared" si="83"/>
        <v>0</v>
      </c>
      <c r="AT112" s="26">
        <f t="shared" si="84"/>
        <v>0</v>
      </c>
      <c r="AV112" s="28">
        <f t="shared" si="85"/>
        <v>0</v>
      </c>
      <c r="AX112" s="32">
        <f t="shared" si="86"/>
        <v>0</v>
      </c>
      <c r="AY112" s="54"/>
      <c r="AZ112" s="32">
        <f t="shared" si="74"/>
        <v>0</v>
      </c>
      <c r="BB112" s="32">
        <f t="shared" si="87"/>
        <v>0</v>
      </c>
      <c r="BD112" s="34">
        <f t="shared" si="88"/>
        <v>0</v>
      </c>
      <c r="BF112" s="34">
        <f t="shared" si="89"/>
        <v>0</v>
      </c>
      <c r="BH112" s="108">
        <f t="shared" si="90"/>
        <v>0</v>
      </c>
      <c r="BI112" s="111">
        <v>1</v>
      </c>
      <c r="BJ112" s="112">
        <f t="shared" ref="BJ112" si="95">BI112*U112</f>
        <v>4000</v>
      </c>
    </row>
    <row r="113" spans="1:62" ht="14.4" x14ac:dyDescent="0.3">
      <c r="A113" s="2" t="s">
        <v>53</v>
      </c>
      <c r="B113" s="2" t="s">
        <v>237</v>
      </c>
      <c r="C113" s="2" t="s">
        <v>55</v>
      </c>
      <c r="D113" s="3">
        <f t="shared" si="91"/>
        <v>105</v>
      </c>
      <c r="E113" s="2" t="s">
        <v>274</v>
      </c>
      <c r="F113" s="2" t="s">
        <v>275</v>
      </c>
      <c r="G113" s="19">
        <f t="shared" si="60"/>
        <v>870</v>
      </c>
      <c r="H113" s="2" t="s">
        <v>58</v>
      </c>
      <c r="I113" s="6">
        <v>0.19</v>
      </c>
      <c r="J113" s="37">
        <v>23529.41</v>
      </c>
      <c r="K113" s="8">
        <f t="shared" si="61"/>
        <v>4470.5879000000004</v>
      </c>
      <c r="L113" s="8">
        <f t="shared" si="72"/>
        <v>28000</v>
      </c>
      <c r="M113" s="40">
        <v>19327.73</v>
      </c>
      <c r="N113" s="10">
        <f t="shared" si="62"/>
        <v>3672.2687000000001</v>
      </c>
      <c r="O113" s="10">
        <f t="shared" si="92"/>
        <v>23000</v>
      </c>
      <c r="P113" s="42">
        <v>17647.060000000001</v>
      </c>
      <c r="Q113" s="12">
        <f t="shared" si="63"/>
        <v>3352.9414000000002</v>
      </c>
      <c r="R113" s="12">
        <f t="shared" si="73"/>
        <v>21000</v>
      </c>
      <c r="S113" s="5">
        <f t="shared" si="64"/>
        <v>20168.066666666666</v>
      </c>
      <c r="T113" s="5">
        <f t="shared" si="65"/>
        <v>3831.9326666666666</v>
      </c>
      <c r="U113" s="15">
        <f t="shared" si="76"/>
        <v>24000</v>
      </c>
      <c r="V113" s="15">
        <f t="shared" si="66"/>
        <v>17546218</v>
      </c>
      <c r="W113" s="15">
        <f t="shared" si="67"/>
        <v>3333781.42</v>
      </c>
      <c r="X113" s="15">
        <f t="shared" si="68"/>
        <v>20880000</v>
      </c>
      <c r="Y113" s="16">
        <f t="shared" si="69"/>
        <v>2943.9202887759488</v>
      </c>
      <c r="Z113" s="17">
        <f t="shared" si="75"/>
        <v>0.12266334536566453</v>
      </c>
      <c r="AA113" s="144"/>
      <c r="AB113" s="139">
        <f t="shared" si="71"/>
        <v>0</v>
      </c>
      <c r="AD113" s="8">
        <f t="shared" si="77"/>
        <v>0</v>
      </c>
      <c r="AF113" s="21">
        <f t="shared" si="78"/>
        <v>0</v>
      </c>
      <c r="AH113" s="21">
        <f t="shared" si="79"/>
        <v>0</v>
      </c>
      <c r="AJ113" s="21">
        <f t="shared" si="80"/>
        <v>0</v>
      </c>
      <c r="AL113" s="16">
        <f t="shared" si="93"/>
        <v>0</v>
      </c>
      <c r="AN113" s="16">
        <f t="shared" si="81"/>
        <v>0</v>
      </c>
      <c r="AP113" s="16">
        <f t="shared" si="82"/>
        <v>0</v>
      </c>
      <c r="AR113" s="24">
        <f t="shared" si="83"/>
        <v>0</v>
      </c>
      <c r="AS113" s="25">
        <v>500</v>
      </c>
      <c r="AT113" s="26">
        <f t="shared" si="84"/>
        <v>12000000</v>
      </c>
      <c r="AV113" s="28">
        <f t="shared" si="85"/>
        <v>0</v>
      </c>
      <c r="AW113" s="31">
        <v>150</v>
      </c>
      <c r="AX113" s="32">
        <f t="shared" si="86"/>
        <v>3600000</v>
      </c>
      <c r="AY113" s="54"/>
      <c r="AZ113" s="32">
        <f t="shared" si="74"/>
        <v>0</v>
      </c>
      <c r="BB113" s="32">
        <f t="shared" si="87"/>
        <v>0</v>
      </c>
      <c r="BC113" s="33">
        <v>120</v>
      </c>
      <c r="BD113" s="34">
        <f t="shared" si="88"/>
        <v>2880000</v>
      </c>
      <c r="BE113" s="33">
        <v>100</v>
      </c>
      <c r="BF113" s="34">
        <f t="shared" si="89"/>
        <v>2400000</v>
      </c>
      <c r="BH113" s="34">
        <f t="shared" si="90"/>
        <v>0</v>
      </c>
      <c r="BI113" s="1"/>
      <c r="BJ113" s="1"/>
    </row>
    <row r="114" spans="1:62" ht="14.4" x14ac:dyDescent="0.3">
      <c r="A114" s="2" t="s">
        <v>53</v>
      </c>
      <c r="B114" s="2" t="s">
        <v>237</v>
      </c>
      <c r="C114" s="2" t="s">
        <v>55</v>
      </c>
      <c r="D114" s="3">
        <f t="shared" si="91"/>
        <v>106</v>
      </c>
      <c r="E114" s="2" t="s">
        <v>276</v>
      </c>
      <c r="F114" s="2" t="s">
        <v>277</v>
      </c>
      <c r="G114" s="19">
        <f t="shared" si="60"/>
        <v>95</v>
      </c>
      <c r="H114" s="2" t="s">
        <v>58</v>
      </c>
      <c r="I114" s="6">
        <v>0.19</v>
      </c>
      <c r="J114" s="37">
        <v>12521.01</v>
      </c>
      <c r="K114" s="8">
        <f t="shared" si="61"/>
        <v>2378.9919</v>
      </c>
      <c r="L114" s="8">
        <f t="shared" si="72"/>
        <v>14900</v>
      </c>
      <c r="M114" s="40">
        <v>9411.76</v>
      </c>
      <c r="N114" s="10">
        <f t="shared" si="62"/>
        <v>1788.2344000000001</v>
      </c>
      <c r="O114" s="10">
        <f t="shared" si="92"/>
        <v>11200</v>
      </c>
      <c r="P114" s="42">
        <v>8319.33</v>
      </c>
      <c r="Q114" s="12">
        <f t="shared" si="63"/>
        <v>1580.6727000000001</v>
      </c>
      <c r="R114" s="12">
        <f t="shared" si="73"/>
        <v>9900</v>
      </c>
      <c r="S114" s="5">
        <f t="shared" si="64"/>
        <v>10084.033333333333</v>
      </c>
      <c r="T114" s="5">
        <f t="shared" si="65"/>
        <v>1915.9663333333333</v>
      </c>
      <c r="U114" s="15">
        <f t="shared" si="76"/>
        <v>12000</v>
      </c>
      <c r="V114" s="15">
        <f t="shared" si="66"/>
        <v>957983.16666666663</v>
      </c>
      <c r="W114" s="15">
        <f t="shared" si="67"/>
        <v>182016.80166666667</v>
      </c>
      <c r="X114" s="15">
        <f t="shared" si="68"/>
        <v>1140000</v>
      </c>
      <c r="Y114" s="16">
        <f t="shared" si="69"/>
        <v>2118.175315375634</v>
      </c>
      <c r="Z114" s="17">
        <f t="shared" si="75"/>
        <v>0.17651460961463616</v>
      </c>
      <c r="AA114" s="143"/>
      <c r="AB114" s="139">
        <f t="shared" si="71"/>
        <v>0</v>
      </c>
      <c r="AC114" s="18">
        <v>95</v>
      </c>
      <c r="AD114" s="8">
        <f t="shared" si="77"/>
        <v>1140000</v>
      </c>
      <c r="AF114" s="21">
        <f t="shared" si="78"/>
        <v>0</v>
      </c>
      <c r="AH114" s="21">
        <f t="shared" si="79"/>
        <v>0</v>
      </c>
      <c r="AJ114" s="21">
        <f t="shared" si="80"/>
        <v>0</v>
      </c>
      <c r="AL114" s="16">
        <f t="shared" si="93"/>
        <v>0</v>
      </c>
      <c r="AN114" s="16">
        <f t="shared" si="81"/>
        <v>0</v>
      </c>
      <c r="AP114" s="16">
        <f t="shared" si="82"/>
        <v>0</v>
      </c>
      <c r="AR114" s="24">
        <f t="shared" si="83"/>
        <v>0</v>
      </c>
      <c r="AT114" s="26">
        <f t="shared" si="84"/>
        <v>0</v>
      </c>
      <c r="AV114" s="28">
        <f t="shared" si="85"/>
        <v>0</v>
      </c>
      <c r="AX114" s="32">
        <f t="shared" si="86"/>
        <v>0</v>
      </c>
      <c r="AY114" s="54"/>
      <c r="AZ114" s="32">
        <f t="shared" si="74"/>
        <v>0</v>
      </c>
      <c r="BB114" s="32">
        <f t="shared" si="87"/>
        <v>0</v>
      </c>
      <c r="BD114" s="34">
        <f t="shared" si="88"/>
        <v>0</v>
      </c>
      <c r="BF114" s="34">
        <f t="shared" si="89"/>
        <v>0</v>
      </c>
      <c r="BH114" s="34">
        <f t="shared" si="90"/>
        <v>0</v>
      </c>
      <c r="BI114" s="1"/>
      <c r="BJ114" s="1"/>
    </row>
    <row r="115" spans="1:62" ht="14.4" x14ac:dyDescent="0.3">
      <c r="A115" s="2" t="s">
        <v>53</v>
      </c>
      <c r="B115" s="2" t="s">
        <v>237</v>
      </c>
      <c r="C115" s="2" t="s">
        <v>55</v>
      </c>
      <c r="D115" s="3">
        <f t="shared" si="91"/>
        <v>107</v>
      </c>
      <c r="E115" s="2" t="s">
        <v>278</v>
      </c>
      <c r="F115" s="2" t="s">
        <v>279</v>
      </c>
      <c r="G115" s="19">
        <f t="shared" si="60"/>
        <v>800</v>
      </c>
      <c r="H115" s="2" t="s">
        <v>58</v>
      </c>
      <c r="I115" s="6">
        <v>0.19</v>
      </c>
      <c r="J115" s="37">
        <v>7983.19</v>
      </c>
      <c r="K115" s="8">
        <f t="shared" si="61"/>
        <v>1516.8061</v>
      </c>
      <c r="L115" s="8">
        <f t="shared" si="72"/>
        <v>9500</v>
      </c>
      <c r="M115" s="40">
        <v>6386.55</v>
      </c>
      <c r="N115" s="10">
        <f t="shared" si="62"/>
        <v>1213.4445000000001</v>
      </c>
      <c r="O115" s="10">
        <f t="shared" si="92"/>
        <v>7600</v>
      </c>
      <c r="P115" s="42">
        <v>7815.13</v>
      </c>
      <c r="Q115" s="12">
        <f t="shared" si="63"/>
        <v>1484.8747000000001</v>
      </c>
      <c r="R115" s="12">
        <f t="shared" si="73"/>
        <v>9300</v>
      </c>
      <c r="S115" s="5">
        <f t="shared" si="64"/>
        <v>7394.956666666666</v>
      </c>
      <c r="T115" s="5">
        <f t="shared" si="65"/>
        <v>1405.0417666666665</v>
      </c>
      <c r="U115" s="15">
        <f t="shared" si="76"/>
        <v>8800</v>
      </c>
      <c r="V115" s="15">
        <f t="shared" si="66"/>
        <v>5915965.333333333</v>
      </c>
      <c r="W115" s="15">
        <f t="shared" si="67"/>
        <v>1124033.4133333333</v>
      </c>
      <c r="X115" s="15">
        <f t="shared" si="68"/>
        <v>7040000</v>
      </c>
      <c r="Y115" s="16">
        <f t="shared" si="69"/>
        <v>852.4474568362948</v>
      </c>
      <c r="Z115" s="17">
        <f t="shared" si="75"/>
        <v>9.686902918594259E-2</v>
      </c>
      <c r="AA115" s="144"/>
      <c r="AB115" s="139">
        <f t="shared" si="71"/>
        <v>0</v>
      </c>
      <c r="AD115" s="8">
        <f t="shared" si="77"/>
        <v>0</v>
      </c>
      <c r="AF115" s="21">
        <f t="shared" si="78"/>
        <v>0</v>
      </c>
      <c r="AH115" s="21">
        <f t="shared" si="79"/>
        <v>0</v>
      </c>
      <c r="AJ115" s="21">
        <f t="shared" si="80"/>
        <v>0</v>
      </c>
      <c r="AL115" s="16">
        <f t="shared" si="93"/>
        <v>0</v>
      </c>
      <c r="AN115" s="16">
        <f t="shared" si="81"/>
        <v>0</v>
      </c>
      <c r="AP115" s="16">
        <f t="shared" si="82"/>
        <v>0</v>
      </c>
      <c r="AR115" s="24">
        <f t="shared" si="83"/>
        <v>0</v>
      </c>
      <c r="AT115" s="26">
        <f t="shared" si="84"/>
        <v>0</v>
      </c>
      <c r="AV115" s="28">
        <f t="shared" si="85"/>
        <v>0</v>
      </c>
      <c r="AX115" s="32">
        <f t="shared" si="86"/>
        <v>0</v>
      </c>
      <c r="AY115" s="54"/>
      <c r="AZ115" s="32">
        <f t="shared" si="74"/>
        <v>0</v>
      </c>
      <c r="BB115" s="32">
        <f t="shared" si="87"/>
        <v>0</v>
      </c>
      <c r="BC115" s="33">
        <v>800</v>
      </c>
      <c r="BD115" s="34">
        <f t="shared" si="88"/>
        <v>7040000</v>
      </c>
      <c r="BF115" s="34">
        <f t="shared" si="89"/>
        <v>0</v>
      </c>
      <c r="BH115" s="34">
        <f t="shared" si="90"/>
        <v>0</v>
      </c>
      <c r="BI115" s="1"/>
      <c r="BJ115" s="1"/>
    </row>
    <row r="116" spans="1:62" ht="14.4" x14ac:dyDescent="0.3">
      <c r="A116" s="2" t="s">
        <v>53</v>
      </c>
      <c r="B116" s="2" t="s">
        <v>237</v>
      </c>
      <c r="C116" s="2" t="s">
        <v>55</v>
      </c>
      <c r="D116" s="3">
        <f t="shared" si="91"/>
        <v>108</v>
      </c>
      <c r="E116" s="2" t="s">
        <v>280</v>
      </c>
      <c r="F116" s="2" t="s">
        <v>281</v>
      </c>
      <c r="G116" s="19">
        <f t="shared" si="60"/>
        <v>120</v>
      </c>
      <c r="H116" s="2" t="s">
        <v>58</v>
      </c>
      <c r="I116" s="6">
        <v>0.19</v>
      </c>
      <c r="J116" s="37">
        <v>6050.42</v>
      </c>
      <c r="K116" s="8">
        <f t="shared" si="61"/>
        <v>1149.5798</v>
      </c>
      <c r="L116" s="8">
        <f t="shared" si="72"/>
        <v>7200</v>
      </c>
      <c r="M116" s="40">
        <v>5462.18</v>
      </c>
      <c r="N116" s="10">
        <f t="shared" si="62"/>
        <v>1037.8142</v>
      </c>
      <c r="O116" s="10">
        <f t="shared" si="92"/>
        <v>6500</v>
      </c>
      <c r="P116" s="42">
        <v>4621.8500000000004</v>
      </c>
      <c r="Q116" s="12">
        <f t="shared" si="63"/>
        <v>878.15150000000006</v>
      </c>
      <c r="R116" s="12">
        <f t="shared" si="73"/>
        <v>5500</v>
      </c>
      <c r="S116" s="5">
        <f t="shared" si="64"/>
        <v>5378.1500000000005</v>
      </c>
      <c r="T116" s="5">
        <f t="shared" si="65"/>
        <v>1021.8485000000002</v>
      </c>
      <c r="U116" s="15">
        <f t="shared" si="76"/>
        <v>6400</v>
      </c>
      <c r="V116" s="15">
        <f t="shared" si="66"/>
        <v>645378.00000000012</v>
      </c>
      <c r="W116" s="15">
        <f t="shared" si="67"/>
        <v>122621.82000000002</v>
      </c>
      <c r="X116" s="15">
        <f t="shared" si="68"/>
        <v>768000</v>
      </c>
      <c r="Y116" s="16">
        <f t="shared" si="69"/>
        <v>697.61498454854495</v>
      </c>
      <c r="Z116" s="17">
        <f t="shared" si="75"/>
        <v>0.10900234133571014</v>
      </c>
      <c r="AA116" s="144"/>
      <c r="AB116" s="139">
        <f t="shared" si="71"/>
        <v>0</v>
      </c>
      <c r="AD116" s="8">
        <f t="shared" si="77"/>
        <v>0</v>
      </c>
      <c r="AF116" s="21">
        <f t="shared" si="78"/>
        <v>0</v>
      </c>
      <c r="AH116" s="21">
        <f t="shared" si="79"/>
        <v>0</v>
      </c>
      <c r="AJ116" s="21">
        <f t="shared" si="80"/>
        <v>0</v>
      </c>
      <c r="AL116" s="16">
        <f t="shared" si="93"/>
        <v>0</v>
      </c>
      <c r="AN116" s="16">
        <f t="shared" si="81"/>
        <v>0</v>
      </c>
      <c r="AP116" s="16">
        <f t="shared" si="82"/>
        <v>0</v>
      </c>
      <c r="AR116" s="24">
        <f t="shared" si="83"/>
        <v>0</v>
      </c>
      <c r="AT116" s="26">
        <f t="shared" si="84"/>
        <v>0</v>
      </c>
      <c r="AV116" s="28">
        <f t="shared" si="85"/>
        <v>0</v>
      </c>
      <c r="AX116" s="32">
        <f t="shared" si="86"/>
        <v>0</v>
      </c>
      <c r="AY116" s="54"/>
      <c r="AZ116" s="32">
        <f t="shared" si="74"/>
        <v>0</v>
      </c>
      <c r="BB116" s="32">
        <f t="shared" si="87"/>
        <v>0</v>
      </c>
      <c r="BC116" s="33">
        <v>120</v>
      </c>
      <c r="BD116" s="34">
        <f t="shared" si="88"/>
        <v>768000</v>
      </c>
      <c r="BF116" s="34">
        <f t="shared" si="89"/>
        <v>0</v>
      </c>
      <c r="BH116" s="34">
        <f t="shared" si="90"/>
        <v>0</v>
      </c>
      <c r="BI116" s="1"/>
      <c r="BJ116" s="1"/>
    </row>
    <row r="117" spans="1:62" ht="14.4" x14ac:dyDescent="0.3">
      <c r="A117" s="2" t="s">
        <v>53</v>
      </c>
      <c r="B117" s="2" t="s">
        <v>237</v>
      </c>
      <c r="C117" s="2" t="s">
        <v>55</v>
      </c>
      <c r="D117" s="3">
        <f t="shared" si="91"/>
        <v>109</v>
      </c>
      <c r="E117" s="2" t="s">
        <v>282</v>
      </c>
      <c r="F117" s="2" t="s">
        <v>283</v>
      </c>
      <c r="G117" s="19">
        <f t="shared" si="60"/>
        <v>0</v>
      </c>
      <c r="H117" s="2" t="s">
        <v>58</v>
      </c>
      <c r="I117" s="6">
        <v>0.19</v>
      </c>
      <c r="J117" s="37">
        <v>54621.85</v>
      </c>
      <c r="K117" s="8">
        <f t="shared" si="61"/>
        <v>10378.1515</v>
      </c>
      <c r="L117" s="8">
        <f t="shared" si="72"/>
        <v>65000</v>
      </c>
      <c r="M117" s="40">
        <v>42016.81</v>
      </c>
      <c r="N117" s="10">
        <f t="shared" si="62"/>
        <v>7983.1938999999993</v>
      </c>
      <c r="O117" s="10">
        <f t="shared" si="92"/>
        <v>50000</v>
      </c>
      <c r="P117" s="42">
        <v>44537.82</v>
      </c>
      <c r="Q117" s="12">
        <f t="shared" si="63"/>
        <v>8462.1857999999993</v>
      </c>
      <c r="R117" s="12">
        <f t="shared" si="73"/>
        <v>53000</v>
      </c>
      <c r="S117" s="5">
        <f t="shared" si="64"/>
        <v>47058.826666666668</v>
      </c>
      <c r="T117" s="5">
        <f t="shared" si="65"/>
        <v>8941.1770666666671</v>
      </c>
      <c r="U117" s="15">
        <f t="shared" si="76"/>
        <v>56000</v>
      </c>
      <c r="V117" s="15">
        <f t="shared" si="66"/>
        <v>0</v>
      </c>
      <c r="W117" s="15">
        <f t="shared" si="67"/>
        <v>0</v>
      </c>
      <c r="X117" s="15">
        <f t="shared" si="68"/>
        <v>0</v>
      </c>
      <c r="Y117" s="16">
        <f t="shared" si="69"/>
        <v>6480.7406984078598</v>
      </c>
      <c r="Z117" s="17">
        <f t="shared" si="75"/>
        <v>0.11572751247156893</v>
      </c>
      <c r="AA117" s="144"/>
      <c r="AB117" s="139">
        <f t="shared" si="71"/>
        <v>0</v>
      </c>
      <c r="AD117" s="8">
        <f t="shared" si="77"/>
        <v>0</v>
      </c>
      <c r="AF117" s="21">
        <f t="shared" si="78"/>
        <v>0</v>
      </c>
      <c r="AH117" s="21">
        <f t="shared" si="79"/>
        <v>0</v>
      </c>
      <c r="AJ117" s="21">
        <f t="shared" si="80"/>
        <v>0</v>
      </c>
      <c r="AL117" s="16">
        <f t="shared" si="93"/>
        <v>0</v>
      </c>
      <c r="AN117" s="16">
        <f t="shared" si="81"/>
        <v>0</v>
      </c>
      <c r="AP117" s="16">
        <f t="shared" si="82"/>
        <v>0</v>
      </c>
      <c r="AR117" s="24">
        <f t="shared" si="83"/>
        <v>0</v>
      </c>
      <c r="AT117" s="26">
        <f t="shared" si="84"/>
        <v>0</v>
      </c>
      <c r="AV117" s="28">
        <f t="shared" si="85"/>
        <v>0</v>
      </c>
      <c r="AX117" s="32">
        <f t="shared" si="86"/>
        <v>0</v>
      </c>
      <c r="AY117" s="54"/>
      <c r="AZ117" s="32">
        <f t="shared" si="74"/>
        <v>0</v>
      </c>
      <c r="BB117" s="32">
        <f t="shared" si="87"/>
        <v>0</v>
      </c>
      <c r="BD117" s="34">
        <f t="shared" si="88"/>
        <v>0</v>
      </c>
      <c r="BF117" s="34">
        <f t="shared" si="89"/>
        <v>0</v>
      </c>
      <c r="BH117" s="108">
        <f t="shared" si="90"/>
        <v>0</v>
      </c>
      <c r="BI117" s="111">
        <v>1</v>
      </c>
      <c r="BJ117" s="112">
        <f t="shared" ref="BJ117:BJ118" si="96">BI117*U117</f>
        <v>56000</v>
      </c>
    </row>
    <row r="118" spans="1:62" ht="14.4" x14ac:dyDescent="0.3">
      <c r="A118" s="2" t="s">
        <v>53</v>
      </c>
      <c r="B118" s="2" t="s">
        <v>237</v>
      </c>
      <c r="C118" s="2" t="s">
        <v>55</v>
      </c>
      <c r="D118" s="3">
        <f t="shared" si="91"/>
        <v>110</v>
      </c>
      <c r="E118" s="2" t="s">
        <v>284</v>
      </c>
      <c r="F118" s="2" t="s">
        <v>285</v>
      </c>
      <c r="G118" s="19">
        <f t="shared" si="60"/>
        <v>0</v>
      </c>
      <c r="H118" s="2" t="s">
        <v>58</v>
      </c>
      <c r="I118" s="6">
        <v>0.19</v>
      </c>
      <c r="J118" s="37">
        <v>48739.5</v>
      </c>
      <c r="K118" s="8">
        <f t="shared" si="61"/>
        <v>9260.5049999999992</v>
      </c>
      <c r="L118" s="8">
        <f t="shared" si="72"/>
        <v>58000</v>
      </c>
      <c r="M118" s="40">
        <v>40336.129999999997</v>
      </c>
      <c r="N118" s="10">
        <f t="shared" si="62"/>
        <v>7663.8646999999992</v>
      </c>
      <c r="O118" s="10">
        <f t="shared" si="92"/>
        <v>48000</v>
      </c>
      <c r="P118" s="42">
        <v>49579.83</v>
      </c>
      <c r="Q118" s="12">
        <f t="shared" si="63"/>
        <v>9420.1677</v>
      </c>
      <c r="R118" s="12">
        <f t="shared" si="73"/>
        <v>59000</v>
      </c>
      <c r="S118" s="5">
        <f t="shared" si="64"/>
        <v>46218.486666666671</v>
      </c>
      <c r="T118" s="5">
        <f t="shared" si="65"/>
        <v>8781.512466666667</v>
      </c>
      <c r="U118" s="15">
        <f t="shared" si="76"/>
        <v>55000</v>
      </c>
      <c r="V118" s="15">
        <f t="shared" si="66"/>
        <v>0</v>
      </c>
      <c r="W118" s="15">
        <f t="shared" si="67"/>
        <v>0</v>
      </c>
      <c r="X118" s="15">
        <f t="shared" si="68"/>
        <v>0</v>
      </c>
      <c r="Y118" s="16">
        <f t="shared" si="69"/>
        <v>4966.55480858378</v>
      </c>
      <c r="Z118" s="17">
        <f t="shared" si="75"/>
        <v>9.0300996519705093E-2</v>
      </c>
      <c r="AA118" s="144"/>
      <c r="AB118" s="139">
        <f t="shared" si="71"/>
        <v>0</v>
      </c>
      <c r="AD118" s="8">
        <f t="shared" si="77"/>
        <v>0</v>
      </c>
      <c r="AF118" s="21">
        <f t="shared" si="78"/>
        <v>0</v>
      </c>
      <c r="AH118" s="21">
        <f t="shared" si="79"/>
        <v>0</v>
      </c>
      <c r="AJ118" s="21">
        <f t="shared" si="80"/>
        <v>0</v>
      </c>
      <c r="AL118" s="16">
        <f t="shared" si="93"/>
        <v>0</v>
      </c>
      <c r="AN118" s="16">
        <f t="shared" si="81"/>
        <v>0</v>
      </c>
      <c r="AP118" s="16">
        <f t="shared" si="82"/>
        <v>0</v>
      </c>
      <c r="AR118" s="24">
        <f t="shared" si="83"/>
        <v>0</v>
      </c>
      <c r="AT118" s="26">
        <f t="shared" si="84"/>
        <v>0</v>
      </c>
      <c r="AV118" s="28">
        <f t="shared" si="85"/>
        <v>0</v>
      </c>
      <c r="AX118" s="32">
        <f t="shared" si="86"/>
        <v>0</v>
      </c>
      <c r="AY118" s="54"/>
      <c r="AZ118" s="32">
        <f t="shared" si="74"/>
        <v>0</v>
      </c>
      <c r="BB118" s="32">
        <f t="shared" si="87"/>
        <v>0</v>
      </c>
      <c r="BD118" s="34">
        <f t="shared" si="88"/>
        <v>0</v>
      </c>
      <c r="BF118" s="34">
        <f t="shared" si="89"/>
        <v>0</v>
      </c>
      <c r="BH118" s="108">
        <f t="shared" si="90"/>
        <v>0</v>
      </c>
      <c r="BI118" s="111">
        <v>1</v>
      </c>
      <c r="BJ118" s="112">
        <f t="shared" si="96"/>
        <v>55000</v>
      </c>
    </row>
    <row r="119" spans="1:62" ht="14.4" x14ac:dyDescent="0.3">
      <c r="A119" s="2" t="s">
        <v>53</v>
      </c>
      <c r="B119" s="2" t="s">
        <v>237</v>
      </c>
      <c r="C119" s="2" t="s">
        <v>55</v>
      </c>
      <c r="D119" s="3">
        <f t="shared" si="91"/>
        <v>111</v>
      </c>
      <c r="E119" s="2" t="s">
        <v>286</v>
      </c>
      <c r="F119" s="2" t="s">
        <v>287</v>
      </c>
      <c r="G119" s="19">
        <f t="shared" si="60"/>
        <v>50</v>
      </c>
      <c r="H119" s="2" t="s">
        <v>58</v>
      </c>
      <c r="I119" s="6">
        <v>0.19</v>
      </c>
      <c r="J119" s="37">
        <v>23529.41</v>
      </c>
      <c r="K119" s="8">
        <f t="shared" si="61"/>
        <v>4470.5879000000004</v>
      </c>
      <c r="L119" s="8">
        <f t="shared" si="72"/>
        <v>28000</v>
      </c>
      <c r="M119" s="40">
        <v>20168.07</v>
      </c>
      <c r="N119" s="10">
        <f t="shared" si="62"/>
        <v>3831.9333000000001</v>
      </c>
      <c r="O119" s="10">
        <f t="shared" si="92"/>
        <v>24000</v>
      </c>
      <c r="P119" s="42">
        <v>19327.73</v>
      </c>
      <c r="Q119" s="12">
        <f t="shared" si="63"/>
        <v>3672.2687000000001</v>
      </c>
      <c r="R119" s="12">
        <f t="shared" si="73"/>
        <v>23000</v>
      </c>
      <c r="S119" s="5">
        <f t="shared" si="64"/>
        <v>21008.403333333332</v>
      </c>
      <c r="T119" s="5">
        <f t="shared" si="65"/>
        <v>3991.5966333333331</v>
      </c>
      <c r="U119" s="15">
        <f t="shared" si="76"/>
        <v>25000</v>
      </c>
      <c r="V119" s="15">
        <f t="shared" si="66"/>
        <v>1050420.1666666665</v>
      </c>
      <c r="W119" s="15">
        <f t="shared" si="67"/>
        <v>199579.83166666664</v>
      </c>
      <c r="X119" s="15">
        <f t="shared" si="68"/>
        <v>1250000</v>
      </c>
      <c r="Y119" s="16">
        <f t="shared" si="69"/>
        <v>2160.2468994692867</v>
      </c>
      <c r="Z119" s="17">
        <f t="shared" si="75"/>
        <v>8.6409875978771464E-2</v>
      </c>
      <c r="AA119" s="144"/>
      <c r="AB119" s="139">
        <f t="shared" si="71"/>
        <v>0</v>
      </c>
      <c r="AD119" s="8">
        <f t="shared" si="77"/>
        <v>0</v>
      </c>
      <c r="AF119" s="21">
        <f t="shared" si="78"/>
        <v>0</v>
      </c>
      <c r="AH119" s="21">
        <f t="shared" si="79"/>
        <v>0</v>
      </c>
      <c r="AJ119" s="21">
        <f t="shared" si="80"/>
        <v>0</v>
      </c>
      <c r="AL119" s="16">
        <f t="shared" si="93"/>
        <v>0</v>
      </c>
      <c r="AN119" s="16">
        <f t="shared" si="81"/>
        <v>0</v>
      </c>
      <c r="AP119" s="16">
        <f t="shared" si="82"/>
        <v>0</v>
      </c>
      <c r="AR119" s="24">
        <f t="shared" si="83"/>
        <v>0</v>
      </c>
      <c r="AT119" s="26">
        <f t="shared" si="84"/>
        <v>0</v>
      </c>
      <c r="AV119" s="28">
        <f t="shared" si="85"/>
        <v>0</v>
      </c>
      <c r="AX119" s="32">
        <f t="shared" si="86"/>
        <v>0</v>
      </c>
      <c r="AY119" s="54"/>
      <c r="AZ119" s="32">
        <f t="shared" si="74"/>
        <v>0</v>
      </c>
      <c r="BB119" s="32">
        <f t="shared" si="87"/>
        <v>0</v>
      </c>
      <c r="BC119" s="33">
        <v>50</v>
      </c>
      <c r="BD119" s="34">
        <f t="shared" si="88"/>
        <v>1250000</v>
      </c>
      <c r="BF119" s="34">
        <f t="shared" si="89"/>
        <v>0</v>
      </c>
      <c r="BH119" s="34">
        <f t="shared" si="90"/>
        <v>0</v>
      </c>
      <c r="BI119" s="1"/>
      <c r="BJ119" s="1"/>
    </row>
    <row r="120" spans="1:62" ht="14.4" x14ac:dyDescent="0.3">
      <c r="A120" s="2" t="s">
        <v>53</v>
      </c>
      <c r="B120" s="2" t="s">
        <v>237</v>
      </c>
      <c r="C120" s="2" t="s">
        <v>55</v>
      </c>
      <c r="D120" s="3">
        <f t="shared" si="91"/>
        <v>112</v>
      </c>
      <c r="E120" s="2" t="s">
        <v>288</v>
      </c>
      <c r="F120" s="2" t="s">
        <v>289</v>
      </c>
      <c r="G120" s="19">
        <f t="shared" si="60"/>
        <v>0</v>
      </c>
      <c r="H120" s="2" t="s">
        <v>58</v>
      </c>
      <c r="I120" s="6">
        <v>0.19</v>
      </c>
      <c r="J120" s="37">
        <v>92436.97</v>
      </c>
      <c r="K120" s="8">
        <f t="shared" si="61"/>
        <v>17563.024300000001</v>
      </c>
      <c r="L120" s="8">
        <f t="shared" si="72"/>
        <v>110000</v>
      </c>
      <c r="M120" s="40">
        <v>113445.38</v>
      </c>
      <c r="N120" s="10">
        <f t="shared" si="62"/>
        <v>21554.622200000002</v>
      </c>
      <c r="O120" s="10">
        <f t="shared" si="92"/>
        <v>135000</v>
      </c>
      <c r="P120" s="42">
        <v>94117.65</v>
      </c>
      <c r="Q120" s="12">
        <f t="shared" si="63"/>
        <v>17882.353499999997</v>
      </c>
      <c r="R120" s="12">
        <f t="shared" si="73"/>
        <v>112000</v>
      </c>
      <c r="S120" s="5">
        <f t="shared" si="64"/>
        <v>100000</v>
      </c>
      <c r="T120" s="5">
        <f t="shared" si="65"/>
        <v>19000</v>
      </c>
      <c r="U120" s="15">
        <f t="shared" si="76"/>
        <v>119000</v>
      </c>
      <c r="V120" s="15">
        <f t="shared" si="66"/>
        <v>0</v>
      </c>
      <c r="W120" s="15">
        <f t="shared" si="67"/>
        <v>0</v>
      </c>
      <c r="X120" s="15">
        <f t="shared" si="68"/>
        <v>0</v>
      </c>
      <c r="Y120" s="16">
        <f t="shared" si="69"/>
        <v>11343.133018115703</v>
      </c>
      <c r="Z120" s="17">
        <f t="shared" si="75"/>
        <v>9.532044553038406E-2</v>
      </c>
      <c r="AA120" s="144"/>
      <c r="AB120" s="139">
        <f t="shared" si="71"/>
        <v>0</v>
      </c>
      <c r="AD120" s="8">
        <f t="shared" si="77"/>
        <v>0</v>
      </c>
      <c r="AF120" s="21">
        <f t="shared" si="78"/>
        <v>0</v>
      </c>
      <c r="AH120" s="21">
        <f t="shared" si="79"/>
        <v>0</v>
      </c>
      <c r="AJ120" s="21">
        <f t="shared" si="80"/>
        <v>0</v>
      </c>
      <c r="AL120" s="16">
        <f t="shared" si="93"/>
        <v>0</v>
      </c>
      <c r="AN120" s="16">
        <f t="shared" si="81"/>
        <v>0</v>
      </c>
      <c r="AP120" s="16">
        <f t="shared" si="82"/>
        <v>0</v>
      </c>
      <c r="AR120" s="24">
        <f t="shared" si="83"/>
        <v>0</v>
      </c>
      <c r="AT120" s="26">
        <f t="shared" si="84"/>
        <v>0</v>
      </c>
      <c r="AV120" s="28">
        <f t="shared" si="85"/>
        <v>0</v>
      </c>
      <c r="AX120" s="32">
        <f t="shared" si="86"/>
        <v>0</v>
      </c>
      <c r="AY120" s="54"/>
      <c r="AZ120" s="32">
        <f t="shared" si="74"/>
        <v>0</v>
      </c>
      <c r="BB120" s="32">
        <f t="shared" si="87"/>
        <v>0</v>
      </c>
      <c r="BD120" s="34">
        <f t="shared" si="88"/>
        <v>0</v>
      </c>
      <c r="BF120" s="34">
        <f t="shared" si="89"/>
        <v>0</v>
      </c>
      <c r="BH120" s="108">
        <f t="shared" si="90"/>
        <v>0</v>
      </c>
      <c r="BI120" s="111">
        <v>1</v>
      </c>
      <c r="BJ120" s="112">
        <f>BI120*U120</f>
        <v>119000</v>
      </c>
    </row>
    <row r="121" spans="1:62" ht="14.4" x14ac:dyDescent="0.3">
      <c r="A121" s="2" t="s">
        <v>53</v>
      </c>
      <c r="B121" s="2" t="s">
        <v>237</v>
      </c>
      <c r="C121" s="2" t="s">
        <v>55</v>
      </c>
      <c r="D121" s="3">
        <f t="shared" si="91"/>
        <v>113</v>
      </c>
      <c r="E121" s="2" t="s">
        <v>290</v>
      </c>
      <c r="F121" s="2" t="s">
        <v>291</v>
      </c>
      <c r="G121" s="19">
        <f t="shared" si="60"/>
        <v>1140</v>
      </c>
      <c r="H121" s="2" t="s">
        <v>58</v>
      </c>
      <c r="I121" s="6">
        <v>0.19</v>
      </c>
      <c r="J121" s="37">
        <v>23529.41</v>
      </c>
      <c r="K121" s="8">
        <f t="shared" si="61"/>
        <v>4470.5879000000004</v>
      </c>
      <c r="L121" s="8">
        <f t="shared" si="72"/>
        <v>28000</v>
      </c>
      <c r="M121" s="40">
        <v>19327.73</v>
      </c>
      <c r="N121" s="10">
        <f t="shared" ref="N121:N177" si="97">M121*I121</f>
        <v>3672.2687000000001</v>
      </c>
      <c r="O121" s="10">
        <f t="shared" si="92"/>
        <v>23000</v>
      </c>
      <c r="P121" s="42">
        <v>17647.060000000001</v>
      </c>
      <c r="Q121" s="12">
        <f t="shared" ref="Q121:Q177" si="98">P121*I121</f>
        <v>3352.9414000000002</v>
      </c>
      <c r="R121" s="12">
        <f t="shared" si="73"/>
        <v>21000</v>
      </c>
      <c r="S121" s="5">
        <f t="shared" ref="S121:S177" si="99">(J121+M121+P121)/3</f>
        <v>20168.066666666666</v>
      </c>
      <c r="T121" s="5">
        <f t="shared" ref="T121:T177" si="100">S121*I121</f>
        <v>3831.9326666666666</v>
      </c>
      <c r="U121" s="15">
        <f t="shared" si="76"/>
        <v>24000</v>
      </c>
      <c r="V121" s="15">
        <f t="shared" si="66"/>
        <v>22991596</v>
      </c>
      <c r="W121" s="15">
        <f t="shared" si="67"/>
        <v>4368403.24</v>
      </c>
      <c r="X121" s="15">
        <f t="shared" ref="X121:X177" si="101">U121*G121</f>
        <v>27360000</v>
      </c>
      <c r="Y121" s="16">
        <f t="shared" ref="Y121:Y177" si="102">_xlfn.STDEV.P(L121,O121,R121)</f>
        <v>2943.9202887759488</v>
      </c>
      <c r="Z121" s="17">
        <f t="shared" si="75"/>
        <v>0.12266334536566453</v>
      </c>
      <c r="AA121" s="144"/>
      <c r="AB121" s="139">
        <f t="shared" si="71"/>
        <v>0</v>
      </c>
      <c r="AD121" s="8">
        <f t="shared" si="77"/>
        <v>0</v>
      </c>
      <c r="AF121" s="21">
        <f t="shared" si="78"/>
        <v>0</v>
      </c>
      <c r="AH121" s="21">
        <f t="shared" si="79"/>
        <v>0</v>
      </c>
      <c r="AI121" s="20">
        <v>100</v>
      </c>
      <c r="AJ121" s="21">
        <f t="shared" si="80"/>
        <v>2400000</v>
      </c>
      <c r="AL121" s="16">
        <f t="shared" si="93"/>
        <v>0</v>
      </c>
      <c r="AN121" s="16">
        <f t="shared" si="81"/>
        <v>0</v>
      </c>
      <c r="AP121" s="16">
        <f t="shared" si="82"/>
        <v>0</v>
      </c>
      <c r="AQ121" s="23">
        <v>100</v>
      </c>
      <c r="AR121" s="24">
        <f t="shared" si="83"/>
        <v>2400000</v>
      </c>
      <c r="AT121" s="26">
        <f t="shared" si="84"/>
        <v>0</v>
      </c>
      <c r="AV121" s="28">
        <f t="shared" si="85"/>
        <v>0</v>
      </c>
      <c r="AW121" s="31">
        <v>200</v>
      </c>
      <c r="AX121" s="32">
        <f t="shared" si="86"/>
        <v>4800000</v>
      </c>
      <c r="AY121" s="54"/>
      <c r="AZ121" s="32">
        <f t="shared" si="74"/>
        <v>0</v>
      </c>
      <c r="BB121" s="32">
        <f t="shared" si="87"/>
        <v>0</v>
      </c>
      <c r="BC121" s="33">
        <v>240</v>
      </c>
      <c r="BD121" s="34">
        <f t="shared" si="88"/>
        <v>5760000</v>
      </c>
      <c r="BF121" s="34">
        <f t="shared" si="89"/>
        <v>0</v>
      </c>
      <c r="BG121" s="33">
        <v>500</v>
      </c>
      <c r="BH121" s="34">
        <f t="shared" si="90"/>
        <v>12000000</v>
      </c>
      <c r="BI121" s="1"/>
      <c r="BJ121" s="1"/>
    </row>
    <row r="122" spans="1:62" ht="14.4" x14ac:dyDescent="0.3">
      <c r="A122" s="2" t="s">
        <v>53</v>
      </c>
      <c r="B122" s="2" t="s">
        <v>237</v>
      </c>
      <c r="C122" s="2" t="s">
        <v>55</v>
      </c>
      <c r="D122" s="3">
        <f t="shared" si="91"/>
        <v>114</v>
      </c>
      <c r="E122" s="2" t="s">
        <v>292</v>
      </c>
      <c r="F122" s="2" t="s">
        <v>293</v>
      </c>
      <c r="G122" s="19">
        <f t="shared" ref="G122:G178" si="103">AC122+AE122+AG122+AI122+AK122+AM122+AO122+AQ122+AS122+AU122+AW122+AY122+BA122+BC122+BE122+BG122+AA122</f>
        <v>2400</v>
      </c>
      <c r="H122" s="2" t="s">
        <v>58</v>
      </c>
      <c r="I122" s="6">
        <v>0.19</v>
      </c>
      <c r="J122" s="37">
        <v>20168.07</v>
      </c>
      <c r="K122" s="8">
        <f t="shared" ref="K122:K178" si="104">J122*I122</f>
        <v>3831.9333000000001</v>
      </c>
      <c r="L122" s="8">
        <f t="shared" si="72"/>
        <v>24000</v>
      </c>
      <c r="M122" s="40">
        <v>14537.82</v>
      </c>
      <c r="N122" s="10">
        <f t="shared" si="97"/>
        <v>2762.1858000000002</v>
      </c>
      <c r="O122" s="10">
        <f t="shared" si="92"/>
        <v>17300</v>
      </c>
      <c r="P122" s="42">
        <v>13697.48</v>
      </c>
      <c r="Q122" s="12">
        <f t="shared" si="98"/>
        <v>2602.5212000000001</v>
      </c>
      <c r="R122" s="12">
        <f t="shared" si="73"/>
        <v>16300</v>
      </c>
      <c r="S122" s="5">
        <f t="shared" si="99"/>
        <v>16134.456666666665</v>
      </c>
      <c r="T122" s="5">
        <f t="shared" si="100"/>
        <v>3065.5467666666664</v>
      </c>
      <c r="U122" s="15">
        <f t="shared" si="76"/>
        <v>19200</v>
      </c>
      <c r="V122" s="15">
        <f t="shared" ref="V122:V178" si="105">+S122*G122</f>
        <v>38722696</v>
      </c>
      <c r="W122" s="15">
        <f t="shared" ref="W122:W178" si="106">+V122*I122</f>
        <v>7357312.2400000002</v>
      </c>
      <c r="X122" s="15">
        <f t="shared" si="101"/>
        <v>46080000</v>
      </c>
      <c r="Y122" s="16">
        <f t="shared" si="102"/>
        <v>3418.5767018843771</v>
      </c>
      <c r="Z122" s="17">
        <f t="shared" si="75"/>
        <v>0.17805086988981131</v>
      </c>
      <c r="AA122" s="144"/>
      <c r="AB122" s="139">
        <f t="shared" ref="AB122:AB178" si="107">U122*AA122</f>
        <v>0</v>
      </c>
      <c r="AD122" s="8">
        <f t="shared" si="77"/>
        <v>0</v>
      </c>
      <c r="AF122" s="21">
        <f t="shared" si="78"/>
        <v>0</v>
      </c>
      <c r="AH122" s="21">
        <f t="shared" si="79"/>
        <v>0</v>
      </c>
      <c r="AI122" s="20">
        <v>100</v>
      </c>
      <c r="AJ122" s="21">
        <f t="shared" si="80"/>
        <v>1920000</v>
      </c>
      <c r="AK122" s="22">
        <v>400</v>
      </c>
      <c r="AL122" s="16">
        <f t="shared" si="93"/>
        <v>7680000</v>
      </c>
      <c r="AN122" s="16">
        <f t="shared" si="81"/>
        <v>0</v>
      </c>
      <c r="AO122" s="22">
        <v>1000</v>
      </c>
      <c r="AP122" s="16">
        <f t="shared" si="82"/>
        <v>19200000</v>
      </c>
      <c r="AR122" s="24">
        <f t="shared" si="83"/>
        <v>0</v>
      </c>
      <c r="AT122" s="26">
        <f t="shared" si="84"/>
        <v>0</v>
      </c>
      <c r="AV122" s="28">
        <f t="shared" si="85"/>
        <v>0</v>
      </c>
      <c r="AX122" s="32">
        <f t="shared" si="86"/>
        <v>0</v>
      </c>
      <c r="AY122" s="54"/>
      <c r="AZ122" s="32">
        <f t="shared" si="74"/>
        <v>0</v>
      </c>
      <c r="BB122" s="32">
        <f t="shared" si="87"/>
        <v>0</v>
      </c>
      <c r="BC122" s="4">
        <v>500</v>
      </c>
      <c r="BD122" s="34">
        <f t="shared" si="88"/>
        <v>9600000</v>
      </c>
      <c r="BE122" s="33">
        <v>400</v>
      </c>
      <c r="BF122" s="34">
        <f t="shared" si="89"/>
        <v>7680000</v>
      </c>
      <c r="BH122" s="34">
        <f t="shared" si="90"/>
        <v>0</v>
      </c>
      <c r="BI122" s="1"/>
      <c r="BJ122" s="1"/>
    </row>
    <row r="123" spans="1:62" ht="14.4" x14ac:dyDescent="0.3">
      <c r="A123" s="2" t="s">
        <v>53</v>
      </c>
      <c r="B123" s="2" t="s">
        <v>237</v>
      </c>
      <c r="C123" s="2" t="s">
        <v>104</v>
      </c>
      <c r="D123" s="3">
        <f t="shared" si="91"/>
        <v>115</v>
      </c>
      <c r="E123" s="2" t="s">
        <v>294</v>
      </c>
      <c r="F123" s="2" t="s">
        <v>295</v>
      </c>
      <c r="G123" s="19">
        <f t="shared" si="103"/>
        <v>14</v>
      </c>
      <c r="H123" s="2" t="s">
        <v>58</v>
      </c>
      <c r="I123" s="6">
        <v>0.19</v>
      </c>
      <c r="J123" s="37">
        <v>113949.58</v>
      </c>
      <c r="K123" s="8">
        <f t="shared" si="104"/>
        <v>21650.4202</v>
      </c>
      <c r="L123" s="8">
        <f t="shared" ref="L123:L179" si="108">ROUND((K123+J123),0)</f>
        <v>135600</v>
      </c>
      <c r="M123" s="40">
        <v>92436.97</v>
      </c>
      <c r="N123" s="10">
        <f t="shared" si="97"/>
        <v>17563.024300000001</v>
      </c>
      <c r="O123" s="10">
        <f t="shared" si="92"/>
        <v>110000</v>
      </c>
      <c r="P123" s="42">
        <v>96134.45</v>
      </c>
      <c r="Q123" s="12">
        <f t="shared" si="98"/>
        <v>18265.5455</v>
      </c>
      <c r="R123" s="12">
        <f t="shared" ref="R123:R179" si="109">ROUND((P123+Q123),0)</f>
        <v>114400</v>
      </c>
      <c r="S123" s="5">
        <f t="shared" si="99"/>
        <v>100840.33333333333</v>
      </c>
      <c r="T123" s="5">
        <f t="shared" si="100"/>
        <v>19159.663333333334</v>
      </c>
      <c r="U123" s="15">
        <f t="shared" si="76"/>
        <v>120000</v>
      </c>
      <c r="V123" s="15">
        <f t="shared" si="105"/>
        <v>1411764.6666666665</v>
      </c>
      <c r="W123" s="15">
        <f t="shared" si="106"/>
        <v>268235.28666666662</v>
      </c>
      <c r="X123" s="15">
        <f t="shared" si="101"/>
        <v>1680000</v>
      </c>
      <c r="Y123" s="16">
        <f t="shared" si="102"/>
        <v>11176.165114504469</v>
      </c>
      <c r="Z123" s="17">
        <f t="shared" si="75"/>
        <v>9.313470928753724E-2</v>
      </c>
      <c r="AA123" s="144"/>
      <c r="AB123" s="139">
        <f t="shared" si="107"/>
        <v>0</v>
      </c>
      <c r="AD123" s="8">
        <f t="shared" si="77"/>
        <v>0</v>
      </c>
      <c r="AF123" s="21">
        <f t="shared" si="78"/>
        <v>0</v>
      </c>
      <c r="AH123" s="21">
        <f t="shared" si="79"/>
        <v>0</v>
      </c>
      <c r="AI123" s="20">
        <v>10</v>
      </c>
      <c r="AJ123" s="21">
        <f t="shared" si="80"/>
        <v>1200000</v>
      </c>
      <c r="AL123" s="16">
        <f t="shared" si="93"/>
        <v>0</v>
      </c>
      <c r="AN123" s="16">
        <f t="shared" si="81"/>
        <v>0</v>
      </c>
      <c r="AP123" s="16">
        <f t="shared" si="82"/>
        <v>0</v>
      </c>
      <c r="AR123" s="24">
        <f t="shared" si="83"/>
        <v>0</v>
      </c>
      <c r="AT123" s="26">
        <f t="shared" si="84"/>
        <v>0</v>
      </c>
      <c r="AV123" s="28">
        <f t="shared" si="85"/>
        <v>0</v>
      </c>
      <c r="AX123" s="32">
        <f t="shared" si="86"/>
        <v>0</v>
      </c>
      <c r="AY123" s="54"/>
      <c r="AZ123" s="32">
        <f t="shared" ref="AZ123:AZ179" si="110">AY123*U123</f>
        <v>0</v>
      </c>
      <c r="BB123" s="32">
        <f t="shared" si="87"/>
        <v>0</v>
      </c>
      <c r="BC123" s="33">
        <v>4</v>
      </c>
      <c r="BD123" s="34">
        <f t="shared" si="88"/>
        <v>480000</v>
      </c>
      <c r="BF123" s="34">
        <f t="shared" si="89"/>
        <v>0</v>
      </c>
      <c r="BH123" s="34">
        <f t="shared" si="90"/>
        <v>0</v>
      </c>
      <c r="BI123" s="1"/>
      <c r="BJ123" s="1"/>
    </row>
    <row r="124" spans="1:62" ht="14.4" x14ac:dyDescent="0.3">
      <c r="A124" s="2" t="s">
        <v>53</v>
      </c>
      <c r="B124" s="2" t="s">
        <v>237</v>
      </c>
      <c r="C124" s="2" t="s">
        <v>55</v>
      </c>
      <c r="D124" s="3">
        <f t="shared" si="91"/>
        <v>116</v>
      </c>
      <c r="E124" s="2" t="s">
        <v>296</v>
      </c>
      <c r="F124" s="2" t="s">
        <v>297</v>
      </c>
      <c r="G124" s="19">
        <f t="shared" si="103"/>
        <v>0</v>
      </c>
      <c r="H124" s="2" t="s">
        <v>58</v>
      </c>
      <c r="I124" s="6">
        <v>0.19</v>
      </c>
      <c r="J124" s="37">
        <v>3193.28</v>
      </c>
      <c r="K124" s="8">
        <f t="shared" si="104"/>
        <v>606.72320000000002</v>
      </c>
      <c r="L124" s="8">
        <f t="shared" si="108"/>
        <v>3800</v>
      </c>
      <c r="M124" s="40">
        <v>2605.04</v>
      </c>
      <c r="N124" s="10">
        <f t="shared" si="97"/>
        <v>494.95760000000001</v>
      </c>
      <c r="O124" s="10">
        <f t="shared" si="92"/>
        <v>3100</v>
      </c>
      <c r="P124" s="42">
        <v>2268.91</v>
      </c>
      <c r="Q124" s="12">
        <f t="shared" si="98"/>
        <v>431.09289999999999</v>
      </c>
      <c r="R124" s="12">
        <f t="shared" si="109"/>
        <v>2700</v>
      </c>
      <c r="S124" s="5">
        <f t="shared" si="99"/>
        <v>2689.0766666666664</v>
      </c>
      <c r="T124" s="5">
        <f t="shared" si="100"/>
        <v>510.92456666666664</v>
      </c>
      <c r="U124" s="15">
        <f t="shared" si="76"/>
        <v>3200</v>
      </c>
      <c r="V124" s="15">
        <f t="shared" si="105"/>
        <v>0</v>
      </c>
      <c r="W124" s="15">
        <f t="shared" si="106"/>
        <v>0</v>
      </c>
      <c r="X124" s="15">
        <f t="shared" si="101"/>
        <v>0</v>
      </c>
      <c r="Y124" s="16">
        <f t="shared" si="102"/>
        <v>454.60605656619521</v>
      </c>
      <c r="Z124" s="17">
        <f t="shared" ref="Z124:Z180" si="111">Y124/U124</f>
        <v>0.14206439267693599</v>
      </c>
      <c r="AA124" s="143"/>
      <c r="AB124" s="139">
        <f t="shared" si="107"/>
        <v>0</v>
      </c>
      <c r="AD124" s="8">
        <f t="shared" si="77"/>
        <v>0</v>
      </c>
      <c r="AF124" s="21">
        <f t="shared" si="78"/>
        <v>0</v>
      </c>
      <c r="AH124" s="21">
        <f t="shared" si="79"/>
        <v>0</v>
      </c>
      <c r="AJ124" s="21">
        <f t="shared" si="80"/>
        <v>0</v>
      </c>
      <c r="AL124" s="16">
        <f t="shared" si="93"/>
        <v>0</v>
      </c>
      <c r="AN124" s="16">
        <f t="shared" si="81"/>
        <v>0</v>
      </c>
      <c r="AP124" s="16">
        <f t="shared" si="82"/>
        <v>0</v>
      </c>
      <c r="AR124" s="24">
        <f t="shared" si="83"/>
        <v>0</v>
      </c>
      <c r="AT124" s="26">
        <f t="shared" si="84"/>
        <v>0</v>
      </c>
      <c r="AV124" s="28">
        <f t="shared" si="85"/>
        <v>0</v>
      </c>
      <c r="AX124" s="32">
        <f t="shared" si="86"/>
        <v>0</v>
      </c>
      <c r="AY124" s="54"/>
      <c r="AZ124" s="32">
        <f t="shared" si="110"/>
        <v>0</v>
      </c>
      <c r="BB124" s="32">
        <f t="shared" si="87"/>
        <v>0</v>
      </c>
      <c r="BD124" s="34">
        <f t="shared" si="88"/>
        <v>0</v>
      </c>
      <c r="BF124" s="34">
        <f t="shared" si="89"/>
        <v>0</v>
      </c>
      <c r="BH124" s="34">
        <f t="shared" si="90"/>
        <v>0</v>
      </c>
      <c r="BI124" s="1"/>
      <c r="BJ124" s="1"/>
    </row>
    <row r="125" spans="1:62" ht="14.4" x14ac:dyDescent="0.3">
      <c r="A125" s="2" t="s">
        <v>53</v>
      </c>
      <c r="B125" s="2" t="s">
        <v>237</v>
      </c>
      <c r="C125" s="2" t="s">
        <v>55</v>
      </c>
      <c r="D125" s="3">
        <f t="shared" si="91"/>
        <v>117</v>
      </c>
      <c r="E125" s="2" t="s">
        <v>298</v>
      </c>
      <c r="F125" s="2" t="s">
        <v>299</v>
      </c>
      <c r="G125" s="19">
        <f t="shared" si="103"/>
        <v>1300</v>
      </c>
      <c r="H125" s="2" t="s">
        <v>58</v>
      </c>
      <c r="I125" s="6">
        <v>0.19</v>
      </c>
      <c r="J125" s="37">
        <v>23529.41</v>
      </c>
      <c r="K125" s="8">
        <f t="shared" si="104"/>
        <v>4470.5879000000004</v>
      </c>
      <c r="L125" s="8">
        <f t="shared" si="108"/>
        <v>28000</v>
      </c>
      <c r="M125" s="40">
        <v>19327.73</v>
      </c>
      <c r="N125" s="10">
        <f t="shared" si="97"/>
        <v>3672.2687000000001</v>
      </c>
      <c r="O125" s="10">
        <f t="shared" si="92"/>
        <v>23000</v>
      </c>
      <c r="P125" s="42">
        <v>20168.07</v>
      </c>
      <c r="Q125" s="12">
        <f t="shared" si="98"/>
        <v>3831.9333000000001</v>
      </c>
      <c r="R125" s="12">
        <f t="shared" si="109"/>
        <v>24000</v>
      </c>
      <c r="S125" s="5">
        <f t="shared" si="99"/>
        <v>21008.403333333332</v>
      </c>
      <c r="T125" s="5">
        <f t="shared" si="100"/>
        <v>3991.5966333333331</v>
      </c>
      <c r="U125" s="15">
        <f t="shared" ref="U125:U181" si="112">ROUND((S125+T125),0)</f>
        <v>25000</v>
      </c>
      <c r="V125" s="15">
        <f t="shared" si="105"/>
        <v>27310924.333333332</v>
      </c>
      <c r="W125" s="15">
        <f t="shared" si="106"/>
        <v>5189075.6233333331</v>
      </c>
      <c r="X125" s="15">
        <f t="shared" si="101"/>
        <v>32500000</v>
      </c>
      <c r="Y125" s="16">
        <f t="shared" si="102"/>
        <v>2160.2468994692867</v>
      </c>
      <c r="Z125" s="17">
        <f t="shared" si="111"/>
        <v>8.6409875978771464E-2</v>
      </c>
      <c r="AA125" s="144"/>
      <c r="AB125" s="139">
        <f t="shared" si="107"/>
        <v>0</v>
      </c>
      <c r="AD125" s="8">
        <f t="shared" ref="AD125:AD180" si="113">AC125*U125</f>
        <v>0</v>
      </c>
      <c r="AF125" s="21">
        <f t="shared" ref="AF125:AF180" si="114">AE125*U125</f>
        <v>0</v>
      </c>
      <c r="AH125" s="21">
        <f t="shared" ref="AH125:AH180" si="115">AG125*U125</f>
        <v>0</v>
      </c>
      <c r="AI125" s="20">
        <v>100</v>
      </c>
      <c r="AJ125" s="21">
        <f t="shared" ref="AJ125:AJ180" si="116">AI125*U125</f>
        <v>2500000</v>
      </c>
      <c r="AL125" s="16">
        <f t="shared" si="93"/>
        <v>0</v>
      </c>
      <c r="AN125" s="16">
        <f t="shared" ref="AN125:AN180" si="117">AM125*U125</f>
        <v>0</v>
      </c>
      <c r="AP125" s="16">
        <f t="shared" ref="AP125:AP180" si="118">AO125*U125</f>
        <v>0</v>
      </c>
      <c r="AQ125" s="23">
        <v>100</v>
      </c>
      <c r="AR125" s="24">
        <f t="shared" ref="AR125:AR180" si="119">AQ125*U125</f>
        <v>2500000</v>
      </c>
      <c r="AS125" s="25">
        <v>500</v>
      </c>
      <c r="AT125" s="26">
        <f t="shared" ref="AT125:AT180" si="120">AS125*U125</f>
        <v>12500000</v>
      </c>
      <c r="AV125" s="28">
        <f t="shared" ref="AV125:AV180" si="121">AU125*U125</f>
        <v>0</v>
      </c>
      <c r="AW125" s="31">
        <v>500</v>
      </c>
      <c r="AX125" s="32">
        <f t="shared" ref="AX125:AX180" si="122">AW125*U125</f>
        <v>12500000</v>
      </c>
      <c r="AY125" s="54"/>
      <c r="AZ125" s="32">
        <f t="shared" si="110"/>
        <v>0</v>
      </c>
      <c r="BB125" s="32">
        <f t="shared" ref="BB125:BB180" si="123">BA125*U125</f>
        <v>0</v>
      </c>
      <c r="BC125" s="33">
        <v>100</v>
      </c>
      <c r="BD125" s="34">
        <f t="shared" ref="BD125:BD180" si="124">BC125*U125</f>
        <v>2500000</v>
      </c>
      <c r="BF125" s="34">
        <f t="shared" ref="BF125:BF180" si="125">BE125*U125</f>
        <v>0</v>
      </c>
      <c r="BH125" s="34">
        <f t="shared" ref="BH125:BH180" si="126">BG125*U125</f>
        <v>0</v>
      </c>
      <c r="BI125" s="1"/>
      <c r="BJ125" s="1"/>
    </row>
    <row r="126" spans="1:62" s="7" customFormat="1" ht="14.4" x14ac:dyDescent="0.3">
      <c r="A126" s="2" t="s">
        <v>53</v>
      </c>
      <c r="B126" s="2" t="s">
        <v>237</v>
      </c>
      <c r="C126" s="2" t="s">
        <v>55</v>
      </c>
      <c r="D126" s="3">
        <f t="shared" si="91"/>
        <v>118</v>
      </c>
      <c r="E126" s="2" t="s">
        <v>300</v>
      </c>
      <c r="F126" s="89" t="s">
        <v>301</v>
      </c>
      <c r="G126" s="19">
        <f t="shared" si="103"/>
        <v>12</v>
      </c>
      <c r="H126" s="89" t="s">
        <v>302</v>
      </c>
      <c r="I126" s="6">
        <v>0.19</v>
      </c>
      <c r="J126" s="37">
        <v>319327.73</v>
      </c>
      <c r="K126" s="8">
        <f t="shared" si="104"/>
        <v>60672.268700000001</v>
      </c>
      <c r="L126" s="8">
        <f t="shared" si="108"/>
        <v>380000</v>
      </c>
      <c r="M126" s="40">
        <v>285714.28999999998</v>
      </c>
      <c r="N126" s="10">
        <f t="shared" si="97"/>
        <v>54285.715099999994</v>
      </c>
      <c r="O126" s="10">
        <f t="shared" ref="O126:O182" si="127">ROUND((M126+N126),0)</f>
        <v>340000</v>
      </c>
      <c r="P126" s="42">
        <v>277310.92</v>
      </c>
      <c r="Q126" s="12">
        <f t="shared" si="98"/>
        <v>52689.074799999995</v>
      </c>
      <c r="R126" s="12">
        <f t="shared" si="109"/>
        <v>330000</v>
      </c>
      <c r="S126" s="5">
        <f t="shared" si="99"/>
        <v>294117.64666666667</v>
      </c>
      <c r="T126" s="5">
        <f t="shared" si="100"/>
        <v>55882.352866666668</v>
      </c>
      <c r="U126" s="15">
        <f t="shared" si="112"/>
        <v>350000</v>
      </c>
      <c r="V126" s="15">
        <f t="shared" si="105"/>
        <v>3529411.76</v>
      </c>
      <c r="W126" s="15">
        <f t="shared" si="106"/>
        <v>670588.23439999996</v>
      </c>
      <c r="X126" s="15">
        <f t="shared" si="101"/>
        <v>4200000</v>
      </c>
      <c r="Y126" s="16">
        <f t="shared" si="102"/>
        <v>21602.468994692867</v>
      </c>
      <c r="Z126" s="17">
        <f t="shared" si="111"/>
        <v>6.1721339984836761E-2</v>
      </c>
      <c r="AA126" s="145"/>
      <c r="AB126" s="139">
        <f t="shared" si="107"/>
        <v>0</v>
      </c>
      <c r="AC126" s="18"/>
      <c r="AD126" s="8">
        <f t="shared" si="113"/>
        <v>0</v>
      </c>
      <c r="AE126" s="20"/>
      <c r="AF126" s="21">
        <f t="shared" si="114"/>
        <v>0</v>
      </c>
      <c r="AG126" s="20"/>
      <c r="AH126" s="21">
        <f t="shared" si="115"/>
        <v>0</v>
      </c>
      <c r="AI126" s="20">
        <v>2</v>
      </c>
      <c r="AJ126" s="21">
        <f t="shared" si="116"/>
        <v>700000</v>
      </c>
      <c r="AK126" s="22"/>
      <c r="AL126" s="16">
        <f t="shared" ref="AL126:AL181" si="128">AK126*U126</f>
        <v>0</v>
      </c>
      <c r="AM126" s="22">
        <v>6</v>
      </c>
      <c r="AN126" s="16">
        <f t="shared" si="117"/>
        <v>2100000</v>
      </c>
      <c r="AO126" s="22"/>
      <c r="AP126" s="16">
        <f t="shared" si="118"/>
        <v>0</v>
      </c>
      <c r="AQ126" s="23"/>
      <c r="AR126" s="24">
        <f t="shared" si="119"/>
        <v>0</v>
      </c>
      <c r="AS126" s="25"/>
      <c r="AT126" s="26">
        <f t="shared" si="120"/>
        <v>0</v>
      </c>
      <c r="AU126" s="27"/>
      <c r="AV126" s="28">
        <f t="shared" si="121"/>
        <v>0</v>
      </c>
      <c r="AW126" s="31"/>
      <c r="AX126" s="32">
        <f t="shared" si="122"/>
        <v>0</v>
      </c>
      <c r="AY126" s="54"/>
      <c r="AZ126" s="32">
        <f t="shared" si="110"/>
        <v>0</v>
      </c>
      <c r="BA126" s="31">
        <v>1</v>
      </c>
      <c r="BB126" s="32">
        <f t="shared" si="123"/>
        <v>350000</v>
      </c>
      <c r="BC126" s="33">
        <v>2</v>
      </c>
      <c r="BD126" s="34">
        <f t="shared" si="124"/>
        <v>700000</v>
      </c>
      <c r="BE126" s="33">
        <v>1</v>
      </c>
      <c r="BF126" s="34">
        <f t="shared" si="125"/>
        <v>350000</v>
      </c>
      <c r="BG126" s="33"/>
      <c r="BH126" s="34">
        <f t="shared" si="126"/>
        <v>0</v>
      </c>
    </row>
    <row r="127" spans="1:62" s="7" customFormat="1" ht="14.4" x14ac:dyDescent="0.3">
      <c r="A127" s="2" t="s">
        <v>53</v>
      </c>
      <c r="B127" s="2" t="s">
        <v>237</v>
      </c>
      <c r="C127" s="2" t="s">
        <v>55</v>
      </c>
      <c r="D127" s="3">
        <f t="shared" si="91"/>
        <v>119</v>
      </c>
      <c r="E127" s="2" t="s">
        <v>303</v>
      </c>
      <c r="F127" s="89" t="s">
        <v>304</v>
      </c>
      <c r="G127" s="19">
        <f t="shared" si="103"/>
        <v>22</v>
      </c>
      <c r="H127" s="89" t="s">
        <v>302</v>
      </c>
      <c r="I127" s="6">
        <v>0.19</v>
      </c>
      <c r="J127" s="37">
        <v>352941.18</v>
      </c>
      <c r="K127" s="8">
        <f t="shared" si="104"/>
        <v>67058.824200000003</v>
      </c>
      <c r="L127" s="8">
        <f t="shared" si="108"/>
        <v>420000</v>
      </c>
      <c r="M127" s="40">
        <v>327731.09000000003</v>
      </c>
      <c r="N127" s="10">
        <f t="shared" si="97"/>
        <v>62268.907100000004</v>
      </c>
      <c r="O127" s="10">
        <f t="shared" si="127"/>
        <v>390000</v>
      </c>
      <c r="P127" s="42">
        <v>327731.09000000003</v>
      </c>
      <c r="Q127" s="12">
        <f t="shared" si="98"/>
        <v>62268.907100000004</v>
      </c>
      <c r="R127" s="12">
        <f t="shared" si="109"/>
        <v>390000</v>
      </c>
      <c r="S127" s="5">
        <f t="shared" si="99"/>
        <v>336134.45333333337</v>
      </c>
      <c r="T127" s="5">
        <f t="shared" si="100"/>
        <v>63865.546133333344</v>
      </c>
      <c r="U127" s="15">
        <f t="shared" si="112"/>
        <v>400000</v>
      </c>
      <c r="V127" s="15">
        <f t="shared" si="105"/>
        <v>7394957.9733333346</v>
      </c>
      <c r="W127" s="15">
        <f t="shared" si="106"/>
        <v>1405042.0149333335</v>
      </c>
      <c r="X127" s="15">
        <f t="shared" si="101"/>
        <v>8800000</v>
      </c>
      <c r="Y127" s="16">
        <f t="shared" si="102"/>
        <v>14142.13562373095</v>
      </c>
      <c r="Z127" s="17">
        <f t="shared" si="111"/>
        <v>3.5355339059327376E-2</v>
      </c>
      <c r="AA127" s="145"/>
      <c r="AB127" s="139">
        <f t="shared" si="107"/>
        <v>0</v>
      </c>
      <c r="AC127" s="18"/>
      <c r="AD127" s="8">
        <f t="shared" si="113"/>
        <v>0</v>
      </c>
      <c r="AE127" s="20"/>
      <c r="AF127" s="21">
        <f t="shared" si="114"/>
        <v>0</v>
      </c>
      <c r="AG127" s="20"/>
      <c r="AH127" s="21">
        <f t="shared" si="115"/>
        <v>0</v>
      </c>
      <c r="AI127" s="20">
        <v>1</v>
      </c>
      <c r="AJ127" s="21">
        <f t="shared" si="116"/>
        <v>400000</v>
      </c>
      <c r="AK127" s="22"/>
      <c r="AL127" s="16">
        <f t="shared" si="128"/>
        <v>0</v>
      </c>
      <c r="AM127" s="22">
        <v>20</v>
      </c>
      <c r="AN127" s="16">
        <f t="shared" si="117"/>
        <v>8000000</v>
      </c>
      <c r="AO127" s="22"/>
      <c r="AP127" s="16">
        <f t="shared" si="118"/>
        <v>0</v>
      </c>
      <c r="AQ127" s="23"/>
      <c r="AR127" s="24">
        <f t="shared" si="119"/>
        <v>0</v>
      </c>
      <c r="AS127" s="25"/>
      <c r="AT127" s="26">
        <f t="shared" si="120"/>
        <v>0</v>
      </c>
      <c r="AU127" s="27"/>
      <c r="AV127" s="28">
        <f t="shared" si="121"/>
        <v>0</v>
      </c>
      <c r="AW127" s="31"/>
      <c r="AX127" s="32">
        <f t="shared" si="122"/>
        <v>0</v>
      </c>
      <c r="AY127" s="54"/>
      <c r="AZ127" s="32">
        <f t="shared" si="110"/>
        <v>0</v>
      </c>
      <c r="BA127" s="31"/>
      <c r="BB127" s="32">
        <f t="shared" si="123"/>
        <v>0</v>
      </c>
      <c r="BC127" s="33">
        <v>1</v>
      </c>
      <c r="BD127" s="34">
        <f t="shared" si="124"/>
        <v>400000</v>
      </c>
      <c r="BE127" s="33"/>
      <c r="BF127" s="34">
        <f t="shared" si="125"/>
        <v>0</v>
      </c>
      <c r="BG127" s="33"/>
      <c r="BH127" s="34">
        <f t="shared" si="126"/>
        <v>0</v>
      </c>
    </row>
    <row r="128" spans="1:62" s="7" customFormat="1" ht="14.4" x14ac:dyDescent="0.3">
      <c r="A128" s="2" t="s">
        <v>53</v>
      </c>
      <c r="B128" s="2" t="s">
        <v>237</v>
      </c>
      <c r="C128" s="2" t="s">
        <v>55</v>
      </c>
      <c r="D128" s="3">
        <f t="shared" si="91"/>
        <v>120</v>
      </c>
      <c r="E128" s="2" t="s">
        <v>305</v>
      </c>
      <c r="F128" s="89" t="s">
        <v>306</v>
      </c>
      <c r="G128" s="19">
        <f t="shared" si="103"/>
        <v>1</v>
      </c>
      <c r="H128" s="89" t="s">
        <v>302</v>
      </c>
      <c r="I128" s="6">
        <v>0.19</v>
      </c>
      <c r="J128" s="37">
        <v>247899.16</v>
      </c>
      <c r="K128" s="8">
        <f t="shared" si="104"/>
        <v>47100.840400000001</v>
      </c>
      <c r="L128" s="8">
        <f t="shared" si="108"/>
        <v>295000</v>
      </c>
      <c r="M128" s="40">
        <v>218487.39</v>
      </c>
      <c r="N128" s="10">
        <f t="shared" si="97"/>
        <v>41512.604100000004</v>
      </c>
      <c r="O128" s="10">
        <f t="shared" si="127"/>
        <v>260000</v>
      </c>
      <c r="P128" s="42">
        <v>214285.71</v>
      </c>
      <c r="Q128" s="12">
        <f t="shared" si="98"/>
        <v>40714.284899999999</v>
      </c>
      <c r="R128" s="12">
        <f t="shared" si="109"/>
        <v>255000</v>
      </c>
      <c r="S128" s="5">
        <f t="shared" si="99"/>
        <v>226890.75333333333</v>
      </c>
      <c r="T128" s="5">
        <f t="shared" si="100"/>
        <v>43109.24313333333</v>
      </c>
      <c r="U128" s="15">
        <f t="shared" si="112"/>
        <v>270000</v>
      </c>
      <c r="V128" s="15">
        <f t="shared" si="105"/>
        <v>226890.75333333333</v>
      </c>
      <c r="W128" s="15">
        <f t="shared" si="106"/>
        <v>43109.24313333333</v>
      </c>
      <c r="X128" s="15">
        <f t="shared" si="101"/>
        <v>270000</v>
      </c>
      <c r="Y128" s="16">
        <f t="shared" si="102"/>
        <v>17795.130420052184</v>
      </c>
      <c r="Z128" s="17">
        <f t="shared" si="111"/>
        <v>6.5907890444637726E-2</v>
      </c>
      <c r="AA128" s="145"/>
      <c r="AB128" s="139">
        <f t="shared" si="107"/>
        <v>0</v>
      </c>
      <c r="AC128" s="18"/>
      <c r="AD128" s="8">
        <f t="shared" si="113"/>
        <v>0</v>
      </c>
      <c r="AE128" s="20"/>
      <c r="AF128" s="21">
        <f t="shared" si="114"/>
        <v>0</v>
      </c>
      <c r="AG128" s="20"/>
      <c r="AH128" s="21">
        <f t="shared" si="115"/>
        <v>0</v>
      </c>
      <c r="AI128" s="20">
        <v>1</v>
      </c>
      <c r="AJ128" s="21">
        <f t="shared" si="116"/>
        <v>270000</v>
      </c>
      <c r="AK128" s="22"/>
      <c r="AL128" s="16">
        <f t="shared" si="128"/>
        <v>0</v>
      </c>
      <c r="AM128" s="22"/>
      <c r="AN128" s="16">
        <f t="shared" si="117"/>
        <v>0</v>
      </c>
      <c r="AO128" s="22"/>
      <c r="AP128" s="16">
        <f t="shared" si="118"/>
        <v>0</v>
      </c>
      <c r="AQ128" s="23"/>
      <c r="AR128" s="24">
        <f t="shared" si="119"/>
        <v>0</v>
      </c>
      <c r="AS128" s="25"/>
      <c r="AT128" s="26">
        <f t="shared" si="120"/>
        <v>0</v>
      </c>
      <c r="AU128" s="27"/>
      <c r="AV128" s="28">
        <f t="shared" si="121"/>
        <v>0</v>
      </c>
      <c r="AW128" s="31"/>
      <c r="AX128" s="32">
        <f t="shared" si="122"/>
        <v>0</v>
      </c>
      <c r="AY128" s="54"/>
      <c r="AZ128" s="32">
        <f t="shared" si="110"/>
        <v>0</v>
      </c>
      <c r="BA128" s="31"/>
      <c r="BB128" s="32">
        <f t="shared" si="123"/>
        <v>0</v>
      </c>
      <c r="BC128" s="33"/>
      <c r="BD128" s="34">
        <f t="shared" si="124"/>
        <v>0</v>
      </c>
      <c r="BE128" s="33"/>
      <c r="BF128" s="34">
        <f t="shared" si="125"/>
        <v>0</v>
      </c>
      <c r="BG128" s="33"/>
      <c r="BH128" s="34">
        <f t="shared" si="126"/>
        <v>0</v>
      </c>
    </row>
    <row r="129" spans="1:62" s="7" customFormat="1" ht="14.4" x14ac:dyDescent="0.3">
      <c r="A129" s="2" t="s">
        <v>53</v>
      </c>
      <c r="B129" s="2" t="s">
        <v>237</v>
      </c>
      <c r="C129" s="2" t="s">
        <v>55</v>
      </c>
      <c r="D129" s="3">
        <f t="shared" si="91"/>
        <v>121</v>
      </c>
      <c r="E129" s="2" t="s">
        <v>307</v>
      </c>
      <c r="F129" s="89" t="s">
        <v>308</v>
      </c>
      <c r="G129" s="19">
        <f t="shared" si="103"/>
        <v>36</v>
      </c>
      <c r="H129" s="89" t="s">
        <v>302</v>
      </c>
      <c r="I129" s="6">
        <v>0.19</v>
      </c>
      <c r="J129" s="37">
        <v>344537.82</v>
      </c>
      <c r="K129" s="8">
        <f t="shared" si="104"/>
        <v>65462.185799999999</v>
      </c>
      <c r="L129" s="8">
        <f t="shared" si="108"/>
        <v>410000</v>
      </c>
      <c r="M129" s="40">
        <v>319327.73</v>
      </c>
      <c r="N129" s="10">
        <f t="shared" si="97"/>
        <v>60672.268700000001</v>
      </c>
      <c r="O129" s="10">
        <f t="shared" si="127"/>
        <v>380000</v>
      </c>
      <c r="P129" s="42">
        <v>319327.73</v>
      </c>
      <c r="Q129" s="12">
        <f t="shared" si="98"/>
        <v>60672.268700000001</v>
      </c>
      <c r="R129" s="12">
        <f t="shared" si="109"/>
        <v>380000</v>
      </c>
      <c r="S129" s="5">
        <f t="shared" si="99"/>
        <v>327731.09333333332</v>
      </c>
      <c r="T129" s="5">
        <f t="shared" si="100"/>
        <v>62268.907733333333</v>
      </c>
      <c r="U129" s="15">
        <f t="shared" si="112"/>
        <v>390000</v>
      </c>
      <c r="V129" s="15">
        <f t="shared" si="105"/>
        <v>11798319.359999999</v>
      </c>
      <c r="W129" s="15">
        <f t="shared" si="106"/>
        <v>2241680.6784000001</v>
      </c>
      <c r="X129" s="15">
        <f t="shared" si="101"/>
        <v>14040000</v>
      </c>
      <c r="Y129" s="16">
        <f t="shared" si="102"/>
        <v>14142.13562373095</v>
      </c>
      <c r="Z129" s="17">
        <f t="shared" si="111"/>
        <v>3.6261886214694741E-2</v>
      </c>
      <c r="AA129" s="145"/>
      <c r="AB129" s="139">
        <f t="shared" si="107"/>
        <v>0</v>
      </c>
      <c r="AC129" s="18"/>
      <c r="AD129" s="8">
        <f t="shared" si="113"/>
        <v>0</v>
      </c>
      <c r="AE129" s="20"/>
      <c r="AF129" s="21">
        <f t="shared" si="114"/>
        <v>0</v>
      </c>
      <c r="AG129" s="20"/>
      <c r="AH129" s="21">
        <f t="shared" si="115"/>
        <v>0</v>
      </c>
      <c r="AI129" s="20"/>
      <c r="AJ129" s="21">
        <f t="shared" si="116"/>
        <v>0</v>
      </c>
      <c r="AK129" s="22"/>
      <c r="AL129" s="16">
        <f t="shared" si="128"/>
        <v>0</v>
      </c>
      <c r="AM129" s="22"/>
      <c r="AN129" s="16">
        <f t="shared" si="117"/>
        <v>0</v>
      </c>
      <c r="AO129" s="22"/>
      <c r="AP129" s="16">
        <f t="shared" si="118"/>
        <v>0</v>
      </c>
      <c r="AQ129" s="23"/>
      <c r="AR129" s="24">
        <f t="shared" si="119"/>
        <v>0</v>
      </c>
      <c r="AS129" s="25"/>
      <c r="AT129" s="26">
        <f t="shared" si="120"/>
        <v>0</v>
      </c>
      <c r="AU129" s="27"/>
      <c r="AV129" s="28">
        <f t="shared" si="121"/>
        <v>0</v>
      </c>
      <c r="AW129" s="31"/>
      <c r="AX129" s="32">
        <f t="shared" si="122"/>
        <v>0</v>
      </c>
      <c r="AY129" s="54"/>
      <c r="AZ129" s="32">
        <f t="shared" si="110"/>
        <v>0</v>
      </c>
      <c r="BA129" s="31"/>
      <c r="BB129" s="32">
        <f t="shared" si="123"/>
        <v>0</v>
      </c>
      <c r="BC129" s="33">
        <v>3</v>
      </c>
      <c r="BD129" s="34">
        <f t="shared" si="124"/>
        <v>1170000</v>
      </c>
      <c r="BE129" s="33">
        <v>33</v>
      </c>
      <c r="BF129" s="34">
        <f t="shared" si="125"/>
        <v>12870000</v>
      </c>
      <c r="BG129" s="33"/>
      <c r="BH129" s="34">
        <f t="shared" si="126"/>
        <v>0</v>
      </c>
    </row>
    <row r="130" spans="1:62" s="7" customFormat="1" ht="14.4" x14ac:dyDescent="0.3">
      <c r="A130" s="2" t="s">
        <v>53</v>
      </c>
      <c r="B130" s="2" t="s">
        <v>237</v>
      </c>
      <c r="C130" s="2" t="s">
        <v>55</v>
      </c>
      <c r="D130" s="3">
        <f t="shared" si="91"/>
        <v>122</v>
      </c>
      <c r="E130" s="2" t="s">
        <v>309</v>
      </c>
      <c r="F130" s="89" t="s">
        <v>310</v>
      </c>
      <c r="G130" s="19">
        <f t="shared" si="103"/>
        <v>4</v>
      </c>
      <c r="H130" s="89" t="s">
        <v>302</v>
      </c>
      <c r="I130" s="6">
        <v>0.19</v>
      </c>
      <c r="J130" s="37">
        <v>521008.4</v>
      </c>
      <c r="K130" s="8">
        <f t="shared" si="104"/>
        <v>98991.596000000005</v>
      </c>
      <c r="L130" s="8">
        <f t="shared" si="108"/>
        <v>620000</v>
      </c>
      <c r="M130" s="40">
        <v>605042.02</v>
      </c>
      <c r="N130" s="10">
        <f t="shared" si="97"/>
        <v>114957.9838</v>
      </c>
      <c r="O130" s="10">
        <f t="shared" si="127"/>
        <v>720000</v>
      </c>
      <c r="P130" s="42">
        <v>638655.46</v>
      </c>
      <c r="Q130" s="12">
        <f t="shared" si="98"/>
        <v>121344.5374</v>
      </c>
      <c r="R130" s="12">
        <f t="shared" si="109"/>
        <v>760000</v>
      </c>
      <c r="S130" s="5">
        <f t="shared" si="99"/>
        <v>588235.29333333333</v>
      </c>
      <c r="T130" s="5">
        <f t="shared" si="100"/>
        <v>111764.70573333334</v>
      </c>
      <c r="U130" s="15">
        <f t="shared" si="112"/>
        <v>700000</v>
      </c>
      <c r="V130" s="15">
        <f t="shared" si="105"/>
        <v>2352941.1733333333</v>
      </c>
      <c r="W130" s="15">
        <f t="shared" si="106"/>
        <v>447058.82293333334</v>
      </c>
      <c r="X130" s="15">
        <f t="shared" si="101"/>
        <v>2800000</v>
      </c>
      <c r="Y130" s="16">
        <f t="shared" si="102"/>
        <v>58878.405775518979</v>
      </c>
      <c r="Z130" s="17">
        <f t="shared" si="111"/>
        <v>8.4112008250741402E-2</v>
      </c>
      <c r="AA130" s="145"/>
      <c r="AB130" s="139">
        <f t="shared" si="107"/>
        <v>0</v>
      </c>
      <c r="AC130" s="18"/>
      <c r="AD130" s="8">
        <f t="shared" si="113"/>
        <v>0</v>
      </c>
      <c r="AE130" s="20"/>
      <c r="AF130" s="21">
        <f t="shared" si="114"/>
        <v>0</v>
      </c>
      <c r="AG130" s="20"/>
      <c r="AH130" s="21">
        <f t="shared" si="115"/>
        <v>0</v>
      </c>
      <c r="AI130" s="20">
        <v>2</v>
      </c>
      <c r="AJ130" s="21">
        <f t="shared" si="116"/>
        <v>1400000</v>
      </c>
      <c r="AK130" s="22"/>
      <c r="AL130" s="16">
        <f t="shared" si="128"/>
        <v>0</v>
      </c>
      <c r="AM130" s="22">
        <v>1</v>
      </c>
      <c r="AN130" s="16">
        <f t="shared" si="117"/>
        <v>700000</v>
      </c>
      <c r="AO130" s="22"/>
      <c r="AP130" s="16">
        <f t="shared" si="118"/>
        <v>0</v>
      </c>
      <c r="AQ130" s="23"/>
      <c r="AR130" s="24">
        <f t="shared" si="119"/>
        <v>0</v>
      </c>
      <c r="AS130" s="25"/>
      <c r="AT130" s="26">
        <f t="shared" si="120"/>
        <v>0</v>
      </c>
      <c r="AU130" s="27"/>
      <c r="AV130" s="28">
        <f t="shared" si="121"/>
        <v>0</v>
      </c>
      <c r="AW130" s="31"/>
      <c r="AX130" s="32">
        <f t="shared" si="122"/>
        <v>0</v>
      </c>
      <c r="AY130" s="54"/>
      <c r="AZ130" s="32">
        <f t="shared" si="110"/>
        <v>0</v>
      </c>
      <c r="BA130" s="31"/>
      <c r="BB130" s="32">
        <f t="shared" si="123"/>
        <v>0</v>
      </c>
      <c r="BC130" s="33"/>
      <c r="BD130" s="34">
        <f t="shared" si="124"/>
        <v>0</v>
      </c>
      <c r="BE130" s="33">
        <v>1</v>
      </c>
      <c r="BF130" s="34">
        <f t="shared" si="125"/>
        <v>700000</v>
      </c>
      <c r="BG130" s="33"/>
      <c r="BH130" s="34">
        <f t="shared" si="126"/>
        <v>0</v>
      </c>
    </row>
    <row r="131" spans="1:62" s="7" customFormat="1" ht="14.4" x14ac:dyDescent="0.3">
      <c r="A131" s="2" t="s">
        <v>53</v>
      </c>
      <c r="B131" s="2" t="s">
        <v>237</v>
      </c>
      <c r="C131" s="2" t="s">
        <v>55</v>
      </c>
      <c r="D131" s="3">
        <f t="shared" si="91"/>
        <v>123</v>
      </c>
      <c r="E131" s="2" t="s">
        <v>311</v>
      </c>
      <c r="F131" s="89" t="s">
        <v>312</v>
      </c>
      <c r="G131" s="19">
        <f t="shared" si="103"/>
        <v>13</v>
      </c>
      <c r="H131" s="89" t="s">
        <v>302</v>
      </c>
      <c r="I131" s="6">
        <v>0.19</v>
      </c>
      <c r="J131" s="37">
        <v>159663.87</v>
      </c>
      <c r="K131" s="8">
        <f t="shared" si="104"/>
        <v>30336.135299999998</v>
      </c>
      <c r="L131" s="8">
        <f t="shared" si="108"/>
        <v>190000</v>
      </c>
      <c r="M131" s="40">
        <v>184873.95</v>
      </c>
      <c r="N131" s="10">
        <f t="shared" si="97"/>
        <v>35126.050500000005</v>
      </c>
      <c r="O131" s="10">
        <f t="shared" si="127"/>
        <v>220000</v>
      </c>
      <c r="P131" s="42">
        <v>184873.95</v>
      </c>
      <c r="Q131" s="12">
        <f t="shared" si="98"/>
        <v>35126.050500000005</v>
      </c>
      <c r="R131" s="12">
        <f t="shared" si="109"/>
        <v>220000</v>
      </c>
      <c r="S131" s="5">
        <f t="shared" si="99"/>
        <v>176470.59</v>
      </c>
      <c r="T131" s="5">
        <f t="shared" si="100"/>
        <v>33529.412100000001</v>
      </c>
      <c r="U131" s="15">
        <f t="shared" si="112"/>
        <v>210000</v>
      </c>
      <c r="V131" s="15">
        <f t="shared" si="105"/>
        <v>2294117.67</v>
      </c>
      <c r="W131" s="15">
        <f t="shared" si="106"/>
        <v>435882.35729999997</v>
      </c>
      <c r="X131" s="15">
        <f t="shared" si="101"/>
        <v>2730000</v>
      </c>
      <c r="Y131" s="16">
        <f t="shared" si="102"/>
        <v>14142.13562373095</v>
      </c>
      <c r="Z131" s="17">
        <f t="shared" si="111"/>
        <v>6.7343502970147379E-2</v>
      </c>
      <c r="AA131" s="145"/>
      <c r="AB131" s="139">
        <f t="shared" si="107"/>
        <v>0</v>
      </c>
      <c r="AC131" s="18"/>
      <c r="AD131" s="8">
        <f t="shared" si="113"/>
        <v>0</v>
      </c>
      <c r="AE131" s="20"/>
      <c r="AF131" s="21">
        <f t="shared" si="114"/>
        <v>0</v>
      </c>
      <c r="AG131" s="20"/>
      <c r="AH131" s="21">
        <f t="shared" si="115"/>
        <v>0</v>
      </c>
      <c r="AI131" s="20"/>
      <c r="AJ131" s="21">
        <f t="shared" si="116"/>
        <v>0</v>
      </c>
      <c r="AK131" s="22"/>
      <c r="AL131" s="16">
        <f t="shared" si="128"/>
        <v>0</v>
      </c>
      <c r="AM131" s="22"/>
      <c r="AN131" s="16">
        <f t="shared" si="117"/>
        <v>0</v>
      </c>
      <c r="AO131" s="22"/>
      <c r="AP131" s="16">
        <f t="shared" si="118"/>
        <v>0</v>
      </c>
      <c r="AQ131" s="23">
        <v>10</v>
      </c>
      <c r="AR131" s="24">
        <f t="shared" si="119"/>
        <v>2100000</v>
      </c>
      <c r="AS131" s="25"/>
      <c r="AT131" s="26">
        <f t="shared" si="120"/>
        <v>0</v>
      </c>
      <c r="AU131" s="27"/>
      <c r="AV131" s="28">
        <f t="shared" si="121"/>
        <v>0</v>
      </c>
      <c r="AW131" s="31"/>
      <c r="AX131" s="32">
        <f t="shared" si="122"/>
        <v>0</v>
      </c>
      <c r="AY131" s="54"/>
      <c r="AZ131" s="32">
        <f t="shared" si="110"/>
        <v>0</v>
      </c>
      <c r="BA131" s="31"/>
      <c r="BB131" s="32">
        <f t="shared" si="123"/>
        <v>0</v>
      </c>
      <c r="BC131" s="33">
        <v>3</v>
      </c>
      <c r="BD131" s="34">
        <f t="shared" si="124"/>
        <v>630000</v>
      </c>
      <c r="BE131" s="33"/>
      <c r="BF131" s="34">
        <f t="shared" si="125"/>
        <v>0</v>
      </c>
      <c r="BG131" s="33"/>
      <c r="BH131" s="34">
        <f t="shared" si="126"/>
        <v>0</v>
      </c>
    </row>
    <row r="132" spans="1:62" s="7" customFormat="1" ht="14.4" x14ac:dyDescent="0.3">
      <c r="A132" s="2" t="s">
        <v>53</v>
      </c>
      <c r="B132" s="2" t="s">
        <v>237</v>
      </c>
      <c r="C132" s="2" t="s">
        <v>313</v>
      </c>
      <c r="D132" s="3">
        <f t="shared" si="91"/>
        <v>124</v>
      </c>
      <c r="E132" s="2" t="s">
        <v>314</v>
      </c>
      <c r="F132" s="89" t="s">
        <v>315</v>
      </c>
      <c r="G132" s="19">
        <f t="shared" si="103"/>
        <v>1</v>
      </c>
      <c r="H132" s="89" t="s">
        <v>302</v>
      </c>
      <c r="I132" s="6">
        <v>0.19</v>
      </c>
      <c r="J132" s="37">
        <v>344537.82</v>
      </c>
      <c r="K132" s="8">
        <f t="shared" si="104"/>
        <v>65462.185799999999</v>
      </c>
      <c r="L132" s="8">
        <f t="shared" si="108"/>
        <v>410000</v>
      </c>
      <c r="M132" s="40">
        <v>294117.65000000002</v>
      </c>
      <c r="N132" s="10">
        <f t="shared" si="97"/>
        <v>55882.353500000005</v>
      </c>
      <c r="O132" s="10">
        <f t="shared" si="127"/>
        <v>350000</v>
      </c>
      <c r="P132" s="42">
        <v>294117.65000000002</v>
      </c>
      <c r="Q132" s="12">
        <f t="shared" si="98"/>
        <v>55882.353500000005</v>
      </c>
      <c r="R132" s="12">
        <f t="shared" si="109"/>
        <v>350000</v>
      </c>
      <c r="S132" s="5">
        <f t="shared" si="99"/>
        <v>310924.37333333335</v>
      </c>
      <c r="T132" s="5">
        <f t="shared" si="100"/>
        <v>59075.630933333334</v>
      </c>
      <c r="U132" s="15">
        <f t="shared" si="112"/>
        <v>370000</v>
      </c>
      <c r="V132" s="15">
        <f t="shared" si="105"/>
        <v>310924.37333333335</v>
      </c>
      <c r="W132" s="15">
        <f t="shared" si="106"/>
        <v>59075.630933333334</v>
      </c>
      <c r="X132" s="15">
        <f t="shared" si="101"/>
        <v>370000</v>
      </c>
      <c r="Y132" s="16">
        <f t="shared" si="102"/>
        <v>28284.2712474619</v>
      </c>
      <c r="Z132" s="17">
        <f t="shared" si="111"/>
        <v>7.6443976344491626E-2</v>
      </c>
      <c r="AA132" s="145"/>
      <c r="AB132" s="139">
        <f t="shared" si="107"/>
        <v>0</v>
      </c>
      <c r="AC132" s="18"/>
      <c r="AD132" s="8">
        <f t="shared" si="113"/>
        <v>0</v>
      </c>
      <c r="AE132" s="20"/>
      <c r="AF132" s="21">
        <f t="shared" si="114"/>
        <v>0</v>
      </c>
      <c r="AG132" s="20"/>
      <c r="AH132" s="21">
        <f t="shared" si="115"/>
        <v>0</v>
      </c>
      <c r="AI132" s="20"/>
      <c r="AJ132" s="21">
        <f t="shared" si="116"/>
        <v>0</v>
      </c>
      <c r="AK132" s="22"/>
      <c r="AL132" s="16">
        <f t="shared" si="128"/>
        <v>0</v>
      </c>
      <c r="AM132" s="22"/>
      <c r="AN132" s="16">
        <f t="shared" si="117"/>
        <v>0</v>
      </c>
      <c r="AO132" s="22"/>
      <c r="AP132" s="16">
        <f t="shared" si="118"/>
        <v>0</v>
      </c>
      <c r="AQ132" s="23"/>
      <c r="AR132" s="24">
        <f t="shared" si="119"/>
        <v>0</v>
      </c>
      <c r="AS132" s="25"/>
      <c r="AT132" s="26">
        <f t="shared" si="120"/>
        <v>0</v>
      </c>
      <c r="AU132" s="27"/>
      <c r="AV132" s="28">
        <f t="shared" si="121"/>
        <v>0</v>
      </c>
      <c r="AW132" s="31"/>
      <c r="AX132" s="32">
        <f t="shared" si="122"/>
        <v>0</v>
      </c>
      <c r="AY132" s="54"/>
      <c r="AZ132" s="32">
        <f t="shared" si="110"/>
        <v>0</v>
      </c>
      <c r="BA132" s="31"/>
      <c r="BB132" s="32">
        <f t="shared" si="123"/>
        <v>0</v>
      </c>
      <c r="BC132" s="33">
        <v>1</v>
      </c>
      <c r="BD132" s="34">
        <f t="shared" si="124"/>
        <v>370000</v>
      </c>
      <c r="BE132" s="33"/>
      <c r="BF132" s="34">
        <f t="shared" si="125"/>
        <v>0</v>
      </c>
      <c r="BG132" s="33"/>
      <c r="BH132" s="34">
        <f t="shared" si="126"/>
        <v>0</v>
      </c>
    </row>
    <row r="133" spans="1:62" s="7" customFormat="1" ht="14.4" x14ac:dyDescent="0.3">
      <c r="A133" s="2" t="s">
        <v>53</v>
      </c>
      <c r="B133" s="2" t="s">
        <v>237</v>
      </c>
      <c r="C133" s="2" t="s">
        <v>55</v>
      </c>
      <c r="D133" s="3">
        <f t="shared" si="91"/>
        <v>125</v>
      </c>
      <c r="E133" s="2" t="s">
        <v>316</v>
      </c>
      <c r="F133" s="89" t="s">
        <v>317</v>
      </c>
      <c r="G133" s="19">
        <f t="shared" si="103"/>
        <v>1</v>
      </c>
      <c r="H133" s="89" t="s">
        <v>58</v>
      </c>
      <c r="I133" s="6">
        <v>0.19</v>
      </c>
      <c r="J133" s="37">
        <v>840336.13</v>
      </c>
      <c r="K133" s="8">
        <f t="shared" si="104"/>
        <v>159663.86470000001</v>
      </c>
      <c r="L133" s="8">
        <f t="shared" si="108"/>
        <v>1000000</v>
      </c>
      <c r="M133" s="40">
        <v>924369.75</v>
      </c>
      <c r="N133" s="10">
        <f t="shared" si="97"/>
        <v>175630.2525</v>
      </c>
      <c r="O133" s="10">
        <f t="shared" si="127"/>
        <v>1100000</v>
      </c>
      <c r="P133" s="42">
        <v>1386554.62</v>
      </c>
      <c r="Q133" s="12">
        <f t="shared" si="98"/>
        <v>263445.37780000002</v>
      </c>
      <c r="R133" s="12">
        <f t="shared" si="109"/>
        <v>1650000</v>
      </c>
      <c r="S133" s="5">
        <f t="shared" si="99"/>
        <v>1050420.1666666667</v>
      </c>
      <c r="T133" s="5">
        <f t="shared" si="100"/>
        <v>199579.83166666669</v>
      </c>
      <c r="U133" s="15">
        <f t="shared" si="112"/>
        <v>1250000</v>
      </c>
      <c r="V133" s="15">
        <f t="shared" si="105"/>
        <v>1050420.1666666667</v>
      </c>
      <c r="W133" s="15">
        <f t="shared" si="106"/>
        <v>199579.83166666669</v>
      </c>
      <c r="X133" s="15">
        <f t="shared" si="101"/>
        <v>1250000</v>
      </c>
      <c r="Y133" s="16">
        <f t="shared" si="102"/>
        <v>285773.80332470412</v>
      </c>
      <c r="Z133" s="17">
        <f t="shared" si="111"/>
        <v>0.22861904265976329</v>
      </c>
      <c r="AA133" s="145"/>
      <c r="AB133" s="139">
        <f t="shared" si="107"/>
        <v>0</v>
      </c>
      <c r="AC133" s="18"/>
      <c r="AD133" s="8">
        <f t="shared" si="113"/>
        <v>0</v>
      </c>
      <c r="AE133" s="20"/>
      <c r="AF133" s="21">
        <f t="shared" si="114"/>
        <v>0</v>
      </c>
      <c r="AG133" s="20"/>
      <c r="AH133" s="21">
        <f t="shared" si="115"/>
        <v>0</v>
      </c>
      <c r="AI133" s="20"/>
      <c r="AJ133" s="21">
        <f t="shared" si="116"/>
        <v>0</v>
      </c>
      <c r="AK133" s="22"/>
      <c r="AL133" s="16">
        <f t="shared" si="128"/>
        <v>0</v>
      </c>
      <c r="AM133" s="22">
        <v>1</v>
      </c>
      <c r="AN133" s="16">
        <f t="shared" si="117"/>
        <v>1250000</v>
      </c>
      <c r="AO133" s="22"/>
      <c r="AP133" s="16">
        <f t="shared" si="118"/>
        <v>0</v>
      </c>
      <c r="AQ133" s="23"/>
      <c r="AR133" s="24">
        <f t="shared" si="119"/>
        <v>0</v>
      </c>
      <c r="AS133" s="25"/>
      <c r="AT133" s="26">
        <f t="shared" si="120"/>
        <v>0</v>
      </c>
      <c r="AU133" s="27"/>
      <c r="AV133" s="28">
        <f t="shared" si="121"/>
        <v>0</v>
      </c>
      <c r="AW133" s="31"/>
      <c r="AX133" s="32">
        <f t="shared" si="122"/>
        <v>0</v>
      </c>
      <c r="AY133" s="54"/>
      <c r="AZ133" s="32">
        <f t="shared" si="110"/>
        <v>0</v>
      </c>
      <c r="BA133" s="31"/>
      <c r="BB133" s="32">
        <f t="shared" si="123"/>
        <v>0</v>
      </c>
      <c r="BC133" s="33"/>
      <c r="BD133" s="34">
        <f t="shared" si="124"/>
        <v>0</v>
      </c>
      <c r="BE133" s="33"/>
      <c r="BF133" s="34">
        <f t="shared" si="125"/>
        <v>0</v>
      </c>
      <c r="BG133" s="33"/>
      <c r="BH133" s="34">
        <f t="shared" si="126"/>
        <v>0</v>
      </c>
    </row>
    <row r="134" spans="1:62" s="7" customFormat="1" ht="14.4" x14ac:dyDescent="0.3">
      <c r="A134" s="2" t="s">
        <v>53</v>
      </c>
      <c r="B134" s="2" t="s">
        <v>237</v>
      </c>
      <c r="C134" s="2" t="s">
        <v>55</v>
      </c>
      <c r="D134" s="3">
        <f t="shared" si="91"/>
        <v>126</v>
      </c>
      <c r="E134" s="2" t="s">
        <v>318</v>
      </c>
      <c r="F134" s="89" t="s">
        <v>319</v>
      </c>
      <c r="G134" s="19">
        <f t="shared" si="103"/>
        <v>15</v>
      </c>
      <c r="H134" s="89" t="s">
        <v>58</v>
      </c>
      <c r="I134" s="6">
        <v>0.19</v>
      </c>
      <c r="J134" s="37">
        <v>436974.79</v>
      </c>
      <c r="K134" s="8">
        <f t="shared" si="104"/>
        <v>83025.210099999997</v>
      </c>
      <c r="L134" s="8">
        <f t="shared" si="108"/>
        <v>520000</v>
      </c>
      <c r="M134" s="40">
        <v>378151.26</v>
      </c>
      <c r="N134" s="10">
        <f t="shared" si="97"/>
        <v>71848.739400000006</v>
      </c>
      <c r="O134" s="10">
        <f t="shared" si="127"/>
        <v>450000</v>
      </c>
      <c r="P134" s="42">
        <v>394957.98</v>
      </c>
      <c r="Q134" s="12">
        <f t="shared" si="98"/>
        <v>75042.016199999998</v>
      </c>
      <c r="R134" s="12">
        <f t="shared" si="109"/>
        <v>470000</v>
      </c>
      <c r="S134" s="5">
        <f t="shared" si="99"/>
        <v>403361.34333333332</v>
      </c>
      <c r="T134" s="5">
        <f t="shared" si="100"/>
        <v>76638.655233333338</v>
      </c>
      <c r="U134" s="15">
        <f t="shared" si="112"/>
        <v>480000</v>
      </c>
      <c r="V134" s="15">
        <f t="shared" si="105"/>
        <v>6050420.1499999994</v>
      </c>
      <c r="W134" s="15">
        <f t="shared" si="106"/>
        <v>1149579.8284999998</v>
      </c>
      <c r="X134" s="15">
        <f t="shared" si="101"/>
        <v>7200000</v>
      </c>
      <c r="Y134" s="16">
        <f t="shared" si="102"/>
        <v>29439.202887759489</v>
      </c>
      <c r="Z134" s="17">
        <f t="shared" si="111"/>
        <v>6.1331672682832267E-2</v>
      </c>
      <c r="AA134" s="145"/>
      <c r="AB134" s="139">
        <f t="shared" si="107"/>
        <v>0</v>
      </c>
      <c r="AC134" s="18"/>
      <c r="AD134" s="8">
        <f t="shared" si="113"/>
        <v>0</v>
      </c>
      <c r="AE134" s="20"/>
      <c r="AF134" s="21">
        <f t="shared" si="114"/>
        <v>0</v>
      </c>
      <c r="AG134" s="20"/>
      <c r="AH134" s="21">
        <f t="shared" si="115"/>
        <v>0</v>
      </c>
      <c r="AI134" s="20">
        <v>4</v>
      </c>
      <c r="AJ134" s="21">
        <f t="shared" si="116"/>
        <v>1920000</v>
      </c>
      <c r="AK134" s="22"/>
      <c r="AL134" s="16">
        <f t="shared" si="128"/>
        <v>0</v>
      </c>
      <c r="AM134" s="22">
        <v>3</v>
      </c>
      <c r="AN134" s="16">
        <f t="shared" si="117"/>
        <v>1440000</v>
      </c>
      <c r="AO134" s="22"/>
      <c r="AP134" s="16">
        <f t="shared" si="118"/>
        <v>0</v>
      </c>
      <c r="AQ134" s="23"/>
      <c r="AR134" s="24">
        <f t="shared" si="119"/>
        <v>0</v>
      </c>
      <c r="AS134" s="25"/>
      <c r="AT134" s="26">
        <f t="shared" si="120"/>
        <v>0</v>
      </c>
      <c r="AU134" s="27"/>
      <c r="AV134" s="28">
        <f t="shared" si="121"/>
        <v>0</v>
      </c>
      <c r="AW134" s="31"/>
      <c r="AX134" s="32">
        <f t="shared" si="122"/>
        <v>0</v>
      </c>
      <c r="AY134" s="54"/>
      <c r="AZ134" s="32">
        <f t="shared" si="110"/>
        <v>0</v>
      </c>
      <c r="BA134" s="31"/>
      <c r="BB134" s="32">
        <f t="shared" si="123"/>
        <v>0</v>
      </c>
      <c r="BC134" s="33">
        <v>3</v>
      </c>
      <c r="BD134" s="34">
        <f t="shared" si="124"/>
        <v>1440000</v>
      </c>
      <c r="BE134" s="33"/>
      <c r="BF134" s="34">
        <f t="shared" si="125"/>
        <v>0</v>
      </c>
      <c r="BG134" s="33">
        <v>5</v>
      </c>
      <c r="BH134" s="34">
        <f t="shared" si="126"/>
        <v>2400000</v>
      </c>
    </row>
    <row r="135" spans="1:62" ht="14.4" x14ac:dyDescent="0.3">
      <c r="A135" s="2" t="s">
        <v>53</v>
      </c>
      <c r="B135" s="2" t="s">
        <v>237</v>
      </c>
      <c r="C135" s="2" t="s">
        <v>55</v>
      </c>
      <c r="D135" s="3">
        <f t="shared" si="91"/>
        <v>127</v>
      </c>
      <c r="E135" s="2" t="s">
        <v>320</v>
      </c>
      <c r="F135" s="2" t="s">
        <v>321</v>
      </c>
      <c r="G135" s="19">
        <f t="shared" si="103"/>
        <v>120</v>
      </c>
      <c r="H135" s="2" t="s">
        <v>58</v>
      </c>
      <c r="I135" s="6">
        <v>0.19</v>
      </c>
      <c r="J135" s="37">
        <v>26890.76</v>
      </c>
      <c r="K135" s="8">
        <f t="shared" si="104"/>
        <v>5109.2443999999996</v>
      </c>
      <c r="L135" s="8">
        <f t="shared" si="108"/>
        <v>32000</v>
      </c>
      <c r="M135" s="40">
        <v>23529.41</v>
      </c>
      <c r="N135" s="10">
        <f t="shared" si="97"/>
        <v>4470.5879000000004</v>
      </c>
      <c r="O135" s="10">
        <f t="shared" si="127"/>
        <v>28000</v>
      </c>
      <c r="P135" s="42">
        <v>37815.129999999997</v>
      </c>
      <c r="Q135" s="12">
        <f t="shared" si="98"/>
        <v>7184.8746999999994</v>
      </c>
      <c r="R135" s="12">
        <f t="shared" si="109"/>
        <v>45000</v>
      </c>
      <c r="S135" s="5">
        <f t="shared" si="99"/>
        <v>29411.766666666663</v>
      </c>
      <c r="T135" s="5">
        <f t="shared" si="100"/>
        <v>5588.2356666666656</v>
      </c>
      <c r="U135" s="15">
        <f t="shared" si="112"/>
        <v>35000</v>
      </c>
      <c r="V135" s="15">
        <f t="shared" si="105"/>
        <v>3529411.9999999995</v>
      </c>
      <c r="W135" s="15">
        <f t="shared" si="106"/>
        <v>670588.27999999991</v>
      </c>
      <c r="X135" s="15">
        <f t="shared" si="101"/>
        <v>4200000</v>
      </c>
      <c r="Y135" s="16">
        <f t="shared" si="102"/>
        <v>7257.1803523590806</v>
      </c>
      <c r="Z135" s="17">
        <f t="shared" si="111"/>
        <v>0.20734801006740231</v>
      </c>
      <c r="AA135" s="144"/>
      <c r="AB135" s="139">
        <f t="shared" si="107"/>
        <v>0</v>
      </c>
      <c r="AD135" s="8">
        <f t="shared" si="113"/>
        <v>0</v>
      </c>
      <c r="AF135" s="21">
        <f t="shared" si="114"/>
        <v>0</v>
      </c>
      <c r="AH135" s="21">
        <f t="shared" si="115"/>
        <v>0</v>
      </c>
      <c r="AI135" s="20">
        <v>100</v>
      </c>
      <c r="AJ135" s="21">
        <f t="shared" si="116"/>
        <v>3500000</v>
      </c>
      <c r="AL135" s="16">
        <f t="shared" si="128"/>
        <v>0</v>
      </c>
      <c r="AN135" s="16">
        <f t="shared" si="117"/>
        <v>0</v>
      </c>
      <c r="AP135" s="16">
        <f t="shared" si="118"/>
        <v>0</v>
      </c>
      <c r="AR135" s="24">
        <f t="shared" si="119"/>
        <v>0</v>
      </c>
      <c r="AT135" s="26">
        <f t="shared" si="120"/>
        <v>0</v>
      </c>
      <c r="AV135" s="28">
        <f t="shared" si="121"/>
        <v>0</v>
      </c>
      <c r="AX135" s="32">
        <f t="shared" si="122"/>
        <v>0</v>
      </c>
      <c r="AY135" s="54"/>
      <c r="AZ135" s="32">
        <f t="shared" si="110"/>
        <v>0</v>
      </c>
      <c r="BA135" s="31">
        <v>20</v>
      </c>
      <c r="BB135" s="32">
        <f t="shared" si="123"/>
        <v>700000</v>
      </c>
      <c r="BD135" s="34">
        <f t="shared" si="124"/>
        <v>0</v>
      </c>
      <c r="BF135" s="34">
        <f t="shared" si="125"/>
        <v>0</v>
      </c>
      <c r="BH135" s="34">
        <f t="shared" si="126"/>
        <v>0</v>
      </c>
      <c r="BI135" s="1"/>
      <c r="BJ135" s="1"/>
    </row>
    <row r="136" spans="1:62" ht="14.4" x14ac:dyDescent="0.3">
      <c r="A136" s="2" t="s">
        <v>53</v>
      </c>
      <c r="B136" s="2" t="s">
        <v>237</v>
      </c>
      <c r="C136" s="2" t="s">
        <v>55</v>
      </c>
      <c r="D136" s="3">
        <f t="shared" ref="D136:D140" si="129">1+D135</f>
        <v>128</v>
      </c>
      <c r="E136" s="2" t="s">
        <v>322</v>
      </c>
      <c r="F136" s="2" t="s">
        <v>323</v>
      </c>
      <c r="G136" s="19">
        <f t="shared" si="103"/>
        <v>770</v>
      </c>
      <c r="H136" s="2" t="s">
        <v>58</v>
      </c>
      <c r="I136" s="6">
        <v>0.19</v>
      </c>
      <c r="J136" s="37">
        <v>9243.7000000000007</v>
      </c>
      <c r="K136" s="8">
        <f t="shared" si="104"/>
        <v>1756.3030000000001</v>
      </c>
      <c r="L136" s="8">
        <f t="shared" si="108"/>
        <v>11000</v>
      </c>
      <c r="M136" s="40">
        <v>10756.3</v>
      </c>
      <c r="N136" s="10">
        <f t="shared" si="97"/>
        <v>2043.6969999999999</v>
      </c>
      <c r="O136" s="10">
        <f t="shared" si="127"/>
        <v>12800</v>
      </c>
      <c r="P136" s="42">
        <v>10252.1</v>
      </c>
      <c r="Q136" s="12">
        <f t="shared" si="98"/>
        <v>1947.8990000000001</v>
      </c>
      <c r="R136" s="12">
        <f t="shared" si="109"/>
        <v>12200</v>
      </c>
      <c r="S136" s="5">
        <f t="shared" si="99"/>
        <v>10084.033333333333</v>
      </c>
      <c r="T136" s="5">
        <f t="shared" si="100"/>
        <v>1915.9663333333333</v>
      </c>
      <c r="U136" s="15">
        <f t="shared" si="112"/>
        <v>12000</v>
      </c>
      <c r="V136" s="15">
        <f t="shared" si="105"/>
        <v>7764705.666666666</v>
      </c>
      <c r="W136" s="15">
        <f t="shared" si="106"/>
        <v>1475294.0766666667</v>
      </c>
      <c r="X136" s="15">
        <f t="shared" si="101"/>
        <v>9240000</v>
      </c>
      <c r="Y136" s="16">
        <f t="shared" si="102"/>
        <v>748.33147735478826</v>
      </c>
      <c r="Z136" s="17">
        <f t="shared" si="111"/>
        <v>6.2360956446232352E-2</v>
      </c>
      <c r="AA136" s="143"/>
      <c r="AB136" s="139">
        <f t="shared" si="107"/>
        <v>0</v>
      </c>
      <c r="AC136" s="18">
        <v>20</v>
      </c>
      <c r="AD136" s="8">
        <f t="shared" si="113"/>
        <v>240000</v>
      </c>
      <c r="AF136" s="21">
        <f t="shared" si="114"/>
        <v>0</v>
      </c>
      <c r="AH136" s="21">
        <f t="shared" si="115"/>
        <v>0</v>
      </c>
      <c r="AI136" s="20">
        <v>250</v>
      </c>
      <c r="AJ136" s="21">
        <f t="shared" si="116"/>
        <v>3000000</v>
      </c>
      <c r="AL136" s="16">
        <f t="shared" si="128"/>
        <v>0</v>
      </c>
      <c r="AN136" s="16">
        <f t="shared" si="117"/>
        <v>0</v>
      </c>
      <c r="AP136" s="16">
        <f t="shared" si="118"/>
        <v>0</v>
      </c>
      <c r="AQ136" s="23">
        <v>100</v>
      </c>
      <c r="AR136" s="24">
        <f t="shared" si="119"/>
        <v>1200000</v>
      </c>
      <c r="AT136" s="26">
        <f t="shared" si="120"/>
        <v>0</v>
      </c>
      <c r="AV136" s="28">
        <f t="shared" si="121"/>
        <v>0</v>
      </c>
      <c r="AW136" s="31">
        <v>50</v>
      </c>
      <c r="AX136" s="32">
        <f t="shared" si="122"/>
        <v>600000</v>
      </c>
      <c r="AY136" s="54"/>
      <c r="AZ136" s="32">
        <f t="shared" si="110"/>
        <v>0</v>
      </c>
      <c r="BA136" s="31">
        <v>50</v>
      </c>
      <c r="BB136" s="32">
        <f t="shared" si="123"/>
        <v>600000</v>
      </c>
      <c r="BC136" s="33">
        <v>300</v>
      </c>
      <c r="BD136" s="34">
        <f t="shared" si="124"/>
        <v>3600000</v>
      </c>
      <c r="BF136" s="34">
        <f t="shared" si="125"/>
        <v>0</v>
      </c>
      <c r="BH136" s="34">
        <f t="shared" si="126"/>
        <v>0</v>
      </c>
      <c r="BI136" s="1"/>
      <c r="BJ136" s="1"/>
    </row>
    <row r="137" spans="1:62" ht="14.4" x14ac:dyDescent="0.3">
      <c r="A137" s="2" t="s">
        <v>53</v>
      </c>
      <c r="B137" s="2" t="s">
        <v>237</v>
      </c>
      <c r="C137" s="2" t="s">
        <v>55</v>
      </c>
      <c r="D137" s="3">
        <f t="shared" ref="D137" si="130">1+D136</f>
        <v>129</v>
      </c>
      <c r="E137" s="2" t="s">
        <v>324</v>
      </c>
      <c r="F137" s="2" t="s">
        <v>325</v>
      </c>
      <c r="G137" s="19">
        <f t="shared" si="103"/>
        <v>32</v>
      </c>
      <c r="H137" s="2" t="s">
        <v>58</v>
      </c>
      <c r="I137" s="6">
        <v>0.19</v>
      </c>
      <c r="J137" s="37">
        <v>70588.240000000005</v>
      </c>
      <c r="K137" s="8">
        <f t="shared" si="104"/>
        <v>13411.765600000001</v>
      </c>
      <c r="L137" s="8">
        <f t="shared" si="108"/>
        <v>84000</v>
      </c>
      <c r="M137" s="40">
        <v>67226.89</v>
      </c>
      <c r="N137" s="10">
        <f t="shared" si="97"/>
        <v>12773.1091</v>
      </c>
      <c r="O137" s="10">
        <f t="shared" si="127"/>
        <v>80000</v>
      </c>
      <c r="P137" s="42">
        <v>89075.63</v>
      </c>
      <c r="Q137" s="12">
        <f t="shared" si="98"/>
        <v>16924.369699999999</v>
      </c>
      <c r="R137" s="12">
        <f t="shared" si="109"/>
        <v>106000</v>
      </c>
      <c r="S137" s="5">
        <f t="shared" si="99"/>
        <v>75630.253333333341</v>
      </c>
      <c r="T137" s="5">
        <f t="shared" si="100"/>
        <v>14369.748133333334</v>
      </c>
      <c r="U137" s="15">
        <f t="shared" si="112"/>
        <v>90000</v>
      </c>
      <c r="V137" s="15">
        <f t="shared" si="105"/>
        <v>2420168.1066666669</v>
      </c>
      <c r="W137" s="15">
        <f t="shared" si="106"/>
        <v>459831.9402666667</v>
      </c>
      <c r="X137" s="15">
        <f t="shared" si="101"/>
        <v>2880000</v>
      </c>
      <c r="Y137" s="16">
        <f t="shared" si="102"/>
        <v>11430.952132988165</v>
      </c>
      <c r="Z137" s="17">
        <f t="shared" si="111"/>
        <v>0.12701057925542406</v>
      </c>
      <c r="AA137" s="143"/>
      <c r="AB137" s="139">
        <f t="shared" si="107"/>
        <v>0</v>
      </c>
      <c r="AC137" s="18">
        <v>1</v>
      </c>
      <c r="AD137" s="8">
        <f t="shared" si="113"/>
        <v>90000</v>
      </c>
      <c r="AF137" s="21">
        <f t="shared" si="114"/>
        <v>0</v>
      </c>
      <c r="AH137" s="21">
        <f t="shared" si="115"/>
        <v>0</v>
      </c>
      <c r="AJ137" s="21">
        <f t="shared" si="116"/>
        <v>0</v>
      </c>
      <c r="AK137" s="22">
        <v>15</v>
      </c>
      <c r="AL137" s="16">
        <f t="shared" si="128"/>
        <v>1350000</v>
      </c>
      <c r="AN137" s="16">
        <f t="shared" si="117"/>
        <v>0</v>
      </c>
      <c r="AP137" s="16">
        <f t="shared" si="118"/>
        <v>0</v>
      </c>
      <c r="AR137" s="24">
        <f t="shared" si="119"/>
        <v>0</v>
      </c>
      <c r="AT137" s="26">
        <f t="shared" si="120"/>
        <v>0</v>
      </c>
      <c r="AV137" s="28">
        <f t="shared" si="121"/>
        <v>0</v>
      </c>
      <c r="AX137" s="32">
        <f t="shared" si="122"/>
        <v>0</v>
      </c>
      <c r="AY137" s="54"/>
      <c r="AZ137" s="32">
        <f t="shared" si="110"/>
        <v>0</v>
      </c>
      <c r="BB137" s="32">
        <f t="shared" si="123"/>
        <v>0</v>
      </c>
      <c r="BC137" s="33">
        <v>16</v>
      </c>
      <c r="BD137" s="34">
        <f t="shared" si="124"/>
        <v>1440000</v>
      </c>
      <c r="BF137" s="34">
        <f t="shared" si="125"/>
        <v>0</v>
      </c>
      <c r="BH137" s="34">
        <f t="shared" si="126"/>
        <v>0</v>
      </c>
      <c r="BI137" s="1"/>
      <c r="BJ137" s="1"/>
    </row>
    <row r="138" spans="1:62" ht="14.4" x14ac:dyDescent="0.3">
      <c r="A138" s="2" t="s">
        <v>53</v>
      </c>
      <c r="B138" s="2" t="s">
        <v>237</v>
      </c>
      <c r="C138" s="2" t="s">
        <v>55</v>
      </c>
      <c r="D138" s="3">
        <f t="shared" ref="D138" si="131">1+D137</f>
        <v>130</v>
      </c>
      <c r="E138" s="2" t="s">
        <v>326</v>
      </c>
      <c r="F138" s="2" t="s">
        <v>327</v>
      </c>
      <c r="G138" s="19">
        <f t="shared" si="103"/>
        <v>3</v>
      </c>
      <c r="H138" s="2" t="s">
        <v>58</v>
      </c>
      <c r="I138" s="6">
        <v>0.19</v>
      </c>
      <c r="J138" s="37">
        <v>268907.56</v>
      </c>
      <c r="K138" s="8">
        <f t="shared" si="104"/>
        <v>51092.436399999999</v>
      </c>
      <c r="L138" s="8">
        <f t="shared" si="108"/>
        <v>320000</v>
      </c>
      <c r="M138" s="40">
        <v>226890.76</v>
      </c>
      <c r="N138" s="10">
        <f t="shared" si="97"/>
        <v>43109.244400000003</v>
      </c>
      <c r="O138" s="10">
        <f t="shared" si="127"/>
        <v>270000</v>
      </c>
      <c r="P138" s="42">
        <v>210084.03</v>
      </c>
      <c r="Q138" s="12">
        <f t="shared" si="98"/>
        <v>39915.965700000001</v>
      </c>
      <c r="R138" s="12">
        <f t="shared" si="109"/>
        <v>250000</v>
      </c>
      <c r="S138" s="5">
        <f t="shared" si="99"/>
        <v>235294.11666666667</v>
      </c>
      <c r="T138" s="5">
        <f t="shared" si="100"/>
        <v>44705.88216666667</v>
      </c>
      <c r="U138" s="15">
        <f t="shared" si="112"/>
        <v>280000</v>
      </c>
      <c r="V138" s="15">
        <f t="shared" si="105"/>
        <v>705882.35</v>
      </c>
      <c r="W138" s="15">
        <f t="shared" si="106"/>
        <v>134117.6465</v>
      </c>
      <c r="X138" s="15">
        <f t="shared" si="101"/>
        <v>840000</v>
      </c>
      <c r="Y138" s="16">
        <f t="shared" si="102"/>
        <v>29439.202887759489</v>
      </c>
      <c r="Z138" s="17">
        <f t="shared" si="111"/>
        <v>0.10514001031342675</v>
      </c>
      <c r="AA138" s="143"/>
      <c r="AB138" s="139">
        <f t="shared" si="107"/>
        <v>0</v>
      </c>
      <c r="AD138" s="8">
        <f t="shared" si="113"/>
        <v>0</v>
      </c>
      <c r="AF138" s="21">
        <f t="shared" si="114"/>
        <v>0</v>
      </c>
      <c r="AH138" s="21">
        <f t="shared" si="115"/>
        <v>0</v>
      </c>
      <c r="AJ138" s="21">
        <f t="shared" si="116"/>
        <v>0</v>
      </c>
      <c r="AL138" s="16">
        <f t="shared" si="128"/>
        <v>0</v>
      </c>
      <c r="AN138" s="16">
        <f t="shared" si="117"/>
        <v>0</v>
      </c>
      <c r="AP138" s="16">
        <f t="shared" si="118"/>
        <v>0</v>
      </c>
      <c r="AQ138" s="23">
        <v>1</v>
      </c>
      <c r="AR138" s="24">
        <f t="shared" si="119"/>
        <v>280000</v>
      </c>
      <c r="AT138" s="26">
        <f t="shared" si="120"/>
        <v>0</v>
      </c>
      <c r="AV138" s="28">
        <f t="shared" si="121"/>
        <v>0</v>
      </c>
      <c r="AX138" s="32">
        <f t="shared" si="122"/>
        <v>0</v>
      </c>
      <c r="AY138" s="54"/>
      <c r="AZ138" s="32">
        <f t="shared" si="110"/>
        <v>0</v>
      </c>
      <c r="BB138" s="32">
        <f t="shared" si="123"/>
        <v>0</v>
      </c>
      <c r="BC138" s="33">
        <v>2</v>
      </c>
      <c r="BD138" s="34">
        <f t="shared" si="124"/>
        <v>560000</v>
      </c>
      <c r="BF138" s="34">
        <f t="shared" si="125"/>
        <v>0</v>
      </c>
      <c r="BH138" s="34">
        <f t="shared" si="126"/>
        <v>0</v>
      </c>
      <c r="BI138" s="1"/>
      <c r="BJ138" s="1"/>
    </row>
    <row r="139" spans="1:62" ht="14.4" x14ac:dyDescent="0.3">
      <c r="A139" s="2" t="s">
        <v>53</v>
      </c>
      <c r="B139" s="2" t="s">
        <v>237</v>
      </c>
      <c r="C139" s="2" t="s">
        <v>55</v>
      </c>
      <c r="D139" s="3">
        <f t="shared" si="129"/>
        <v>131</v>
      </c>
      <c r="E139" s="2" t="s">
        <v>328</v>
      </c>
      <c r="F139" s="2" t="s">
        <v>329</v>
      </c>
      <c r="G139" s="19">
        <f t="shared" si="103"/>
        <v>121</v>
      </c>
      <c r="H139" s="2" t="s">
        <v>58</v>
      </c>
      <c r="I139" s="6">
        <v>0.19</v>
      </c>
      <c r="J139" s="37">
        <v>16386.55</v>
      </c>
      <c r="K139" s="8">
        <f t="shared" si="104"/>
        <v>3113.4445000000001</v>
      </c>
      <c r="L139" s="8">
        <f t="shared" si="108"/>
        <v>19500</v>
      </c>
      <c r="M139" s="40">
        <v>20168.07</v>
      </c>
      <c r="N139" s="10">
        <f t="shared" si="97"/>
        <v>3831.9333000000001</v>
      </c>
      <c r="O139" s="10">
        <f t="shared" si="127"/>
        <v>24000</v>
      </c>
      <c r="P139" s="42">
        <v>18907.560000000001</v>
      </c>
      <c r="Q139" s="12">
        <f t="shared" si="98"/>
        <v>3592.4364000000005</v>
      </c>
      <c r="R139" s="12">
        <f t="shared" si="109"/>
        <v>22500</v>
      </c>
      <c r="S139" s="5">
        <f t="shared" si="99"/>
        <v>18487.39333333333</v>
      </c>
      <c r="T139" s="5">
        <f t="shared" si="100"/>
        <v>3512.6047333333327</v>
      </c>
      <c r="U139" s="15">
        <f t="shared" si="112"/>
        <v>22000</v>
      </c>
      <c r="V139" s="15">
        <f t="shared" si="105"/>
        <v>2236974.5933333328</v>
      </c>
      <c r="W139" s="15">
        <f t="shared" si="106"/>
        <v>425025.17273333325</v>
      </c>
      <c r="X139" s="15">
        <f t="shared" si="101"/>
        <v>2662000</v>
      </c>
      <c r="Y139" s="16">
        <f t="shared" si="102"/>
        <v>1870.8286933869706</v>
      </c>
      <c r="Z139" s="17">
        <f t="shared" si="111"/>
        <v>8.5037667881225937E-2</v>
      </c>
      <c r="AA139" s="143"/>
      <c r="AB139" s="139">
        <f t="shared" si="107"/>
        <v>0</v>
      </c>
      <c r="AC139" s="18">
        <v>1</v>
      </c>
      <c r="AD139" s="8">
        <f t="shared" si="113"/>
        <v>22000</v>
      </c>
      <c r="AF139" s="21">
        <f t="shared" si="114"/>
        <v>0</v>
      </c>
      <c r="AH139" s="21">
        <f t="shared" si="115"/>
        <v>0</v>
      </c>
      <c r="AJ139" s="21">
        <f t="shared" si="116"/>
        <v>0</v>
      </c>
      <c r="AL139" s="16">
        <f t="shared" si="128"/>
        <v>0</v>
      </c>
      <c r="AN139" s="16">
        <f t="shared" si="117"/>
        <v>0</v>
      </c>
      <c r="AP139" s="16">
        <f t="shared" si="118"/>
        <v>0</v>
      </c>
      <c r="AR139" s="24">
        <f t="shared" si="119"/>
        <v>0</v>
      </c>
      <c r="AT139" s="26">
        <f t="shared" si="120"/>
        <v>0</v>
      </c>
      <c r="AV139" s="28">
        <f t="shared" si="121"/>
        <v>0</v>
      </c>
      <c r="AX139" s="32">
        <f t="shared" si="122"/>
        <v>0</v>
      </c>
      <c r="AY139" s="54"/>
      <c r="AZ139" s="32">
        <f t="shared" si="110"/>
        <v>0</v>
      </c>
      <c r="BB139" s="32">
        <f t="shared" si="123"/>
        <v>0</v>
      </c>
      <c r="BC139" s="33">
        <v>120</v>
      </c>
      <c r="BD139" s="34">
        <f t="shared" si="124"/>
        <v>2640000</v>
      </c>
      <c r="BF139" s="34">
        <f t="shared" si="125"/>
        <v>0</v>
      </c>
      <c r="BH139" s="34">
        <f t="shared" si="126"/>
        <v>0</v>
      </c>
      <c r="BI139" s="1"/>
      <c r="BJ139" s="1"/>
    </row>
    <row r="140" spans="1:62" ht="14.4" x14ac:dyDescent="0.3">
      <c r="A140" s="2" t="s">
        <v>53</v>
      </c>
      <c r="B140" s="2" t="s">
        <v>237</v>
      </c>
      <c r="C140" s="2" t="s">
        <v>55</v>
      </c>
      <c r="D140" s="3">
        <f t="shared" si="129"/>
        <v>132</v>
      </c>
      <c r="E140" s="2" t="s">
        <v>330</v>
      </c>
      <c r="F140" s="2" t="s">
        <v>331</v>
      </c>
      <c r="G140" s="19">
        <f t="shared" si="103"/>
        <v>0</v>
      </c>
      <c r="H140" s="2" t="s">
        <v>58</v>
      </c>
      <c r="I140" s="6">
        <v>0.19</v>
      </c>
      <c r="J140" s="37">
        <v>7815.13</v>
      </c>
      <c r="K140" s="8">
        <f t="shared" si="104"/>
        <v>1484.8747000000001</v>
      </c>
      <c r="L140" s="8">
        <f t="shared" si="108"/>
        <v>9300</v>
      </c>
      <c r="M140" s="40">
        <v>8571.43</v>
      </c>
      <c r="N140" s="10">
        <f t="shared" si="97"/>
        <v>1628.5717</v>
      </c>
      <c r="O140" s="10">
        <f t="shared" si="127"/>
        <v>10200</v>
      </c>
      <c r="P140" s="42">
        <v>7563.03</v>
      </c>
      <c r="Q140" s="12">
        <f t="shared" si="98"/>
        <v>1436.9757</v>
      </c>
      <c r="R140" s="12">
        <f t="shared" si="109"/>
        <v>9000</v>
      </c>
      <c r="S140" s="5">
        <f t="shared" si="99"/>
        <v>7983.1966666666667</v>
      </c>
      <c r="T140" s="5">
        <f t="shared" si="100"/>
        <v>1516.8073666666667</v>
      </c>
      <c r="U140" s="15">
        <f t="shared" si="112"/>
        <v>9500</v>
      </c>
      <c r="V140" s="15">
        <f t="shared" si="105"/>
        <v>0</v>
      </c>
      <c r="W140" s="15">
        <f t="shared" si="106"/>
        <v>0</v>
      </c>
      <c r="X140" s="15">
        <f t="shared" si="101"/>
        <v>0</v>
      </c>
      <c r="Y140" s="16">
        <f t="shared" si="102"/>
        <v>509.90195135927848</v>
      </c>
      <c r="Z140" s="17">
        <f t="shared" si="111"/>
        <v>5.3673889616766154E-2</v>
      </c>
      <c r="AA140" s="143"/>
      <c r="AB140" s="139">
        <f t="shared" si="107"/>
        <v>0</v>
      </c>
      <c r="AD140" s="8">
        <f t="shared" si="113"/>
        <v>0</v>
      </c>
      <c r="AF140" s="21">
        <f t="shared" si="114"/>
        <v>0</v>
      </c>
      <c r="AH140" s="21">
        <f t="shared" si="115"/>
        <v>0</v>
      </c>
      <c r="AJ140" s="21">
        <f t="shared" si="116"/>
        <v>0</v>
      </c>
      <c r="AL140" s="16">
        <f t="shared" si="128"/>
        <v>0</v>
      </c>
      <c r="AN140" s="16">
        <f t="shared" si="117"/>
        <v>0</v>
      </c>
      <c r="AP140" s="16">
        <f t="shared" si="118"/>
        <v>0</v>
      </c>
      <c r="AR140" s="24">
        <f t="shared" si="119"/>
        <v>0</v>
      </c>
      <c r="AT140" s="26">
        <f t="shared" si="120"/>
        <v>0</v>
      </c>
      <c r="AV140" s="28">
        <f t="shared" si="121"/>
        <v>0</v>
      </c>
      <c r="AX140" s="32">
        <f t="shared" si="122"/>
        <v>0</v>
      </c>
      <c r="AY140" s="54"/>
      <c r="AZ140" s="32">
        <f t="shared" si="110"/>
        <v>0</v>
      </c>
      <c r="BB140" s="32">
        <f t="shared" si="123"/>
        <v>0</v>
      </c>
      <c r="BD140" s="34">
        <f t="shared" si="124"/>
        <v>0</v>
      </c>
      <c r="BF140" s="34">
        <f t="shared" si="125"/>
        <v>0</v>
      </c>
      <c r="BH140" s="34">
        <f t="shared" si="126"/>
        <v>0</v>
      </c>
      <c r="BI140" s="1"/>
      <c r="BJ140" s="1"/>
    </row>
    <row r="141" spans="1:62" ht="14.4" x14ac:dyDescent="0.3">
      <c r="A141" s="2" t="s">
        <v>53</v>
      </c>
      <c r="B141" s="2" t="s">
        <v>237</v>
      </c>
      <c r="C141" s="2" t="s">
        <v>55</v>
      </c>
      <c r="D141" s="3">
        <f t="shared" ref="D141:D182" si="132">1+D140</f>
        <v>133</v>
      </c>
      <c r="E141" s="2" t="s">
        <v>332</v>
      </c>
      <c r="F141" s="2" t="s">
        <v>333</v>
      </c>
      <c r="G141" s="19">
        <f t="shared" si="103"/>
        <v>0</v>
      </c>
      <c r="H141" s="2" t="s">
        <v>58</v>
      </c>
      <c r="I141" s="6">
        <v>0.19</v>
      </c>
      <c r="J141" s="37">
        <v>16386.55</v>
      </c>
      <c r="K141" s="8">
        <f t="shared" si="104"/>
        <v>3113.4445000000001</v>
      </c>
      <c r="L141" s="8">
        <f t="shared" si="108"/>
        <v>19500</v>
      </c>
      <c r="M141" s="40">
        <v>22689.08</v>
      </c>
      <c r="N141" s="10">
        <f t="shared" si="97"/>
        <v>4310.9252000000006</v>
      </c>
      <c r="O141" s="10">
        <f t="shared" si="127"/>
        <v>27000</v>
      </c>
      <c r="P141" s="42">
        <v>18907.560000000001</v>
      </c>
      <c r="Q141" s="12">
        <f t="shared" si="98"/>
        <v>3592.4364000000005</v>
      </c>
      <c r="R141" s="12">
        <f t="shared" si="109"/>
        <v>22500</v>
      </c>
      <c r="S141" s="5">
        <f t="shared" si="99"/>
        <v>19327.73</v>
      </c>
      <c r="T141" s="5">
        <f t="shared" si="100"/>
        <v>3672.2687000000001</v>
      </c>
      <c r="U141" s="15">
        <f t="shared" si="112"/>
        <v>23000</v>
      </c>
      <c r="V141" s="15">
        <f t="shared" si="105"/>
        <v>0</v>
      </c>
      <c r="W141" s="15">
        <f t="shared" si="106"/>
        <v>0</v>
      </c>
      <c r="X141" s="15">
        <f t="shared" si="101"/>
        <v>0</v>
      </c>
      <c r="Y141" s="16">
        <f t="shared" si="102"/>
        <v>3082.207001484488</v>
      </c>
      <c r="Z141" s="17">
        <f t="shared" si="111"/>
        <v>0.13400900006454297</v>
      </c>
      <c r="AA141" s="143"/>
      <c r="AB141" s="139">
        <f t="shared" si="107"/>
        <v>0</v>
      </c>
      <c r="AD141" s="8">
        <f t="shared" si="113"/>
        <v>0</v>
      </c>
      <c r="AF141" s="21">
        <f t="shared" si="114"/>
        <v>0</v>
      </c>
      <c r="AH141" s="21">
        <f t="shared" si="115"/>
        <v>0</v>
      </c>
      <c r="AJ141" s="21">
        <f t="shared" si="116"/>
        <v>0</v>
      </c>
      <c r="AL141" s="16">
        <f t="shared" si="128"/>
        <v>0</v>
      </c>
      <c r="AN141" s="16">
        <f t="shared" si="117"/>
        <v>0</v>
      </c>
      <c r="AP141" s="16">
        <f t="shared" si="118"/>
        <v>0</v>
      </c>
      <c r="AR141" s="24">
        <f t="shared" si="119"/>
        <v>0</v>
      </c>
      <c r="AT141" s="26">
        <f t="shared" si="120"/>
        <v>0</v>
      </c>
      <c r="AV141" s="28">
        <f t="shared" si="121"/>
        <v>0</v>
      </c>
      <c r="AX141" s="32">
        <f t="shared" si="122"/>
        <v>0</v>
      </c>
      <c r="AY141" s="54"/>
      <c r="AZ141" s="32">
        <f t="shared" si="110"/>
        <v>0</v>
      </c>
      <c r="BB141" s="32">
        <f t="shared" si="123"/>
        <v>0</v>
      </c>
      <c r="BD141" s="34">
        <f t="shared" si="124"/>
        <v>0</v>
      </c>
      <c r="BF141" s="34">
        <f t="shared" si="125"/>
        <v>0</v>
      </c>
      <c r="BH141" s="34">
        <f t="shared" si="126"/>
        <v>0</v>
      </c>
      <c r="BI141" s="1"/>
      <c r="BJ141" s="1"/>
    </row>
    <row r="142" spans="1:62" ht="14.4" x14ac:dyDescent="0.3">
      <c r="A142" s="2" t="s">
        <v>53</v>
      </c>
      <c r="B142" s="2" t="s">
        <v>237</v>
      </c>
      <c r="C142" s="2" t="s">
        <v>55</v>
      </c>
      <c r="D142" s="3">
        <f t="shared" si="132"/>
        <v>134</v>
      </c>
      <c r="E142" s="2" t="s">
        <v>334</v>
      </c>
      <c r="F142" s="2" t="s">
        <v>335</v>
      </c>
      <c r="G142" s="19">
        <f t="shared" si="103"/>
        <v>1</v>
      </c>
      <c r="H142" s="2" t="s">
        <v>58</v>
      </c>
      <c r="I142" s="6">
        <v>0.19</v>
      </c>
      <c r="J142" s="37">
        <v>3277310.92</v>
      </c>
      <c r="K142" s="8">
        <f t="shared" si="104"/>
        <v>622689.07479999994</v>
      </c>
      <c r="L142" s="8">
        <f t="shared" si="108"/>
        <v>3900000</v>
      </c>
      <c r="M142" s="40">
        <v>2941176.47</v>
      </c>
      <c r="N142" s="10">
        <f t="shared" si="97"/>
        <v>558823.52930000005</v>
      </c>
      <c r="O142" s="10">
        <f t="shared" si="127"/>
        <v>3500000</v>
      </c>
      <c r="P142" s="42">
        <v>3361344.54</v>
      </c>
      <c r="Q142" s="12">
        <f t="shared" si="98"/>
        <v>638655.46259999997</v>
      </c>
      <c r="R142" s="12">
        <f t="shared" si="109"/>
        <v>4000000</v>
      </c>
      <c r="S142" s="5">
        <f t="shared" si="99"/>
        <v>3193277.31</v>
      </c>
      <c r="T142" s="5">
        <f t="shared" si="100"/>
        <v>606722.68890000007</v>
      </c>
      <c r="U142" s="15">
        <f t="shared" si="112"/>
        <v>3800000</v>
      </c>
      <c r="V142" s="15">
        <f t="shared" si="105"/>
        <v>3193277.31</v>
      </c>
      <c r="W142" s="15">
        <f t="shared" si="106"/>
        <v>606722.68890000007</v>
      </c>
      <c r="X142" s="15">
        <f t="shared" si="101"/>
        <v>3800000</v>
      </c>
      <c r="Y142" s="16">
        <f t="shared" si="102"/>
        <v>216024.68994692867</v>
      </c>
      <c r="Z142" s="17">
        <f t="shared" si="111"/>
        <v>5.6848602617612806E-2</v>
      </c>
      <c r="AA142" s="143"/>
      <c r="AB142" s="139">
        <f t="shared" si="107"/>
        <v>0</v>
      </c>
      <c r="AC142" s="18">
        <v>1</v>
      </c>
      <c r="AD142" s="8">
        <f t="shared" si="113"/>
        <v>3800000</v>
      </c>
      <c r="AF142" s="21">
        <f t="shared" si="114"/>
        <v>0</v>
      </c>
      <c r="AH142" s="21">
        <f t="shared" si="115"/>
        <v>0</v>
      </c>
      <c r="AJ142" s="21">
        <f t="shared" si="116"/>
        <v>0</v>
      </c>
      <c r="AL142" s="16">
        <f t="shared" si="128"/>
        <v>0</v>
      </c>
      <c r="AN142" s="16">
        <f t="shared" si="117"/>
        <v>0</v>
      </c>
      <c r="AP142" s="16">
        <f t="shared" si="118"/>
        <v>0</v>
      </c>
      <c r="AR142" s="24">
        <f t="shared" si="119"/>
        <v>0</v>
      </c>
      <c r="AT142" s="26">
        <f t="shared" si="120"/>
        <v>0</v>
      </c>
      <c r="AV142" s="28">
        <f t="shared" si="121"/>
        <v>0</v>
      </c>
      <c r="AX142" s="32">
        <f t="shared" si="122"/>
        <v>0</v>
      </c>
      <c r="AY142" s="54"/>
      <c r="AZ142" s="32">
        <f t="shared" si="110"/>
        <v>0</v>
      </c>
      <c r="BB142" s="32">
        <f t="shared" si="123"/>
        <v>0</v>
      </c>
      <c r="BD142" s="34">
        <f t="shared" si="124"/>
        <v>0</v>
      </c>
      <c r="BF142" s="34">
        <f t="shared" si="125"/>
        <v>0</v>
      </c>
      <c r="BH142" s="34">
        <f t="shared" si="126"/>
        <v>0</v>
      </c>
      <c r="BI142" s="1"/>
      <c r="BJ142" s="1"/>
    </row>
    <row r="143" spans="1:62" ht="14.4" x14ac:dyDescent="0.3">
      <c r="A143" s="2" t="s">
        <v>53</v>
      </c>
      <c r="B143" s="2" t="s">
        <v>237</v>
      </c>
      <c r="C143" s="2" t="s">
        <v>104</v>
      </c>
      <c r="D143" s="3">
        <f t="shared" si="132"/>
        <v>135</v>
      </c>
      <c r="E143" s="2" t="s">
        <v>336</v>
      </c>
      <c r="F143" s="2" t="s">
        <v>337</v>
      </c>
      <c r="G143" s="19">
        <f t="shared" si="103"/>
        <v>4</v>
      </c>
      <c r="H143" s="2" t="s">
        <v>58</v>
      </c>
      <c r="I143" s="6">
        <v>0.19</v>
      </c>
      <c r="J143" s="37">
        <v>798319.33</v>
      </c>
      <c r="K143" s="8">
        <f t="shared" si="104"/>
        <v>151680.6727</v>
      </c>
      <c r="L143" s="8">
        <f t="shared" si="108"/>
        <v>950000</v>
      </c>
      <c r="M143" s="40">
        <v>630252.1</v>
      </c>
      <c r="N143" s="10">
        <f t="shared" si="97"/>
        <v>119747.89899999999</v>
      </c>
      <c r="O143" s="10">
        <f t="shared" si="127"/>
        <v>750000</v>
      </c>
      <c r="P143" s="42">
        <v>588235.29</v>
      </c>
      <c r="Q143" s="12">
        <f t="shared" si="98"/>
        <v>111764.70510000001</v>
      </c>
      <c r="R143" s="12">
        <f t="shared" si="109"/>
        <v>700000</v>
      </c>
      <c r="S143" s="5">
        <f t="shared" si="99"/>
        <v>672268.90666666662</v>
      </c>
      <c r="T143" s="5">
        <f t="shared" si="100"/>
        <v>127731.09226666666</v>
      </c>
      <c r="U143" s="15">
        <f t="shared" si="112"/>
        <v>800000</v>
      </c>
      <c r="V143" s="15">
        <f t="shared" si="105"/>
        <v>2689075.6266666665</v>
      </c>
      <c r="W143" s="15">
        <f t="shared" si="106"/>
        <v>510924.36906666664</v>
      </c>
      <c r="X143" s="15">
        <f t="shared" si="101"/>
        <v>3200000</v>
      </c>
      <c r="Y143" s="16">
        <f t="shared" si="102"/>
        <v>108012.34497346434</v>
      </c>
      <c r="Z143" s="17">
        <f t="shared" si="111"/>
        <v>0.13501543121683043</v>
      </c>
      <c r="AA143" s="144"/>
      <c r="AB143" s="139">
        <f t="shared" si="107"/>
        <v>0</v>
      </c>
      <c r="AD143" s="8">
        <f t="shared" si="113"/>
        <v>0</v>
      </c>
      <c r="AF143" s="21">
        <f t="shared" si="114"/>
        <v>0</v>
      </c>
      <c r="AH143" s="21">
        <f t="shared" si="115"/>
        <v>0</v>
      </c>
      <c r="AJ143" s="21">
        <f t="shared" si="116"/>
        <v>0</v>
      </c>
      <c r="AL143" s="16">
        <f t="shared" si="128"/>
        <v>0</v>
      </c>
      <c r="AN143" s="16">
        <f t="shared" si="117"/>
        <v>0</v>
      </c>
      <c r="AP143" s="16">
        <f t="shared" si="118"/>
        <v>0</v>
      </c>
      <c r="AR143" s="24">
        <f t="shared" si="119"/>
        <v>0</v>
      </c>
      <c r="AT143" s="26">
        <f t="shared" si="120"/>
        <v>0</v>
      </c>
      <c r="AV143" s="28">
        <f t="shared" si="121"/>
        <v>0</v>
      </c>
      <c r="AX143" s="32">
        <f t="shared" si="122"/>
        <v>0</v>
      </c>
      <c r="AY143" s="54"/>
      <c r="AZ143" s="32">
        <f t="shared" si="110"/>
        <v>0</v>
      </c>
      <c r="BB143" s="32">
        <f t="shared" si="123"/>
        <v>0</v>
      </c>
      <c r="BC143" s="33">
        <v>4</v>
      </c>
      <c r="BD143" s="34">
        <f t="shared" si="124"/>
        <v>3200000</v>
      </c>
      <c r="BF143" s="34">
        <f t="shared" si="125"/>
        <v>0</v>
      </c>
      <c r="BH143" s="34">
        <f t="shared" si="126"/>
        <v>0</v>
      </c>
      <c r="BI143" s="1"/>
      <c r="BJ143" s="1"/>
    </row>
    <row r="144" spans="1:62" ht="14.4" x14ac:dyDescent="0.3">
      <c r="A144" s="2" t="s">
        <v>53</v>
      </c>
      <c r="B144" s="2" t="s">
        <v>237</v>
      </c>
      <c r="C144" s="2" t="s">
        <v>55</v>
      </c>
      <c r="D144" s="3">
        <f t="shared" si="132"/>
        <v>136</v>
      </c>
      <c r="E144" s="2" t="s">
        <v>338</v>
      </c>
      <c r="F144" s="2" t="s">
        <v>339</v>
      </c>
      <c r="G144" s="19">
        <f t="shared" si="103"/>
        <v>6</v>
      </c>
      <c r="H144" s="2" t="s">
        <v>58</v>
      </c>
      <c r="I144" s="6">
        <v>0.19</v>
      </c>
      <c r="J144" s="37">
        <v>294117.65000000002</v>
      </c>
      <c r="K144" s="8">
        <f t="shared" si="104"/>
        <v>55882.353500000005</v>
      </c>
      <c r="L144" s="8">
        <f t="shared" si="108"/>
        <v>350000</v>
      </c>
      <c r="M144" s="40">
        <v>252100.84</v>
      </c>
      <c r="N144" s="10">
        <f t="shared" si="97"/>
        <v>47899.159599999999</v>
      </c>
      <c r="O144" s="10">
        <f t="shared" si="127"/>
        <v>300000</v>
      </c>
      <c r="P144" s="42">
        <v>260504.2</v>
      </c>
      <c r="Q144" s="12">
        <f t="shared" si="98"/>
        <v>49495.798000000003</v>
      </c>
      <c r="R144" s="12">
        <f t="shared" si="109"/>
        <v>310000</v>
      </c>
      <c r="S144" s="5">
        <f t="shared" si="99"/>
        <v>268907.5633333333</v>
      </c>
      <c r="T144" s="5">
        <f t="shared" si="100"/>
        <v>51092.437033333328</v>
      </c>
      <c r="U144" s="15">
        <f t="shared" si="112"/>
        <v>320000</v>
      </c>
      <c r="V144" s="15">
        <f t="shared" si="105"/>
        <v>1613445.38</v>
      </c>
      <c r="W144" s="15">
        <f t="shared" si="106"/>
        <v>306554.62219999998</v>
      </c>
      <c r="X144" s="15">
        <f t="shared" si="101"/>
        <v>1920000</v>
      </c>
      <c r="Y144" s="16">
        <f t="shared" si="102"/>
        <v>21602.468994692867</v>
      </c>
      <c r="Z144" s="17">
        <f t="shared" si="111"/>
        <v>6.7507715608415203E-2</v>
      </c>
      <c r="AA144" s="144"/>
      <c r="AB144" s="139">
        <f t="shared" si="107"/>
        <v>0</v>
      </c>
      <c r="AD144" s="8">
        <f t="shared" si="113"/>
        <v>0</v>
      </c>
      <c r="AF144" s="21">
        <f t="shared" si="114"/>
        <v>0</v>
      </c>
      <c r="AH144" s="21">
        <f t="shared" si="115"/>
        <v>0</v>
      </c>
      <c r="AI144" s="20">
        <v>2</v>
      </c>
      <c r="AJ144" s="21">
        <f t="shared" si="116"/>
        <v>640000</v>
      </c>
      <c r="AL144" s="16">
        <f t="shared" si="128"/>
        <v>0</v>
      </c>
      <c r="AM144" s="22">
        <v>4</v>
      </c>
      <c r="AN144" s="16">
        <f t="shared" si="117"/>
        <v>1280000</v>
      </c>
      <c r="AP144" s="16">
        <f t="shared" si="118"/>
        <v>0</v>
      </c>
      <c r="AR144" s="24">
        <f t="shared" si="119"/>
        <v>0</v>
      </c>
      <c r="AT144" s="26">
        <f t="shared" si="120"/>
        <v>0</v>
      </c>
      <c r="AV144" s="28">
        <f t="shared" si="121"/>
        <v>0</v>
      </c>
      <c r="AX144" s="32">
        <f t="shared" si="122"/>
        <v>0</v>
      </c>
      <c r="AY144" s="54"/>
      <c r="AZ144" s="32">
        <f t="shared" si="110"/>
        <v>0</v>
      </c>
      <c r="BB144" s="32">
        <f t="shared" si="123"/>
        <v>0</v>
      </c>
      <c r="BD144" s="34">
        <f t="shared" si="124"/>
        <v>0</v>
      </c>
      <c r="BF144" s="34">
        <f t="shared" si="125"/>
        <v>0</v>
      </c>
      <c r="BH144" s="34">
        <f t="shared" si="126"/>
        <v>0</v>
      </c>
      <c r="BI144" s="1"/>
      <c r="BJ144" s="1"/>
    </row>
    <row r="145" spans="1:62" ht="14.4" x14ac:dyDescent="0.3">
      <c r="A145" s="2" t="s">
        <v>53</v>
      </c>
      <c r="B145" s="2" t="s">
        <v>109</v>
      </c>
      <c r="C145" s="2" t="s">
        <v>104</v>
      </c>
      <c r="D145" s="3">
        <f t="shared" si="132"/>
        <v>137</v>
      </c>
      <c r="E145" s="2" t="s">
        <v>340</v>
      </c>
      <c r="F145" s="2" t="s">
        <v>341</v>
      </c>
      <c r="G145" s="19">
        <f t="shared" si="103"/>
        <v>10</v>
      </c>
      <c r="H145" s="2" t="s">
        <v>149</v>
      </c>
      <c r="I145" s="6">
        <v>0.19</v>
      </c>
      <c r="J145" s="37">
        <v>1764705.88</v>
      </c>
      <c r="K145" s="8">
        <f t="shared" si="104"/>
        <v>335294.11719999998</v>
      </c>
      <c r="L145" s="8">
        <f t="shared" si="108"/>
        <v>2100000</v>
      </c>
      <c r="M145" s="40">
        <v>1428571.43</v>
      </c>
      <c r="N145" s="10">
        <f t="shared" si="97"/>
        <v>271428.57169999997</v>
      </c>
      <c r="O145" s="10">
        <f t="shared" si="127"/>
        <v>1700000</v>
      </c>
      <c r="P145" s="42">
        <v>1344537.82</v>
      </c>
      <c r="Q145" s="12">
        <f t="shared" si="98"/>
        <v>255462.18580000001</v>
      </c>
      <c r="R145" s="12">
        <f t="shared" si="109"/>
        <v>1600000</v>
      </c>
      <c r="S145" s="5">
        <f t="shared" si="99"/>
        <v>1512605.0433333332</v>
      </c>
      <c r="T145" s="5">
        <f t="shared" si="100"/>
        <v>287394.95823333331</v>
      </c>
      <c r="U145" s="15">
        <f t="shared" si="112"/>
        <v>1800000</v>
      </c>
      <c r="V145" s="15">
        <f t="shared" si="105"/>
        <v>15126050.433333332</v>
      </c>
      <c r="W145" s="15">
        <f t="shared" si="106"/>
        <v>2873949.5823333329</v>
      </c>
      <c r="X145" s="15">
        <f t="shared" si="101"/>
        <v>18000000</v>
      </c>
      <c r="Y145" s="16">
        <f t="shared" si="102"/>
        <v>216024.68994692867</v>
      </c>
      <c r="Z145" s="17">
        <f t="shared" si="111"/>
        <v>0.12001371663718259</v>
      </c>
      <c r="AA145" s="144"/>
      <c r="AB145" s="139">
        <f t="shared" si="107"/>
        <v>0</v>
      </c>
      <c r="AD145" s="8">
        <f t="shared" si="113"/>
        <v>0</v>
      </c>
      <c r="AF145" s="21">
        <f t="shared" si="114"/>
        <v>0</v>
      </c>
      <c r="AH145" s="21">
        <f t="shared" si="115"/>
        <v>0</v>
      </c>
      <c r="AJ145" s="21">
        <f t="shared" si="116"/>
        <v>0</v>
      </c>
      <c r="AK145" s="22">
        <v>3</v>
      </c>
      <c r="AL145" s="16">
        <f t="shared" si="128"/>
        <v>5400000</v>
      </c>
      <c r="AN145" s="16">
        <f t="shared" si="117"/>
        <v>0</v>
      </c>
      <c r="AP145" s="16">
        <f t="shared" si="118"/>
        <v>0</v>
      </c>
      <c r="AR145" s="24">
        <f t="shared" si="119"/>
        <v>0</v>
      </c>
      <c r="AT145" s="26">
        <f t="shared" si="120"/>
        <v>0</v>
      </c>
      <c r="AV145" s="28">
        <f t="shared" si="121"/>
        <v>0</v>
      </c>
      <c r="AX145" s="32">
        <f t="shared" si="122"/>
        <v>0</v>
      </c>
      <c r="AY145" s="54"/>
      <c r="AZ145" s="32">
        <f t="shared" si="110"/>
        <v>0</v>
      </c>
      <c r="BB145" s="32">
        <f t="shared" si="123"/>
        <v>0</v>
      </c>
      <c r="BC145" s="33">
        <v>1</v>
      </c>
      <c r="BD145" s="34">
        <f t="shared" si="124"/>
        <v>1800000</v>
      </c>
      <c r="BE145" s="33">
        <v>6</v>
      </c>
      <c r="BF145" s="34">
        <f t="shared" si="125"/>
        <v>10800000</v>
      </c>
      <c r="BH145" s="34">
        <f t="shared" si="126"/>
        <v>0</v>
      </c>
      <c r="BI145" s="1"/>
      <c r="BJ145" s="1"/>
    </row>
    <row r="146" spans="1:62" ht="14.4" x14ac:dyDescent="0.3">
      <c r="A146" s="2" t="s">
        <v>53</v>
      </c>
      <c r="B146" s="2" t="s">
        <v>342</v>
      </c>
      <c r="C146" s="2" t="s">
        <v>55</v>
      </c>
      <c r="D146" s="3">
        <f t="shared" si="132"/>
        <v>138</v>
      </c>
      <c r="E146" s="2" t="s">
        <v>343</v>
      </c>
      <c r="F146" s="2" t="s">
        <v>344</v>
      </c>
      <c r="G146" s="19">
        <f t="shared" si="103"/>
        <v>760</v>
      </c>
      <c r="H146" s="2" t="s">
        <v>58</v>
      </c>
      <c r="I146" s="6">
        <v>0.19</v>
      </c>
      <c r="J146" s="37">
        <v>3193.28</v>
      </c>
      <c r="K146" s="8">
        <f t="shared" si="104"/>
        <v>606.72320000000002</v>
      </c>
      <c r="L146" s="8">
        <f t="shared" si="108"/>
        <v>3800</v>
      </c>
      <c r="M146" s="40">
        <v>2521.0100000000002</v>
      </c>
      <c r="N146" s="10">
        <f t="shared" si="97"/>
        <v>478.99190000000004</v>
      </c>
      <c r="O146" s="10">
        <f t="shared" si="127"/>
        <v>3000</v>
      </c>
      <c r="P146" s="42">
        <v>3361.34</v>
      </c>
      <c r="Q146" s="12">
        <f t="shared" si="98"/>
        <v>638.65460000000007</v>
      </c>
      <c r="R146" s="12">
        <f t="shared" si="109"/>
        <v>4000</v>
      </c>
      <c r="S146" s="5">
        <f t="shared" si="99"/>
        <v>3025.2100000000005</v>
      </c>
      <c r="T146" s="5">
        <f t="shared" si="100"/>
        <v>574.7899000000001</v>
      </c>
      <c r="U146" s="15">
        <f t="shared" si="112"/>
        <v>3600</v>
      </c>
      <c r="V146" s="15">
        <f t="shared" si="105"/>
        <v>2299159.6000000006</v>
      </c>
      <c r="W146" s="15">
        <f t="shared" si="106"/>
        <v>436840.32400000014</v>
      </c>
      <c r="X146" s="15">
        <f t="shared" si="101"/>
        <v>2736000</v>
      </c>
      <c r="Y146" s="16">
        <f t="shared" si="102"/>
        <v>432.04937989385735</v>
      </c>
      <c r="Z146" s="17">
        <f t="shared" si="111"/>
        <v>0.12001371663718259</v>
      </c>
      <c r="AA146" s="144"/>
      <c r="AB146" s="139">
        <f t="shared" si="107"/>
        <v>0</v>
      </c>
      <c r="AD146" s="8">
        <f t="shared" si="113"/>
        <v>0</v>
      </c>
      <c r="AF146" s="21">
        <f t="shared" si="114"/>
        <v>0</v>
      </c>
      <c r="AH146" s="21">
        <f t="shared" si="115"/>
        <v>0</v>
      </c>
      <c r="AI146" s="20">
        <v>350</v>
      </c>
      <c r="AJ146" s="21">
        <f t="shared" si="116"/>
        <v>1260000</v>
      </c>
      <c r="AL146" s="16"/>
      <c r="AN146" s="16">
        <f t="shared" si="117"/>
        <v>0</v>
      </c>
      <c r="AP146" s="16">
        <f t="shared" si="118"/>
        <v>0</v>
      </c>
      <c r="AR146" s="24"/>
      <c r="AT146" s="26"/>
      <c r="AV146" s="28">
        <f t="shared" si="121"/>
        <v>0</v>
      </c>
      <c r="AX146" s="32">
        <v>0</v>
      </c>
      <c r="AY146" s="54"/>
      <c r="AZ146" s="32">
        <f t="shared" si="110"/>
        <v>0</v>
      </c>
      <c r="BB146" s="32">
        <v>0</v>
      </c>
      <c r="BC146" s="33">
        <v>260</v>
      </c>
      <c r="BD146" s="34">
        <f t="shared" si="124"/>
        <v>936000</v>
      </c>
      <c r="BE146" s="33">
        <v>150</v>
      </c>
      <c r="BF146" s="34">
        <f t="shared" si="125"/>
        <v>540000</v>
      </c>
      <c r="BH146" s="34">
        <f t="shared" si="126"/>
        <v>0</v>
      </c>
      <c r="BI146" s="1"/>
      <c r="BJ146" s="1"/>
    </row>
    <row r="147" spans="1:62" ht="14.4" x14ac:dyDescent="0.3">
      <c r="A147" s="2" t="s">
        <v>53</v>
      </c>
      <c r="B147" s="2" t="s">
        <v>342</v>
      </c>
      <c r="C147" s="2" t="s">
        <v>55</v>
      </c>
      <c r="D147" s="3">
        <f t="shared" si="132"/>
        <v>139</v>
      </c>
      <c r="E147" s="2" t="s">
        <v>345</v>
      </c>
      <c r="F147" s="90" t="s">
        <v>346</v>
      </c>
      <c r="G147" s="19">
        <f t="shared" si="103"/>
        <v>30</v>
      </c>
      <c r="H147" s="2" t="s">
        <v>347</v>
      </c>
      <c r="I147" s="6">
        <v>0.19</v>
      </c>
      <c r="J147" s="37">
        <v>42857.14</v>
      </c>
      <c r="K147" s="8">
        <f t="shared" si="104"/>
        <v>8142.8566000000001</v>
      </c>
      <c r="L147" s="8">
        <f t="shared" si="108"/>
        <v>51000</v>
      </c>
      <c r="M147" s="40">
        <v>50420.17</v>
      </c>
      <c r="N147" s="10">
        <f t="shared" si="97"/>
        <v>9579.8323</v>
      </c>
      <c r="O147" s="10">
        <f t="shared" si="127"/>
        <v>60000</v>
      </c>
      <c r="P147" s="42">
        <v>45378.15</v>
      </c>
      <c r="Q147" s="12">
        <f t="shared" si="98"/>
        <v>8621.8485000000001</v>
      </c>
      <c r="R147" s="12">
        <f t="shared" si="109"/>
        <v>54000</v>
      </c>
      <c r="S147" s="5">
        <f t="shared" si="99"/>
        <v>46218.486666666664</v>
      </c>
      <c r="T147" s="5">
        <f t="shared" si="100"/>
        <v>8781.512466666667</v>
      </c>
      <c r="U147" s="15">
        <f t="shared" si="112"/>
        <v>55000</v>
      </c>
      <c r="V147" s="15">
        <f t="shared" si="105"/>
        <v>1386554.5999999999</v>
      </c>
      <c r="W147" s="15">
        <f t="shared" si="106"/>
        <v>263445.37399999995</v>
      </c>
      <c r="X147" s="15">
        <f t="shared" si="101"/>
        <v>1650000</v>
      </c>
      <c r="Y147" s="16">
        <f t="shared" si="102"/>
        <v>3741.6573867739412</v>
      </c>
      <c r="Z147" s="17">
        <f t="shared" si="111"/>
        <v>6.8030134304980755E-2</v>
      </c>
      <c r="AA147" s="144"/>
      <c r="AB147" s="139">
        <f t="shared" si="107"/>
        <v>0</v>
      </c>
      <c r="AD147" s="8">
        <f t="shared" si="113"/>
        <v>0</v>
      </c>
      <c r="AF147" s="21">
        <f t="shared" si="114"/>
        <v>0</v>
      </c>
      <c r="AH147" s="21">
        <f t="shared" si="115"/>
        <v>0</v>
      </c>
      <c r="AI147" s="20">
        <v>20</v>
      </c>
      <c r="AJ147" s="21">
        <f t="shared" si="116"/>
        <v>1100000</v>
      </c>
      <c r="AL147" s="16">
        <f t="shared" si="128"/>
        <v>0</v>
      </c>
      <c r="AM147" s="22">
        <v>10</v>
      </c>
      <c r="AN147" s="16">
        <f t="shared" si="117"/>
        <v>550000</v>
      </c>
      <c r="AP147" s="16">
        <f t="shared" si="118"/>
        <v>0</v>
      </c>
      <c r="AR147" s="24">
        <f t="shared" si="119"/>
        <v>0</v>
      </c>
      <c r="AT147" s="26">
        <f t="shared" si="120"/>
        <v>0</v>
      </c>
      <c r="AV147" s="28">
        <f t="shared" si="121"/>
        <v>0</v>
      </c>
      <c r="AX147" s="32">
        <f t="shared" si="122"/>
        <v>0</v>
      </c>
      <c r="AY147" s="54"/>
      <c r="AZ147" s="32">
        <f t="shared" si="110"/>
        <v>0</v>
      </c>
      <c r="BB147" s="32">
        <f t="shared" si="123"/>
        <v>0</v>
      </c>
      <c r="BD147" s="34">
        <f t="shared" si="124"/>
        <v>0</v>
      </c>
      <c r="BF147" s="34">
        <f t="shared" si="125"/>
        <v>0</v>
      </c>
      <c r="BH147" s="34">
        <f t="shared" si="126"/>
        <v>0</v>
      </c>
      <c r="BI147" s="1"/>
      <c r="BJ147" s="1"/>
    </row>
    <row r="148" spans="1:62" ht="14.4" x14ac:dyDescent="0.3">
      <c r="A148" s="2" t="s">
        <v>53</v>
      </c>
      <c r="B148" s="2" t="s">
        <v>342</v>
      </c>
      <c r="C148" s="2" t="s">
        <v>313</v>
      </c>
      <c r="D148" s="3">
        <f t="shared" si="132"/>
        <v>140</v>
      </c>
      <c r="E148" s="2" t="s">
        <v>348</v>
      </c>
      <c r="F148" s="2" t="s">
        <v>349</v>
      </c>
      <c r="G148" s="19">
        <f t="shared" si="103"/>
        <v>29</v>
      </c>
      <c r="H148" s="2" t="s">
        <v>350</v>
      </c>
      <c r="I148" s="6">
        <v>0.19</v>
      </c>
      <c r="J148" s="37">
        <v>47058.82</v>
      </c>
      <c r="K148" s="8">
        <f t="shared" si="104"/>
        <v>8941.1758000000009</v>
      </c>
      <c r="L148" s="8">
        <f t="shared" si="108"/>
        <v>56000</v>
      </c>
      <c r="M148" s="40">
        <v>42016.81</v>
      </c>
      <c r="N148" s="10">
        <f t="shared" si="97"/>
        <v>7983.1938999999993</v>
      </c>
      <c r="O148" s="10">
        <f t="shared" si="127"/>
        <v>50000</v>
      </c>
      <c r="P148" s="42">
        <v>42016.81</v>
      </c>
      <c r="Q148" s="12">
        <f t="shared" si="98"/>
        <v>7983.1938999999993</v>
      </c>
      <c r="R148" s="12">
        <f t="shared" si="109"/>
        <v>50000</v>
      </c>
      <c r="S148" s="5">
        <f t="shared" si="99"/>
        <v>43697.48</v>
      </c>
      <c r="T148" s="5">
        <f t="shared" si="100"/>
        <v>8302.521200000001</v>
      </c>
      <c r="U148" s="15">
        <f t="shared" si="112"/>
        <v>52000</v>
      </c>
      <c r="V148" s="15">
        <f t="shared" si="105"/>
        <v>1267226.9200000002</v>
      </c>
      <c r="W148" s="15">
        <f t="shared" si="106"/>
        <v>240773.11480000004</v>
      </c>
      <c r="X148" s="15">
        <f t="shared" si="101"/>
        <v>1508000</v>
      </c>
      <c r="Y148" s="16">
        <f t="shared" si="102"/>
        <v>2828.4271247461902</v>
      </c>
      <c r="Z148" s="17">
        <f t="shared" si="111"/>
        <v>5.4392829322042119E-2</v>
      </c>
      <c r="AA148" s="144"/>
      <c r="AB148" s="139">
        <f t="shared" si="107"/>
        <v>0</v>
      </c>
      <c r="AD148" s="8">
        <f t="shared" si="113"/>
        <v>0</v>
      </c>
      <c r="AF148" s="21">
        <f t="shared" si="114"/>
        <v>0</v>
      </c>
      <c r="AH148" s="21">
        <f t="shared" si="115"/>
        <v>0</v>
      </c>
      <c r="AI148" s="20">
        <v>9</v>
      </c>
      <c r="AJ148" s="21">
        <f t="shared" si="116"/>
        <v>468000</v>
      </c>
      <c r="AL148" s="16">
        <f t="shared" si="128"/>
        <v>0</v>
      </c>
      <c r="AM148" s="22">
        <v>20</v>
      </c>
      <c r="AN148" s="16">
        <f t="shared" si="117"/>
        <v>1040000</v>
      </c>
      <c r="AP148" s="16">
        <f t="shared" si="118"/>
        <v>0</v>
      </c>
      <c r="AR148" s="24">
        <f t="shared" si="119"/>
        <v>0</v>
      </c>
      <c r="AT148" s="26">
        <f t="shared" si="120"/>
        <v>0</v>
      </c>
      <c r="AV148" s="28">
        <f t="shared" si="121"/>
        <v>0</v>
      </c>
      <c r="AX148" s="32">
        <f t="shared" si="122"/>
        <v>0</v>
      </c>
      <c r="AY148" s="54"/>
      <c r="AZ148" s="32">
        <f t="shared" si="110"/>
        <v>0</v>
      </c>
      <c r="BB148" s="32">
        <f t="shared" si="123"/>
        <v>0</v>
      </c>
      <c r="BD148" s="34">
        <f t="shared" si="124"/>
        <v>0</v>
      </c>
      <c r="BF148" s="34">
        <f t="shared" si="125"/>
        <v>0</v>
      </c>
      <c r="BH148" s="34">
        <f t="shared" si="126"/>
        <v>0</v>
      </c>
      <c r="BI148" s="1"/>
      <c r="BJ148" s="1"/>
    </row>
    <row r="149" spans="1:62" ht="14.4" x14ac:dyDescent="0.3">
      <c r="A149" s="2" t="s">
        <v>53</v>
      </c>
      <c r="B149" s="2" t="s">
        <v>342</v>
      </c>
      <c r="C149" s="2" t="s">
        <v>313</v>
      </c>
      <c r="D149" s="3">
        <f t="shared" si="132"/>
        <v>141</v>
      </c>
      <c r="E149" s="2" t="s">
        <v>351</v>
      </c>
      <c r="F149" s="2" t="s">
        <v>352</v>
      </c>
      <c r="G149" s="19">
        <f t="shared" si="103"/>
        <v>60</v>
      </c>
      <c r="H149" s="2" t="s">
        <v>353</v>
      </c>
      <c r="I149" s="6">
        <v>0.19</v>
      </c>
      <c r="J149" s="37">
        <v>11344.54</v>
      </c>
      <c r="K149" s="8">
        <f t="shared" si="104"/>
        <v>2155.4626000000003</v>
      </c>
      <c r="L149" s="8">
        <f t="shared" si="108"/>
        <v>13500</v>
      </c>
      <c r="M149" s="40">
        <v>13025.21</v>
      </c>
      <c r="N149" s="10">
        <f t="shared" si="97"/>
        <v>2474.7898999999998</v>
      </c>
      <c r="O149" s="10">
        <f t="shared" si="127"/>
        <v>15500</v>
      </c>
      <c r="P149" s="42">
        <v>13445.38</v>
      </c>
      <c r="Q149" s="12">
        <f t="shared" si="98"/>
        <v>2554.6221999999998</v>
      </c>
      <c r="R149" s="12">
        <f t="shared" si="109"/>
        <v>16000</v>
      </c>
      <c r="S149" s="5">
        <f t="shared" si="99"/>
        <v>12605.043333333333</v>
      </c>
      <c r="T149" s="5">
        <f t="shared" si="100"/>
        <v>2394.9582333333333</v>
      </c>
      <c r="U149" s="15">
        <f t="shared" si="112"/>
        <v>15000</v>
      </c>
      <c r="V149" s="15">
        <f t="shared" si="105"/>
        <v>756302.6</v>
      </c>
      <c r="W149" s="15">
        <f t="shared" si="106"/>
        <v>143697.49400000001</v>
      </c>
      <c r="X149" s="15">
        <f t="shared" si="101"/>
        <v>900000</v>
      </c>
      <c r="Y149" s="16">
        <f t="shared" si="102"/>
        <v>1080.1234497346434</v>
      </c>
      <c r="Z149" s="17">
        <f t="shared" si="111"/>
        <v>7.200822998230956E-2</v>
      </c>
      <c r="AA149" s="144"/>
      <c r="AB149" s="139">
        <f t="shared" si="107"/>
        <v>0</v>
      </c>
      <c r="AD149" s="8">
        <f t="shared" si="113"/>
        <v>0</v>
      </c>
      <c r="AF149" s="21">
        <f t="shared" si="114"/>
        <v>0</v>
      </c>
      <c r="AG149" s="20">
        <v>50</v>
      </c>
      <c r="AH149" s="21">
        <f t="shared" si="115"/>
        <v>750000</v>
      </c>
      <c r="AJ149" s="21">
        <f t="shared" si="116"/>
        <v>0</v>
      </c>
      <c r="AL149" s="16">
        <f t="shared" si="128"/>
        <v>0</v>
      </c>
      <c r="AM149" s="22">
        <v>10</v>
      </c>
      <c r="AN149" s="16">
        <f t="shared" si="117"/>
        <v>150000</v>
      </c>
      <c r="AP149" s="16">
        <f t="shared" si="118"/>
        <v>0</v>
      </c>
      <c r="AR149" s="24">
        <f t="shared" si="119"/>
        <v>0</v>
      </c>
      <c r="AT149" s="26">
        <f t="shared" si="120"/>
        <v>0</v>
      </c>
      <c r="AV149" s="28">
        <f t="shared" si="121"/>
        <v>0</v>
      </c>
      <c r="AX149" s="32">
        <f t="shared" si="122"/>
        <v>0</v>
      </c>
      <c r="AY149" s="54"/>
      <c r="AZ149" s="32">
        <f t="shared" si="110"/>
        <v>0</v>
      </c>
      <c r="BB149" s="32">
        <f t="shared" si="123"/>
        <v>0</v>
      </c>
      <c r="BD149" s="34">
        <f t="shared" si="124"/>
        <v>0</v>
      </c>
      <c r="BF149" s="34">
        <f t="shared" si="125"/>
        <v>0</v>
      </c>
      <c r="BH149" s="34">
        <f t="shared" si="126"/>
        <v>0</v>
      </c>
      <c r="BI149" s="1"/>
      <c r="BJ149" s="1"/>
    </row>
    <row r="150" spans="1:62" ht="17.399999999999999" customHeight="1" x14ac:dyDescent="0.3">
      <c r="A150" s="2" t="s">
        <v>53</v>
      </c>
      <c r="B150" s="2" t="s">
        <v>342</v>
      </c>
      <c r="C150" s="2" t="s">
        <v>313</v>
      </c>
      <c r="D150" s="3">
        <f t="shared" si="132"/>
        <v>142</v>
      </c>
      <c r="E150" s="2" t="s">
        <v>354</v>
      </c>
      <c r="F150" s="90" t="s">
        <v>355</v>
      </c>
      <c r="G150" s="19">
        <f t="shared" si="103"/>
        <v>0</v>
      </c>
      <c r="H150" s="2" t="s">
        <v>58</v>
      </c>
      <c r="I150" s="6">
        <v>0.19</v>
      </c>
      <c r="J150" s="37">
        <v>10084.030000000001</v>
      </c>
      <c r="K150" s="8">
        <f t="shared" si="104"/>
        <v>1915.9657000000002</v>
      </c>
      <c r="L150" s="8">
        <f t="shared" si="108"/>
        <v>12000</v>
      </c>
      <c r="M150" s="40">
        <v>11764.71</v>
      </c>
      <c r="N150" s="10">
        <f t="shared" si="97"/>
        <v>2235.2948999999999</v>
      </c>
      <c r="O150" s="10">
        <f t="shared" si="127"/>
        <v>14000</v>
      </c>
      <c r="P150" s="42">
        <v>12184.87</v>
      </c>
      <c r="Q150" s="12">
        <f t="shared" si="98"/>
        <v>2315.1253000000002</v>
      </c>
      <c r="R150" s="12">
        <f t="shared" si="109"/>
        <v>14500</v>
      </c>
      <c r="S150" s="5">
        <f t="shared" si="99"/>
        <v>11344.536666666667</v>
      </c>
      <c r="T150" s="5">
        <f t="shared" si="100"/>
        <v>2155.4619666666667</v>
      </c>
      <c r="U150" s="15">
        <f t="shared" si="112"/>
        <v>13500</v>
      </c>
      <c r="V150" s="15">
        <f t="shared" si="105"/>
        <v>0</v>
      </c>
      <c r="W150" s="15">
        <f t="shared" si="106"/>
        <v>0</v>
      </c>
      <c r="X150" s="15">
        <f t="shared" si="101"/>
        <v>0</v>
      </c>
      <c r="Y150" s="16">
        <f t="shared" si="102"/>
        <v>1080.1234497346434</v>
      </c>
      <c r="Z150" s="17">
        <f t="shared" si="111"/>
        <v>8.0009144424788403E-2</v>
      </c>
      <c r="AA150" s="144"/>
      <c r="AB150" s="139">
        <f t="shared" si="107"/>
        <v>0</v>
      </c>
      <c r="AD150" s="8">
        <f t="shared" si="113"/>
        <v>0</v>
      </c>
      <c r="AF150" s="21">
        <f t="shared" si="114"/>
        <v>0</v>
      </c>
      <c r="AH150" s="21">
        <f t="shared" si="115"/>
        <v>0</v>
      </c>
      <c r="AJ150" s="21">
        <f t="shared" si="116"/>
        <v>0</v>
      </c>
      <c r="AL150" s="16">
        <f t="shared" si="128"/>
        <v>0</v>
      </c>
      <c r="AN150" s="16">
        <f t="shared" si="117"/>
        <v>0</v>
      </c>
      <c r="AP150" s="16">
        <f t="shared" si="118"/>
        <v>0</v>
      </c>
      <c r="AR150" s="24">
        <f t="shared" si="119"/>
        <v>0</v>
      </c>
      <c r="AT150" s="26">
        <f t="shared" si="120"/>
        <v>0</v>
      </c>
      <c r="AV150" s="28">
        <f t="shared" si="121"/>
        <v>0</v>
      </c>
      <c r="AX150" s="32">
        <f t="shared" si="122"/>
        <v>0</v>
      </c>
      <c r="AY150" s="54"/>
      <c r="AZ150" s="32">
        <f t="shared" si="110"/>
        <v>0</v>
      </c>
      <c r="BB150" s="32">
        <f t="shared" si="123"/>
        <v>0</v>
      </c>
      <c r="BD150" s="34">
        <f t="shared" si="124"/>
        <v>0</v>
      </c>
      <c r="BF150" s="34">
        <f t="shared" si="125"/>
        <v>0</v>
      </c>
      <c r="BH150" s="108">
        <f t="shared" si="126"/>
        <v>0</v>
      </c>
      <c r="BI150" s="111">
        <v>1</v>
      </c>
      <c r="BJ150" s="112">
        <f>BI150*U150</f>
        <v>13500</v>
      </c>
    </row>
    <row r="151" spans="1:62" ht="14.4" x14ac:dyDescent="0.3">
      <c r="A151" s="2" t="s">
        <v>53</v>
      </c>
      <c r="B151" s="2" t="s">
        <v>342</v>
      </c>
      <c r="C151" s="2" t="s">
        <v>313</v>
      </c>
      <c r="D151" s="3">
        <f t="shared" si="132"/>
        <v>143</v>
      </c>
      <c r="E151" s="2" t="s">
        <v>356</v>
      </c>
      <c r="F151" s="90" t="s">
        <v>357</v>
      </c>
      <c r="G151" s="19">
        <f t="shared" si="103"/>
        <v>5</v>
      </c>
      <c r="H151" s="2" t="s">
        <v>58</v>
      </c>
      <c r="I151" s="6">
        <v>0.19</v>
      </c>
      <c r="J151" s="37">
        <v>27310.92</v>
      </c>
      <c r="K151" s="8">
        <f t="shared" si="104"/>
        <v>5189.0747999999994</v>
      </c>
      <c r="L151" s="8">
        <f t="shared" si="108"/>
        <v>32500</v>
      </c>
      <c r="M151" s="40">
        <v>24873.95</v>
      </c>
      <c r="N151" s="10">
        <f t="shared" si="97"/>
        <v>4726.0505000000003</v>
      </c>
      <c r="O151" s="10">
        <f t="shared" si="127"/>
        <v>29600</v>
      </c>
      <c r="P151" s="42">
        <v>24453.78</v>
      </c>
      <c r="Q151" s="12">
        <f t="shared" si="98"/>
        <v>4646.2182000000003</v>
      </c>
      <c r="R151" s="12">
        <f t="shared" si="109"/>
        <v>29100</v>
      </c>
      <c r="S151" s="5">
        <f t="shared" si="99"/>
        <v>25546.216666666664</v>
      </c>
      <c r="T151" s="5">
        <f t="shared" si="100"/>
        <v>4853.7811666666657</v>
      </c>
      <c r="U151" s="15">
        <f t="shared" si="112"/>
        <v>30400</v>
      </c>
      <c r="V151" s="15">
        <f t="shared" si="105"/>
        <v>127731.08333333331</v>
      </c>
      <c r="W151" s="15">
        <f t="shared" si="106"/>
        <v>24268.905833333331</v>
      </c>
      <c r="X151" s="15">
        <f t="shared" si="101"/>
        <v>152000</v>
      </c>
      <c r="Y151" s="16">
        <f t="shared" si="102"/>
        <v>1498.888477061141</v>
      </c>
      <c r="Z151" s="17">
        <f t="shared" si="111"/>
        <v>4.9305542008590164E-2</v>
      </c>
      <c r="AA151" s="144"/>
      <c r="AB151" s="139">
        <f t="shared" si="107"/>
        <v>0</v>
      </c>
      <c r="AD151" s="8">
        <f t="shared" si="113"/>
        <v>0</v>
      </c>
      <c r="AF151" s="21">
        <f t="shared" si="114"/>
        <v>0</v>
      </c>
      <c r="AH151" s="21">
        <f t="shared" si="115"/>
        <v>0</v>
      </c>
      <c r="AI151" s="20">
        <v>4</v>
      </c>
      <c r="AJ151" s="21">
        <f t="shared" si="116"/>
        <v>121600</v>
      </c>
      <c r="AL151" s="16">
        <f t="shared" si="128"/>
        <v>0</v>
      </c>
      <c r="AM151" s="22">
        <v>1</v>
      </c>
      <c r="AN151" s="16">
        <f t="shared" si="117"/>
        <v>30400</v>
      </c>
      <c r="AP151" s="16">
        <f t="shared" si="118"/>
        <v>0</v>
      </c>
      <c r="AR151" s="24">
        <f t="shared" si="119"/>
        <v>0</v>
      </c>
      <c r="AT151" s="26">
        <f t="shared" si="120"/>
        <v>0</v>
      </c>
      <c r="AV151" s="28">
        <f t="shared" si="121"/>
        <v>0</v>
      </c>
      <c r="AX151" s="32">
        <f t="shared" si="122"/>
        <v>0</v>
      </c>
      <c r="AY151" s="54"/>
      <c r="AZ151" s="32">
        <f t="shared" si="110"/>
        <v>0</v>
      </c>
      <c r="BB151" s="32">
        <f t="shared" si="123"/>
        <v>0</v>
      </c>
      <c r="BD151" s="34">
        <f t="shared" si="124"/>
        <v>0</v>
      </c>
      <c r="BF151" s="34">
        <f t="shared" si="125"/>
        <v>0</v>
      </c>
      <c r="BH151" s="34">
        <f t="shared" si="126"/>
        <v>0</v>
      </c>
      <c r="BI151" s="1"/>
      <c r="BJ151" s="1"/>
    </row>
    <row r="152" spans="1:62" ht="14.4" x14ac:dyDescent="0.3">
      <c r="A152" s="2" t="s">
        <v>53</v>
      </c>
      <c r="B152" s="2" t="s">
        <v>342</v>
      </c>
      <c r="C152" s="2" t="s">
        <v>313</v>
      </c>
      <c r="D152" s="3">
        <f t="shared" si="132"/>
        <v>144</v>
      </c>
      <c r="E152" s="2" t="s">
        <v>358</v>
      </c>
      <c r="F152" s="2" t="s">
        <v>359</v>
      </c>
      <c r="G152" s="19">
        <f t="shared" si="103"/>
        <v>252</v>
      </c>
      <c r="H152" s="2" t="s">
        <v>58</v>
      </c>
      <c r="I152" s="6">
        <v>0.19</v>
      </c>
      <c r="J152" s="37">
        <v>25630.25</v>
      </c>
      <c r="K152" s="8">
        <f t="shared" si="104"/>
        <v>4869.7475000000004</v>
      </c>
      <c r="L152" s="8">
        <f t="shared" si="108"/>
        <v>30500</v>
      </c>
      <c r="M152" s="40">
        <v>21008.400000000001</v>
      </c>
      <c r="N152" s="10">
        <f t="shared" si="97"/>
        <v>3991.5960000000005</v>
      </c>
      <c r="O152" s="10">
        <f t="shared" si="127"/>
        <v>25000</v>
      </c>
      <c r="P152" s="42">
        <v>21932.77</v>
      </c>
      <c r="Q152" s="12">
        <f t="shared" si="98"/>
        <v>4167.2263000000003</v>
      </c>
      <c r="R152" s="12">
        <f t="shared" si="109"/>
        <v>26100</v>
      </c>
      <c r="S152" s="5">
        <f t="shared" si="99"/>
        <v>22857.14</v>
      </c>
      <c r="T152" s="5">
        <f t="shared" si="100"/>
        <v>4342.8566000000001</v>
      </c>
      <c r="U152" s="15">
        <f t="shared" si="112"/>
        <v>27200</v>
      </c>
      <c r="V152" s="15">
        <f t="shared" si="105"/>
        <v>5759999.2800000003</v>
      </c>
      <c r="W152" s="15">
        <f t="shared" si="106"/>
        <v>1094399.8632</v>
      </c>
      <c r="X152" s="15">
        <f t="shared" si="101"/>
        <v>6854400</v>
      </c>
      <c r="Y152" s="16">
        <f t="shared" si="102"/>
        <v>2376.2715894162156</v>
      </c>
      <c r="Z152" s="17">
        <f t="shared" si="111"/>
        <v>8.7362926081478512E-2</v>
      </c>
      <c r="AA152" s="144"/>
      <c r="AB152" s="139">
        <f t="shared" si="107"/>
        <v>0</v>
      </c>
      <c r="AD152" s="8">
        <f t="shared" si="113"/>
        <v>0</v>
      </c>
      <c r="AF152" s="21">
        <f t="shared" si="114"/>
        <v>0</v>
      </c>
      <c r="AH152" s="21">
        <f t="shared" si="115"/>
        <v>0</v>
      </c>
      <c r="AI152" s="20">
        <v>250</v>
      </c>
      <c r="AJ152" s="21">
        <f t="shared" si="116"/>
        <v>6800000</v>
      </c>
      <c r="AL152" s="16">
        <f t="shared" si="128"/>
        <v>0</v>
      </c>
      <c r="AM152" s="22">
        <v>2</v>
      </c>
      <c r="AN152" s="16">
        <f t="shared" si="117"/>
        <v>54400</v>
      </c>
      <c r="AP152" s="16">
        <f t="shared" si="118"/>
        <v>0</v>
      </c>
      <c r="AR152" s="24">
        <f t="shared" si="119"/>
        <v>0</v>
      </c>
      <c r="AT152" s="26">
        <f t="shared" si="120"/>
        <v>0</v>
      </c>
      <c r="AV152" s="28">
        <f t="shared" si="121"/>
        <v>0</v>
      </c>
      <c r="AX152" s="32">
        <f t="shared" si="122"/>
        <v>0</v>
      </c>
      <c r="AY152" s="54"/>
      <c r="AZ152" s="32">
        <f t="shared" si="110"/>
        <v>0</v>
      </c>
      <c r="BB152" s="32">
        <f t="shared" si="123"/>
        <v>0</v>
      </c>
      <c r="BD152" s="34">
        <f t="shared" si="124"/>
        <v>0</v>
      </c>
      <c r="BF152" s="34">
        <f t="shared" si="125"/>
        <v>0</v>
      </c>
      <c r="BH152" s="34">
        <f t="shared" si="126"/>
        <v>0</v>
      </c>
      <c r="BI152" s="1"/>
      <c r="BJ152" s="1"/>
    </row>
    <row r="153" spans="1:62" ht="14.4" x14ac:dyDescent="0.3">
      <c r="A153" s="2" t="s">
        <v>53</v>
      </c>
      <c r="B153" s="2" t="s">
        <v>342</v>
      </c>
      <c r="C153" s="2" t="s">
        <v>313</v>
      </c>
      <c r="D153" s="3">
        <f t="shared" si="132"/>
        <v>145</v>
      </c>
      <c r="E153" s="2" t="s">
        <v>360</v>
      </c>
      <c r="F153" s="2" t="s">
        <v>361</v>
      </c>
      <c r="G153" s="19">
        <f t="shared" si="103"/>
        <v>20</v>
      </c>
      <c r="H153" s="2" t="s">
        <v>58</v>
      </c>
      <c r="I153" s="6">
        <v>0.19</v>
      </c>
      <c r="J153" s="37">
        <v>47058.82</v>
      </c>
      <c r="K153" s="8">
        <f t="shared" si="104"/>
        <v>8941.1758000000009</v>
      </c>
      <c r="L153" s="8">
        <f t="shared" si="108"/>
        <v>56000</v>
      </c>
      <c r="M153" s="40">
        <v>50420.17</v>
      </c>
      <c r="N153" s="10">
        <f t="shared" si="97"/>
        <v>9579.8323</v>
      </c>
      <c r="O153" s="10">
        <f t="shared" si="127"/>
        <v>60000</v>
      </c>
      <c r="P153" s="42">
        <v>53781.51</v>
      </c>
      <c r="Q153" s="12">
        <f t="shared" si="98"/>
        <v>10218.4869</v>
      </c>
      <c r="R153" s="12">
        <f t="shared" si="109"/>
        <v>64000</v>
      </c>
      <c r="S153" s="5">
        <f t="shared" si="99"/>
        <v>50420.166666666664</v>
      </c>
      <c r="T153" s="5">
        <f t="shared" si="100"/>
        <v>9579.8316666666669</v>
      </c>
      <c r="U153" s="15">
        <f t="shared" si="112"/>
        <v>60000</v>
      </c>
      <c r="V153" s="15">
        <f t="shared" si="105"/>
        <v>1008403.3333333333</v>
      </c>
      <c r="W153" s="15">
        <f t="shared" si="106"/>
        <v>191596.63333333333</v>
      </c>
      <c r="X153" s="15">
        <f t="shared" si="101"/>
        <v>1200000</v>
      </c>
      <c r="Y153" s="16">
        <f t="shared" si="102"/>
        <v>3265.9863237109039</v>
      </c>
      <c r="Z153" s="17">
        <f t="shared" si="111"/>
        <v>5.443310539518173E-2</v>
      </c>
      <c r="AA153" s="144"/>
      <c r="AB153" s="139">
        <f t="shared" si="107"/>
        <v>0</v>
      </c>
      <c r="AD153" s="8">
        <f t="shared" si="113"/>
        <v>0</v>
      </c>
      <c r="AF153" s="21">
        <f t="shared" si="114"/>
        <v>0</v>
      </c>
      <c r="AH153" s="21">
        <f t="shared" si="115"/>
        <v>0</v>
      </c>
      <c r="AI153" s="20">
        <v>10</v>
      </c>
      <c r="AJ153" s="21">
        <f t="shared" si="116"/>
        <v>600000</v>
      </c>
      <c r="AL153" s="16">
        <f t="shared" si="128"/>
        <v>0</v>
      </c>
      <c r="AM153" s="22">
        <v>10</v>
      </c>
      <c r="AN153" s="16">
        <f t="shared" si="117"/>
        <v>600000</v>
      </c>
      <c r="AP153" s="16">
        <f t="shared" si="118"/>
        <v>0</v>
      </c>
      <c r="AR153" s="24">
        <f t="shared" si="119"/>
        <v>0</v>
      </c>
      <c r="AT153" s="26">
        <f t="shared" si="120"/>
        <v>0</v>
      </c>
      <c r="AV153" s="28">
        <f t="shared" si="121"/>
        <v>0</v>
      </c>
      <c r="AX153" s="32">
        <f t="shared" si="122"/>
        <v>0</v>
      </c>
      <c r="AY153" s="54"/>
      <c r="AZ153" s="32">
        <f t="shared" si="110"/>
        <v>0</v>
      </c>
      <c r="BB153" s="32">
        <f t="shared" si="123"/>
        <v>0</v>
      </c>
      <c r="BD153" s="34">
        <f t="shared" si="124"/>
        <v>0</v>
      </c>
      <c r="BF153" s="34">
        <f t="shared" si="125"/>
        <v>0</v>
      </c>
      <c r="BH153" s="34">
        <f t="shared" si="126"/>
        <v>0</v>
      </c>
      <c r="BI153" s="1"/>
      <c r="BJ153" s="1"/>
    </row>
    <row r="154" spans="1:62" ht="14.4" x14ac:dyDescent="0.3">
      <c r="A154" s="2" t="s">
        <v>53</v>
      </c>
      <c r="B154" s="2" t="s">
        <v>342</v>
      </c>
      <c r="C154" s="2" t="s">
        <v>313</v>
      </c>
      <c r="D154" s="3">
        <f t="shared" si="132"/>
        <v>146</v>
      </c>
      <c r="E154" s="2" t="s">
        <v>362</v>
      </c>
      <c r="F154" s="90" t="s">
        <v>363</v>
      </c>
      <c r="G154" s="19">
        <f t="shared" si="103"/>
        <v>20</v>
      </c>
      <c r="H154" s="2" t="s">
        <v>58</v>
      </c>
      <c r="I154" s="6">
        <v>0.19</v>
      </c>
      <c r="J154" s="37">
        <v>24033.61</v>
      </c>
      <c r="K154" s="8">
        <f t="shared" si="104"/>
        <v>4566.3859000000002</v>
      </c>
      <c r="L154" s="8">
        <f t="shared" si="108"/>
        <v>28600</v>
      </c>
      <c r="M154" s="40">
        <v>30252.1</v>
      </c>
      <c r="N154" s="10">
        <f t="shared" si="97"/>
        <v>5747.8989999999994</v>
      </c>
      <c r="O154" s="10">
        <f t="shared" si="127"/>
        <v>36000</v>
      </c>
      <c r="P154" s="42">
        <v>26386.55</v>
      </c>
      <c r="Q154" s="12">
        <f t="shared" si="98"/>
        <v>5013.4444999999996</v>
      </c>
      <c r="R154" s="12">
        <f t="shared" si="109"/>
        <v>31400</v>
      </c>
      <c r="S154" s="5">
        <f t="shared" si="99"/>
        <v>26890.75333333333</v>
      </c>
      <c r="T154" s="5">
        <f t="shared" si="100"/>
        <v>5109.2431333333325</v>
      </c>
      <c r="U154" s="15">
        <f t="shared" si="112"/>
        <v>32000</v>
      </c>
      <c r="V154" s="15">
        <f t="shared" si="105"/>
        <v>537815.06666666665</v>
      </c>
      <c r="W154" s="15">
        <f t="shared" si="106"/>
        <v>102184.86266666667</v>
      </c>
      <c r="X154" s="15">
        <f t="shared" si="101"/>
        <v>640000</v>
      </c>
      <c r="Y154" s="16">
        <f t="shared" si="102"/>
        <v>3050.6829836393467</v>
      </c>
      <c r="Z154" s="17">
        <f t="shared" si="111"/>
        <v>9.5333843238729579E-2</v>
      </c>
      <c r="AA154" s="144"/>
      <c r="AB154" s="139">
        <f t="shared" si="107"/>
        <v>0</v>
      </c>
      <c r="AD154" s="8">
        <f t="shared" si="113"/>
        <v>0</v>
      </c>
      <c r="AF154" s="21">
        <f t="shared" si="114"/>
        <v>0</v>
      </c>
      <c r="AH154" s="21">
        <f t="shared" si="115"/>
        <v>0</v>
      </c>
      <c r="AI154" s="20">
        <v>20</v>
      </c>
      <c r="AJ154" s="21">
        <f t="shared" si="116"/>
        <v>640000</v>
      </c>
      <c r="AL154" s="16">
        <f t="shared" si="128"/>
        <v>0</v>
      </c>
      <c r="AN154" s="16">
        <f t="shared" si="117"/>
        <v>0</v>
      </c>
      <c r="AP154" s="16">
        <f t="shared" si="118"/>
        <v>0</v>
      </c>
      <c r="AR154" s="24">
        <f t="shared" si="119"/>
        <v>0</v>
      </c>
      <c r="AT154" s="26">
        <f t="shared" si="120"/>
        <v>0</v>
      </c>
      <c r="AV154" s="28">
        <f t="shared" si="121"/>
        <v>0</v>
      </c>
      <c r="AX154" s="32">
        <f t="shared" si="122"/>
        <v>0</v>
      </c>
      <c r="AY154" s="54"/>
      <c r="AZ154" s="32">
        <f t="shared" si="110"/>
        <v>0</v>
      </c>
      <c r="BB154" s="32">
        <f t="shared" si="123"/>
        <v>0</v>
      </c>
      <c r="BD154" s="34">
        <f t="shared" si="124"/>
        <v>0</v>
      </c>
      <c r="BF154" s="34">
        <f t="shared" si="125"/>
        <v>0</v>
      </c>
      <c r="BH154" s="34">
        <f t="shared" si="126"/>
        <v>0</v>
      </c>
      <c r="BI154" s="1"/>
      <c r="BJ154" s="1"/>
    </row>
    <row r="155" spans="1:62" ht="14.4" x14ac:dyDescent="0.3">
      <c r="A155" s="2" t="s">
        <v>53</v>
      </c>
      <c r="B155" s="2" t="s">
        <v>109</v>
      </c>
      <c r="C155" s="2" t="s">
        <v>313</v>
      </c>
      <c r="D155" s="3">
        <f t="shared" si="132"/>
        <v>147</v>
      </c>
      <c r="E155" s="2" t="s">
        <v>364</v>
      </c>
      <c r="F155" s="2" t="s">
        <v>365</v>
      </c>
      <c r="G155" s="19">
        <f t="shared" si="103"/>
        <v>2</v>
      </c>
      <c r="H155" s="2" t="s">
        <v>58</v>
      </c>
      <c r="I155" s="6">
        <v>0.19</v>
      </c>
      <c r="J155" s="37">
        <v>109243.7</v>
      </c>
      <c r="K155" s="8">
        <f t="shared" si="104"/>
        <v>20756.303</v>
      </c>
      <c r="L155" s="8">
        <f t="shared" si="108"/>
        <v>130000</v>
      </c>
      <c r="M155" s="40">
        <v>84033.61</v>
      </c>
      <c r="N155" s="10">
        <f t="shared" si="97"/>
        <v>15966.385900000001</v>
      </c>
      <c r="O155" s="10">
        <f t="shared" si="127"/>
        <v>100000</v>
      </c>
      <c r="P155" s="42">
        <v>109243.7</v>
      </c>
      <c r="Q155" s="12">
        <f t="shared" si="98"/>
        <v>20756.303</v>
      </c>
      <c r="R155" s="12">
        <f t="shared" si="109"/>
        <v>130000</v>
      </c>
      <c r="S155" s="5">
        <f t="shared" si="99"/>
        <v>100840.33666666667</v>
      </c>
      <c r="T155" s="5">
        <f t="shared" si="100"/>
        <v>19159.663966666667</v>
      </c>
      <c r="U155" s="15">
        <f t="shared" si="112"/>
        <v>120000</v>
      </c>
      <c r="V155" s="15">
        <f t="shared" si="105"/>
        <v>201680.67333333334</v>
      </c>
      <c r="W155" s="15">
        <f t="shared" si="106"/>
        <v>38319.327933333334</v>
      </c>
      <c r="X155" s="15">
        <f t="shared" si="101"/>
        <v>240000</v>
      </c>
      <c r="Y155" s="16">
        <f t="shared" si="102"/>
        <v>14142.13562373095</v>
      </c>
      <c r="Z155" s="17">
        <f t="shared" si="111"/>
        <v>0.11785113019775792</v>
      </c>
      <c r="AA155" s="144"/>
      <c r="AB155" s="139">
        <f t="shared" si="107"/>
        <v>0</v>
      </c>
      <c r="AD155" s="8">
        <f t="shared" si="113"/>
        <v>0</v>
      </c>
      <c r="AF155" s="21">
        <f t="shared" si="114"/>
        <v>0</v>
      </c>
      <c r="AH155" s="21">
        <f t="shared" si="115"/>
        <v>0</v>
      </c>
      <c r="AJ155" s="21">
        <f t="shared" si="116"/>
        <v>0</v>
      </c>
      <c r="AL155" s="16">
        <f t="shared" si="128"/>
        <v>0</v>
      </c>
      <c r="AN155" s="16">
        <f t="shared" si="117"/>
        <v>0</v>
      </c>
      <c r="AP155" s="16">
        <f t="shared" si="118"/>
        <v>0</v>
      </c>
      <c r="AQ155" s="23">
        <v>2</v>
      </c>
      <c r="AR155" s="24">
        <f t="shared" si="119"/>
        <v>240000</v>
      </c>
      <c r="AT155" s="26">
        <f t="shared" si="120"/>
        <v>0</v>
      </c>
      <c r="AV155" s="28">
        <f t="shared" si="121"/>
        <v>0</v>
      </c>
      <c r="AX155" s="32">
        <f t="shared" si="122"/>
        <v>0</v>
      </c>
      <c r="AY155" s="54"/>
      <c r="AZ155" s="32">
        <f t="shared" si="110"/>
        <v>0</v>
      </c>
      <c r="BB155" s="32">
        <f t="shared" si="123"/>
        <v>0</v>
      </c>
      <c r="BD155" s="34">
        <f t="shared" si="124"/>
        <v>0</v>
      </c>
      <c r="BF155" s="34">
        <f t="shared" si="125"/>
        <v>0</v>
      </c>
      <c r="BH155" s="34">
        <f t="shared" si="126"/>
        <v>0</v>
      </c>
      <c r="BI155" s="1"/>
      <c r="BJ155" s="1"/>
    </row>
    <row r="156" spans="1:62" ht="14.4" x14ac:dyDescent="0.3">
      <c r="A156" s="2" t="s">
        <v>53</v>
      </c>
      <c r="B156" s="2" t="s">
        <v>109</v>
      </c>
      <c r="C156" s="2" t="s">
        <v>313</v>
      </c>
      <c r="D156" s="3">
        <f t="shared" si="132"/>
        <v>148</v>
      </c>
      <c r="E156" s="2" t="s">
        <v>366</v>
      </c>
      <c r="F156" s="2" t="s">
        <v>367</v>
      </c>
      <c r="G156" s="19">
        <f t="shared" si="103"/>
        <v>0</v>
      </c>
      <c r="H156" s="2" t="s">
        <v>58</v>
      </c>
      <c r="I156" s="6">
        <v>0.19</v>
      </c>
      <c r="J156" s="37">
        <v>35294.120000000003</v>
      </c>
      <c r="K156" s="8">
        <f t="shared" si="104"/>
        <v>6705.8828000000003</v>
      </c>
      <c r="L156" s="8">
        <f t="shared" si="108"/>
        <v>42000</v>
      </c>
      <c r="M156" s="40">
        <v>34453.78</v>
      </c>
      <c r="N156" s="10">
        <f t="shared" si="97"/>
        <v>6546.2182000000003</v>
      </c>
      <c r="O156" s="10">
        <f t="shared" si="127"/>
        <v>41000</v>
      </c>
      <c r="P156" s="42">
        <v>43697.48</v>
      </c>
      <c r="Q156" s="12">
        <f t="shared" si="98"/>
        <v>8302.521200000001</v>
      </c>
      <c r="R156" s="12">
        <f t="shared" si="109"/>
        <v>52000</v>
      </c>
      <c r="S156" s="5">
        <f t="shared" si="99"/>
        <v>37815.126666666671</v>
      </c>
      <c r="T156" s="5">
        <f t="shared" si="100"/>
        <v>7184.8740666666672</v>
      </c>
      <c r="U156" s="15">
        <f t="shared" si="112"/>
        <v>45000</v>
      </c>
      <c r="V156" s="15">
        <f t="shared" si="105"/>
        <v>0</v>
      </c>
      <c r="W156" s="15">
        <f t="shared" si="106"/>
        <v>0</v>
      </c>
      <c r="X156" s="15">
        <f t="shared" si="101"/>
        <v>0</v>
      </c>
      <c r="Y156" s="16">
        <f t="shared" si="102"/>
        <v>4966.55480858378</v>
      </c>
      <c r="Z156" s="17">
        <f t="shared" si="111"/>
        <v>0.1103678846351951</v>
      </c>
      <c r="AA156" s="144"/>
      <c r="AB156" s="139">
        <f t="shared" si="107"/>
        <v>0</v>
      </c>
      <c r="AD156" s="8">
        <f t="shared" si="113"/>
        <v>0</v>
      </c>
      <c r="AF156" s="21">
        <f t="shared" si="114"/>
        <v>0</v>
      </c>
      <c r="AH156" s="21">
        <f t="shared" si="115"/>
        <v>0</v>
      </c>
      <c r="AJ156" s="21">
        <f t="shared" si="116"/>
        <v>0</v>
      </c>
      <c r="AL156" s="16">
        <f t="shared" si="128"/>
        <v>0</v>
      </c>
      <c r="AN156" s="16">
        <f t="shared" si="117"/>
        <v>0</v>
      </c>
      <c r="AP156" s="16">
        <f t="shared" si="118"/>
        <v>0</v>
      </c>
      <c r="AR156" s="24">
        <f t="shared" si="119"/>
        <v>0</v>
      </c>
      <c r="AT156" s="26">
        <f t="shared" si="120"/>
        <v>0</v>
      </c>
      <c r="AV156" s="28">
        <f t="shared" si="121"/>
        <v>0</v>
      </c>
      <c r="AX156" s="32">
        <f t="shared" si="122"/>
        <v>0</v>
      </c>
      <c r="AY156" s="54"/>
      <c r="AZ156" s="32">
        <f t="shared" si="110"/>
        <v>0</v>
      </c>
      <c r="BB156" s="32">
        <f t="shared" si="123"/>
        <v>0</v>
      </c>
      <c r="BD156" s="34">
        <f t="shared" si="124"/>
        <v>0</v>
      </c>
      <c r="BF156" s="34">
        <f t="shared" si="125"/>
        <v>0</v>
      </c>
      <c r="BH156" s="108">
        <f t="shared" si="126"/>
        <v>0</v>
      </c>
      <c r="BI156" s="111">
        <v>1</v>
      </c>
      <c r="BJ156" s="112">
        <f t="shared" ref="BJ156:BJ159" si="133">BI156*U156</f>
        <v>45000</v>
      </c>
    </row>
    <row r="157" spans="1:62" ht="14.4" x14ac:dyDescent="0.3">
      <c r="A157" s="2" t="s">
        <v>53</v>
      </c>
      <c r="B157" s="2" t="s">
        <v>109</v>
      </c>
      <c r="C157" s="2" t="s">
        <v>313</v>
      </c>
      <c r="D157" s="3">
        <f t="shared" si="132"/>
        <v>149</v>
      </c>
      <c r="E157" s="2" t="s">
        <v>368</v>
      </c>
      <c r="F157" s="2" t="s">
        <v>369</v>
      </c>
      <c r="G157" s="19">
        <f t="shared" si="103"/>
        <v>0</v>
      </c>
      <c r="H157" s="2" t="s">
        <v>58</v>
      </c>
      <c r="I157" s="6">
        <v>0.19</v>
      </c>
      <c r="J157" s="37">
        <v>13025.21</v>
      </c>
      <c r="K157" s="8">
        <f t="shared" si="104"/>
        <v>2474.7898999999998</v>
      </c>
      <c r="L157" s="8">
        <f t="shared" si="108"/>
        <v>15500</v>
      </c>
      <c r="M157" s="40">
        <v>11764.71</v>
      </c>
      <c r="N157" s="10">
        <f t="shared" si="97"/>
        <v>2235.2948999999999</v>
      </c>
      <c r="O157" s="10">
        <f t="shared" si="127"/>
        <v>14000</v>
      </c>
      <c r="P157" s="42">
        <v>15546.22</v>
      </c>
      <c r="Q157" s="12">
        <f t="shared" si="98"/>
        <v>2953.7817999999997</v>
      </c>
      <c r="R157" s="12">
        <f t="shared" si="109"/>
        <v>18500</v>
      </c>
      <c r="S157" s="5">
        <f t="shared" si="99"/>
        <v>13445.38</v>
      </c>
      <c r="T157" s="5">
        <f t="shared" si="100"/>
        <v>2554.6221999999998</v>
      </c>
      <c r="U157" s="15">
        <f t="shared" si="112"/>
        <v>16000</v>
      </c>
      <c r="V157" s="15">
        <f t="shared" si="105"/>
        <v>0</v>
      </c>
      <c r="W157" s="15">
        <f t="shared" si="106"/>
        <v>0</v>
      </c>
      <c r="X157" s="15">
        <f t="shared" si="101"/>
        <v>0</v>
      </c>
      <c r="Y157" s="16">
        <f t="shared" si="102"/>
        <v>1870.8286933869706</v>
      </c>
      <c r="Z157" s="17">
        <f t="shared" si="111"/>
        <v>0.11692679333668567</v>
      </c>
      <c r="AA157" s="144"/>
      <c r="AB157" s="139">
        <f t="shared" si="107"/>
        <v>0</v>
      </c>
      <c r="AD157" s="8">
        <f t="shared" si="113"/>
        <v>0</v>
      </c>
      <c r="AF157" s="21">
        <f t="shared" si="114"/>
        <v>0</v>
      </c>
      <c r="AH157" s="21">
        <f t="shared" si="115"/>
        <v>0</v>
      </c>
      <c r="AJ157" s="21">
        <f t="shared" si="116"/>
        <v>0</v>
      </c>
      <c r="AL157" s="16">
        <f t="shared" si="128"/>
        <v>0</v>
      </c>
      <c r="AN157" s="16">
        <f t="shared" si="117"/>
        <v>0</v>
      </c>
      <c r="AP157" s="16">
        <f t="shared" si="118"/>
        <v>0</v>
      </c>
      <c r="AR157" s="24">
        <f t="shared" si="119"/>
        <v>0</v>
      </c>
      <c r="AT157" s="26">
        <f t="shared" si="120"/>
        <v>0</v>
      </c>
      <c r="AV157" s="28">
        <f t="shared" si="121"/>
        <v>0</v>
      </c>
      <c r="AX157" s="32">
        <f t="shared" si="122"/>
        <v>0</v>
      </c>
      <c r="AY157" s="54"/>
      <c r="AZ157" s="32">
        <f t="shared" si="110"/>
        <v>0</v>
      </c>
      <c r="BB157" s="32">
        <f t="shared" si="123"/>
        <v>0</v>
      </c>
      <c r="BD157" s="34">
        <f t="shared" si="124"/>
        <v>0</v>
      </c>
      <c r="BF157" s="34">
        <f t="shared" si="125"/>
        <v>0</v>
      </c>
      <c r="BH157" s="108">
        <f t="shared" si="126"/>
        <v>0</v>
      </c>
      <c r="BI157" s="111">
        <v>1</v>
      </c>
      <c r="BJ157" s="112">
        <f t="shared" si="133"/>
        <v>16000</v>
      </c>
    </row>
    <row r="158" spans="1:62" ht="14.4" x14ac:dyDescent="0.3">
      <c r="A158" s="2" t="s">
        <v>53</v>
      </c>
      <c r="B158" s="2" t="s">
        <v>109</v>
      </c>
      <c r="C158" s="2" t="s">
        <v>313</v>
      </c>
      <c r="D158" s="3">
        <f t="shared" si="132"/>
        <v>150</v>
      </c>
      <c r="E158" s="2" t="s">
        <v>370</v>
      </c>
      <c r="F158" s="2" t="s">
        <v>371</v>
      </c>
      <c r="G158" s="19">
        <f t="shared" si="103"/>
        <v>0</v>
      </c>
      <c r="H158" s="2" t="s">
        <v>58</v>
      </c>
      <c r="I158" s="6">
        <v>0.19</v>
      </c>
      <c r="J158" s="37">
        <v>24789.919999999998</v>
      </c>
      <c r="K158" s="8">
        <f t="shared" si="104"/>
        <v>4710.0847999999996</v>
      </c>
      <c r="L158" s="8">
        <f t="shared" si="108"/>
        <v>29500</v>
      </c>
      <c r="M158" s="40">
        <v>23529.41</v>
      </c>
      <c r="N158" s="10">
        <f t="shared" si="97"/>
        <v>4470.5879000000004</v>
      </c>
      <c r="O158" s="10">
        <f t="shared" si="127"/>
        <v>28000</v>
      </c>
      <c r="P158" s="42">
        <v>32352.94</v>
      </c>
      <c r="Q158" s="12">
        <f t="shared" si="98"/>
        <v>6147.0585999999994</v>
      </c>
      <c r="R158" s="12">
        <f t="shared" si="109"/>
        <v>38500</v>
      </c>
      <c r="S158" s="5">
        <f t="shared" si="99"/>
        <v>26890.756666666668</v>
      </c>
      <c r="T158" s="5">
        <f t="shared" si="100"/>
        <v>5109.2437666666674</v>
      </c>
      <c r="U158" s="15">
        <f t="shared" si="112"/>
        <v>32000</v>
      </c>
      <c r="V158" s="15">
        <f t="shared" si="105"/>
        <v>0</v>
      </c>
      <c r="W158" s="15">
        <f t="shared" si="106"/>
        <v>0</v>
      </c>
      <c r="X158" s="15">
        <f t="shared" si="101"/>
        <v>0</v>
      </c>
      <c r="Y158" s="16">
        <f t="shared" si="102"/>
        <v>4636.8092477478522</v>
      </c>
      <c r="Z158" s="17">
        <f t="shared" si="111"/>
        <v>0.14490028899212037</v>
      </c>
      <c r="AA158" s="144"/>
      <c r="AB158" s="139">
        <f t="shared" si="107"/>
        <v>0</v>
      </c>
      <c r="AD158" s="8">
        <f t="shared" si="113"/>
        <v>0</v>
      </c>
      <c r="AF158" s="21">
        <f t="shared" si="114"/>
        <v>0</v>
      </c>
      <c r="AH158" s="21">
        <f t="shared" si="115"/>
        <v>0</v>
      </c>
      <c r="AJ158" s="21">
        <f t="shared" si="116"/>
        <v>0</v>
      </c>
      <c r="AL158" s="16">
        <f t="shared" si="128"/>
        <v>0</v>
      </c>
      <c r="AN158" s="16">
        <f t="shared" si="117"/>
        <v>0</v>
      </c>
      <c r="AP158" s="16">
        <f t="shared" si="118"/>
        <v>0</v>
      </c>
      <c r="AR158" s="24">
        <f t="shared" si="119"/>
        <v>0</v>
      </c>
      <c r="AT158" s="26">
        <f t="shared" si="120"/>
        <v>0</v>
      </c>
      <c r="AV158" s="28">
        <f t="shared" si="121"/>
        <v>0</v>
      </c>
      <c r="AX158" s="32">
        <f t="shared" si="122"/>
        <v>0</v>
      </c>
      <c r="AY158" s="54"/>
      <c r="AZ158" s="32">
        <f t="shared" si="110"/>
        <v>0</v>
      </c>
      <c r="BB158" s="32">
        <f t="shared" si="123"/>
        <v>0</v>
      </c>
      <c r="BD158" s="34">
        <f t="shared" si="124"/>
        <v>0</v>
      </c>
      <c r="BF158" s="34">
        <f t="shared" si="125"/>
        <v>0</v>
      </c>
      <c r="BH158" s="108">
        <f t="shared" si="126"/>
        <v>0</v>
      </c>
      <c r="BI158" s="111">
        <v>1</v>
      </c>
      <c r="BJ158" s="112">
        <f t="shared" si="133"/>
        <v>32000</v>
      </c>
    </row>
    <row r="159" spans="1:62" ht="14.4" x14ac:dyDescent="0.3">
      <c r="A159" s="2" t="s">
        <v>53</v>
      </c>
      <c r="B159" s="2" t="s">
        <v>109</v>
      </c>
      <c r="C159" s="2" t="s">
        <v>313</v>
      </c>
      <c r="D159" s="3">
        <f t="shared" si="132"/>
        <v>151</v>
      </c>
      <c r="E159" s="2" t="s">
        <v>372</v>
      </c>
      <c r="F159" s="2" t="s">
        <v>373</v>
      </c>
      <c r="G159" s="19">
        <f t="shared" si="103"/>
        <v>0</v>
      </c>
      <c r="H159" s="2" t="s">
        <v>374</v>
      </c>
      <c r="I159" s="6">
        <v>0.19</v>
      </c>
      <c r="J159" s="37">
        <v>20168.07</v>
      </c>
      <c r="K159" s="8">
        <f t="shared" si="104"/>
        <v>3831.9333000000001</v>
      </c>
      <c r="L159" s="8">
        <f t="shared" si="108"/>
        <v>24000</v>
      </c>
      <c r="M159" s="40">
        <v>19327.73</v>
      </c>
      <c r="N159" s="10">
        <f t="shared" si="97"/>
        <v>3672.2687000000001</v>
      </c>
      <c r="O159" s="10">
        <f t="shared" si="127"/>
        <v>23000</v>
      </c>
      <c r="P159" s="42">
        <v>23529.41</v>
      </c>
      <c r="Q159" s="12">
        <f t="shared" si="98"/>
        <v>4470.5879000000004</v>
      </c>
      <c r="R159" s="12">
        <f t="shared" si="109"/>
        <v>28000</v>
      </c>
      <c r="S159" s="5">
        <f t="shared" si="99"/>
        <v>21008.403333333335</v>
      </c>
      <c r="T159" s="5">
        <f t="shared" si="100"/>
        <v>3991.596633333334</v>
      </c>
      <c r="U159" s="15">
        <f t="shared" si="112"/>
        <v>25000</v>
      </c>
      <c r="V159" s="15">
        <f t="shared" si="105"/>
        <v>0</v>
      </c>
      <c r="W159" s="15">
        <f t="shared" si="106"/>
        <v>0</v>
      </c>
      <c r="X159" s="15">
        <f t="shared" si="101"/>
        <v>0</v>
      </c>
      <c r="Y159" s="16">
        <f t="shared" si="102"/>
        <v>2160.2468994692867</v>
      </c>
      <c r="Z159" s="17">
        <f t="shared" si="111"/>
        <v>8.6409875978771464E-2</v>
      </c>
      <c r="AA159" s="144"/>
      <c r="AB159" s="139">
        <f t="shared" si="107"/>
        <v>0</v>
      </c>
      <c r="AD159" s="8">
        <f t="shared" si="113"/>
        <v>0</v>
      </c>
      <c r="AF159" s="21">
        <f t="shared" si="114"/>
        <v>0</v>
      </c>
      <c r="AH159" s="21">
        <f t="shared" si="115"/>
        <v>0</v>
      </c>
      <c r="AJ159" s="21">
        <f t="shared" si="116"/>
        <v>0</v>
      </c>
      <c r="AL159" s="16">
        <f t="shared" si="128"/>
        <v>0</v>
      </c>
      <c r="AN159" s="16">
        <f t="shared" si="117"/>
        <v>0</v>
      </c>
      <c r="AP159" s="16">
        <f t="shared" si="118"/>
        <v>0</v>
      </c>
      <c r="AR159" s="24">
        <f t="shared" si="119"/>
        <v>0</v>
      </c>
      <c r="AT159" s="26">
        <f t="shared" si="120"/>
        <v>0</v>
      </c>
      <c r="AV159" s="28">
        <f t="shared" si="121"/>
        <v>0</v>
      </c>
      <c r="AX159" s="32">
        <f t="shared" si="122"/>
        <v>0</v>
      </c>
      <c r="AY159" s="54"/>
      <c r="AZ159" s="32">
        <f t="shared" si="110"/>
        <v>0</v>
      </c>
      <c r="BB159" s="32">
        <f t="shared" si="123"/>
        <v>0</v>
      </c>
      <c r="BD159" s="34">
        <f t="shared" si="124"/>
        <v>0</v>
      </c>
      <c r="BF159" s="34">
        <f t="shared" si="125"/>
        <v>0</v>
      </c>
      <c r="BH159" s="108">
        <f t="shared" si="126"/>
        <v>0</v>
      </c>
      <c r="BI159" s="111">
        <v>1</v>
      </c>
      <c r="BJ159" s="112">
        <f t="shared" si="133"/>
        <v>25000</v>
      </c>
    </row>
    <row r="160" spans="1:62" ht="14.4" x14ac:dyDescent="0.3">
      <c r="A160" s="2" t="s">
        <v>53</v>
      </c>
      <c r="B160" s="2" t="s">
        <v>109</v>
      </c>
      <c r="C160" s="2" t="s">
        <v>313</v>
      </c>
      <c r="D160" s="3">
        <f t="shared" si="132"/>
        <v>152</v>
      </c>
      <c r="E160" s="2" t="s">
        <v>375</v>
      </c>
      <c r="F160" s="2" t="s">
        <v>376</v>
      </c>
      <c r="G160" s="19">
        <f t="shared" si="103"/>
        <v>20</v>
      </c>
      <c r="H160" s="2" t="s">
        <v>58</v>
      </c>
      <c r="I160" s="6">
        <v>0.19</v>
      </c>
      <c r="J160" s="37">
        <v>15966.39</v>
      </c>
      <c r="K160" s="8">
        <f t="shared" si="104"/>
        <v>3033.6140999999998</v>
      </c>
      <c r="L160" s="8">
        <f t="shared" si="108"/>
        <v>19000</v>
      </c>
      <c r="M160" s="40">
        <v>12605.04</v>
      </c>
      <c r="N160" s="10">
        <f t="shared" si="97"/>
        <v>2394.9576000000002</v>
      </c>
      <c r="O160" s="10">
        <f t="shared" si="127"/>
        <v>15000</v>
      </c>
      <c r="P160" s="42">
        <v>16806.72</v>
      </c>
      <c r="Q160" s="12">
        <f t="shared" si="98"/>
        <v>3193.2768000000001</v>
      </c>
      <c r="R160" s="12">
        <f t="shared" si="109"/>
        <v>20000</v>
      </c>
      <c r="S160" s="5">
        <f t="shared" si="99"/>
        <v>15126.050000000001</v>
      </c>
      <c r="T160" s="5">
        <f t="shared" si="100"/>
        <v>2873.9495000000002</v>
      </c>
      <c r="U160" s="15">
        <f t="shared" si="112"/>
        <v>18000</v>
      </c>
      <c r="V160" s="15">
        <f t="shared" si="105"/>
        <v>302521</v>
      </c>
      <c r="W160" s="15">
        <f t="shared" si="106"/>
        <v>57478.99</v>
      </c>
      <c r="X160" s="15">
        <f t="shared" si="101"/>
        <v>360000</v>
      </c>
      <c r="Y160" s="16">
        <f t="shared" si="102"/>
        <v>2160.2468994692867</v>
      </c>
      <c r="Z160" s="17">
        <f t="shared" si="111"/>
        <v>0.12001371663718259</v>
      </c>
      <c r="AA160" s="144"/>
      <c r="AB160" s="139">
        <f t="shared" si="107"/>
        <v>0</v>
      </c>
      <c r="AD160" s="8">
        <f t="shared" si="113"/>
        <v>0</v>
      </c>
      <c r="AF160" s="21">
        <f t="shared" si="114"/>
        <v>0</v>
      </c>
      <c r="AH160" s="21">
        <f t="shared" si="115"/>
        <v>0</v>
      </c>
      <c r="AI160" s="20">
        <v>10</v>
      </c>
      <c r="AJ160" s="21">
        <f t="shared" si="116"/>
        <v>180000</v>
      </c>
      <c r="AL160" s="16">
        <f t="shared" si="128"/>
        <v>0</v>
      </c>
      <c r="AM160" s="22">
        <v>10</v>
      </c>
      <c r="AN160" s="16">
        <f t="shared" si="117"/>
        <v>180000</v>
      </c>
      <c r="AP160" s="16">
        <f t="shared" si="118"/>
        <v>0</v>
      </c>
      <c r="AR160" s="24">
        <f t="shared" si="119"/>
        <v>0</v>
      </c>
      <c r="AT160" s="26">
        <f t="shared" si="120"/>
        <v>0</v>
      </c>
      <c r="AV160" s="28">
        <f t="shared" si="121"/>
        <v>0</v>
      </c>
      <c r="AX160" s="32">
        <f t="shared" si="122"/>
        <v>0</v>
      </c>
      <c r="AY160" s="54"/>
      <c r="AZ160" s="32">
        <f t="shared" si="110"/>
        <v>0</v>
      </c>
      <c r="BB160" s="32">
        <f t="shared" si="123"/>
        <v>0</v>
      </c>
      <c r="BD160" s="34">
        <f t="shared" si="124"/>
        <v>0</v>
      </c>
      <c r="BF160" s="34">
        <f t="shared" si="125"/>
        <v>0</v>
      </c>
      <c r="BH160" s="34">
        <f t="shared" si="126"/>
        <v>0</v>
      </c>
      <c r="BI160" s="1"/>
      <c r="BJ160" s="1"/>
    </row>
    <row r="161" spans="1:62" ht="100.8" x14ac:dyDescent="0.3">
      <c r="A161" s="2" t="s">
        <v>53</v>
      </c>
      <c r="B161" s="2" t="s">
        <v>109</v>
      </c>
      <c r="C161" s="2" t="s">
        <v>313</v>
      </c>
      <c r="D161" s="3">
        <f t="shared" si="132"/>
        <v>153</v>
      </c>
      <c r="E161" s="2" t="s">
        <v>377</v>
      </c>
      <c r="F161" s="97" t="s">
        <v>378</v>
      </c>
      <c r="G161" s="19">
        <f t="shared" si="103"/>
        <v>50</v>
      </c>
      <c r="H161" s="2" t="s">
        <v>58</v>
      </c>
      <c r="I161" s="6">
        <v>0.19</v>
      </c>
      <c r="J161" s="37">
        <v>17647.060000000001</v>
      </c>
      <c r="K161" s="8">
        <f t="shared" si="104"/>
        <v>3352.9414000000002</v>
      </c>
      <c r="L161" s="8">
        <f t="shared" si="108"/>
        <v>21000</v>
      </c>
      <c r="M161" s="40">
        <v>15126.05</v>
      </c>
      <c r="N161" s="10">
        <f t="shared" si="97"/>
        <v>2873.9494999999997</v>
      </c>
      <c r="O161" s="10">
        <f t="shared" si="127"/>
        <v>18000</v>
      </c>
      <c r="P161" s="42">
        <v>17647.060000000001</v>
      </c>
      <c r="Q161" s="12">
        <f t="shared" si="98"/>
        <v>3352.9414000000002</v>
      </c>
      <c r="R161" s="12">
        <f t="shared" si="109"/>
        <v>21000</v>
      </c>
      <c r="S161" s="5">
        <f t="shared" si="99"/>
        <v>16806.723333333332</v>
      </c>
      <c r="T161" s="5">
        <f t="shared" si="100"/>
        <v>3193.2774333333332</v>
      </c>
      <c r="U161" s="15">
        <f t="shared" si="112"/>
        <v>20000</v>
      </c>
      <c r="V161" s="15">
        <f t="shared" si="105"/>
        <v>840336.16666666663</v>
      </c>
      <c r="W161" s="15">
        <f t="shared" si="106"/>
        <v>159663.87166666667</v>
      </c>
      <c r="X161" s="15">
        <f t="shared" si="101"/>
        <v>1000000</v>
      </c>
      <c r="Y161" s="16">
        <f t="shared" si="102"/>
        <v>1414.2135623730951</v>
      </c>
      <c r="Z161" s="17">
        <f t="shared" si="111"/>
        <v>7.0710678118654752E-2</v>
      </c>
      <c r="AA161" s="144"/>
      <c r="AB161" s="139">
        <f t="shared" si="107"/>
        <v>0</v>
      </c>
      <c r="AD161" s="8">
        <f t="shared" si="113"/>
        <v>0</v>
      </c>
      <c r="AF161" s="21">
        <f t="shared" si="114"/>
        <v>0</v>
      </c>
      <c r="AH161" s="21">
        <f t="shared" si="115"/>
        <v>0</v>
      </c>
      <c r="AJ161" s="21">
        <f t="shared" si="116"/>
        <v>0</v>
      </c>
      <c r="AL161" s="16">
        <f t="shared" si="128"/>
        <v>0</v>
      </c>
      <c r="AM161" s="22">
        <v>50</v>
      </c>
      <c r="AN161" s="16">
        <f t="shared" si="117"/>
        <v>1000000</v>
      </c>
      <c r="AP161" s="16">
        <f t="shared" si="118"/>
        <v>0</v>
      </c>
      <c r="AR161" s="24">
        <f t="shared" si="119"/>
        <v>0</v>
      </c>
      <c r="AT161" s="26">
        <f t="shared" si="120"/>
        <v>0</v>
      </c>
      <c r="AV161" s="28">
        <f t="shared" si="121"/>
        <v>0</v>
      </c>
      <c r="AX161" s="32">
        <f t="shared" si="122"/>
        <v>0</v>
      </c>
      <c r="AY161" s="54"/>
      <c r="AZ161" s="32">
        <f t="shared" si="110"/>
        <v>0</v>
      </c>
      <c r="BB161" s="32">
        <f t="shared" si="123"/>
        <v>0</v>
      </c>
      <c r="BD161" s="34">
        <f t="shared" si="124"/>
        <v>0</v>
      </c>
      <c r="BF161" s="34">
        <f t="shared" si="125"/>
        <v>0</v>
      </c>
      <c r="BH161" s="34">
        <f t="shared" si="126"/>
        <v>0</v>
      </c>
      <c r="BI161" s="1"/>
      <c r="BJ161" s="1"/>
    </row>
    <row r="162" spans="1:62" ht="14.4" x14ac:dyDescent="0.3">
      <c r="A162" s="2" t="s">
        <v>53</v>
      </c>
      <c r="B162" s="2" t="s">
        <v>109</v>
      </c>
      <c r="C162" s="2" t="s">
        <v>313</v>
      </c>
      <c r="D162" s="3">
        <f t="shared" si="132"/>
        <v>154</v>
      </c>
      <c r="E162" s="2" t="s">
        <v>379</v>
      </c>
      <c r="F162" s="2" t="s">
        <v>380</v>
      </c>
      <c r="G162" s="19">
        <f t="shared" si="103"/>
        <v>30</v>
      </c>
      <c r="H162" s="2" t="s">
        <v>58</v>
      </c>
      <c r="I162" s="6">
        <v>0.19</v>
      </c>
      <c r="J162" s="37">
        <v>109243.7</v>
      </c>
      <c r="K162" s="8">
        <f t="shared" si="104"/>
        <v>20756.303</v>
      </c>
      <c r="L162" s="8">
        <f t="shared" si="108"/>
        <v>130000</v>
      </c>
      <c r="M162" s="40">
        <v>96638.66</v>
      </c>
      <c r="N162" s="10">
        <f t="shared" si="97"/>
        <v>18361.345400000002</v>
      </c>
      <c r="O162" s="10">
        <f t="shared" si="127"/>
        <v>115000</v>
      </c>
      <c r="P162" s="42">
        <v>96638.66</v>
      </c>
      <c r="Q162" s="12">
        <f t="shared" si="98"/>
        <v>18361.345400000002</v>
      </c>
      <c r="R162" s="12">
        <f t="shared" si="109"/>
        <v>115000</v>
      </c>
      <c r="S162" s="5">
        <f t="shared" si="99"/>
        <v>100840.34000000001</v>
      </c>
      <c r="T162" s="5">
        <f t="shared" si="100"/>
        <v>19159.664600000004</v>
      </c>
      <c r="U162" s="15">
        <f t="shared" si="112"/>
        <v>120000</v>
      </c>
      <c r="V162" s="15">
        <f t="shared" si="105"/>
        <v>3025210.2</v>
      </c>
      <c r="W162" s="15">
        <f t="shared" si="106"/>
        <v>574789.93800000008</v>
      </c>
      <c r="X162" s="15">
        <f t="shared" si="101"/>
        <v>3600000</v>
      </c>
      <c r="Y162" s="16">
        <f t="shared" si="102"/>
        <v>7071.0678118654751</v>
      </c>
      <c r="Z162" s="17">
        <f t="shared" si="111"/>
        <v>5.892556509887896E-2</v>
      </c>
      <c r="AA162" s="144"/>
      <c r="AB162" s="139">
        <f t="shared" si="107"/>
        <v>0</v>
      </c>
      <c r="AD162" s="8">
        <f t="shared" si="113"/>
        <v>0</v>
      </c>
      <c r="AF162" s="21">
        <f t="shared" si="114"/>
        <v>0</v>
      </c>
      <c r="AH162" s="21">
        <f t="shared" si="115"/>
        <v>0</v>
      </c>
      <c r="AJ162" s="21">
        <f t="shared" si="116"/>
        <v>0</v>
      </c>
      <c r="AL162" s="16">
        <f>AK162*U162</f>
        <v>0</v>
      </c>
      <c r="AM162" s="22">
        <v>30</v>
      </c>
      <c r="AN162" s="16">
        <f t="shared" si="117"/>
        <v>3600000</v>
      </c>
      <c r="AP162" s="16">
        <f t="shared" si="118"/>
        <v>0</v>
      </c>
      <c r="AR162" s="24">
        <f t="shared" si="119"/>
        <v>0</v>
      </c>
      <c r="AT162" s="26">
        <f t="shared" si="120"/>
        <v>0</v>
      </c>
      <c r="AV162" s="28">
        <f t="shared" si="121"/>
        <v>0</v>
      </c>
      <c r="AX162" s="32">
        <f t="shared" si="122"/>
        <v>0</v>
      </c>
      <c r="AY162" s="54"/>
      <c r="AZ162" s="32">
        <f t="shared" si="110"/>
        <v>0</v>
      </c>
      <c r="BB162" s="32">
        <f t="shared" si="123"/>
        <v>0</v>
      </c>
      <c r="BD162" s="34">
        <f t="shared" si="124"/>
        <v>0</v>
      </c>
      <c r="BF162" s="34">
        <f t="shared" si="125"/>
        <v>0</v>
      </c>
      <c r="BH162" s="34">
        <f t="shared" si="126"/>
        <v>0</v>
      </c>
      <c r="BI162" s="1"/>
      <c r="BJ162" s="1"/>
    </row>
    <row r="163" spans="1:62" ht="14.4" x14ac:dyDescent="0.3">
      <c r="A163" s="2" t="s">
        <v>53</v>
      </c>
      <c r="B163" s="2" t="s">
        <v>109</v>
      </c>
      <c r="C163" s="2" t="s">
        <v>313</v>
      </c>
      <c r="D163" s="3">
        <f t="shared" si="132"/>
        <v>155</v>
      </c>
      <c r="E163" s="2" t="s">
        <v>381</v>
      </c>
      <c r="F163" s="2" t="s">
        <v>382</v>
      </c>
      <c r="G163" s="19">
        <f t="shared" si="103"/>
        <v>12</v>
      </c>
      <c r="H163" s="2" t="s">
        <v>58</v>
      </c>
      <c r="I163" s="6">
        <v>0.19</v>
      </c>
      <c r="J163" s="37">
        <v>210084.03</v>
      </c>
      <c r="K163" s="8">
        <f t="shared" si="104"/>
        <v>39915.965700000001</v>
      </c>
      <c r="L163" s="8">
        <f t="shared" si="108"/>
        <v>250000</v>
      </c>
      <c r="M163" s="40">
        <v>176470.59</v>
      </c>
      <c r="N163" s="10">
        <f t="shared" si="97"/>
        <v>33529.412100000001</v>
      </c>
      <c r="O163" s="10">
        <f t="shared" si="127"/>
        <v>210000</v>
      </c>
      <c r="P163" s="42">
        <v>168067.23</v>
      </c>
      <c r="Q163" s="12">
        <f t="shared" si="98"/>
        <v>31932.773700000002</v>
      </c>
      <c r="R163" s="12">
        <f t="shared" si="109"/>
        <v>200000</v>
      </c>
      <c r="S163" s="5">
        <f t="shared" si="99"/>
        <v>184873.94999999998</v>
      </c>
      <c r="T163" s="5">
        <f t="shared" si="100"/>
        <v>35126.050499999998</v>
      </c>
      <c r="U163" s="15">
        <f t="shared" si="112"/>
        <v>220000</v>
      </c>
      <c r="V163" s="15">
        <f t="shared" si="105"/>
        <v>2218487.4</v>
      </c>
      <c r="W163" s="15">
        <f t="shared" si="106"/>
        <v>421512.60599999997</v>
      </c>
      <c r="X163" s="15">
        <f t="shared" si="101"/>
        <v>2640000</v>
      </c>
      <c r="Y163" s="16">
        <f t="shared" si="102"/>
        <v>21602.468994692867</v>
      </c>
      <c r="Z163" s="17">
        <f t="shared" si="111"/>
        <v>9.8193040884967581E-2</v>
      </c>
      <c r="AA163" s="144"/>
      <c r="AB163" s="139">
        <f t="shared" si="107"/>
        <v>0</v>
      </c>
      <c r="AD163" s="8">
        <f t="shared" si="113"/>
        <v>0</v>
      </c>
      <c r="AF163" s="21">
        <f t="shared" si="114"/>
        <v>0</v>
      </c>
      <c r="AH163" s="21">
        <f t="shared" si="115"/>
        <v>0</v>
      </c>
      <c r="AJ163" s="21">
        <f t="shared" si="116"/>
        <v>0</v>
      </c>
      <c r="AL163" s="16">
        <f>AK163*U163</f>
        <v>0</v>
      </c>
      <c r="AM163" s="22">
        <v>12</v>
      </c>
      <c r="AN163" s="16">
        <f t="shared" si="117"/>
        <v>2640000</v>
      </c>
      <c r="AP163" s="16">
        <f t="shared" si="118"/>
        <v>0</v>
      </c>
      <c r="AR163" s="24">
        <f t="shared" si="119"/>
        <v>0</v>
      </c>
      <c r="AT163" s="26">
        <f t="shared" si="120"/>
        <v>0</v>
      </c>
      <c r="AV163" s="28">
        <f t="shared" si="121"/>
        <v>0</v>
      </c>
      <c r="AX163" s="32">
        <f t="shared" si="122"/>
        <v>0</v>
      </c>
      <c r="AY163" s="54"/>
      <c r="AZ163" s="32">
        <f t="shared" si="110"/>
        <v>0</v>
      </c>
      <c r="BB163" s="32">
        <f t="shared" si="123"/>
        <v>0</v>
      </c>
      <c r="BD163" s="34">
        <f t="shared" si="124"/>
        <v>0</v>
      </c>
      <c r="BF163" s="34">
        <f t="shared" si="125"/>
        <v>0</v>
      </c>
      <c r="BH163" s="34">
        <f t="shared" si="126"/>
        <v>0</v>
      </c>
      <c r="BI163" s="1"/>
      <c r="BJ163" s="1"/>
    </row>
    <row r="164" spans="1:62" ht="14.4" x14ac:dyDescent="0.3">
      <c r="A164" s="2" t="s">
        <v>53</v>
      </c>
      <c r="B164" s="2" t="s">
        <v>109</v>
      </c>
      <c r="C164" s="2" t="s">
        <v>313</v>
      </c>
      <c r="D164" s="3">
        <f t="shared" si="132"/>
        <v>156</v>
      </c>
      <c r="E164" s="2" t="s">
        <v>383</v>
      </c>
      <c r="F164" s="2" t="s">
        <v>384</v>
      </c>
      <c r="G164" s="19">
        <f t="shared" si="103"/>
        <v>19</v>
      </c>
      <c r="H164" s="2" t="s">
        <v>58</v>
      </c>
      <c r="I164" s="6">
        <v>0.19</v>
      </c>
      <c r="J164" s="37">
        <v>9411.76</v>
      </c>
      <c r="K164" s="8">
        <f t="shared" si="104"/>
        <v>1788.2344000000001</v>
      </c>
      <c r="L164" s="8">
        <f t="shared" si="108"/>
        <v>11200</v>
      </c>
      <c r="M164" s="40">
        <v>10924.37</v>
      </c>
      <c r="N164" s="10">
        <f t="shared" si="97"/>
        <v>2075.6303000000003</v>
      </c>
      <c r="O164" s="10">
        <f t="shared" si="127"/>
        <v>13000</v>
      </c>
      <c r="P164" s="42">
        <v>9915.9699999999993</v>
      </c>
      <c r="Q164" s="12">
        <f t="shared" si="98"/>
        <v>1884.0342999999998</v>
      </c>
      <c r="R164" s="12">
        <f t="shared" si="109"/>
        <v>11800</v>
      </c>
      <c r="S164" s="5">
        <f t="shared" si="99"/>
        <v>10084.033333333333</v>
      </c>
      <c r="T164" s="5">
        <f t="shared" si="100"/>
        <v>1915.9663333333333</v>
      </c>
      <c r="U164" s="15">
        <f t="shared" si="112"/>
        <v>12000</v>
      </c>
      <c r="V164" s="15">
        <f t="shared" si="105"/>
        <v>191596.63333333333</v>
      </c>
      <c r="W164" s="15">
        <f t="shared" si="106"/>
        <v>36403.36033333333</v>
      </c>
      <c r="X164" s="15">
        <f t="shared" si="101"/>
        <v>228000</v>
      </c>
      <c r="Y164" s="16">
        <f t="shared" si="102"/>
        <v>748.33147735478826</v>
      </c>
      <c r="Z164" s="17">
        <f t="shared" si="111"/>
        <v>6.2360956446232352E-2</v>
      </c>
      <c r="AA164" s="144"/>
      <c r="AB164" s="139">
        <f t="shared" si="107"/>
        <v>0</v>
      </c>
      <c r="AD164" s="8">
        <f t="shared" si="113"/>
        <v>0</v>
      </c>
      <c r="AF164" s="21">
        <f t="shared" si="114"/>
        <v>0</v>
      </c>
      <c r="AH164" s="21">
        <f t="shared" si="115"/>
        <v>0</v>
      </c>
      <c r="AI164" s="20">
        <v>3</v>
      </c>
      <c r="AJ164" s="21">
        <f t="shared" si="116"/>
        <v>36000</v>
      </c>
      <c r="AL164" s="16">
        <f t="shared" si="128"/>
        <v>0</v>
      </c>
      <c r="AM164" s="22">
        <v>15</v>
      </c>
      <c r="AN164" s="16">
        <f t="shared" si="117"/>
        <v>180000</v>
      </c>
      <c r="AP164" s="16">
        <f t="shared" si="118"/>
        <v>0</v>
      </c>
      <c r="AR164" s="24">
        <f t="shared" si="119"/>
        <v>0</v>
      </c>
      <c r="AT164" s="26">
        <f t="shared" si="120"/>
        <v>0</v>
      </c>
      <c r="AV164" s="28">
        <f t="shared" si="121"/>
        <v>0</v>
      </c>
      <c r="AX164" s="32">
        <f t="shared" si="122"/>
        <v>0</v>
      </c>
      <c r="AY164" s="54"/>
      <c r="AZ164" s="32">
        <f t="shared" si="110"/>
        <v>0</v>
      </c>
      <c r="BB164" s="32">
        <f t="shared" si="123"/>
        <v>0</v>
      </c>
      <c r="BC164" s="33">
        <v>1</v>
      </c>
      <c r="BD164" s="34">
        <f t="shared" si="124"/>
        <v>12000</v>
      </c>
      <c r="BF164" s="34">
        <f t="shared" si="125"/>
        <v>0</v>
      </c>
      <c r="BH164" s="34">
        <f t="shared" si="126"/>
        <v>0</v>
      </c>
      <c r="BI164" s="1"/>
      <c r="BJ164" s="1"/>
    </row>
    <row r="165" spans="1:62" ht="14.4" x14ac:dyDescent="0.3">
      <c r="A165" s="2" t="s">
        <v>53</v>
      </c>
      <c r="B165" s="2" t="s">
        <v>109</v>
      </c>
      <c r="C165" s="2" t="s">
        <v>313</v>
      </c>
      <c r="D165" s="3">
        <f t="shared" si="132"/>
        <v>157</v>
      </c>
      <c r="E165" s="2" t="s">
        <v>385</v>
      </c>
      <c r="F165" s="2" t="s">
        <v>386</v>
      </c>
      <c r="G165" s="19">
        <f t="shared" si="103"/>
        <v>0</v>
      </c>
      <c r="H165" s="2" t="s">
        <v>58</v>
      </c>
      <c r="I165" s="6">
        <v>0.19</v>
      </c>
      <c r="J165" s="37">
        <v>19747.900000000001</v>
      </c>
      <c r="K165" s="8">
        <f t="shared" si="104"/>
        <v>3752.1010000000001</v>
      </c>
      <c r="L165" s="8">
        <f t="shared" si="108"/>
        <v>23500</v>
      </c>
      <c r="M165" s="40">
        <v>21848.74</v>
      </c>
      <c r="N165" s="10">
        <f t="shared" si="97"/>
        <v>4151.2606000000005</v>
      </c>
      <c r="O165" s="10">
        <f t="shared" si="127"/>
        <v>26000</v>
      </c>
      <c r="P165" s="42">
        <v>21428.57</v>
      </c>
      <c r="Q165" s="12">
        <f t="shared" si="98"/>
        <v>4071.4283</v>
      </c>
      <c r="R165" s="12">
        <f t="shared" si="109"/>
        <v>25500</v>
      </c>
      <c r="S165" s="5">
        <f t="shared" si="99"/>
        <v>21008.403333333332</v>
      </c>
      <c r="T165" s="5">
        <f t="shared" si="100"/>
        <v>3991.5966333333331</v>
      </c>
      <c r="U165" s="15">
        <f t="shared" si="112"/>
        <v>25000</v>
      </c>
      <c r="V165" s="15">
        <f t="shared" si="105"/>
        <v>0</v>
      </c>
      <c r="W165" s="15">
        <f t="shared" si="106"/>
        <v>0</v>
      </c>
      <c r="X165" s="15">
        <f t="shared" si="101"/>
        <v>0</v>
      </c>
      <c r="Y165" s="16">
        <f t="shared" si="102"/>
        <v>1080.1234497346434</v>
      </c>
      <c r="Z165" s="17">
        <f t="shared" si="111"/>
        <v>4.3204937989385732E-2</v>
      </c>
      <c r="AA165" s="144"/>
      <c r="AB165" s="139">
        <f t="shared" si="107"/>
        <v>0</v>
      </c>
      <c r="AD165" s="8">
        <f t="shared" si="113"/>
        <v>0</v>
      </c>
      <c r="AF165" s="21">
        <f t="shared" si="114"/>
        <v>0</v>
      </c>
      <c r="AH165" s="21">
        <f t="shared" si="115"/>
        <v>0</v>
      </c>
      <c r="AJ165" s="21">
        <f t="shared" si="116"/>
        <v>0</v>
      </c>
      <c r="AL165" s="16">
        <f t="shared" si="128"/>
        <v>0</v>
      </c>
      <c r="AN165" s="16">
        <f t="shared" si="117"/>
        <v>0</v>
      </c>
      <c r="AP165" s="16">
        <f t="shared" si="118"/>
        <v>0</v>
      </c>
      <c r="AR165" s="24">
        <f t="shared" si="119"/>
        <v>0</v>
      </c>
      <c r="AT165" s="26">
        <f t="shared" si="120"/>
        <v>0</v>
      </c>
      <c r="AV165" s="28">
        <f t="shared" si="121"/>
        <v>0</v>
      </c>
      <c r="AX165" s="32">
        <f t="shared" si="122"/>
        <v>0</v>
      </c>
      <c r="AY165" s="54"/>
      <c r="AZ165" s="32">
        <f t="shared" si="110"/>
        <v>0</v>
      </c>
      <c r="BB165" s="32">
        <f t="shared" si="123"/>
        <v>0</v>
      </c>
      <c r="BD165" s="34">
        <f t="shared" si="124"/>
        <v>0</v>
      </c>
      <c r="BF165" s="34">
        <f t="shared" si="125"/>
        <v>0</v>
      </c>
      <c r="BH165" s="108">
        <f t="shared" si="126"/>
        <v>0</v>
      </c>
      <c r="BI165" s="111">
        <v>1</v>
      </c>
      <c r="BJ165" s="112">
        <f t="shared" ref="BJ165:BJ166" si="134">BI165*U165</f>
        <v>25000</v>
      </c>
    </row>
    <row r="166" spans="1:62" ht="14.4" x14ac:dyDescent="0.3">
      <c r="A166" s="2" t="s">
        <v>53</v>
      </c>
      <c r="B166" s="2" t="s">
        <v>109</v>
      </c>
      <c r="C166" s="2" t="s">
        <v>313</v>
      </c>
      <c r="D166" s="3">
        <f t="shared" si="132"/>
        <v>158</v>
      </c>
      <c r="E166" s="2" t="s">
        <v>387</v>
      </c>
      <c r="F166" s="91" t="s">
        <v>388</v>
      </c>
      <c r="G166" s="19">
        <f t="shared" si="103"/>
        <v>0</v>
      </c>
      <c r="H166" s="2" t="s">
        <v>58</v>
      </c>
      <c r="I166" s="6">
        <v>0.19</v>
      </c>
      <c r="J166" s="37">
        <v>3529.41</v>
      </c>
      <c r="K166" s="8">
        <f t="shared" si="104"/>
        <v>670.58789999999999</v>
      </c>
      <c r="L166" s="8">
        <f t="shared" si="108"/>
        <v>4200</v>
      </c>
      <c r="M166" s="40">
        <v>5462.18</v>
      </c>
      <c r="N166" s="10">
        <f t="shared" si="97"/>
        <v>1037.8142</v>
      </c>
      <c r="O166" s="10">
        <f t="shared" si="127"/>
        <v>6500</v>
      </c>
      <c r="P166" s="42">
        <v>3613.45</v>
      </c>
      <c r="Q166" s="12">
        <f t="shared" si="98"/>
        <v>686.55549999999994</v>
      </c>
      <c r="R166" s="12">
        <f t="shared" si="109"/>
        <v>4300</v>
      </c>
      <c r="S166" s="5">
        <f t="shared" si="99"/>
        <v>4201.68</v>
      </c>
      <c r="T166" s="5">
        <f t="shared" si="100"/>
        <v>798.31920000000002</v>
      </c>
      <c r="U166" s="15">
        <f t="shared" si="112"/>
        <v>5000</v>
      </c>
      <c r="V166" s="15">
        <f t="shared" si="105"/>
        <v>0</v>
      </c>
      <c r="W166" s="15">
        <f t="shared" si="106"/>
        <v>0</v>
      </c>
      <c r="X166" s="15">
        <f t="shared" si="101"/>
        <v>0</v>
      </c>
      <c r="Y166" s="16">
        <f t="shared" si="102"/>
        <v>1061.445555206044</v>
      </c>
      <c r="Z166" s="17">
        <f t="shared" si="111"/>
        <v>0.21228911104120879</v>
      </c>
      <c r="AA166" s="144"/>
      <c r="AB166" s="139">
        <f t="shared" si="107"/>
        <v>0</v>
      </c>
      <c r="AD166" s="8">
        <f t="shared" si="113"/>
        <v>0</v>
      </c>
      <c r="AF166" s="21">
        <f t="shared" si="114"/>
        <v>0</v>
      </c>
      <c r="AH166" s="21">
        <f t="shared" si="115"/>
        <v>0</v>
      </c>
      <c r="AJ166" s="21">
        <f t="shared" si="116"/>
        <v>0</v>
      </c>
      <c r="AL166" s="16">
        <f t="shared" si="128"/>
        <v>0</v>
      </c>
      <c r="AN166" s="16">
        <f t="shared" si="117"/>
        <v>0</v>
      </c>
      <c r="AP166" s="16">
        <f t="shared" si="118"/>
        <v>0</v>
      </c>
      <c r="AR166" s="24">
        <f t="shared" si="119"/>
        <v>0</v>
      </c>
      <c r="AT166" s="26">
        <f t="shared" si="120"/>
        <v>0</v>
      </c>
      <c r="AV166" s="28">
        <f t="shared" si="121"/>
        <v>0</v>
      </c>
      <c r="AX166" s="32">
        <f t="shared" si="122"/>
        <v>0</v>
      </c>
      <c r="AY166" s="54"/>
      <c r="AZ166" s="32">
        <f t="shared" si="110"/>
        <v>0</v>
      </c>
      <c r="BB166" s="32">
        <f t="shared" si="123"/>
        <v>0</v>
      </c>
      <c r="BD166" s="34">
        <f t="shared" si="124"/>
        <v>0</v>
      </c>
      <c r="BF166" s="34">
        <f t="shared" si="125"/>
        <v>0</v>
      </c>
      <c r="BH166" s="108">
        <f t="shared" si="126"/>
        <v>0</v>
      </c>
      <c r="BI166" s="111">
        <v>1</v>
      </c>
      <c r="BJ166" s="112">
        <f t="shared" si="134"/>
        <v>5000</v>
      </c>
    </row>
    <row r="167" spans="1:62" ht="14.4" x14ac:dyDescent="0.3">
      <c r="A167" s="2" t="s">
        <v>53</v>
      </c>
      <c r="B167" s="2" t="s">
        <v>109</v>
      </c>
      <c r="C167" s="2" t="s">
        <v>313</v>
      </c>
      <c r="D167" s="3">
        <f t="shared" si="132"/>
        <v>159</v>
      </c>
      <c r="E167" s="2" t="s">
        <v>262</v>
      </c>
      <c r="F167" s="2" t="s">
        <v>389</v>
      </c>
      <c r="G167" s="19">
        <f t="shared" si="103"/>
        <v>500</v>
      </c>
      <c r="H167" s="2" t="s">
        <v>58</v>
      </c>
      <c r="I167" s="6">
        <v>0.19</v>
      </c>
      <c r="J167" s="37">
        <v>11344.54</v>
      </c>
      <c r="K167" s="8">
        <f t="shared" si="104"/>
        <v>2155.4626000000003</v>
      </c>
      <c r="L167" s="8">
        <f t="shared" si="108"/>
        <v>13500</v>
      </c>
      <c r="M167" s="40">
        <v>13445.38</v>
      </c>
      <c r="N167" s="10">
        <f t="shared" si="97"/>
        <v>2554.6221999999998</v>
      </c>
      <c r="O167" s="10">
        <f t="shared" si="127"/>
        <v>16000</v>
      </c>
      <c r="P167" s="42">
        <v>13025.21</v>
      </c>
      <c r="Q167" s="12">
        <f t="shared" si="98"/>
        <v>2474.7898999999998</v>
      </c>
      <c r="R167" s="12">
        <f t="shared" si="109"/>
        <v>15500</v>
      </c>
      <c r="S167" s="5">
        <f t="shared" si="99"/>
        <v>12605.043333333333</v>
      </c>
      <c r="T167" s="5">
        <f t="shared" si="100"/>
        <v>2394.9582333333333</v>
      </c>
      <c r="U167" s="15">
        <f t="shared" si="112"/>
        <v>15000</v>
      </c>
      <c r="V167" s="15">
        <f t="shared" si="105"/>
        <v>6302521.666666667</v>
      </c>
      <c r="W167" s="15">
        <f t="shared" si="106"/>
        <v>1197479.1166666667</v>
      </c>
      <c r="X167" s="15">
        <f t="shared" si="101"/>
        <v>7500000</v>
      </c>
      <c r="Y167" s="16">
        <f t="shared" si="102"/>
        <v>1080.1234497346434</v>
      </c>
      <c r="Z167" s="17">
        <f t="shared" si="111"/>
        <v>7.200822998230956E-2</v>
      </c>
      <c r="AA167" s="144"/>
      <c r="AB167" s="139">
        <f t="shared" si="107"/>
        <v>0</v>
      </c>
      <c r="AD167" s="8">
        <f t="shared" si="113"/>
        <v>0</v>
      </c>
      <c r="AF167" s="21">
        <f t="shared" si="114"/>
        <v>0</v>
      </c>
      <c r="AH167" s="21">
        <f t="shared" si="115"/>
        <v>0</v>
      </c>
      <c r="AJ167" s="21">
        <f t="shared" si="116"/>
        <v>0</v>
      </c>
      <c r="AL167" s="16">
        <f t="shared" si="128"/>
        <v>0</v>
      </c>
      <c r="AN167" s="16">
        <f t="shared" si="117"/>
        <v>0</v>
      </c>
      <c r="AP167" s="16">
        <f t="shared" si="118"/>
        <v>0</v>
      </c>
      <c r="AR167" s="24">
        <f t="shared" si="119"/>
        <v>0</v>
      </c>
      <c r="AS167" s="25">
        <v>500</v>
      </c>
      <c r="AT167" s="26">
        <f t="shared" si="120"/>
        <v>7500000</v>
      </c>
      <c r="AV167" s="28">
        <f t="shared" si="121"/>
        <v>0</v>
      </c>
      <c r="AX167" s="32">
        <f t="shared" si="122"/>
        <v>0</v>
      </c>
      <c r="AY167" s="54"/>
      <c r="AZ167" s="32">
        <f t="shared" si="110"/>
        <v>0</v>
      </c>
      <c r="BB167" s="32">
        <f t="shared" si="123"/>
        <v>0</v>
      </c>
      <c r="BD167" s="34">
        <f t="shared" si="124"/>
        <v>0</v>
      </c>
      <c r="BF167" s="34">
        <f t="shared" si="125"/>
        <v>0</v>
      </c>
      <c r="BH167" s="34">
        <f t="shared" si="126"/>
        <v>0</v>
      </c>
      <c r="BI167" s="1"/>
      <c r="BJ167" s="1"/>
    </row>
    <row r="168" spans="1:62" ht="14.4" x14ac:dyDescent="0.3">
      <c r="A168" s="2" t="s">
        <v>53</v>
      </c>
      <c r="B168" s="2" t="s">
        <v>109</v>
      </c>
      <c r="C168" s="2" t="s">
        <v>104</v>
      </c>
      <c r="D168" s="3">
        <f t="shared" si="132"/>
        <v>160</v>
      </c>
      <c r="E168" s="2" t="s">
        <v>390</v>
      </c>
      <c r="F168" s="2" t="s">
        <v>391</v>
      </c>
      <c r="G168" s="19">
        <f t="shared" si="103"/>
        <v>0</v>
      </c>
      <c r="H168" s="2" t="s">
        <v>58</v>
      </c>
      <c r="I168" s="6">
        <v>0.19</v>
      </c>
      <c r="J168" s="37">
        <v>2268907.56</v>
      </c>
      <c r="K168" s="8">
        <f t="shared" si="104"/>
        <v>431092.43640000001</v>
      </c>
      <c r="L168" s="8">
        <f t="shared" si="108"/>
        <v>2700000</v>
      </c>
      <c r="M168" s="40">
        <v>2689075.63</v>
      </c>
      <c r="N168" s="10">
        <f t="shared" si="97"/>
        <v>510924.36969999998</v>
      </c>
      <c r="O168" s="10">
        <f t="shared" si="127"/>
        <v>3200000</v>
      </c>
      <c r="P168" s="42">
        <v>2605042.02</v>
      </c>
      <c r="Q168" s="12">
        <f t="shared" si="98"/>
        <v>494957.98379999999</v>
      </c>
      <c r="R168" s="12">
        <f t="shared" si="109"/>
        <v>3100000</v>
      </c>
      <c r="S168" s="5">
        <f t="shared" si="99"/>
        <v>2521008.4033333329</v>
      </c>
      <c r="T168" s="5">
        <f t="shared" si="100"/>
        <v>478991.59663333325</v>
      </c>
      <c r="U168" s="15">
        <f t="shared" si="112"/>
        <v>3000000</v>
      </c>
      <c r="V168" s="15">
        <f t="shared" si="105"/>
        <v>0</v>
      </c>
      <c r="W168" s="15">
        <f t="shared" si="106"/>
        <v>0</v>
      </c>
      <c r="X168" s="15">
        <f t="shared" si="101"/>
        <v>0</v>
      </c>
      <c r="Y168" s="16">
        <f t="shared" si="102"/>
        <v>216024.68994692867</v>
      </c>
      <c r="Z168" s="17">
        <f t="shared" si="111"/>
        <v>7.200822998230956E-2</v>
      </c>
      <c r="AA168" s="144"/>
      <c r="AB168" s="139">
        <f t="shared" si="107"/>
        <v>0</v>
      </c>
      <c r="AD168" s="8">
        <f t="shared" si="113"/>
        <v>0</v>
      </c>
      <c r="AF168" s="21">
        <f t="shared" si="114"/>
        <v>0</v>
      </c>
      <c r="AH168" s="21">
        <f t="shared" si="115"/>
        <v>0</v>
      </c>
      <c r="AJ168" s="21">
        <f t="shared" si="116"/>
        <v>0</v>
      </c>
      <c r="AL168" s="16">
        <f t="shared" si="128"/>
        <v>0</v>
      </c>
      <c r="AN168" s="16">
        <f t="shared" si="117"/>
        <v>0</v>
      </c>
      <c r="AP168" s="16">
        <f t="shared" si="118"/>
        <v>0</v>
      </c>
      <c r="AR168" s="24">
        <f t="shared" si="119"/>
        <v>0</v>
      </c>
      <c r="AT168" s="26">
        <f t="shared" si="120"/>
        <v>0</v>
      </c>
      <c r="AV168" s="28">
        <f t="shared" si="121"/>
        <v>0</v>
      </c>
      <c r="AX168" s="32">
        <f t="shared" si="122"/>
        <v>0</v>
      </c>
      <c r="AY168" s="54"/>
      <c r="AZ168" s="32">
        <f t="shared" si="110"/>
        <v>0</v>
      </c>
      <c r="BB168" s="32">
        <f t="shared" si="123"/>
        <v>0</v>
      </c>
      <c r="BD168" s="34">
        <f t="shared" si="124"/>
        <v>0</v>
      </c>
      <c r="BF168" s="34">
        <f t="shared" si="125"/>
        <v>0</v>
      </c>
      <c r="BH168" s="108">
        <f t="shared" si="126"/>
        <v>0</v>
      </c>
      <c r="BI168" s="111">
        <v>1</v>
      </c>
      <c r="BJ168" s="112">
        <f t="shared" ref="BJ168:BJ174" si="135">BI168*U168</f>
        <v>3000000</v>
      </c>
    </row>
    <row r="169" spans="1:62" ht="14.4" x14ac:dyDescent="0.3">
      <c r="A169" s="2" t="s">
        <v>53</v>
      </c>
      <c r="B169" s="2" t="s">
        <v>109</v>
      </c>
      <c r="C169" s="2" t="s">
        <v>104</v>
      </c>
      <c r="D169" s="3">
        <f t="shared" si="132"/>
        <v>161</v>
      </c>
      <c r="E169" s="2" t="s">
        <v>392</v>
      </c>
      <c r="F169" s="2" t="s">
        <v>393</v>
      </c>
      <c r="G169" s="19">
        <f t="shared" si="103"/>
        <v>0</v>
      </c>
      <c r="H169" s="2" t="s">
        <v>58</v>
      </c>
      <c r="I169" s="6">
        <v>0.19</v>
      </c>
      <c r="J169" s="37">
        <v>3865546.22</v>
      </c>
      <c r="K169" s="8">
        <f t="shared" si="104"/>
        <v>734453.7818</v>
      </c>
      <c r="L169" s="8">
        <f t="shared" si="108"/>
        <v>4600000</v>
      </c>
      <c r="M169" s="40">
        <v>4201680.67</v>
      </c>
      <c r="N169" s="10">
        <f t="shared" si="97"/>
        <v>798319.3273</v>
      </c>
      <c r="O169" s="10">
        <f t="shared" si="127"/>
        <v>5000000</v>
      </c>
      <c r="P169" s="42">
        <v>3277310.92</v>
      </c>
      <c r="Q169" s="12">
        <f t="shared" si="98"/>
        <v>622689.07479999994</v>
      </c>
      <c r="R169" s="12">
        <f t="shared" si="109"/>
        <v>3900000</v>
      </c>
      <c r="S169" s="5">
        <f t="shared" si="99"/>
        <v>3781512.6033333335</v>
      </c>
      <c r="T169" s="5">
        <f t="shared" si="100"/>
        <v>718487.39463333343</v>
      </c>
      <c r="U169" s="15">
        <f t="shared" si="112"/>
        <v>4500000</v>
      </c>
      <c r="V169" s="15">
        <f t="shared" si="105"/>
        <v>0</v>
      </c>
      <c r="W169" s="15">
        <f t="shared" si="106"/>
        <v>0</v>
      </c>
      <c r="X169" s="15">
        <f t="shared" si="101"/>
        <v>0</v>
      </c>
      <c r="Y169" s="16">
        <f t="shared" si="102"/>
        <v>454606.05656619521</v>
      </c>
      <c r="Z169" s="17">
        <f t="shared" si="111"/>
        <v>0.10102356812582115</v>
      </c>
      <c r="AA169" s="144"/>
      <c r="AB169" s="139">
        <f t="shared" si="107"/>
        <v>0</v>
      </c>
      <c r="AD169" s="8">
        <f t="shared" si="113"/>
        <v>0</v>
      </c>
      <c r="AF169" s="21">
        <f t="shared" si="114"/>
        <v>0</v>
      </c>
      <c r="AH169" s="21">
        <f t="shared" si="115"/>
        <v>0</v>
      </c>
      <c r="AJ169" s="21">
        <f t="shared" si="116"/>
        <v>0</v>
      </c>
      <c r="AL169" s="16">
        <f t="shared" si="128"/>
        <v>0</v>
      </c>
      <c r="AN169" s="16">
        <f t="shared" si="117"/>
        <v>0</v>
      </c>
      <c r="AP169" s="16">
        <f t="shared" si="118"/>
        <v>0</v>
      </c>
      <c r="AR169" s="24">
        <f t="shared" si="119"/>
        <v>0</v>
      </c>
      <c r="AT169" s="26">
        <f t="shared" si="120"/>
        <v>0</v>
      </c>
      <c r="AV169" s="28">
        <f t="shared" si="121"/>
        <v>0</v>
      </c>
      <c r="AX169" s="32">
        <f t="shared" si="122"/>
        <v>0</v>
      </c>
      <c r="AY169" s="54"/>
      <c r="AZ169" s="32">
        <f t="shared" si="110"/>
        <v>0</v>
      </c>
      <c r="BB169" s="32">
        <f t="shared" si="123"/>
        <v>0</v>
      </c>
      <c r="BD169" s="34">
        <f t="shared" si="124"/>
        <v>0</v>
      </c>
      <c r="BF169" s="34">
        <f t="shared" si="125"/>
        <v>0</v>
      </c>
      <c r="BH169" s="108">
        <f t="shared" si="126"/>
        <v>0</v>
      </c>
      <c r="BI169" s="111">
        <v>1</v>
      </c>
      <c r="BJ169" s="112">
        <f t="shared" si="135"/>
        <v>4500000</v>
      </c>
    </row>
    <row r="170" spans="1:62" ht="14.4" x14ac:dyDescent="0.3">
      <c r="A170" s="2" t="s">
        <v>53</v>
      </c>
      <c r="B170" s="2" t="s">
        <v>109</v>
      </c>
      <c r="C170" s="2" t="s">
        <v>104</v>
      </c>
      <c r="D170" s="3">
        <f t="shared" si="132"/>
        <v>162</v>
      </c>
      <c r="E170" s="2" t="s">
        <v>394</v>
      </c>
      <c r="F170" s="2" t="s">
        <v>395</v>
      </c>
      <c r="G170" s="19">
        <f t="shared" si="103"/>
        <v>0</v>
      </c>
      <c r="H170" s="2" t="s">
        <v>149</v>
      </c>
      <c r="I170" s="6">
        <v>0.19</v>
      </c>
      <c r="J170" s="37">
        <v>113445.38</v>
      </c>
      <c r="K170" s="8">
        <f t="shared" si="104"/>
        <v>21554.622200000002</v>
      </c>
      <c r="L170" s="8">
        <f t="shared" si="108"/>
        <v>135000</v>
      </c>
      <c r="M170" s="40">
        <v>151260.5</v>
      </c>
      <c r="N170" s="10">
        <f t="shared" si="97"/>
        <v>28739.494999999999</v>
      </c>
      <c r="O170" s="10">
        <f t="shared" si="127"/>
        <v>180000</v>
      </c>
      <c r="P170" s="42">
        <v>113445.38</v>
      </c>
      <c r="Q170" s="12">
        <f t="shared" si="98"/>
        <v>21554.622200000002</v>
      </c>
      <c r="R170" s="12">
        <f t="shared" si="109"/>
        <v>135000</v>
      </c>
      <c r="S170" s="5">
        <f t="shared" si="99"/>
        <v>126050.42</v>
      </c>
      <c r="T170" s="5">
        <f t="shared" si="100"/>
        <v>23949.5798</v>
      </c>
      <c r="U170" s="15">
        <f t="shared" si="112"/>
        <v>150000</v>
      </c>
      <c r="V170" s="15">
        <f t="shared" si="105"/>
        <v>0</v>
      </c>
      <c r="W170" s="15">
        <f t="shared" si="106"/>
        <v>0</v>
      </c>
      <c r="X170" s="15">
        <f t="shared" si="101"/>
        <v>0</v>
      </c>
      <c r="Y170" s="16">
        <f t="shared" si="102"/>
        <v>21213.203435596424</v>
      </c>
      <c r="Z170" s="17">
        <f t="shared" si="111"/>
        <v>0.1414213562373095</v>
      </c>
      <c r="AA170" s="144"/>
      <c r="AB170" s="139">
        <f t="shared" si="107"/>
        <v>0</v>
      </c>
      <c r="AD170" s="8">
        <f t="shared" si="113"/>
        <v>0</v>
      </c>
      <c r="AF170" s="21">
        <f t="shared" si="114"/>
        <v>0</v>
      </c>
      <c r="AH170" s="21">
        <f t="shared" si="115"/>
        <v>0</v>
      </c>
      <c r="AJ170" s="21">
        <f t="shared" si="116"/>
        <v>0</v>
      </c>
      <c r="AL170" s="16">
        <f t="shared" si="128"/>
        <v>0</v>
      </c>
      <c r="AN170" s="16">
        <f t="shared" si="117"/>
        <v>0</v>
      </c>
      <c r="AP170" s="16">
        <f t="shared" si="118"/>
        <v>0</v>
      </c>
      <c r="AR170" s="24">
        <f t="shared" si="119"/>
        <v>0</v>
      </c>
      <c r="AT170" s="26">
        <f t="shared" si="120"/>
        <v>0</v>
      </c>
      <c r="AV170" s="28">
        <f t="shared" si="121"/>
        <v>0</v>
      </c>
      <c r="AX170" s="32">
        <f t="shared" si="122"/>
        <v>0</v>
      </c>
      <c r="AY170" s="54"/>
      <c r="AZ170" s="32">
        <f t="shared" si="110"/>
        <v>0</v>
      </c>
      <c r="BB170" s="32">
        <f t="shared" si="123"/>
        <v>0</v>
      </c>
      <c r="BD170" s="34">
        <f t="shared" si="124"/>
        <v>0</v>
      </c>
      <c r="BF170" s="34">
        <f t="shared" si="125"/>
        <v>0</v>
      </c>
      <c r="BH170" s="108">
        <f t="shared" si="126"/>
        <v>0</v>
      </c>
      <c r="BI170" s="111">
        <v>1</v>
      </c>
      <c r="BJ170" s="112">
        <f t="shared" si="135"/>
        <v>150000</v>
      </c>
    </row>
    <row r="171" spans="1:62" ht="14.4" x14ac:dyDescent="0.3">
      <c r="A171" s="2" t="s">
        <v>53</v>
      </c>
      <c r="B171" s="2" t="s">
        <v>109</v>
      </c>
      <c r="C171" s="2" t="s">
        <v>104</v>
      </c>
      <c r="D171" s="3">
        <f t="shared" si="132"/>
        <v>163</v>
      </c>
      <c r="E171" s="2" t="s">
        <v>396</v>
      </c>
      <c r="F171" s="2" t="s">
        <v>397</v>
      </c>
      <c r="G171" s="19">
        <f t="shared" si="103"/>
        <v>0</v>
      </c>
      <c r="H171" s="2" t="s">
        <v>149</v>
      </c>
      <c r="I171" s="6">
        <v>0.19</v>
      </c>
      <c r="J171" s="37">
        <v>94117.65</v>
      </c>
      <c r="K171" s="8">
        <f t="shared" si="104"/>
        <v>17882.353499999997</v>
      </c>
      <c r="L171" s="8">
        <f t="shared" si="108"/>
        <v>112000</v>
      </c>
      <c r="M171" s="40">
        <v>79831.929999999993</v>
      </c>
      <c r="N171" s="10">
        <f t="shared" si="97"/>
        <v>15168.066699999999</v>
      </c>
      <c r="O171" s="10">
        <f t="shared" si="127"/>
        <v>95000</v>
      </c>
      <c r="P171" s="42">
        <v>78151.259999999995</v>
      </c>
      <c r="Q171" s="12">
        <f t="shared" si="98"/>
        <v>14848.739399999999</v>
      </c>
      <c r="R171" s="12">
        <f t="shared" si="109"/>
        <v>93000</v>
      </c>
      <c r="S171" s="5">
        <f t="shared" si="99"/>
        <v>84033.613333333327</v>
      </c>
      <c r="T171" s="5">
        <f t="shared" si="100"/>
        <v>15966.386533333332</v>
      </c>
      <c r="U171" s="15">
        <f t="shared" si="112"/>
        <v>100000</v>
      </c>
      <c r="V171" s="15">
        <f t="shared" si="105"/>
        <v>0</v>
      </c>
      <c r="W171" s="15">
        <f t="shared" si="106"/>
        <v>0</v>
      </c>
      <c r="X171" s="15">
        <f t="shared" si="101"/>
        <v>0</v>
      </c>
      <c r="Y171" s="16">
        <f t="shared" si="102"/>
        <v>8524.474568362948</v>
      </c>
      <c r="Z171" s="17">
        <f t="shared" si="111"/>
        <v>8.5244745683629483E-2</v>
      </c>
      <c r="AA171" s="144"/>
      <c r="AB171" s="139">
        <f t="shared" si="107"/>
        <v>0</v>
      </c>
      <c r="AD171" s="8">
        <f t="shared" si="113"/>
        <v>0</v>
      </c>
      <c r="AF171" s="21">
        <f t="shared" si="114"/>
        <v>0</v>
      </c>
      <c r="AH171" s="21">
        <f t="shared" si="115"/>
        <v>0</v>
      </c>
      <c r="AJ171" s="21">
        <f t="shared" si="116"/>
        <v>0</v>
      </c>
      <c r="AL171" s="16">
        <f t="shared" si="128"/>
        <v>0</v>
      </c>
      <c r="AN171" s="16">
        <f t="shared" si="117"/>
        <v>0</v>
      </c>
      <c r="AP171" s="16">
        <f t="shared" si="118"/>
        <v>0</v>
      </c>
      <c r="AR171" s="24">
        <f t="shared" si="119"/>
        <v>0</v>
      </c>
      <c r="AT171" s="26">
        <f t="shared" si="120"/>
        <v>0</v>
      </c>
      <c r="AV171" s="28">
        <f t="shared" si="121"/>
        <v>0</v>
      </c>
      <c r="AX171" s="32">
        <f t="shared" si="122"/>
        <v>0</v>
      </c>
      <c r="AY171" s="54"/>
      <c r="AZ171" s="32">
        <f t="shared" si="110"/>
        <v>0</v>
      </c>
      <c r="BB171" s="32">
        <f t="shared" si="123"/>
        <v>0</v>
      </c>
      <c r="BD171" s="34">
        <f t="shared" si="124"/>
        <v>0</v>
      </c>
      <c r="BF171" s="34">
        <f t="shared" si="125"/>
        <v>0</v>
      </c>
      <c r="BH171" s="108">
        <f t="shared" si="126"/>
        <v>0</v>
      </c>
      <c r="BI171" s="111">
        <v>1</v>
      </c>
      <c r="BJ171" s="112">
        <f t="shared" si="135"/>
        <v>100000</v>
      </c>
    </row>
    <row r="172" spans="1:62" ht="14.4" x14ac:dyDescent="0.3">
      <c r="A172" s="2" t="s">
        <v>53</v>
      </c>
      <c r="B172" s="2" t="s">
        <v>109</v>
      </c>
      <c r="C172" s="2" t="s">
        <v>104</v>
      </c>
      <c r="D172" s="3">
        <f t="shared" si="132"/>
        <v>164</v>
      </c>
      <c r="E172" s="2" t="s">
        <v>398</v>
      </c>
      <c r="F172" s="2" t="s">
        <v>399</v>
      </c>
      <c r="G172" s="19">
        <f t="shared" si="103"/>
        <v>0</v>
      </c>
      <c r="H172" s="2" t="s">
        <v>149</v>
      </c>
      <c r="I172" s="6">
        <v>0.19</v>
      </c>
      <c r="J172" s="37">
        <v>126050.42</v>
      </c>
      <c r="K172" s="8">
        <f t="shared" si="104"/>
        <v>23949.5798</v>
      </c>
      <c r="L172" s="8">
        <f t="shared" si="108"/>
        <v>150000</v>
      </c>
      <c r="M172" s="40">
        <v>84033.61</v>
      </c>
      <c r="N172" s="10">
        <f t="shared" si="97"/>
        <v>15966.385900000001</v>
      </c>
      <c r="O172" s="10">
        <f t="shared" si="127"/>
        <v>100000</v>
      </c>
      <c r="P172" s="42">
        <v>92436.97</v>
      </c>
      <c r="Q172" s="12">
        <f t="shared" si="98"/>
        <v>17563.024300000001</v>
      </c>
      <c r="R172" s="12">
        <f t="shared" si="109"/>
        <v>110000</v>
      </c>
      <c r="S172" s="5">
        <f t="shared" si="99"/>
        <v>100840.33333333333</v>
      </c>
      <c r="T172" s="5">
        <f t="shared" si="100"/>
        <v>19159.663333333334</v>
      </c>
      <c r="U172" s="15">
        <f t="shared" si="112"/>
        <v>120000</v>
      </c>
      <c r="V172" s="15">
        <f t="shared" si="105"/>
        <v>0</v>
      </c>
      <c r="W172" s="15">
        <f t="shared" si="106"/>
        <v>0</v>
      </c>
      <c r="X172" s="15">
        <f t="shared" si="101"/>
        <v>0</v>
      </c>
      <c r="Y172" s="16">
        <f t="shared" si="102"/>
        <v>21602.468994692867</v>
      </c>
      <c r="Z172" s="17">
        <f t="shared" si="111"/>
        <v>0.18002057495577389</v>
      </c>
      <c r="AA172" s="144"/>
      <c r="AB172" s="139">
        <f t="shared" si="107"/>
        <v>0</v>
      </c>
      <c r="AD172" s="8">
        <f t="shared" si="113"/>
        <v>0</v>
      </c>
      <c r="AF172" s="21">
        <f t="shared" si="114"/>
        <v>0</v>
      </c>
      <c r="AH172" s="21">
        <f t="shared" si="115"/>
        <v>0</v>
      </c>
      <c r="AJ172" s="21">
        <f t="shared" si="116"/>
        <v>0</v>
      </c>
      <c r="AL172" s="16">
        <f t="shared" si="128"/>
        <v>0</v>
      </c>
      <c r="AN172" s="16">
        <f t="shared" si="117"/>
        <v>0</v>
      </c>
      <c r="AP172" s="16">
        <f t="shared" si="118"/>
        <v>0</v>
      </c>
      <c r="AR172" s="24">
        <f t="shared" si="119"/>
        <v>0</v>
      </c>
      <c r="AT172" s="26">
        <f t="shared" si="120"/>
        <v>0</v>
      </c>
      <c r="AV172" s="28">
        <f t="shared" si="121"/>
        <v>0</v>
      </c>
      <c r="AX172" s="32">
        <f t="shared" si="122"/>
        <v>0</v>
      </c>
      <c r="AY172" s="54"/>
      <c r="AZ172" s="32">
        <f t="shared" si="110"/>
        <v>0</v>
      </c>
      <c r="BB172" s="32">
        <f t="shared" si="123"/>
        <v>0</v>
      </c>
      <c r="BD172" s="34">
        <f t="shared" si="124"/>
        <v>0</v>
      </c>
      <c r="BF172" s="34">
        <f t="shared" si="125"/>
        <v>0</v>
      </c>
      <c r="BH172" s="108">
        <f t="shared" si="126"/>
        <v>0</v>
      </c>
      <c r="BI172" s="111">
        <v>1</v>
      </c>
      <c r="BJ172" s="112">
        <f t="shared" si="135"/>
        <v>120000</v>
      </c>
    </row>
    <row r="173" spans="1:62" ht="14.4" x14ac:dyDescent="0.3">
      <c r="A173" s="2" t="s">
        <v>53</v>
      </c>
      <c r="B173" s="2" t="s">
        <v>109</v>
      </c>
      <c r="C173" s="2" t="s">
        <v>104</v>
      </c>
      <c r="D173" s="3">
        <f t="shared" si="132"/>
        <v>165</v>
      </c>
      <c r="E173" s="2" t="s">
        <v>400</v>
      </c>
      <c r="F173" s="2" t="s">
        <v>401</v>
      </c>
      <c r="G173" s="19">
        <f t="shared" si="103"/>
        <v>0</v>
      </c>
      <c r="H173" s="2" t="s">
        <v>149</v>
      </c>
      <c r="I173" s="6">
        <v>0.19</v>
      </c>
      <c r="J173" s="37">
        <v>294117.65000000002</v>
      </c>
      <c r="K173" s="8">
        <f t="shared" si="104"/>
        <v>55882.353500000005</v>
      </c>
      <c r="L173" s="8">
        <f t="shared" si="108"/>
        <v>350000</v>
      </c>
      <c r="M173" s="40">
        <v>193277.31</v>
      </c>
      <c r="N173" s="10">
        <f t="shared" si="97"/>
        <v>36722.688900000001</v>
      </c>
      <c r="O173" s="10">
        <f t="shared" si="127"/>
        <v>230000</v>
      </c>
      <c r="P173" s="42">
        <v>268907.56</v>
      </c>
      <c r="Q173" s="12">
        <f t="shared" si="98"/>
        <v>51092.436399999999</v>
      </c>
      <c r="R173" s="12">
        <f t="shared" si="109"/>
        <v>320000</v>
      </c>
      <c r="S173" s="5">
        <f t="shared" si="99"/>
        <v>252100.84</v>
      </c>
      <c r="T173" s="5">
        <f t="shared" si="100"/>
        <v>47899.159599999999</v>
      </c>
      <c r="U173" s="15">
        <f t="shared" si="112"/>
        <v>300000</v>
      </c>
      <c r="V173" s="15">
        <f t="shared" si="105"/>
        <v>0</v>
      </c>
      <c r="W173" s="15">
        <f t="shared" si="106"/>
        <v>0</v>
      </c>
      <c r="X173" s="15">
        <f t="shared" si="101"/>
        <v>0</v>
      </c>
      <c r="Y173" s="16">
        <f t="shared" si="102"/>
        <v>50990.195135927846</v>
      </c>
      <c r="Z173" s="17">
        <f t="shared" si="111"/>
        <v>0.16996731711975949</v>
      </c>
      <c r="AA173" s="144"/>
      <c r="AB173" s="139">
        <f t="shared" si="107"/>
        <v>0</v>
      </c>
      <c r="AD173" s="8">
        <f t="shared" si="113"/>
        <v>0</v>
      </c>
      <c r="AF173" s="21">
        <f t="shared" si="114"/>
        <v>0</v>
      </c>
      <c r="AH173" s="21">
        <f t="shared" si="115"/>
        <v>0</v>
      </c>
      <c r="AJ173" s="21">
        <f t="shared" si="116"/>
        <v>0</v>
      </c>
      <c r="AL173" s="16">
        <f t="shared" si="128"/>
        <v>0</v>
      </c>
      <c r="AN173" s="16">
        <f t="shared" si="117"/>
        <v>0</v>
      </c>
      <c r="AP173" s="16">
        <f t="shared" si="118"/>
        <v>0</v>
      </c>
      <c r="AR173" s="24">
        <f t="shared" si="119"/>
        <v>0</v>
      </c>
      <c r="AT173" s="26">
        <f t="shared" si="120"/>
        <v>0</v>
      </c>
      <c r="AV173" s="28">
        <f t="shared" si="121"/>
        <v>0</v>
      </c>
      <c r="AX173" s="32">
        <f t="shared" si="122"/>
        <v>0</v>
      </c>
      <c r="AY173" s="54"/>
      <c r="AZ173" s="32">
        <f t="shared" si="110"/>
        <v>0</v>
      </c>
      <c r="BB173" s="32">
        <f t="shared" si="123"/>
        <v>0</v>
      </c>
      <c r="BD173" s="34">
        <f t="shared" si="124"/>
        <v>0</v>
      </c>
      <c r="BF173" s="34">
        <f t="shared" si="125"/>
        <v>0</v>
      </c>
      <c r="BH173" s="108">
        <f t="shared" si="126"/>
        <v>0</v>
      </c>
      <c r="BI173" s="111">
        <v>1</v>
      </c>
      <c r="BJ173" s="112">
        <f t="shared" si="135"/>
        <v>300000</v>
      </c>
    </row>
    <row r="174" spans="1:62" ht="14.4" x14ac:dyDescent="0.3">
      <c r="A174" s="2" t="s">
        <v>53</v>
      </c>
      <c r="B174" s="2" t="s">
        <v>109</v>
      </c>
      <c r="C174" s="2" t="s">
        <v>104</v>
      </c>
      <c r="D174" s="3">
        <f t="shared" si="132"/>
        <v>166</v>
      </c>
      <c r="E174" s="2" t="s">
        <v>402</v>
      </c>
      <c r="F174" s="2" t="s">
        <v>403</v>
      </c>
      <c r="G174" s="19">
        <f t="shared" si="103"/>
        <v>0</v>
      </c>
      <c r="H174" s="2" t="s">
        <v>149</v>
      </c>
      <c r="I174" s="6">
        <v>0.19</v>
      </c>
      <c r="J174" s="37">
        <v>319327.73</v>
      </c>
      <c r="K174" s="8">
        <f t="shared" si="104"/>
        <v>60672.268700000001</v>
      </c>
      <c r="L174" s="8">
        <f t="shared" si="108"/>
        <v>380000</v>
      </c>
      <c r="M174" s="40">
        <v>268907.56</v>
      </c>
      <c r="N174" s="10">
        <f t="shared" si="97"/>
        <v>51092.436399999999</v>
      </c>
      <c r="O174" s="10">
        <f t="shared" si="127"/>
        <v>320000</v>
      </c>
      <c r="P174" s="42">
        <v>294117.65000000002</v>
      </c>
      <c r="Q174" s="12">
        <f t="shared" si="98"/>
        <v>55882.353500000005</v>
      </c>
      <c r="R174" s="12">
        <f t="shared" si="109"/>
        <v>350000</v>
      </c>
      <c r="S174" s="5">
        <f t="shared" si="99"/>
        <v>294117.64666666667</v>
      </c>
      <c r="T174" s="5">
        <f t="shared" si="100"/>
        <v>55882.352866666668</v>
      </c>
      <c r="U174" s="15">
        <f t="shared" si="112"/>
        <v>350000</v>
      </c>
      <c r="V174" s="15">
        <f t="shared" si="105"/>
        <v>0</v>
      </c>
      <c r="W174" s="15">
        <f t="shared" si="106"/>
        <v>0</v>
      </c>
      <c r="X174" s="15">
        <f t="shared" si="101"/>
        <v>0</v>
      </c>
      <c r="Y174" s="16">
        <f t="shared" si="102"/>
        <v>24494.89742783178</v>
      </c>
      <c r="Z174" s="17">
        <f t="shared" si="111"/>
        <v>6.9985421222376512E-2</v>
      </c>
      <c r="AA174" s="144"/>
      <c r="AB174" s="139">
        <f t="shared" si="107"/>
        <v>0</v>
      </c>
      <c r="AD174" s="8">
        <f t="shared" si="113"/>
        <v>0</v>
      </c>
      <c r="AF174" s="21">
        <f t="shared" si="114"/>
        <v>0</v>
      </c>
      <c r="AH174" s="21">
        <f t="shared" si="115"/>
        <v>0</v>
      </c>
      <c r="AJ174" s="21">
        <f t="shared" si="116"/>
        <v>0</v>
      </c>
      <c r="AL174" s="16">
        <f t="shared" si="128"/>
        <v>0</v>
      </c>
      <c r="AN174" s="16">
        <f t="shared" si="117"/>
        <v>0</v>
      </c>
      <c r="AP174" s="16">
        <f t="shared" si="118"/>
        <v>0</v>
      </c>
      <c r="AR174" s="24">
        <f t="shared" si="119"/>
        <v>0</v>
      </c>
      <c r="AT174" s="26">
        <f t="shared" si="120"/>
        <v>0</v>
      </c>
      <c r="AV174" s="28">
        <f t="shared" si="121"/>
        <v>0</v>
      </c>
      <c r="AX174" s="32">
        <f t="shared" si="122"/>
        <v>0</v>
      </c>
      <c r="AY174" s="54"/>
      <c r="AZ174" s="32">
        <f t="shared" si="110"/>
        <v>0</v>
      </c>
      <c r="BB174" s="32">
        <f t="shared" si="123"/>
        <v>0</v>
      </c>
      <c r="BD174" s="34">
        <f t="shared" si="124"/>
        <v>0</v>
      </c>
      <c r="BF174" s="34">
        <f t="shared" si="125"/>
        <v>0</v>
      </c>
      <c r="BH174" s="108">
        <f t="shared" si="126"/>
        <v>0</v>
      </c>
      <c r="BI174" s="111">
        <v>1</v>
      </c>
      <c r="BJ174" s="112">
        <f t="shared" si="135"/>
        <v>350000</v>
      </c>
    </row>
    <row r="175" spans="1:62" ht="14.4" x14ac:dyDescent="0.3">
      <c r="A175" s="2" t="s">
        <v>53</v>
      </c>
      <c r="B175" s="2" t="s">
        <v>109</v>
      </c>
      <c r="C175" s="2" t="s">
        <v>104</v>
      </c>
      <c r="D175" s="3">
        <f t="shared" si="132"/>
        <v>167</v>
      </c>
      <c r="E175" s="2" t="s">
        <v>404</v>
      </c>
      <c r="F175" s="2" t="s">
        <v>405</v>
      </c>
      <c r="G175" s="19">
        <f t="shared" si="103"/>
        <v>25</v>
      </c>
      <c r="H175" s="2" t="s">
        <v>149</v>
      </c>
      <c r="I175" s="6">
        <v>0.19</v>
      </c>
      <c r="J175" s="37">
        <v>40336.129999999997</v>
      </c>
      <c r="K175" s="8">
        <f t="shared" si="104"/>
        <v>7663.8646999999992</v>
      </c>
      <c r="L175" s="8">
        <f t="shared" si="108"/>
        <v>48000</v>
      </c>
      <c r="M175" s="40">
        <v>37815.129999999997</v>
      </c>
      <c r="N175" s="10">
        <f t="shared" si="97"/>
        <v>7184.8746999999994</v>
      </c>
      <c r="O175" s="10">
        <f t="shared" si="127"/>
        <v>45000</v>
      </c>
      <c r="P175" s="42">
        <v>47899.16</v>
      </c>
      <c r="Q175" s="12">
        <f t="shared" si="98"/>
        <v>9100.840400000001</v>
      </c>
      <c r="R175" s="12">
        <f t="shared" si="109"/>
        <v>57000</v>
      </c>
      <c r="S175" s="5">
        <f t="shared" si="99"/>
        <v>42016.806666666664</v>
      </c>
      <c r="T175" s="5">
        <f t="shared" si="100"/>
        <v>7983.1932666666662</v>
      </c>
      <c r="U175" s="15">
        <f t="shared" si="112"/>
        <v>50000</v>
      </c>
      <c r="V175" s="15">
        <f t="shared" si="105"/>
        <v>1050420.1666666665</v>
      </c>
      <c r="W175" s="15">
        <f t="shared" si="106"/>
        <v>199579.83166666664</v>
      </c>
      <c r="X175" s="15">
        <f t="shared" si="101"/>
        <v>1250000</v>
      </c>
      <c r="Y175" s="16">
        <f t="shared" si="102"/>
        <v>5099.0195135927852</v>
      </c>
      <c r="Z175" s="17">
        <f t="shared" si="111"/>
        <v>0.10198039027185571</v>
      </c>
      <c r="AA175" s="144"/>
      <c r="AB175" s="139">
        <f t="shared" si="107"/>
        <v>0</v>
      </c>
      <c r="AD175" s="8">
        <f t="shared" si="113"/>
        <v>0</v>
      </c>
      <c r="AF175" s="21">
        <f t="shared" si="114"/>
        <v>0</v>
      </c>
      <c r="AH175" s="21">
        <f t="shared" si="115"/>
        <v>0</v>
      </c>
      <c r="AI175" s="20">
        <v>24</v>
      </c>
      <c r="AJ175" s="21">
        <f t="shared" si="116"/>
        <v>1200000</v>
      </c>
      <c r="AL175" s="16">
        <f t="shared" si="128"/>
        <v>0</v>
      </c>
      <c r="AN175" s="16">
        <f t="shared" si="117"/>
        <v>0</v>
      </c>
      <c r="AP175" s="16">
        <f t="shared" si="118"/>
        <v>0</v>
      </c>
      <c r="AR175" s="24">
        <f t="shared" si="119"/>
        <v>0</v>
      </c>
      <c r="AS175" s="25">
        <v>1</v>
      </c>
      <c r="AT175" s="26">
        <f t="shared" si="120"/>
        <v>50000</v>
      </c>
      <c r="AV175" s="28">
        <f t="shared" si="121"/>
        <v>0</v>
      </c>
      <c r="AX175" s="32">
        <f t="shared" si="122"/>
        <v>0</v>
      </c>
      <c r="AY175" s="54"/>
      <c r="AZ175" s="32">
        <f t="shared" si="110"/>
        <v>0</v>
      </c>
      <c r="BB175" s="32">
        <f t="shared" si="123"/>
        <v>0</v>
      </c>
      <c r="BD175" s="34">
        <f t="shared" si="124"/>
        <v>0</v>
      </c>
      <c r="BF175" s="34">
        <f t="shared" si="125"/>
        <v>0</v>
      </c>
      <c r="BH175" s="34">
        <f t="shared" si="126"/>
        <v>0</v>
      </c>
      <c r="BI175" s="1"/>
      <c r="BJ175" s="1"/>
    </row>
    <row r="176" spans="1:62" ht="14.4" x14ac:dyDescent="0.3">
      <c r="A176" s="2" t="s">
        <v>53</v>
      </c>
      <c r="B176" s="2" t="s">
        <v>109</v>
      </c>
      <c r="C176" s="2" t="s">
        <v>104</v>
      </c>
      <c r="D176" s="3">
        <f t="shared" si="132"/>
        <v>168</v>
      </c>
      <c r="E176" s="2" t="s">
        <v>406</v>
      </c>
      <c r="F176" s="2" t="s">
        <v>407</v>
      </c>
      <c r="G176" s="19">
        <f t="shared" si="103"/>
        <v>6</v>
      </c>
      <c r="H176" s="2" t="s">
        <v>149</v>
      </c>
      <c r="I176" s="6">
        <v>0.19</v>
      </c>
      <c r="J176" s="37">
        <v>403361.34</v>
      </c>
      <c r="K176" s="8">
        <f t="shared" si="104"/>
        <v>76638.654600000009</v>
      </c>
      <c r="L176" s="8">
        <f t="shared" si="108"/>
        <v>480000</v>
      </c>
      <c r="M176" s="40">
        <v>302521.01</v>
      </c>
      <c r="N176" s="10">
        <f t="shared" si="97"/>
        <v>57478.991900000001</v>
      </c>
      <c r="O176" s="10">
        <f t="shared" si="127"/>
        <v>360000</v>
      </c>
      <c r="P176" s="42">
        <v>428571.43</v>
      </c>
      <c r="Q176" s="12">
        <f t="shared" si="98"/>
        <v>81428.5717</v>
      </c>
      <c r="R176" s="12">
        <f t="shared" si="109"/>
        <v>510000</v>
      </c>
      <c r="S176" s="5">
        <f t="shared" si="99"/>
        <v>378151.26</v>
      </c>
      <c r="T176" s="5">
        <f t="shared" si="100"/>
        <v>71848.739400000006</v>
      </c>
      <c r="U176" s="15">
        <f t="shared" si="112"/>
        <v>450000</v>
      </c>
      <c r="V176" s="15">
        <f t="shared" si="105"/>
        <v>2268907.56</v>
      </c>
      <c r="W176" s="15">
        <f t="shared" si="106"/>
        <v>431092.43640000001</v>
      </c>
      <c r="X176" s="15">
        <f t="shared" si="101"/>
        <v>2700000</v>
      </c>
      <c r="Y176" s="16">
        <f t="shared" si="102"/>
        <v>64807.406984078603</v>
      </c>
      <c r="Z176" s="17">
        <f t="shared" si="111"/>
        <v>0.14401645996461912</v>
      </c>
      <c r="AA176" s="144"/>
      <c r="AB176" s="139">
        <f t="shared" si="107"/>
        <v>0</v>
      </c>
      <c r="AD176" s="8">
        <f t="shared" si="113"/>
        <v>0</v>
      </c>
      <c r="AF176" s="21">
        <f t="shared" si="114"/>
        <v>0</v>
      </c>
      <c r="AH176" s="21">
        <f t="shared" si="115"/>
        <v>0</v>
      </c>
      <c r="AI176" s="20">
        <v>4</v>
      </c>
      <c r="AJ176" s="21">
        <f t="shared" si="116"/>
        <v>1800000</v>
      </c>
      <c r="AL176" s="16">
        <f t="shared" si="128"/>
        <v>0</v>
      </c>
      <c r="AN176" s="16">
        <f t="shared" si="117"/>
        <v>0</v>
      </c>
      <c r="AP176" s="16">
        <f t="shared" si="118"/>
        <v>0</v>
      </c>
      <c r="AR176" s="24">
        <f t="shared" si="119"/>
        <v>0</v>
      </c>
      <c r="AS176" s="25">
        <v>2</v>
      </c>
      <c r="AT176" s="26">
        <f t="shared" si="120"/>
        <v>900000</v>
      </c>
      <c r="AV176" s="28">
        <f t="shared" si="121"/>
        <v>0</v>
      </c>
      <c r="AX176" s="32">
        <f t="shared" si="122"/>
        <v>0</v>
      </c>
      <c r="AY176" s="54"/>
      <c r="AZ176" s="32">
        <f t="shared" si="110"/>
        <v>0</v>
      </c>
      <c r="BB176" s="32">
        <f t="shared" si="123"/>
        <v>0</v>
      </c>
      <c r="BD176" s="34">
        <f t="shared" si="124"/>
        <v>0</v>
      </c>
      <c r="BF176" s="34">
        <f t="shared" si="125"/>
        <v>0</v>
      </c>
      <c r="BH176" s="34">
        <f t="shared" si="126"/>
        <v>0</v>
      </c>
      <c r="BI176" s="1"/>
      <c r="BJ176" s="1"/>
    </row>
    <row r="177" spans="1:62" ht="14.4" x14ac:dyDescent="0.3">
      <c r="A177" s="2" t="s">
        <v>53</v>
      </c>
      <c r="B177" s="2" t="s">
        <v>109</v>
      </c>
      <c r="C177" s="2" t="s">
        <v>104</v>
      </c>
      <c r="D177" s="3">
        <f t="shared" si="132"/>
        <v>169</v>
      </c>
      <c r="E177" s="2" t="s">
        <v>408</v>
      </c>
      <c r="F177" s="2" t="s">
        <v>408</v>
      </c>
      <c r="G177" s="19">
        <f t="shared" si="103"/>
        <v>1</v>
      </c>
      <c r="H177" s="2" t="s">
        <v>149</v>
      </c>
      <c r="I177" s="6">
        <v>0.19</v>
      </c>
      <c r="J177" s="37">
        <v>1764705.88</v>
      </c>
      <c r="K177" s="8">
        <f t="shared" si="104"/>
        <v>335294.11719999998</v>
      </c>
      <c r="L177" s="8">
        <f t="shared" si="108"/>
        <v>2100000</v>
      </c>
      <c r="M177" s="40">
        <v>1428571.43</v>
      </c>
      <c r="N177" s="10">
        <f t="shared" si="97"/>
        <v>271428.57169999997</v>
      </c>
      <c r="O177" s="10">
        <f t="shared" si="127"/>
        <v>1700000</v>
      </c>
      <c r="P177" s="42">
        <v>1344537.82</v>
      </c>
      <c r="Q177" s="12">
        <f t="shared" si="98"/>
        <v>255462.18580000001</v>
      </c>
      <c r="R177" s="12">
        <f t="shared" si="109"/>
        <v>1600000</v>
      </c>
      <c r="S177" s="5">
        <f t="shared" si="99"/>
        <v>1512605.0433333332</v>
      </c>
      <c r="T177" s="5">
        <f t="shared" si="100"/>
        <v>287394.95823333331</v>
      </c>
      <c r="U177" s="15">
        <f t="shared" si="112"/>
        <v>1800000</v>
      </c>
      <c r="V177" s="15">
        <f t="shared" si="105"/>
        <v>1512605.0433333332</v>
      </c>
      <c r="W177" s="15">
        <f t="shared" si="106"/>
        <v>287394.95823333331</v>
      </c>
      <c r="X177" s="15">
        <f t="shared" si="101"/>
        <v>1800000</v>
      </c>
      <c r="Y177" s="16">
        <f t="shared" si="102"/>
        <v>216024.68994692867</v>
      </c>
      <c r="Z177" s="17">
        <f t="shared" si="111"/>
        <v>0.12001371663718259</v>
      </c>
      <c r="AA177" s="144"/>
      <c r="AB177" s="139">
        <f t="shared" si="107"/>
        <v>0</v>
      </c>
      <c r="AD177" s="8">
        <f t="shared" si="113"/>
        <v>0</v>
      </c>
      <c r="AF177" s="21">
        <f t="shared" si="114"/>
        <v>0</v>
      </c>
      <c r="AH177" s="21">
        <f t="shared" si="115"/>
        <v>0</v>
      </c>
      <c r="AJ177" s="21">
        <f t="shared" si="116"/>
        <v>0</v>
      </c>
      <c r="AL177" s="16">
        <f t="shared" si="128"/>
        <v>0</v>
      </c>
      <c r="AN177" s="16">
        <f t="shared" si="117"/>
        <v>0</v>
      </c>
      <c r="AP177" s="16">
        <f t="shared" si="118"/>
        <v>0</v>
      </c>
      <c r="AR177" s="24">
        <f t="shared" si="119"/>
        <v>0</v>
      </c>
      <c r="AS177" s="25">
        <v>1</v>
      </c>
      <c r="AT177" s="26">
        <f t="shared" si="120"/>
        <v>1800000</v>
      </c>
      <c r="AV177" s="28">
        <f t="shared" si="121"/>
        <v>0</v>
      </c>
      <c r="AX177" s="32">
        <f t="shared" si="122"/>
        <v>0</v>
      </c>
      <c r="AY177" s="54"/>
      <c r="AZ177" s="32">
        <f t="shared" si="110"/>
        <v>0</v>
      </c>
      <c r="BB177" s="32">
        <f t="shared" si="123"/>
        <v>0</v>
      </c>
      <c r="BD177" s="34">
        <f t="shared" si="124"/>
        <v>0</v>
      </c>
      <c r="BF177" s="34">
        <f t="shared" si="125"/>
        <v>0</v>
      </c>
      <c r="BH177" s="34">
        <f t="shared" si="126"/>
        <v>0</v>
      </c>
      <c r="BI177" s="1"/>
      <c r="BJ177" s="1"/>
    </row>
    <row r="178" spans="1:62" ht="14.4" x14ac:dyDescent="0.3">
      <c r="A178" s="2" t="s">
        <v>53</v>
      </c>
      <c r="B178" s="2" t="s">
        <v>109</v>
      </c>
      <c r="C178" s="2" t="s">
        <v>104</v>
      </c>
      <c r="D178" s="3">
        <f t="shared" si="132"/>
        <v>170</v>
      </c>
      <c r="E178" s="2" t="s">
        <v>409</v>
      </c>
      <c r="F178" s="2" t="s">
        <v>410</v>
      </c>
      <c r="G178" s="19">
        <f t="shared" si="103"/>
        <v>0</v>
      </c>
      <c r="H178" s="2" t="s">
        <v>149</v>
      </c>
      <c r="I178" s="6">
        <v>0.19</v>
      </c>
      <c r="J178" s="37">
        <v>277310.92</v>
      </c>
      <c r="K178" s="8">
        <f t="shared" si="104"/>
        <v>52689.074799999995</v>
      </c>
      <c r="L178" s="8">
        <f t="shared" si="108"/>
        <v>330000</v>
      </c>
      <c r="M178" s="40">
        <v>210084.03</v>
      </c>
      <c r="N178" s="10">
        <f t="shared" ref="N178:N240" si="136">M178*I178</f>
        <v>39915.965700000001</v>
      </c>
      <c r="O178" s="10">
        <f t="shared" si="127"/>
        <v>250000</v>
      </c>
      <c r="P178" s="42">
        <v>193277.31</v>
      </c>
      <c r="Q178" s="12">
        <f t="shared" ref="Q178:Q240" si="137">P178*I178</f>
        <v>36722.688900000001</v>
      </c>
      <c r="R178" s="12">
        <f t="shared" si="109"/>
        <v>230000</v>
      </c>
      <c r="S178" s="5">
        <f t="shared" ref="S178:S240" si="138">(J178+M178+P178)/3</f>
        <v>226890.75333333333</v>
      </c>
      <c r="T178" s="5">
        <f t="shared" ref="T178:T240" si="139">S178*I178</f>
        <v>43109.24313333333</v>
      </c>
      <c r="U178" s="15">
        <f t="shared" si="112"/>
        <v>270000</v>
      </c>
      <c r="V178" s="15">
        <f t="shared" si="105"/>
        <v>0</v>
      </c>
      <c r="W178" s="15">
        <f t="shared" si="106"/>
        <v>0</v>
      </c>
      <c r="X178" s="15">
        <f t="shared" ref="X178:X240" si="140">U178*G178</f>
        <v>0</v>
      </c>
      <c r="Y178" s="5">
        <f t="shared" ref="Y178:Y240" si="141">_xlfn.STDEV.P(L178,O178,R178)</f>
        <v>43204.937989385733</v>
      </c>
      <c r="Z178" s="170">
        <f t="shared" si="111"/>
        <v>0.16001828884957678</v>
      </c>
      <c r="AA178" s="171"/>
      <c r="AB178" s="5">
        <f t="shared" si="107"/>
        <v>0</v>
      </c>
      <c r="AC178" s="19"/>
      <c r="AD178" s="5">
        <f t="shared" si="113"/>
        <v>0</v>
      </c>
      <c r="AE178" s="2"/>
      <c r="AF178" s="5">
        <f t="shared" si="114"/>
        <v>0</v>
      </c>
      <c r="AG178" s="2"/>
      <c r="AH178" s="5">
        <f t="shared" si="115"/>
        <v>0</v>
      </c>
      <c r="AI178" s="2"/>
      <c r="AJ178" s="5">
        <f t="shared" si="116"/>
        <v>0</v>
      </c>
      <c r="AK178" s="2"/>
      <c r="AL178" s="5">
        <f t="shared" si="128"/>
        <v>0</v>
      </c>
      <c r="AM178" s="2"/>
      <c r="AN178" s="5">
        <f t="shared" si="117"/>
        <v>0</v>
      </c>
      <c r="AO178" s="2"/>
      <c r="AP178" s="5">
        <f t="shared" si="118"/>
        <v>0</v>
      </c>
      <c r="AQ178" s="2"/>
      <c r="AR178" s="5">
        <f t="shared" si="119"/>
        <v>0</v>
      </c>
      <c r="AS178" s="29">
        <v>0</v>
      </c>
      <c r="AT178" s="30">
        <f t="shared" si="120"/>
        <v>0</v>
      </c>
      <c r="AU178" s="2"/>
      <c r="AV178" s="5">
        <f t="shared" si="121"/>
        <v>0</v>
      </c>
      <c r="AW178" s="2"/>
      <c r="AX178" s="5">
        <f t="shared" si="122"/>
        <v>0</v>
      </c>
      <c r="AY178" s="55"/>
      <c r="AZ178" s="5">
        <f t="shared" si="110"/>
        <v>0</v>
      </c>
      <c r="BA178" s="2"/>
      <c r="BB178" s="5">
        <f t="shared" si="123"/>
        <v>0</v>
      </c>
      <c r="BC178" s="2"/>
      <c r="BD178" s="5">
        <f t="shared" si="124"/>
        <v>0</v>
      </c>
      <c r="BE178" s="2"/>
      <c r="BF178" s="5">
        <f t="shared" si="125"/>
        <v>0</v>
      </c>
      <c r="BG178" s="2"/>
      <c r="BH178" s="15">
        <f t="shared" si="126"/>
        <v>0</v>
      </c>
      <c r="BI178" s="172">
        <v>1</v>
      </c>
      <c r="BJ178" s="173">
        <f>BI178*U178</f>
        <v>270000</v>
      </c>
    </row>
    <row r="179" spans="1:62" ht="31.5" customHeight="1" x14ac:dyDescent="0.3">
      <c r="A179" s="2" t="s">
        <v>53</v>
      </c>
      <c r="B179" s="2" t="s">
        <v>109</v>
      </c>
      <c r="C179" s="2" t="s">
        <v>104</v>
      </c>
      <c r="D179" s="3">
        <f t="shared" si="132"/>
        <v>171</v>
      </c>
      <c r="E179" s="2" t="s">
        <v>411</v>
      </c>
      <c r="F179" s="97" t="s">
        <v>412</v>
      </c>
      <c r="G179" s="19">
        <f t="shared" ref="G179:G241" si="142">AC179+AE179+AG179+AI179+AK179+AM179+AO179+AQ179+AS179+AU179+AW179+AY179+BA179+BC179+BE179+BG179+AA179</f>
        <v>8</v>
      </c>
      <c r="H179" s="2" t="s">
        <v>58</v>
      </c>
      <c r="I179" s="6">
        <v>0.19</v>
      </c>
      <c r="J179" s="37">
        <v>1512605.04</v>
      </c>
      <c r="K179" s="8">
        <f t="shared" ref="K179:K239" si="143">J179*I179</f>
        <v>287394.95760000002</v>
      </c>
      <c r="L179" s="8">
        <f t="shared" si="108"/>
        <v>1800000</v>
      </c>
      <c r="M179" s="40">
        <v>1386554.62</v>
      </c>
      <c r="N179" s="10">
        <f t="shared" si="136"/>
        <v>263445.37780000002</v>
      </c>
      <c r="O179" s="10">
        <f t="shared" si="127"/>
        <v>1650000</v>
      </c>
      <c r="P179" s="42">
        <v>1537815.13</v>
      </c>
      <c r="Q179" s="12">
        <f t="shared" si="137"/>
        <v>292184.87469999999</v>
      </c>
      <c r="R179" s="12">
        <f t="shared" si="109"/>
        <v>1830000</v>
      </c>
      <c r="S179" s="5">
        <f t="shared" si="138"/>
        <v>1478991.5966666667</v>
      </c>
      <c r="T179" s="5">
        <f t="shared" si="139"/>
        <v>281008.40336666669</v>
      </c>
      <c r="U179" s="15">
        <f t="shared" si="112"/>
        <v>1760000</v>
      </c>
      <c r="V179" s="15">
        <f t="shared" ref="V179:V241" si="144">+S179*G179</f>
        <v>11831932.773333333</v>
      </c>
      <c r="W179" s="15">
        <f t="shared" ref="W179:W241" si="145">+V179*I179</f>
        <v>2248067.2269333336</v>
      </c>
      <c r="X179" s="15">
        <f t="shared" si="140"/>
        <v>14080000</v>
      </c>
      <c r="Y179" s="16">
        <f t="shared" si="141"/>
        <v>78740.078740118115</v>
      </c>
      <c r="Z179" s="17">
        <f t="shared" si="111"/>
        <v>4.473868110233984E-2</v>
      </c>
      <c r="AA179" s="144"/>
      <c r="AB179" s="139">
        <f t="shared" ref="AB179:AB241" si="146">U179*AA179</f>
        <v>0</v>
      </c>
      <c r="AD179" s="8">
        <f t="shared" si="113"/>
        <v>0</v>
      </c>
      <c r="AF179" s="21">
        <f t="shared" si="114"/>
        <v>0</v>
      </c>
      <c r="AH179" s="21">
        <f t="shared" si="115"/>
        <v>0</v>
      </c>
      <c r="AJ179" s="21">
        <f t="shared" si="116"/>
        <v>0</v>
      </c>
      <c r="AL179" s="16">
        <f t="shared" si="128"/>
        <v>0</v>
      </c>
      <c r="AN179" s="16">
        <f t="shared" si="117"/>
        <v>0</v>
      </c>
      <c r="AP179" s="16">
        <f t="shared" si="118"/>
        <v>0</v>
      </c>
      <c r="AR179" s="24">
        <f t="shared" si="119"/>
        <v>0</v>
      </c>
      <c r="AT179" s="26">
        <f t="shared" si="120"/>
        <v>0</v>
      </c>
      <c r="AV179" s="28">
        <f t="shared" si="121"/>
        <v>0</v>
      </c>
      <c r="AW179" s="31">
        <v>8</v>
      </c>
      <c r="AX179" s="32">
        <f t="shared" si="122"/>
        <v>14080000</v>
      </c>
      <c r="AY179" s="54"/>
      <c r="AZ179" s="32">
        <f t="shared" si="110"/>
        <v>0</v>
      </c>
      <c r="BB179" s="32">
        <f t="shared" si="123"/>
        <v>0</v>
      </c>
      <c r="BD179" s="34">
        <f t="shared" si="124"/>
        <v>0</v>
      </c>
      <c r="BF179" s="34">
        <f t="shared" si="125"/>
        <v>0</v>
      </c>
      <c r="BH179" s="34">
        <f t="shared" si="126"/>
        <v>0</v>
      </c>
      <c r="BI179" s="1"/>
      <c r="BJ179" s="1"/>
    </row>
    <row r="180" spans="1:62" ht="14.4" x14ac:dyDescent="0.3">
      <c r="A180" s="2" t="s">
        <v>53</v>
      </c>
      <c r="B180" s="2" t="s">
        <v>109</v>
      </c>
      <c r="C180" s="2" t="s">
        <v>104</v>
      </c>
      <c r="D180" s="3">
        <f t="shared" si="132"/>
        <v>172</v>
      </c>
      <c r="E180" s="2" t="s">
        <v>413</v>
      </c>
      <c r="F180" s="2" t="s">
        <v>414</v>
      </c>
      <c r="G180" s="19">
        <f t="shared" si="142"/>
        <v>55</v>
      </c>
      <c r="H180" s="2" t="s">
        <v>149</v>
      </c>
      <c r="I180" s="6">
        <v>0.19</v>
      </c>
      <c r="J180" s="37">
        <v>210084.03</v>
      </c>
      <c r="K180" s="8">
        <f t="shared" si="143"/>
        <v>39915.965700000001</v>
      </c>
      <c r="L180" s="8">
        <f t="shared" ref="L180:L243" si="147">ROUND((K180+J180),0)</f>
        <v>250000</v>
      </c>
      <c r="M180" s="40">
        <v>159663.87</v>
      </c>
      <c r="N180" s="10">
        <f t="shared" si="136"/>
        <v>30336.135299999998</v>
      </c>
      <c r="O180" s="10">
        <f t="shared" si="127"/>
        <v>190000</v>
      </c>
      <c r="P180" s="42">
        <v>134453.78</v>
      </c>
      <c r="Q180" s="12">
        <f t="shared" si="137"/>
        <v>25546.218199999999</v>
      </c>
      <c r="R180" s="12">
        <f t="shared" ref="R180:R239" si="148">ROUND((P180+Q180),0)</f>
        <v>160000</v>
      </c>
      <c r="S180" s="5">
        <f t="shared" si="138"/>
        <v>168067.22666666668</v>
      </c>
      <c r="T180" s="5">
        <f t="shared" si="139"/>
        <v>31932.773066666672</v>
      </c>
      <c r="U180" s="15">
        <f t="shared" si="112"/>
        <v>200000</v>
      </c>
      <c r="V180" s="15">
        <v>33</v>
      </c>
      <c r="W180" s="15">
        <f t="shared" si="145"/>
        <v>6.2700000000000005</v>
      </c>
      <c r="X180" s="15">
        <f t="shared" si="140"/>
        <v>11000000</v>
      </c>
      <c r="Y180" s="16">
        <f t="shared" si="141"/>
        <v>37416.573867739411</v>
      </c>
      <c r="Z180" s="17">
        <f t="shared" si="111"/>
        <v>0.18708286933869706</v>
      </c>
      <c r="AA180" s="144"/>
      <c r="AB180" s="139">
        <f t="shared" si="146"/>
        <v>0</v>
      </c>
      <c r="AD180" s="8">
        <f t="shared" si="113"/>
        <v>0</v>
      </c>
      <c r="AF180" s="21">
        <f t="shared" si="114"/>
        <v>0</v>
      </c>
      <c r="AH180" s="21">
        <f t="shared" si="115"/>
        <v>0</v>
      </c>
      <c r="AI180" s="20">
        <v>30</v>
      </c>
      <c r="AJ180" s="21">
        <f t="shared" si="116"/>
        <v>6000000</v>
      </c>
      <c r="AL180" s="16">
        <f t="shared" si="128"/>
        <v>0</v>
      </c>
      <c r="AN180" s="16">
        <f t="shared" si="117"/>
        <v>0</v>
      </c>
      <c r="AP180" s="16">
        <f t="shared" si="118"/>
        <v>0</v>
      </c>
      <c r="AR180" s="24">
        <f t="shared" si="119"/>
        <v>0</v>
      </c>
      <c r="AT180" s="26">
        <f t="shared" si="120"/>
        <v>0</v>
      </c>
      <c r="AV180" s="28">
        <f t="shared" si="121"/>
        <v>0</v>
      </c>
      <c r="AW180" s="31">
        <v>25</v>
      </c>
      <c r="AX180" s="32">
        <f t="shared" si="122"/>
        <v>5000000</v>
      </c>
      <c r="AY180" s="54"/>
      <c r="AZ180" s="32">
        <f t="shared" ref="AZ180:AZ239" si="149">AY180*U180</f>
        <v>0</v>
      </c>
      <c r="BB180" s="32">
        <f t="shared" si="123"/>
        <v>0</v>
      </c>
      <c r="BD180" s="34">
        <f t="shared" si="124"/>
        <v>0</v>
      </c>
      <c r="BF180" s="34">
        <f t="shared" si="125"/>
        <v>0</v>
      </c>
      <c r="BH180" s="34">
        <f t="shared" si="126"/>
        <v>0</v>
      </c>
      <c r="BI180" s="1"/>
      <c r="BJ180" s="1"/>
    </row>
    <row r="181" spans="1:62" ht="14.4" x14ac:dyDescent="0.3">
      <c r="A181" s="2" t="s">
        <v>53</v>
      </c>
      <c r="B181" s="2" t="s">
        <v>109</v>
      </c>
      <c r="C181" s="2" t="s">
        <v>104</v>
      </c>
      <c r="D181" s="3">
        <f t="shared" si="132"/>
        <v>173</v>
      </c>
      <c r="E181" s="2" t="s">
        <v>415</v>
      </c>
      <c r="F181" s="2" t="s">
        <v>416</v>
      </c>
      <c r="G181" s="19">
        <f t="shared" si="142"/>
        <v>25</v>
      </c>
      <c r="H181" s="2" t="s">
        <v>149</v>
      </c>
      <c r="I181" s="6">
        <v>0.19</v>
      </c>
      <c r="J181" s="37">
        <v>140336.13</v>
      </c>
      <c r="K181" s="8">
        <f t="shared" si="143"/>
        <v>26663.864700000002</v>
      </c>
      <c r="L181" s="8">
        <f t="shared" si="147"/>
        <v>167000</v>
      </c>
      <c r="M181" s="40">
        <v>134453.78</v>
      </c>
      <c r="N181" s="10">
        <f t="shared" si="136"/>
        <v>25546.218199999999</v>
      </c>
      <c r="O181" s="10">
        <f t="shared" si="127"/>
        <v>160000</v>
      </c>
      <c r="P181" s="42">
        <v>103361.34</v>
      </c>
      <c r="Q181" s="12">
        <f t="shared" si="137"/>
        <v>19638.654599999998</v>
      </c>
      <c r="R181" s="12">
        <f t="shared" si="148"/>
        <v>123000</v>
      </c>
      <c r="S181" s="5">
        <f t="shared" si="138"/>
        <v>126050.41666666667</v>
      </c>
      <c r="T181" s="5">
        <f t="shared" si="139"/>
        <v>23949.579166666666</v>
      </c>
      <c r="U181" s="15">
        <f t="shared" si="112"/>
        <v>150000</v>
      </c>
      <c r="V181" s="15">
        <f t="shared" si="144"/>
        <v>3151260.416666667</v>
      </c>
      <c r="W181" s="15">
        <f t="shared" si="145"/>
        <v>598739.47916666674</v>
      </c>
      <c r="X181" s="15">
        <f t="shared" si="140"/>
        <v>3750000</v>
      </c>
      <c r="Y181" s="16">
        <f t="shared" si="141"/>
        <v>19304.57631409368</v>
      </c>
      <c r="Z181" s="17">
        <f t="shared" ref="Z181:Z243" si="150">Y181/U181</f>
        <v>0.1286971754272912</v>
      </c>
      <c r="AA181" s="144"/>
      <c r="AB181" s="139">
        <f t="shared" si="146"/>
        <v>0</v>
      </c>
      <c r="AD181" s="8">
        <f t="shared" ref="AD181:AD240" si="151">AC181*U181</f>
        <v>0</v>
      </c>
      <c r="AF181" s="21">
        <f t="shared" ref="AF181:AF240" si="152">AE181*U181</f>
        <v>0</v>
      </c>
      <c r="AH181" s="21">
        <f t="shared" ref="AH181:AH238" si="153">AG181*U181</f>
        <v>0</v>
      </c>
      <c r="AJ181" s="21">
        <f>AI181*U181</f>
        <v>0</v>
      </c>
      <c r="AL181" s="16">
        <f t="shared" si="128"/>
        <v>0</v>
      </c>
      <c r="AN181" s="16">
        <f t="shared" ref="AN181:AN239" si="154">AM181*U181</f>
        <v>0</v>
      </c>
      <c r="AP181" s="16">
        <f t="shared" ref="AP181:AP239" si="155">AO181*U181</f>
        <v>0</v>
      </c>
      <c r="AR181" s="24">
        <f t="shared" ref="AR181:AR239" si="156">AQ181*U181</f>
        <v>0</v>
      </c>
      <c r="AT181" s="26">
        <f t="shared" ref="AT181:AT239" si="157">AS181*U181</f>
        <v>0</v>
      </c>
      <c r="AV181" s="28">
        <f t="shared" ref="AV181:AV239" si="158">AU181*U181</f>
        <v>0</v>
      </c>
      <c r="AW181" s="31">
        <v>25</v>
      </c>
      <c r="AX181" s="32">
        <f t="shared" ref="AX181:AX239" si="159">AW181*U181</f>
        <v>3750000</v>
      </c>
      <c r="AY181" s="54"/>
      <c r="AZ181" s="32">
        <f t="shared" si="149"/>
        <v>0</v>
      </c>
      <c r="BB181" s="32">
        <f t="shared" ref="BB181:BB239" si="160">BA181*U181</f>
        <v>0</v>
      </c>
      <c r="BD181" s="34">
        <f t="shared" ref="BD181:BD239" si="161">BC181*U181</f>
        <v>0</v>
      </c>
      <c r="BF181" s="34">
        <f t="shared" ref="BF181:BF239" si="162">BE181*U181</f>
        <v>0</v>
      </c>
      <c r="BH181" s="34">
        <f t="shared" ref="BH181:BH239" si="163">BG181*U181</f>
        <v>0</v>
      </c>
      <c r="BI181" s="1"/>
      <c r="BJ181" s="1"/>
    </row>
    <row r="182" spans="1:62" ht="14.4" x14ac:dyDescent="0.3">
      <c r="A182" s="2" t="s">
        <v>53</v>
      </c>
      <c r="B182" s="2" t="s">
        <v>109</v>
      </c>
      <c r="C182" s="2" t="s">
        <v>104</v>
      </c>
      <c r="D182" s="3">
        <f t="shared" si="132"/>
        <v>174</v>
      </c>
      <c r="E182" s="2" t="s">
        <v>417</v>
      </c>
      <c r="F182" s="2" t="s">
        <v>418</v>
      </c>
      <c r="G182" s="19">
        <f t="shared" si="142"/>
        <v>6</v>
      </c>
      <c r="H182" s="2" t="s">
        <v>149</v>
      </c>
      <c r="I182" s="6">
        <v>0.19</v>
      </c>
      <c r="J182" s="37">
        <v>201680.67</v>
      </c>
      <c r="K182" s="8">
        <f t="shared" si="143"/>
        <v>38319.327300000004</v>
      </c>
      <c r="L182" s="8">
        <f t="shared" si="147"/>
        <v>240000</v>
      </c>
      <c r="M182" s="40">
        <v>235294.12</v>
      </c>
      <c r="N182" s="10">
        <f t="shared" si="136"/>
        <v>44705.882799999999</v>
      </c>
      <c r="O182" s="10">
        <f t="shared" si="127"/>
        <v>280000</v>
      </c>
      <c r="P182" s="42">
        <v>193277.31</v>
      </c>
      <c r="Q182" s="12">
        <f t="shared" si="137"/>
        <v>36722.688900000001</v>
      </c>
      <c r="R182" s="12">
        <f t="shared" si="148"/>
        <v>230000</v>
      </c>
      <c r="S182" s="5">
        <f t="shared" si="138"/>
        <v>210084.03333333335</v>
      </c>
      <c r="T182" s="5">
        <f t="shared" si="139"/>
        <v>39915.966333333337</v>
      </c>
      <c r="U182" s="15">
        <f t="shared" ref="U182:U239" si="164">ROUND((S182+T182),0)</f>
        <v>250000</v>
      </c>
      <c r="V182" s="15">
        <f t="shared" si="144"/>
        <v>1260504.2000000002</v>
      </c>
      <c r="W182" s="15">
        <f t="shared" si="145"/>
        <v>239495.79800000004</v>
      </c>
      <c r="X182" s="15">
        <f t="shared" si="140"/>
        <v>1500000</v>
      </c>
      <c r="Y182" s="16">
        <f t="shared" si="141"/>
        <v>21602.468994692867</v>
      </c>
      <c r="Z182" s="17">
        <f t="shared" si="150"/>
        <v>8.6409875978771464E-2</v>
      </c>
      <c r="AA182" s="144"/>
      <c r="AB182" s="139">
        <f t="shared" si="146"/>
        <v>0</v>
      </c>
      <c r="AD182" s="8">
        <f t="shared" si="151"/>
        <v>0</v>
      </c>
      <c r="AF182" s="21">
        <f t="shared" si="152"/>
        <v>0</v>
      </c>
      <c r="AH182" s="21">
        <f t="shared" si="153"/>
        <v>0</v>
      </c>
      <c r="AI182" s="20">
        <v>5</v>
      </c>
      <c r="AJ182" s="21">
        <f t="shared" ref="AJ182:AJ246" si="165">AI182*U182</f>
        <v>1250000</v>
      </c>
      <c r="AL182" s="16">
        <f t="shared" ref="AL182:AL239" si="166">AK182*U182</f>
        <v>0</v>
      </c>
      <c r="AN182" s="16">
        <f t="shared" si="154"/>
        <v>0</v>
      </c>
      <c r="AP182" s="16">
        <f t="shared" si="155"/>
        <v>0</v>
      </c>
      <c r="AR182" s="24">
        <f t="shared" si="156"/>
        <v>0</v>
      </c>
      <c r="AT182" s="26">
        <f t="shared" si="157"/>
        <v>0</v>
      </c>
      <c r="AV182" s="28">
        <f t="shared" si="158"/>
        <v>0</v>
      </c>
      <c r="AW182" s="31">
        <v>1</v>
      </c>
      <c r="AX182" s="32">
        <f t="shared" si="159"/>
        <v>250000</v>
      </c>
      <c r="AY182" s="54"/>
      <c r="AZ182" s="32">
        <f t="shared" si="149"/>
        <v>0</v>
      </c>
      <c r="BB182" s="32">
        <f t="shared" si="160"/>
        <v>0</v>
      </c>
      <c r="BD182" s="34">
        <f t="shared" si="161"/>
        <v>0</v>
      </c>
      <c r="BF182" s="34">
        <f t="shared" si="162"/>
        <v>0</v>
      </c>
      <c r="BH182" s="34">
        <f t="shared" si="163"/>
        <v>0</v>
      </c>
      <c r="BI182" s="1"/>
      <c r="BJ182" s="1"/>
    </row>
    <row r="183" spans="1:62" ht="14.4" x14ac:dyDescent="0.3">
      <c r="A183" s="2" t="s">
        <v>53</v>
      </c>
      <c r="B183" s="2" t="s">
        <v>109</v>
      </c>
      <c r="C183" s="2" t="s">
        <v>104</v>
      </c>
      <c r="D183" s="3">
        <f t="shared" ref="D183:D245" si="167">1+D182</f>
        <v>175</v>
      </c>
      <c r="E183" s="2" t="s">
        <v>419</v>
      </c>
      <c r="F183" s="2" t="s">
        <v>420</v>
      </c>
      <c r="G183" s="19">
        <f t="shared" si="142"/>
        <v>3</v>
      </c>
      <c r="H183" s="2" t="s">
        <v>190</v>
      </c>
      <c r="I183" s="6">
        <v>0.19</v>
      </c>
      <c r="J183" s="37">
        <v>109243.7</v>
      </c>
      <c r="K183" s="8">
        <f t="shared" si="143"/>
        <v>20756.303</v>
      </c>
      <c r="L183" s="8">
        <f t="shared" si="147"/>
        <v>130000</v>
      </c>
      <c r="M183" s="40">
        <v>142857.14000000001</v>
      </c>
      <c r="N183" s="10">
        <f t="shared" si="136"/>
        <v>27142.856600000003</v>
      </c>
      <c r="O183" s="10">
        <f t="shared" ref="O183:O239" si="168">ROUND((M183+N183),0)</f>
        <v>170000</v>
      </c>
      <c r="P183" s="42">
        <v>126050.42</v>
      </c>
      <c r="Q183" s="12">
        <f t="shared" si="137"/>
        <v>23949.5798</v>
      </c>
      <c r="R183" s="12">
        <f t="shared" si="148"/>
        <v>150000</v>
      </c>
      <c r="S183" s="5">
        <f t="shared" si="138"/>
        <v>126050.42</v>
      </c>
      <c r="T183" s="5">
        <f t="shared" si="139"/>
        <v>23949.5798</v>
      </c>
      <c r="U183" s="15">
        <f t="shared" si="164"/>
        <v>150000</v>
      </c>
      <c r="V183" s="15">
        <f t="shared" si="144"/>
        <v>378151.26</v>
      </c>
      <c r="W183" s="15">
        <f t="shared" si="145"/>
        <v>71848.739400000006</v>
      </c>
      <c r="X183" s="15">
        <f t="shared" si="140"/>
        <v>450000</v>
      </c>
      <c r="Y183" s="16">
        <f t="shared" si="141"/>
        <v>16329.931618554519</v>
      </c>
      <c r="Z183" s="17">
        <f t="shared" si="150"/>
        <v>0.10886621079036346</v>
      </c>
      <c r="AA183" s="144"/>
      <c r="AB183" s="139">
        <f t="shared" si="146"/>
        <v>0</v>
      </c>
      <c r="AD183" s="8">
        <f t="shared" si="151"/>
        <v>0</v>
      </c>
      <c r="AF183" s="21">
        <f t="shared" si="152"/>
        <v>0</v>
      </c>
      <c r="AH183" s="21">
        <f t="shared" si="153"/>
        <v>0</v>
      </c>
      <c r="AJ183" s="21">
        <f t="shared" si="165"/>
        <v>0</v>
      </c>
      <c r="AL183" s="16">
        <f t="shared" si="166"/>
        <v>0</v>
      </c>
      <c r="AN183" s="16">
        <f t="shared" si="154"/>
        <v>0</v>
      </c>
      <c r="AP183" s="16">
        <f t="shared" si="155"/>
        <v>0</v>
      </c>
      <c r="AR183" s="24">
        <f t="shared" si="156"/>
        <v>0</v>
      </c>
      <c r="AT183" s="26">
        <f t="shared" si="157"/>
        <v>0</v>
      </c>
      <c r="AV183" s="28">
        <f t="shared" si="158"/>
        <v>0</v>
      </c>
      <c r="AX183" s="32">
        <f t="shared" si="159"/>
        <v>0</v>
      </c>
      <c r="AY183" s="54"/>
      <c r="AZ183" s="32">
        <f t="shared" si="149"/>
        <v>0</v>
      </c>
      <c r="BB183" s="32">
        <f t="shared" si="160"/>
        <v>0</v>
      </c>
      <c r="BC183" s="33">
        <v>3</v>
      </c>
      <c r="BD183" s="34">
        <f t="shared" si="161"/>
        <v>450000</v>
      </c>
      <c r="BF183" s="34">
        <f t="shared" si="162"/>
        <v>0</v>
      </c>
      <c r="BH183" s="34">
        <f t="shared" si="163"/>
        <v>0</v>
      </c>
      <c r="BI183" s="1"/>
      <c r="BJ183" s="1"/>
    </row>
    <row r="184" spans="1:62" ht="14.4" x14ac:dyDescent="0.3">
      <c r="A184" s="2" t="s">
        <v>53</v>
      </c>
      <c r="B184" s="2" t="s">
        <v>109</v>
      </c>
      <c r="C184" s="2" t="s">
        <v>104</v>
      </c>
      <c r="D184" s="3">
        <f t="shared" si="167"/>
        <v>176</v>
      </c>
      <c r="E184" s="2" t="s">
        <v>421</v>
      </c>
      <c r="F184" s="92" t="s">
        <v>422</v>
      </c>
      <c r="G184" s="19">
        <f t="shared" si="142"/>
        <v>8</v>
      </c>
      <c r="H184" s="2" t="s">
        <v>58</v>
      </c>
      <c r="I184" s="6">
        <v>0.19</v>
      </c>
      <c r="J184" s="37">
        <v>72268.91</v>
      </c>
      <c r="K184" s="8">
        <f t="shared" si="143"/>
        <v>13731.092900000001</v>
      </c>
      <c r="L184" s="8">
        <f t="shared" si="147"/>
        <v>86000</v>
      </c>
      <c r="M184" s="40">
        <v>54621.85</v>
      </c>
      <c r="N184" s="10">
        <f t="shared" si="136"/>
        <v>10378.1515</v>
      </c>
      <c r="O184" s="10">
        <f t="shared" si="168"/>
        <v>65000</v>
      </c>
      <c r="P184" s="42">
        <v>74789.919999999998</v>
      </c>
      <c r="Q184" s="12">
        <f t="shared" si="137"/>
        <v>14210.084800000001</v>
      </c>
      <c r="R184" s="12">
        <f t="shared" si="148"/>
        <v>89000</v>
      </c>
      <c r="S184" s="5">
        <f t="shared" si="138"/>
        <v>67226.893333333326</v>
      </c>
      <c r="T184" s="5">
        <f t="shared" si="139"/>
        <v>12773.109733333333</v>
      </c>
      <c r="U184" s="15">
        <f t="shared" si="164"/>
        <v>80000</v>
      </c>
      <c r="V184" s="15">
        <f t="shared" si="144"/>
        <v>537815.14666666661</v>
      </c>
      <c r="W184" s="15">
        <f t="shared" si="145"/>
        <v>102184.87786666666</v>
      </c>
      <c r="X184" s="15">
        <f t="shared" si="140"/>
        <v>640000</v>
      </c>
      <c r="Y184" s="16">
        <f t="shared" si="141"/>
        <v>10677.078252031311</v>
      </c>
      <c r="Z184" s="17">
        <f t="shared" si="150"/>
        <v>0.13346347815039139</v>
      </c>
      <c r="AA184" s="144"/>
      <c r="AB184" s="139">
        <f t="shared" si="146"/>
        <v>0</v>
      </c>
      <c r="AD184" s="8">
        <f t="shared" si="151"/>
        <v>0</v>
      </c>
      <c r="AF184" s="21">
        <f t="shared" si="152"/>
        <v>0</v>
      </c>
      <c r="AH184" s="21">
        <f t="shared" si="153"/>
        <v>0</v>
      </c>
      <c r="AJ184" s="21">
        <f t="shared" si="165"/>
        <v>0</v>
      </c>
      <c r="AL184" s="16">
        <f t="shared" si="166"/>
        <v>0</v>
      </c>
      <c r="AN184" s="16">
        <f t="shared" si="154"/>
        <v>0</v>
      </c>
      <c r="AP184" s="16">
        <f t="shared" si="155"/>
        <v>0</v>
      </c>
      <c r="AR184" s="24">
        <f t="shared" si="156"/>
        <v>0</v>
      </c>
      <c r="AT184" s="26">
        <f t="shared" si="157"/>
        <v>0</v>
      </c>
      <c r="AV184" s="28">
        <f t="shared" si="158"/>
        <v>0</v>
      </c>
      <c r="AX184" s="32">
        <f t="shared" si="159"/>
        <v>0</v>
      </c>
      <c r="AY184" s="54"/>
      <c r="AZ184" s="32">
        <f t="shared" si="149"/>
        <v>0</v>
      </c>
      <c r="BB184" s="32">
        <f t="shared" si="160"/>
        <v>0</v>
      </c>
      <c r="BD184" s="34">
        <f t="shared" si="161"/>
        <v>0</v>
      </c>
      <c r="BE184" s="33">
        <v>8</v>
      </c>
      <c r="BF184" s="34">
        <f t="shared" si="162"/>
        <v>640000</v>
      </c>
      <c r="BH184" s="34">
        <f t="shared" si="163"/>
        <v>0</v>
      </c>
      <c r="BI184" s="1"/>
      <c r="BJ184" s="1"/>
    </row>
    <row r="185" spans="1:62" ht="14.4" x14ac:dyDescent="0.3">
      <c r="A185" s="2" t="s">
        <v>53</v>
      </c>
      <c r="B185" s="2" t="s">
        <v>109</v>
      </c>
      <c r="C185" s="2" t="s">
        <v>104</v>
      </c>
      <c r="D185" s="3">
        <f t="shared" si="167"/>
        <v>177</v>
      </c>
      <c r="E185" s="2" t="s">
        <v>423</v>
      </c>
      <c r="F185" s="2" t="s">
        <v>424</v>
      </c>
      <c r="G185" s="19">
        <f t="shared" si="142"/>
        <v>9</v>
      </c>
      <c r="H185" s="2" t="s">
        <v>58</v>
      </c>
      <c r="I185" s="6">
        <v>0.19</v>
      </c>
      <c r="J185" s="37">
        <v>218487.39</v>
      </c>
      <c r="K185" s="8">
        <f t="shared" si="143"/>
        <v>41512.604100000004</v>
      </c>
      <c r="L185" s="8">
        <f t="shared" si="147"/>
        <v>260000</v>
      </c>
      <c r="M185" s="40">
        <v>184873.95</v>
      </c>
      <c r="N185" s="10">
        <f t="shared" si="136"/>
        <v>35126.050500000005</v>
      </c>
      <c r="O185" s="10">
        <f t="shared" si="168"/>
        <v>220000</v>
      </c>
      <c r="P185" s="42">
        <v>226890.76</v>
      </c>
      <c r="Q185" s="12">
        <f t="shared" si="137"/>
        <v>43109.244400000003</v>
      </c>
      <c r="R185" s="12">
        <f t="shared" si="148"/>
        <v>270000</v>
      </c>
      <c r="S185" s="5">
        <f t="shared" si="138"/>
        <v>210084.03333333335</v>
      </c>
      <c r="T185" s="5">
        <f t="shared" si="139"/>
        <v>39915.966333333337</v>
      </c>
      <c r="U185" s="15">
        <f t="shared" si="164"/>
        <v>250000</v>
      </c>
      <c r="V185" s="15">
        <f t="shared" si="144"/>
        <v>1890756.3000000003</v>
      </c>
      <c r="W185" s="15">
        <f t="shared" si="145"/>
        <v>359243.69700000004</v>
      </c>
      <c r="X185" s="15">
        <f t="shared" si="140"/>
        <v>2250000</v>
      </c>
      <c r="Y185" s="16">
        <f t="shared" si="141"/>
        <v>21602.468994692867</v>
      </c>
      <c r="Z185" s="17">
        <f t="shared" si="150"/>
        <v>8.6409875978771464E-2</v>
      </c>
      <c r="AA185" s="144"/>
      <c r="AB185" s="139">
        <f t="shared" si="146"/>
        <v>0</v>
      </c>
      <c r="AD185" s="8">
        <f t="shared" si="151"/>
        <v>0</v>
      </c>
      <c r="AF185" s="21">
        <f t="shared" si="152"/>
        <v>0</v>
      </c>
      <c r="AH185" s="21">
        <f t="shared" si="153"/>
        <v>0</v>
      </c>
      <c r="AJ185" s="21">
        <f t="shared" si="165"/>
        <v>0</v>
      </c>
      <c r="AL185" s="16">
        <f t="shared" si="166"/>
        <v>0</v>
      </c>
      <c r="AM185" s="22">
        <v>5</v>
      </c>
      <c r="AN185" s="16">
        <f t="shared" si="154"/>
        <v>1250000</v>
      </c>
      <c r="AP185" s="16">
        <f t="shared" si="155"/>
        <v>0</v>
      </c>
      <c r="AR185" s="24">
        <f t="shared" si="156"/>
        <v>0</v>
      </c>
      <c r="AT185" s="26">
        <f t="shared" si="157"/>
        <v>0</v>
      </c>
      <c r="AV185" s="28">
        <f t="shared" si="158"/>
        <v>0</v>
      </c>
      <c r="AW185" s="31">
        <v>3</v>
      </c>
      <c r="AX185" s="32">
        <f t="shared" si="159"/>
        <v>750000</v>
      </c>
      <c r="AY185" s="54"/>
      <c r="AZ185" s="32">
        <f t="shared" si="149"/>
        <v>0</v>
      </c>
      <c r="BB185" s="32">
        <f t="shared" si="160"/>
        <v>0</v>
      </c>
      <c r="BC185" s="33">
        <v>1</v>
      </c>
      <c r="BD185" s="34">
        <f t="shared" si="161"/>
        <v>250000</v>
      </c>
      <c r="BF185" s="34">
        <f t="shared" si="162"/>
        <v>0</v>
      </c>
      <c r="BH185" s="34">
        <f t="shared" si="163"/>
        <v>0</v>
      </c>
      <c r="BI185" s="1"/>
      <c r="BJ185" s="1"/>
    </row>
    <row r="186" spans="1:62" ht="14.4" x14ac:dyDescent="0.3">
      <c r="A186" s="2" t="s">
        <v>53</v>
      </c>
      <c r="B186" s="2" t="s">
        <v>109</v>
      </c>
      <c r="C186" s="2" t="s">
        <v>104</v>
      </c>
      <c r="D186" s="3">
        <f t="shared" si="167"/>
        <v>178</v>
      </c>
      <c r="E186" s="2" t="s">
        <v>425</v>
      </c>
      <c r="F186" s="2" t="s">
        <v>426</v>
      </c>
      <c r="G186" s="19">
        <f t="shared" si="142"/>
        <v>100</v>
      </c>
      <c r="H186" s="2" t="s">
        <v>58</v>
      </c>
      <c r="I186" s="6">
        <v>0.19</v>
      </c>
      <c r="J186" s="37">
        <v>156302.51999999999</v>
      </c>
      <c r="K186" s="8">
        <f t="shared" si="143"/>
        <v>29697.478799999997</v>
      </c>
      <c r="L186" s="8">
        <f t="shared" si="147"/>
        <v>186000</v>
      </c>
      <c r="M186" s="40">
        <v>134453.78</v>
      </c>
      <c r="N186" s="10">
        <f t="shared" si="136"/>
        <v>25546.218199999999</v>
      </c>
      <c r="O186" s="10">
        <f t="shared" si="168"/>
        <v>160000</v>
      </c>
      <c r="P186" s="42">
        <v>130756.3</v>
      </c>
      <c r="Q186" s="12">
        <f t="shared" si="137"/>
        <v>24843.697</v>
      </c>
      <c r="R186" s="12">
        <f t="shared" si="148"/>
        <v>155600</v>
      </c>
      <c r="S186" s="5">
        <f t="shared" si="138"/>
        <v>140504.19999999998</v>
      </c>
      <c r="T186" s="5">
        <f t="shared" si="139"/>
        <v>26695.797999999995</v>
      </c>
      <c r="U186" s="15">
        <f t="shared" si="164"/>
        <v>167200</v>
      </c>
      <c r="V186" s="15">
        <f t="shared" si="144"/>
        <v>14050419.999999998</v>
      </c>
      <c r="W186" s="15">
        <f t="shared" si="145"/>
        <v>2669579.7999999998</v>
      </c>
      <c r="X186" s="15">
        <f t="shared" si="140"/>
        <v>16720000</v>
      </c>
      <c r="Y186" s="16">
        <f t="shared" si="141"/>
        <v>13414.420101766109</v>
      </c>
      <c r="Z186" s="17">
        <f t="shared" si="150"/>
        <v>8.0229785297644199E-2</v>
      </c>
      <c r="AA186" s="144"/>
      <c r="AB186" s="139">
        <f t="shared" si="146"/>
        <v>0</v>
      </c>
      <c r="AD186" s="8">
        <f t="shared" si="151"/>
        <v>0</v>
      </c>
      <c r="AF186" s="21">
        <f t="shared" si="152"/>
        <v>0</v>
      </c>
      <c r="AH186" s="21">
        <f t="shared" si="153"/>
        <v>0</v>
      </c>
      <c r="AJ186" s="21">
        <f t="shared" si="165"/>
        <v>0</v>
      </c>
      <c r="AL186" s="16">
        <f t="shared" si="166"/>
        <v>0</v>
      </c>
      <c r="AN186" s="16">
        <f t="shared" si="154"/>
        <v>0</v>
      </c>
      <c r="AP186" s="16">
        <f t="shared" si="155"/>
        <v>0</v>
      </c>
      <c r="AR186" s="24">
        <f t="shared" si="156"/>
        <v>0</v>
      </c>
      <c r="AT186" s="26">
        <f t="shared" si="157"/>
        <v>0</v>
      </c>
      <c r="AV186" s="28">
        <f t="shared" si="158"/>
        <v>0</v>
      </c>
      <c r="AX186" s="32">
        <f t="shared" si="159"/>
        <v>0</v>
      </c>
      <c r="AY186" s="54"/>
      <c r="AZ186" s="32">
        <f t="shared" si="149"/>
        <v>0</v>
      </c>
      <c r="BB186" s="32">
        <f t="shared" si="160"/>
        <v>0</v>
      </c>
      <c r="BC186" s="33">
        <v>100</v>
      </c>
      <c r="BD186" s="34">
        <f t="shared" si="161"/>
        <v>16720000</v>
      </c>
      <c r="BF186" s="34">
        <f t="shared" si="162"/>
        <v>0</v>
      </c>
      <c r="BH186" s="34">
        <f t="shared" si="163"/>
        <v>0</v>
      </c>
      <c r="BI186" s="1"/>
      <c r="BJ186" s="1"/>
    </row>
    <row r="187" spans="1:62" ht="14.4" x14ac:dyDescent="0.3">
      <c r="A187" s="2" t="s">
        <v>53</v>
      </c>
      <c r="B187" s="2" t="s">
        <v>109</v>
      </c>
      <c r="C187" s="2" t="s">
        <v>104</v>
      </c>
      <c r="D187" s="3">
        <f t="shared" si="167"/>
        <v>179</v>
      </c>
      <c r="E187" s="2" t="s">
        <v>427</v>
      </c>
      <c r="F187" s="2" t="s">
        <v>428</v>
      </c>
      <c r="G187" s="19">
        <f t="shared" si="142"/>
        <v>8</v>
      </c>
      <c r="H187" s="2" t="s">
        <v>58</v>
      </c>
      <c r="I187" s="6">
        <v>0.19</v>
      </c>
      <c r="J187" s="37">
        <v>138655.46</v>
      </c>
      <c r="K187" s="8">
        <f t="shared" si="143"/>
        <v>26344.537399999997</v>
      </c>
      <c r="L187" s="8">
        <f t="shared" si="147"/>
        <v>165000</v>
      </c>
      <c r="M187" s="40">
        <v>113445.38</v>
      </c>
      <c r="N187" s="10">
        <f t="shared" si="136"/>
        <v>21554.622200000002</v>
      </c>
      <c r="O187" s="10">
        <f t="shared" si="168"/>
        <v>135000</v>
      </c>
      <c r="P187" s="42">
        <v>126050.42</v>
      </c>
      <c r="Q187" s="12">
        <f t="shared" si="137"/>
        <v>23949.5798</v>
      </c>
      <c r="R187" s="12">
        <f t="shared" si="148"/>
        <v>150000</v>
      </c>
      <c r="S187" s="5">
        <f t="shared" si="138"/>
        <v>126050.42</v>
      </c>
      <c r="T187" s="5">
        <f t="shared" si="139"/>
        <v>23949.5798</v>
      </c>
      <c r="U187" s="15">
        <f t="shared" si="164"/>
        <v>150000</v>
      </c>
      <c r="V187" s="15">
        <f t="shared" si="144"/>
        <v>1008403.36</v>
      </c>
      <c r="W187" s="15">
        <f t="shared" si="145"/>
        <v>191596.6384</v>
      </c>
      <c r="X187" s="15">
        <f t="shared" si="140"/>
        <v>1200000</v>
      </c>
      <c r="Y187" s="16">
        <f t="shared" si="141"/>
        <v>12247.44871391589</v>
      </c>
      <c r="Z187" s="17">
        <f t="shared" si="150"/>
        <v>8.1649658092772595E-2</v>
      </c>
      <c r="AA187" s="144"/>
      <c r="AB187" s="139">
        <f t="shared" si="146"/>
        <v>0</v>
      </c>
      <c r="AD187" s="8">
        <f t="shared" si="151"/>
        <v>0</v>
      </c>
      <c r="AF187" s="21">
        <f t="shared" si="152"/>
        <v>0</v>
      </c>
      <c r="AH187" s="21">
        <f t="shared" si="153"/>
        <v>0</v>
      </c>
      <c r="AJ187" s="21">
        <f t="shared" si="165"/>
        <v>0</v>
      </c>
      <c r="AL187" s="16">
        <f t="shared" si="166"/>
        <v>0</v>
      </c>
      <c r="AM187" s="22">
        <v>5</v>
      </c>
      <c r="AN187" s="16">
        <f t="shared" si="154"/>
        <v>750000</v>
      </c>
      <c r="AP187" s="16">
        <f t="shared" si="155"/>
        <v>0</v>
      </c>
      <c r="AR187" s="24">
        <f t="shared" si="156"/>
        <v>0</v>
      </c>
      <c r="AT187" s="26">
        <f t="shared" si="157"/>
        <v>0</v>
      </c>
      <c r="AV187" s="28">
        <f t="shared" si="158"/>
        <v>0</v>
      </c>
      <c r="AX187" s="32">
        <f t="shared" si="159"/>
        <v>0</v>
      </c>
      <c r="AY187" s="54"/>
      <c r="AZ187" s="32">
        <f t="shared" si="149"/>
        <v>0</v>
      </c>
      <c r="BB187" s="32">
        <f t="shared" si="160"/>
        <v>0</v>
      </c>
      <c r="BC187" s="33">
        <v>3</v>
      </c>
      <c r="BD187" s="34">
        <f t="shared" si="161"/>
        <v>450000</v>
      </c>
      <c r="BF187" s="34">
        <f t="shared" si="162"/>
        <v>0</v>
      </c>
      <c r="BH187" s="34">
        <f t="shared" si="163"/>
        <v>0</v>
      </c>
      <c r="BI187" s="1"/>
      <c r="BJ187" s="1"/>
    </row>
    <row r="188" spans="1:62" ht="14.4" x14ac:dyDescent="0.3">
      <c r="A188" s="2" t="s">
        <v>53</v>
      </c>
      <c r="B188" s="2" t="s">
        <v>109</v>
      </c>
      <c r="C188" s="2" t="s">
        <v>104</v>
      </c>
      <c r="D188" s="3">
        <f t="shared" si="167"/>
        <v>180</v>
      </c>
      <c r="E188" s="2" t="s">
        <v>429</v>
      </c>
      <c r="F188" s="2" t="s">
        <v>430</v>
      </c>
      <c r="G188" s="19">
        <f t="shared" si="142"/>
        <v>18</v>
      </c>
      <c r="H188" s="3" t="s">
        <v>431</v>
      </c>
      <c r="I188" s="6">
        <v>0.19</v>
      </c>
      <c r="J188" s="37">
        <v>504201.68</v>
      </c>
      <c r="K188" s="8">
        <f t="shared" si="143"/>
        <v>95798.319199999998</v>
      </c>
      <c r="L188" s="8">
        <f t="shared" si="147"/>
        <v>600000</v>
      </c>
      <c r="M188" s="40">
        <v>336134.45</v>
      </c>
      <c r="N188" s="10">
        <f t="shared" si="136"/>
        <v>63865.5455</v>
      </c>
      <c r="O188" s="10">
        <f t="shared" si="168"/>
        <v>400000</v>
      </c>
      <c r="P188" s="42">
        <v>420168.07</v>
      </c>
      <c r="Q188" s="12">
        <f t="shared" si="137"/>
        <v>79831.933300000004</v>
      </c>
      <c r="R188" s="12">
        <f t="shared" si="148"/>
        <v>500000</v>
      </c>
      <c r="S188" s="5">
        <f t="shared" si="138"/>
        <v>420168.06666666665</v>
      </c>
      <c r="T188" s="5">
        <f t="shared" si="139"/>
        <v>79831.93266666666</v>
      </c>
      <c r="U188" s="15">
        <f t="shared" si="164"/>
        <v>500000</v>
      </c>
      <c r="V188" s="15">
        <f t="shared" si="144"/>
        <v>7563025.1999999993</v>
      </c>
      <c r="W188" s="15">
        <f t="shared" si="145"/>
        <v>1436974.7879999999</v>
      </c>
      <c r="X188" s="15">
        <f t="shared" si="140"/>
        <v>9000000</v>
      </c>
      <c r="Y188" s="16">
        <f t="shared" si="141"/>
        <v>81649.658092772603</v>
      </c>
      <c r="Z188" s="17">
        <f t="shared" si="150"/>
        <v>0.16329931618554522</v>
      </c>
      <c r="AA188" s="144"/>
      <c r="AB188" s="139">
        <f t="shared" si="146"/>
        <v>0</v>
      </c>
      <c r="AD188" s="8">
        <f t="shared" si="151"/>
        <v>0</v>
      </c>
      <c r="AF188" s="21">
        <f t="shared" si="152"/>
        <v>0</v>
      </c>
      <c r="AH188" s="21">
        <f t="shared" si="153"/>
        <v>0</v>
      </c>
      <c r="AJ188" s="21">
        <f t="shared" si="165"/>
        <v>0</v>
      </c>
      <c r="AL188" s="16">
        <f t="shared" si="166"/>
        <v>0</v>
      </c>
      <c r="AM188" s="22">
        <v>10</v>
      </c>
      <c r="AN188" s="16">
        <f t="shared" si="154"/>
        <v>5000000</v>
      </c>
      <c r="AP188" s="16">
        <f t="shared" si="155"/>
        <v>0</v>
      </c>
      <c r="AR188" s="24">
        <f t="shared" si="156"/>
        <v>0</v>
      </c>
      <c r="AT188" s="26">
        <f t="shared" si="157"/>
        <v>0</v>
      </c>
      <c r="AV188" s="28">
        <f t="shared" si="158"/>
        <v>0</v>
      </c>
      <c r="AX188" s="32">
        <f t="shared" si="159"/>
        <v>0</v>
      </c>
      <c r="AY188" s="54"/>
      <c r="AZ188" s="32">
        <f t="shared" si="149"/>
        <v>0</v>
      </c>
      <c r="BB188" s="32">
        <f t="shared" si="160"/>
        <v>0</v>
      </c>
      <c r="BC188" s="33">
        <v>8</v>
      </c>
      <c r="BD188" s="34">
        <f t="shared" si="161"/>
        <v>4000000</v>
      </c>
      <c r="BF188" s="34">
        <f t="shared" si="162"/>
        <v>0</v>
      </c>
      <c r="BH188" s="34">
        <f t="shared" si="163"/>
        <v>0</v>
      </c>
      <c r="BI188" s="1"/>
      <c r="BJ188" s="1"/>
    </row>
    <row r="189" spans="1:62" ht="16.95" customHeight="1" x14ac:dyDescent="0.3">
      <c r="A189" s="2" t="s">
        <v>53</v>
      </c>
      <c r="B189" s="2" t="s">
        <v>109</v>
      </c>
      <c r="C189" s="2" t="s">
        <v>104</v>
      </c>
      <c r="D189" s="3">
        <f t="shared" si="167"/>
        <v>181</v>
      </c>
      <c r="E189" s="2" t="s">
        <v>432</v>
      </c>
      <c r="F189" s="2" t="s">
        <v>433</v>
      </c>
      <c r="G189" s="19">
        <f t="shared" si="142"/>
        <v>1</v>
      </c>
      <c r="H189" s="2" t="s">
        <v>58</v>
      </c>
      <c r="I189" s="6">
        <v>0.19</v>
      </c>
      <c r="J189" s="37">
        <v>2100840.34</v>
      </c>
      <c r="K189" s="8">
        <f t="shared" si="143"/>
        <v>399159.66459999996</v>
      </c>
      <c r="L189" s="8">
        <f t="shared" si="147"/>
        <v>2500000</v>
      </c>
      <c r="M189" s="40">
        <v>1512605.04</v>
      </c>
      <c r="N189" s="10">
        <f t="shared" si="136"/>
        <v>287394.95760000002</v>
      </c>
      <c r="O189" s="10">
        <f t="shared" si="168"/>
        <v>1800000</v>
      </c>
      <c r="P189" s="42">
        <v>1428571.43</v>
      </c>
      <c r="Q189" s="12">
        <f t="shared" si="137"/>
        <v>271428.57169999997</v>
      </c>
      <c r="R189" s="12">
        <f t="shared" si="148"/>
        <v>1700000</v>
      </c>
      <c r="S189" s="5">
        <f t="shared" si="138"/>
        <v>1680672.2699999998</v>
      </c>
      <c r="T189" s="5">
        <f t="shared" si="139"/>
        <v>319327.73129999998</v>
      </c>
      <c r="U189" s="15">
        <f t="shared" si="164"/>
        <v>2000000</v>
      </c>
      <c r="V189" s="15">
        <f t="shared" si="144"/>
        <v>1680672.2699999998</v>
      </c>
      <c r="W189" s="15">
        <f t="shared" si="145"/>
        <v>319327.73129999998</v>
      </c>
      <c r="X189" s="15">
        <f t="shared" si="140"/>
        <v>2000000</v>
      </c>
      <c r="Y189" s="16">
        <f t="shared" si="141"/>
        <v>355902.60840104369</v>
      </c>
      <c r="Z189" s="17">
        <f t="shared" si="150"/>
        <v>0.17795130420052185</v>
      </c>
      <c r="AA189" s="144"/>
      <c r="AB189" s="139">
        <f t="shared" si="146"/>
        <v>0</v>
      </c>
      <c r="AD189" s="8">
        <f t="shared" si="151"/>
        <v>0</v>
      </c>
      <c r="AF189" s="21">
        <f t="shared" si="152"/>
        <v>0</v>
      </c>
      <c r="AH189" s="21">
        <f t="shared" si="153"/>
        <v>0</v>
      </c>
      <c r="AJ189" s="21">
        <f t="shared" si="165"/>
        <v>0</v>
      </c>
      <c r="AL189" s="16">
        <f t="shared" si="166"/>
        <v>0</v>
      </c>
      <c r="AN189" s="16">
        <f t="shared" si="154"/>
        <v>0</v>
      </c>
      <c r="AP189" s="16">
        <f t="shared" si="155"/>
        <v>0</v>
      </c>
      <c r="AR189" s="24">
        <f t="shared" si="156"/>
        <v>0</v>
      </c>
      <c r="AT189" s="26">
        <f t="shared" si="157"/>
        <v>0</v>
      </c>
      <c r="AV189" s="28">
        <f t="shared" si="158"/>
        <v>0</v>
      </c>
      <c r="AX189" s="32">
        <f t="shared" si="159"/>
        <v>0</v>
      </c>
      <c r="AY189" s="54"/>
      <c r="AZ189" s="32">
        <f t="shared" si="149"/>
        <v>0</v>
      </c>
      <c r="BB189" s="32">
        <f t="shared" si="160"/>
        <v>0</v>
      </c>
      <c r="BC189" s="33">
        <v>1</v>
      </c>
      <c r="BD189" s="34">
        <f t="shared" si="161"/>
        <v>2000000</v>
      </c>
      <c r="BF189" s="34">
        <f t="shared" si="162"/>
        <v>0</v>
      </c>
      <c r="BH189" s="34">
        <f t="shared" si="163"/>
        <v>0</v>
      </c>
      <c r="BI189" s="1"/>
      <c r="BJ189" s="1"/>
    </row>
    <row r="190" spans="1:62" ht="14.4" x14ac:dyDescent="0.3">
      <c r="A190" s="2" t="s">
        <v>53</v>
      </c>
      <c r="B190" s="2" t="s">
        <v>109</v>
      </c>
      <c r="C190" s="2" t="s">
        <v>104</v>
      </c>
      <c r="D190" s="3">
        <f t="shared" si="167"/>
        <v>182</v>
      </c>
      <c r="E190" s="2" t="s">
        <v>434</v>
      </c>
      <c r="F190" s="2" t="s">
        <v>435</v>
      </c>
      <c r="G190" s="19">
        <f t="shared" si="142"/>
        <v>1</v>
      </c>
      <c r="H190" s="2" t="s">
        <v>58</v>
      </c>
      <c r="I190" s="6">
        <v>0.19</v>
      </c>
      <c r="J190" s="37">
        <v>1563025.21</v>
      </c>
      <c r="K190" s="8">
        <f t="shared" si="143"/>
        <v>296974.78989999997</v>
      </c>
      <c r="L190" s="8">
        <f t="shared" si="147"/>
        <v>1860000</v>
      </c>
      <c r="M190" s="40">
        <v>1176470.5900000001</v>
      </c>
      <c r="N190" s="10">
        <f t="shared" si="136"/>
        <v>223529.41210000002</v>
      </c>
      <c r="O190" s="10">
        <f t="shared" si="168"/>
        <v>1400000</v>
      </c>
      <c r="P190" s="42">
        <v>1042016.81</v>
      </c>
      <c r="Q190" s="12">
        <f t="shared" si="137"/>
        <v>197983.19390000001</v>
      </c>
      <c r="R190" s="12">
        <f t="shared" si="148"/>
        <v>1240000</v>
      </c>
      <c r="S190" s="5">
        <f t="shared" si="138"/>
        <v>1260504.2033333334</v>
      </c>
      <c r="T190" s="5">
        <f t="shared" si="139"/>
        <v>239495.79863333335</v>
      </c>
      <c r="U190" s="15">
        <f t="shared" si="164"/>
        <v>1500000</v>
      </c>
      <c r="V190" s="15">
        <f t="shared" si="144"/>
        <v>1260504.2033333334</v>
      </c>
      <c r="W190" s="15">
        <f t="shared" si="145"/>
        <v>239495.79863333335</v>
      </c>
      <c r="X190" s="15">
        <f t="shared" si="140"/>
        <v>1500000</v>
      </c>
      <c r="Y190" s="16">
        <f t="shared" si="141"/>
        <v>262805.37792569364</v>
      </c>
      <c r="Z190" s="17">
        <f t="shared" si="150"/>
        <v>0.17520358528379576</v>
      </c>
      <c r="AA190" s="144"/>
      <c r="AB190" s="139">
        <f t="shared" si="146"/>
        <v>0</v>
      </c>
      <c r="AD190" s="8">
        <f t="shared" si="151"/>
        <v>0</v>
      </c>
      <c r="AF190" s="21">
        <f t="shared" si="152"/>
        <v>0</v>
      </c>
      <c r="AH190" s="21">
        <f t="shared" si="153"/>
        <v>0</v>
      </c>
      <c r="AJ190" s="21">
        <f t="shared" si="165"/>
        <v>0</v>
      </c>
      <c r="AL190" s="16">
        <f t="shared" si="166"/>
        <v>0</v>
      </c>
      <c r="AN190" s="16">
        <f t="shared" si="154"/>
        <v>0</v>
      </c>
      <c r="AP190" s="16">
        <f t="shared" si="155"/>
        <v>0</v>
      </c>
      <c r="AR190" s="24">
        <f t="shared" si="156"/>
        <v>0</v>
      </c>
      <c r="AT190" s="26">
        <f t="shared" si="157"/>
        <v>0</v>
      </c>
      <c r="AV190" s="28">
        <f t="shared" si="158"/>
        <v>0</v>
      </c>
      <c r="AX190" s="32">
        <f t="shared" si="159"/>
        <v>0</v>
      </c>
      <c r="AY190" s="54"/>
      <c r="AZ190" s="32">
        <f t="shared" si="149"/>
        <v>0</v>
      </c>
      <c r="BB190" s="32">
        <f t="shared" si="160"/>
        <v>0</v>
      </c>
      <c r="BC190" s="33">
        <v>1</v>
      </c>
      <c r="BD190" s="34">
        <f t="shared" si="161"/>
        <v>1500000</v>
      </c>
      <c r="BF190" s="34">
        <f t="shared" si="162"/>
        <v>0</v>
      </c>
      <c r="BH190" s="34">
        <f t="shared" si="163"/>
        <v>0</v>
      </c>
      <c r="BI190" s="1"/>
      <c r="BJ190" s="1"/>
    </row>
    <row r="191" spans="1:62" ht="14.4" x14ac:dyDescent="0.3">
      <c r="A191" s="2" t="s">
        <v>53</v>
      </c>
      <c r="B191" s="2" t="s">
        <v>109</v>
      </c>
      <c r="C191" s="2" t="s">
        <v>55</v>
      </c>
      <c r="D191" s="3">
        <f t="shared" si="167"/>
        <v>183</v>
      </c>
      <c r="E191" s="2" t="s">
        <v>436</v>
      </c>
      <c r="F191" s="2" t="s">
        <v>437</v>
      </c>
      <c r="G191" s="19">
        <f t="shared" si="142"/>
        <v>1040</v>
      </c>
      <c r="H191" s="2" t="s">
        <v>58</v>
      </c>
      <c r="I191" s="6">
        <v>0.19</v>
      </c>
      <c r="J191" s="37">
        <v>15126.05</v>
      </c>
      <c r="K191" s="8">
        <f t="shared" si="143"/>
        <v>2873.9494999999997</v>
      </c>
      <c r="L191" s="8">
        <f t="shared" si="147"/>
        <v>18000</v>
      </c>
      <c r="M191" s="40">
        <v>21848.74</v>
      </c>
      <c r="N191" s="10">
        <f t="shared" si="136"/>
        <v>4151.2606000000005</v>
      </c>
      <c r="O191" s="10">
        <f t="shared" si="168"/>
        <v>26000</v>
      </c>
      <c r="P191" s="42">
        <v>23529.41</v>
      </c>
      <c r="Q191" s="12">
        <f t="shared" si="137"/>
        <v>4470.5879000000004</v>
      </c>
      <c r="R191" s="12">
        <f t="shared" si="148"/>
        <v>28000</v>
      </c>
      <c r="S191" s="5">
        <f t="shared" si="138"/>
        <v>20168.066666666666</v>
      </c>
      <c r="T191" s="5">
        <f t="shared" si="139"/>
        <v>3831.9326666666666</v>
      </c>
      <c r="U191" s="15">
        <f t="shared" si="164"/>
        <v>24000</v>
      </c>
      <c r="V191" s="15">
        <f t="shared" si="144"/>
        <v>20974789.333333332</v>
      </c>
      <c r="W191" s="15">
        <f t="shared" si="145"/>
        <v>3985209.9733333332</v>
      </c>
      <c r="X191" s="15">
        <f t="shared" si="140"/>
        <v>24960000</v>
      </c>
      <c r="Y191" s="16">
        <f t="shared" si="141"/>
        <v>4320.4937989385735</v>
      </c>
      <c r="Z191" s="17">
        <f t="shared" si="150"/>
        <v>0.18002057495577389</v>
      </c>
      <c r="AA191" s="144"/>
      <c r="AB191" s="139">
        <f t="shared" si="146"/>
        <v>0</v>
      </c>
      <c r="AD191" s="8">
        <f t="shared" si="151"/>
        <v>0</v>
      </c>
      <c r="AF191" s="21">
        <f t="shared" si="152"/>
        <v>0</v>
      </c>
      <c r="AH191" s="21">
        <f t="shared" si="153"/>
        <v>0</v>
      </c>
      <c r="AJ191" s="21">
        <f t="shared" si="165"/>
        <v>0</v>
      </c>
      <c r="AL191" s="16">
        <f t="shared" si="166"/>
        <v>0</v>
      </c>
      <c r="AN191" s="16">
        <f t="shared" si="154"/>
        <v>0</v>
      </c>
      <c r="AP191" s="16">
        <f t="shared" si="155"/>
        <v>0</v>
      </c>
      <c r="AR191" s="24">
        <f t="shared" si="156"/>
        <v>0</v>
      </c>
      <c r="AT191" s="26">
        <f t="shared" si="157"/>
        <v>0</v>
      </c>
      <c r="AV191" s="28">
        <f t="shared" si="158"/>
        <v>0</v>
      </c>
      <c r="AX191" s="32">
        <f t="shared" si="159"/>
        <v>0</v>
      </c>
      <c r="AY191" s="54"/>
      <c r="AZ191" s="32">
        <f t="shared" si="149"/>
        <v>0</v>
      </c>
      <c r="BB191" s="32">
        <f t="shared" si="160"/>
        <v>0</v>
      </c>
      <c r="BC191" s="33">
        <v>540</v>
      </c>
      <c r="BD191" s="34">
        <f t="shared" si="161"/>
        <v>12960000</v>
      </c>
      <c r="BF191" s="34">
        <f t="shared" si="162"/>
        <v>0</v>
      </c>
      <c r="BG191" s="33">
        <v>500</v>
      </c>
      <c r="BH191" s="34">
        <f t="shared" si="163"/>
        <v>12000000</v>
      </c>
      <c r="BI191" s="1"/>
      <c r="BJ191" s="1"/>
    </row>
    <row r="192" spans="1:62" ht="14.4" x14ac:dyDescent="0.3">
      <c r="A192" s="2" t="s">
        <v>53</v>
      </c>
      <c r="B192" s="2" t="s">
        <v>109</v>
      </c>
      <c r="C192" s="2" t="s">
        <v>104</v>
      </c>
      <c r="D192" s="3">
        <f t="shared" si="167"/>
        <v>184</v>
      </c>
      <c r="E192" s="2" t="s">
        <v>438</v>
      </c>
      <c r="F192" s="2" t="s">
        <v>439</v>
      </c>
      <c r="G192" s="19">
        <f t="shared" si="142"/>
        <v>1</v>
      </c>
      <c r="H192" s="2" t="s">
        <v>58</v>
      </c>
      <c r="I192" s="6">
        <v>0.19</v>
      </c>
      <c r="J192" s="37">
        <v>474789.92</v>
      </c>
      <c r="K192" s="8">
        <f t="shared" si="143"/>
        <v>90210.084799999997</v>
      </c>
      <c r="L192" s="8">
        <f t="shared" si="147"/>
        <v>565000</v>
      </c>
      <c r="M192" s="40">
        <v>294117.65000000002</v>
      </c>
      <c r="N192" s="10">
        <f t="shared" si="136"/>
        <v>55882.353500000005</v>
      </c>
      <c r="O192" s="10">
        <f t="shared" si="168"/>
        <v>350000</v>
      </c>
      <c r="P192" s="42">
        <v>491596.64</v>
      </c>
      <c r="Q192" s="12">
        <f t="shared" si="137"/>
        <v>93403.361600000004</v>
      </c>
      <c r="R192" s="12">
        <f t="shared" si="148"/>
        <v>585000</v>
      </c>
      <c r="S192" s="5">
        <f t="shared" si="138"/>
        <v>420168.07</v>
      </c>
      <c r="T192" s="5">
        <f t="shared" si="139"/>
        <v>79831.933300000004</v>
      </c>
      <c r="U192" s="15">
        <f t="shared" si="164"/>
        <v>500000</v>
      </c>
      <c r="V192" s="15">
        <f t="shared" si="144"/>
        <v>420168.07</v>
      </c>
      <c r="W192" s="15">
        <f t="shared" si="145"/>
        <v>79831.933300000004</v>
      </c>
      <c r="X192" s="15">
        <f t="shared" si="140"/>
        <v>500000</v>
      </c>
      <c r="Y192" s="16">
        <f t="shared" si="141"/>
        <v>106379.82264821965</v>
      </c>
      <c r="Z192" s="17">
        <f t="shared" si="150"/>
        <v>0.21275964529643929</v>
      </c>
      <c r="AA192" s="144"/>
      <c r="AB192" s="139">
        <f t="shared" si="146"/>
        <v>0</v>
      </c>
      <c r="AD192" s="8">
        <f t="shared" si="151"/>
        <v>0</v>
      </c>
      <c r="AF192" s="21">
        <f t="shared" si="152"/>
        <v>0</v>
      </c>
      <c r="AH192" s="21">
        <f t="shared" si="153"/>
        <v>0</v>
      </c>
      <c r="AJ192" s="21">
        <f t="shared" si="165"/>
        <v>0</v>
      </c>
      <c r="AL192" s="16">
        <f t="shared" si="166"/>
        <v>0</v>
      </c>
      <c r="AN192" s="16">
        <f t="shared" si="154"/>
        <v>0</v>
      </c>
      <c r="AP192" s="16">
        <f t="shared" si="155"/>
        <v>0</v>
      </c>
      <c r="AR192" s="24">
        <f t="shared" si="156"/>
        <v>0</v>
      </c>
      <c r="AT192" s="26">
        <f t="shared" si="157"/>
        <v>0</v>
      </c>
      <c r="AV192" s="28">
        <f t="shared" si="158"/>
        <v>0</v>
      </c>
      <c r="AX192" s="32">
        <f t="shared" si="159"/>
        <v>0</v>
      </c>
      <c r="AY192" s="54"/>
      <c r="AZ192" s="32">
        <f t="shared" si="149"/>
        <v>0</v>
      </c>
      <c r="BB192" s="32">
        <f t="shared" si="160"/>
        <v>0</v>
      </c>
      <c r="BC192" s="33">
        <v>1</v>
      </c>
      <c r="BD192" s="34">
        <f t="shared" si="161"/>
        <v>500000</v>
      </c>
      <c r="BF192" s="34">
        <f t="shared" si="162"/>
        <v>0</v>
      </c>
      <c r="BH192" s="34">
        <f t="shared" si="163"/>
        <v>0</v>
      </c>
      <c r="BI192" s="1"/>
      <c r="BJ192" s="1"/>
    </row>
    <row r="193" spans="1:62" ht="14.4" x14ac:dyDescent="0.25">
      <c r="A193" s="2" t="s">
        <v>53</v>
      </c>
      <c r="B193" s="2" t="s">
        <v>109</v>
      </c>
      <c r="C193" s="2" t="s">
        <v>55</v>
      </c>
      <c r="D193" s="3">
        <f t="shared" si="167"/>
        <v>185</v>
      </c>
      <c r="E193" s="93" t="s">
        <v>440</v>
      </c>
      <c r="F193" s="94" t="s">
        <v>441</v>
      </c>
      <c r="G193" s="19">
        <f t="shared" si="142"/>
        <v>2</v>
      </c>
      <c r="H193" s="2" t="s">
        <v>58</v>
      </c>
      <c r="I193" s="6">
        <v>0.19</v>
      </c>
      <c r="J193" s="37">
        <v>369747.9</v>
      </c>
      <c r="K193" s="8">
        <f t="shared" si="143"/>
        <v>70252.10100000001</v>
      </c>
      <c r="L193" s="8">
        <f t="shared" si="147"/>
        <v>440000</v>
      </c>
      <c r="M193" s="40">
        <v>420168.07</v>
      </c>
      <c r="N193" s="10">
        <f t="shared" si="136"/>
        <v>79831.933300000004</v>
      </c>
      <c r="O193" s="10">
        <f t="shared" si="168"/>
        <v>500000</v>
      </c>
      <c r="P193" s="42">
        <v>344537.82</v>
      </c>
      <c r="Q193" s="12">
        <f t="shared" si="137"/>
        <v>65462.185799999999</v>
      </c>
      <c r="R193" s="12">
        <f t="shared" si="148"/>
        <v>410000</v>
      </c>
      <c r="S193" s="5">
        <f t="shared" si="138"/>
        <v>378151.26333333337</v>
      </c>
      <c r="T193" s="5">
        <f t="shared" si="139"/>
        <v>71848.740033333335</v>
      </c>
      <c r="U193" s="15">
        <f t="shared" si="164"/>
        <v>450000</v>
      </c>
      <c r="V193" s="15">
        <f t="shared" si="144"/>
        <v>756302.52666666673</v>
      </c>
      <c r="W193" s="15">
        <f t="shared" si="145"/>
        <v>143697.48006666667</v>
      </c>
      <c r="X193" s="15">
        <f t="shared" si="140"/>
        <v>900000</v>
      </c>
      <c r="Y193" s="16">
        <f t="shared" si="141"/>
        <v>37416.573867739411</v>
      </c>
      <c r="Z193" s="17">
        <f t="shared" si="150"/>
        <v>8.3147941928309807E-2</v>
      </c>
      <c r="AA193" s="144"/>
      <c r="AB193" s="139">
        <f t="shared" si="146"/>
        <v>0</v>
      </c>
      <c r="AD193" s="8">
        <f t="shared" si="151"/>
        <v>0</v>
      </c>
      <c r="AF193" s="21">
        <f t="shared" si="152"/>
        <v>0</v>
      </c>
      <c r="AH193" s="21">
        <f t="shared" si="153"/>
        <v>0</v>
      </c>
      <c r="AJ193" s="21">
        <f t="shared" si="165"/>
        <v>0</v>
      </c>
      <c r="AL193" s="16">
        <f t="shared" si="166"/>
        <v>0</v>
      </c>
      <c r="AN193" s="16">
        <f t="shared" si="154"/>
        <v>0</v>
      </c>
      <c r="AP193" s="16">
        <f t="shared" si="155"/>
        <v>0</v>
      </c>
      <c r="AR193" s="24">
        <f t="shared" si="156"/>
        <v>0</v>
      </c>
      <c r="AT193" s="26">
        <f t="shared" si="157"/>
        <v>0</v>
      </c>
      <c r="AV193" s="28">
        <f t="shared" si="158"/>
        <v>0</v>
      </c>
      <c r="AX193" s="32">
        <f t="shared" si="159"/>
        <v>0</v>
      </c>
      <c r="AY193" s="54"/>
      <c r="AZ193" s="32">
        <f t="shared" si="149"/>
        <v>0</v>
      </c>
      <c r="BB193" s="32">
        <f t="shared" si="160"/>
        <v>0</v>
      </c>
      <c r="BC193" s="33">
        <v>2</v>
      </c>
      <c r="BD193" s="34">
        <f t="shared" si="161"/>
        <v>900000</v>
      </c>
      <c r="BF193" s="34">
        <f t="shared" si="162"/>
        <v>0</v>
      </c>
      <c r="BH193" s="34">
        <f t="shared" si="163"/>
        <v>0</v>
      </c>
      <c r="BI193" s="1"/>
      <c r="BJ193" s="1"/>
    </row>
    <row r="194" spans="1:62" ht="14.4" x14ac:dyDescent="0.25">
      <c r="A194" s="2" t="s">
        <v>53</v>
      </c>
      <c r="B194" s="2" t="s">
        <v>109</v>
      </c>
      <c r="C194" s="2" t="s">
        <v>55</v>
      </c>
      <c r="D194" s="3">
        <f t="shared" si="167"/>
        <v>186</v>
      </c>
      <c r="E194" s="93" t="s">
        <v>442</v>
      </c>
      <c r="F194" s="94" t="s">
        <v>443</v>
      </c>
      <c r="G194" s="19">
        <f t="shared" si="142"/>
        <v>6</v>
      </c>
      <c r="H194" s="2" t="s">
        <v>58</v>
      </c>
      <c r="I194" s="6">
        <v>0.19</v>
      </c>
      <c r="J194" s="37">
        <v>151260.5</v>
      </c>
      <c r="K194" s="8">
        <f t="shared" si="143"/>
        <v>28739.494999999999</v>
      </c>
      <c r="L194" s="8">
        <f t="shared" si="147"/>
        <v>180000</v>
      </c>
      <c r="M194" s="40">
        <v>126050.42</v>
      </c>
      <c r="N194" s="10">
        <f t="shared" si="136"/>
        <v>23949.5798</v>
      </c>
      <c r="O194" s="10">
        <f t="shared" si="168"/>
        <v>150000</v>
      </c>
      <c r="P194" s="42">
        <v>126050.42</v>
      </c>
      <c r="Q194" s="12">
        <f t="shared" si="137"/>
        <v>23949.5798</v>
      </c>
      <c r="R194" s="12">
        <f t="shared" si="148"/>
        <v>150000</v>
      </c>
      <c r="S194" s="5">
        <f t="shared" si="138"/>
        <v>134453.78</v>
      </c>
      <c r="T194" s="5">
        <f t="shared" si="139"/>
        <v>25546.218199999999</v>
      </c>
      <c r="U194" s="15">
        <f t="shared" si="164"/>
        <v>160000</v>
      </c>
      <c r="V194" s="15">
        <f t="shared" si="144"/>
        <v>806722.67999999993</v>
      </c>
      <c r="W194" s="15">
        <f t="shared" si="145"/>
        <v>153277.30919999999</v>
      </c>
      <c r="X194" s="15">
        <f t="shared" si="140"/>
        <v>960000</v>
      </c>
      <c r="Y194" s="16">
        <f t="shared" si="141"/>
        <v>14142.13562373095</v>
      </c>
      <c r="Z194" s="17">
        <f t="shared" si="150"/>
        <v>8.8388347648318433E-2</v>
      </c>
      <c r="AA194" s="144"/>
      <c r="AB194" s="139">
        <f t="shared" si="146"/>
        <v>0</v>
      </c>
      <c r="AD194" s="8">
        <f t="shared" si="151"/>
        <v>0</v>
      </c>
      <c r="AF194" s="21">
        <f t="shared" si="152"/>
        <v>0</v>
      </c>
      <c r="AH194" s="21">
        <f t="shared" si="153"/>
        <v>0</v>
      </c>
      <c r="AJ194" s="21">
        <f t="shared" si="165"/>
        <v>0</v>
      </c>
      <c r="AL194" s="16">
        <f t="shared" si="166"/>
        <v>0</v>
      </c>
      <c r="AN194" s="16">
        <f t="shared" si="154"/>
        <v>0</v>
      </c>
      <c r="AP194" s="16">
        <f t="shared" si="155"/>
        <v>0</v>
      </c>
      <c r="AR194" s="24">
        <f t="shared" si="156"/>
        <v>0</v>
      </c>
      <c r="AT194" s="26">
        <f t="shared" si="157"/>
        <v>0</v>
      </c>
      <c r="AV194" s="28">
        <f t="shared" si="158"/>
        <v>0</v>
      </c>
      <c r="AX194" s="32">
        <f t="shared" si="159"/>
        <v>0</v>
      </c>
      <c r="AY194" s="54"/>
      <c r="AZ194" s="32">
        <f t="shared" si="149"/>
        <v>0</v>
      </c>
      <c r="BB194" s="32">
        <f t="shared" si="160"/>
        <v>0</v>
      </c>
      <c r="BC194" s="33">
        <v>6</v>
      </c>
      <c r="BD194" s="34">
        <f t="shared" si="161"/>
        <v>960000</v>
      </c>
      <c r="BF194" s="34">
        <f t="shared" si="162"/>
        <v>0</v>
      </c>
      <c r="BH194" s="34">
        <f t="shared" si="163"/>
        <v>0</v>
      </c>
      <c r="BI194" s="1"/>
      <c r="BJ194" s="1"/>
    </row>
    <row r="195" spans="1:62" ht="14.4" x14ac:dyDescent="0.25">
      <c r="A195" s="2" t="s">
        <v>53</v>
      </c>
      <c r="B195" s="2" t="s">
        <v>109</v>
      </c>
      <c r="C195" s="2" t="s">
        <v>55</v>
      </c>
      <c r="D195" s="3">
        <f t="shared" si="167"/>
        <v>187</v>
      </c>
      <c r="E195" s="93" t="s">
        <v>444</v>
      </c>
      <c r="F195" s="95" t="s">
        <v>445</v>
      </c>
      <c r="G195" s="19">
        <f t="shared" si="142"/>
        <v>4</v>
      </c>
      <c r="H195" s="2" t="s">
        <v>58</v>
      </c>
      <c r="I195" s="6">
        <v>0.19</v>
      </c>
      <c r="J195" s="37">
        <v>15630.25</v>
      </c>
      <c r="K195" s="8">
        <f t="shared" si="143"/>
        <v>2969.7474999999999</v>
      </c>
      <c r="L195" s="8">
        <f t="shared" si="147"/>
        <v>18600</v>
      </c>
      <c r="M195" s="40">
        <v>12605.04</v>
      </c>
      <c r="N195" s="10">
        <f t="shared" si="136"/>
        <v>2394.9576000000002</v>
      </c>
      <c r="O195" s="10">
        <f t="shared" si="168"/>
        <v>15000</v>
      </c>
      <c r="P195" s="42">
        <v>10084.030000000001</v>
      </c>
      <c r="Q195" s="12">
        <f t="shared" si="137"/>
        <v>1915.9657000000002</v>
      </c>
      <c r="R195" s="12">
        <f t="shared" si="148"/>
        <v>12000</v>
      </c>
      <c r="S195" s="5">
        <f t="shared" si="138"/>
        <v>12773.106666666667</v>
      </c>
      <c r="T195" s="5">
        <f t="shared" si="139"/>
        <v>2426.8902666666668</v>
      </c>
      <c r="U195" s="15">
        <f t="shared" si="164"/>
        <v>15200</v>
      </c>
      <c r="V195" s="15">
        <f t="shared" si="144"/>
        <v>51092.426666666666</v>
      </c>
      <c r="W195" s="15">
        <f t="shared" si="145"/>
        <v>9707.5610666666671</v>
      </c>
      <c r="X195" s="15">
        <f t="shared" si="140"/>
        <v>60800</v>
      </c>
      <c r="Y195" s="16">
        <f t="shared" si="141"/>
        <v>2698.1475126464084</v>
      </c>
      <c r="Z195" s="17">
        <f t="shared" si="150"/>
        <v>0.17750970477936898</v>
      </c>
      <c r="AA195" s="144"/>
      <c r="AB195" s="139">
        <f t="shared" si="146"/>
        <v>0</v>
      </c>
      <c r="AD195" s="8">
        <f t="shared" si="151"/>
        <v>0</v>
      </c>
      <c r="AF195" s="21">
        <f t="shared" si="152"/>
        <v>0</v>
      </c>
      <c r="AH195" s="21">
        <f t="shared" si="153"/>
        <v>0</v>
      </c>
      <c r="AJ195" s="21">
        <f t="shared" si="165"/>
        <v>0</v>
      </c>
      <c r="AL195" s="16">
        <f t="shared" si="166"/>
        <v>0</v>
      </c>
      <c r="AN195" s="16">
        <f t="shared" si="154"/>
        <v>0</v>
      </c>
      <c r="AP195" s="16">
        <f t="shared" si="155"/>
        <v>0</v>
      </c>
      <c r="AR195" s="24">
        <f t="shared" si="156"/>
        <v>0</v>
      </c>
      <c r="AT195" s="26">
        <f t="shared" si="157"/>
        <v>0</v>
      </c>
      <c r="AV195" s="28">
        <f t="shared" si="158"/>
        <v>0</v>
      </c>
      <c r="AX195" s="32">
        <f t="shared" si="159"/>
        <v>0</v>
      </c>
      <c r="AY195" s="54"/>
      <c r="AZ195" s="32">
        <f t="shared" si="149"/>
        <v>0</v>
      </c>
      <c r="BB195" s="32">
        <f t="shared" si="160"/>
        <v>0</v>
      </c>
      <c r="BC195" s="33">
        <v>4</v>
      </c>
      <c r="BD195" s="34">
        <f t="shared" si="161"/>
        <v>60800</v>
      </c>
      <c r="BF195" s="34">
        <f t="shared" si="162"/>
        <v>0</v>
      </c>
      <c r="BH195" s="34">
        <f t="shared" si="163"/>
        <v>0</v>
      </c>
      <c r="BI195" s="1"/>
      <c r="BJ195" s="1"/>
    </row>
    <row r="196" spans="1:62" ht="14.4" x14ac:dyDescent="0.25">
      <c r="A196" s="2" t="s">
        <v>53</v>
      </c>
      <c r="B196" s="2" t="s">
        <v>109</v>
      </c>
      <c r="C196" s="2" t="s">
        <v>55</v>
      </c>
      <c r="D196" s="3">
        <f t="shared" si="167"/>
        <v>188</v>
      </c>
      <c r="E196" s="93" t="s">
        <v>446</v>
      </c>
      <c r="F196" s="95" t="s">
        <v>447</v>
      </c>
      <c r="G196" s="19">
        <f t="shared" si="142"/>
        <v>2</v>
      </c>
      <c r="H196" s="2" t="s">
        <v>58</v>
      </c>
      <c r="I196" s="6">
        <v>0.19</v>
      </c>
      <c r="J196" s="37">
        <v>15882.35</v>
      </c>
      <c r="K196" s="8">
        <f t="shared" si="143"/>
        <v>3017.6465000000003</v>
      </c>
      <c r="L196" s="8">
        <f t="shared" si="147"/>
        <v>18900</v>
      </c>
      <c r="M196" s="40">
        <v>16806.72</v>
      </c>
      <c r="N196" s="10">
        <f t="shared" si="136"/>
        <v>3193.2768000000001</v>
      </c>
      <c r="O196" s="10">
        <f t="shared" si="168"/>
        <v>20000</v>
      </c>
      <c r="P196" s="42">
        <v>22773.11</v>
      </c>
      <c r="Q196" s="12">
        <f t="shared" si="137"/>
        <v>4326.8909000000003</v>
      </c>
      <c r="R196" s="12">
        <f t="shared" si="148"/>
        <v>27100</v>
      </c>
      <c r="S196" s="5">
        <f t="shared" si="138"/>
        <v>18487.393333333333</v>
      </c>
      <c r="T196" s="5">
        <f t="shared" si="139"/>
        <v>3512.6047333333336</v>
      </c>
      <c r="U196" s="15">
        <f t="shared" si="164"/>
        <v>22000</v>
      </c>
      <c r="V196" s="15">
        <f t="shared" si="144"/>
        <v>36974.786666666667</v>
      </c>
      <c r="W196" s="15">
        <f t="shared" si="145"/>
        <v>7025.2094666666671</v>
      </c>
      <c r="X196" s="15">
        <f t="shared" si="140"/>
        <v>44000</v>
      </c>
      <c r="Y196" s="16">
        <f t="shared" si="141"/>
        <v>3634.0977789083586</v>
      </c>
      <c r="Z196" s="17">
        <f t="shared" si="150"/>
        <v>0.16518626267765266</v>
      </c>
      <c r="AA196" s="144"/>
      <c r="AB196" s="139">
        <f t="shared" si="146"/>
        <v>0</v>
      </c>
      <c r="AD196" s="8">
        <f t="shared" si="151"/>
        <v>0</v>
      </c>
      <c r="AF196" s="21">
        <f t="shared" si="152"/>
        <v>0</v>
      </c>
      <c r="AH196" s="21">
        <f t="shared" si="153"/>
        <v>0</v>
      </c>
      <c r="AJ196" s="21">
        <f t="shared" si="165"/>
        <v>0</v>
      </c>
      <c r="AL196" s="16">
        <f t="shared" si="166"/>
        <v>0</v>
      </c>
      <c r="AN196" s="16">
        <f t="shared" si="154"/>
        <v>0</v>
      </c>
      <c r="AP196" s="16">
        <f t="shared" si="155"/>
        <v>0</v>
      </c>
      <c r="AR196" s="24">
        <f t="shared" si="156"/>
        <v>0</v>
      </c>
      <c r="AT196" s="26">
        <f t="shared" si="157"/>
        <v>0</v>
      </c>
      <c r="AV196" s="28">
        <f t="shared" si="158"/>
        <v>0</v>
      </c>
      <c r="AX196" s="32">
        <f t="shared" si="159"/>
        <v>0</v>
      </c>
      <c r="AY196" s="54"/>
      <c r="AZ196" s="32">
        <f t="shared" si="149"/>
        <v>0</v>
      </c>
      <c r="BB196" s="32">
        <f t="shared" si="160"/>
        <v>0</v>
      </c>
      <c r="BC196" s="33">
        <v>2</v>
      </c>
      <c r="BD196" s="34">
        <f t="shared" si="161"/>
        <v>44000</v>
      </c>
      <c r="BF196" s="34">
        <f t="shared" si="162"/>
        <v>0</v>
      </c>
      <c r="BH196" s="34">
        <f t="shared" si="163"/>
        <v>0</v>
      </c>
      <c r="BI196" s="1"/>
      <c r="BJ196" s="1"/>
    </row>
    <row r="197" spans="1:62" ht="14.4" x14ac:dyDescent="0.25">
      <c r="A197" s="2" t="s">
        <v>53</v>
      </c>
      <c r="B197" s="2" t="s">
        <v>109</v>
      </c>
      <c r="C197" s="2" t="s">
        <v>55</v>
      </c>
      <c r="D197" s="3">
        <f t="shared" si="167"/>
        <v>189</v>
      </c>
      <c r="E197" s="93" t="s">
        <v>448</v>
      </c>
      <c r="F197" s="95" t="s">
        <v>449</v>
      </c>
      <c r="G197" s="19">
        <f t="shared" si="142"/>
        <v>12</v>
      </c>
      <c r="H197" s="2" t="s">
        <v>58</v>
      </c>
      <c r="I197" s="6">
        <v>0.19</v>
      </c>
      <c r="J197" s="37">
        <v>29411.759999999998</v>
      </c>
      <c r="K197" s="8">
        <f t="shared" si="143"/>
        <v>5588.2343999999994</v>
      </c>
      <c r="L197" s="8">
        <f t="shared" si="147"/>
        <v>35000</v>
      </c>
      <c r="M197" s="40">
        <v>23529.41</v>
      </c>
      <c r="N197" s="10">
        <f t="shared" si="136"/>
        <v>4470.5879000000004</v>
      </c>
      <c r="O197" s="10">
        <f t="shared" si="168"/>
        <v>28000</v>
      </c>
      <c r="P197" s="42">
        <v>22689.08</v>
      </c>
      <c r="Q197" s="12">
        <f t="shared" si="137"/>
        <v>4310.9252000000006</v>
      </c>
      <c r="R197" s="12">
        <f t="shared" si="148"/>
        <v>27000</v>
      </c>
      <c r="S197" s="5">
        <f t="shared" si="138"/>
        <v>25210.083333333332</v>
      </c>
      <c r="T197" s="5">
        <f t="shared" si="139"/>
        <v>4789.9158333333335</v>
      </c>
      <c r="U197" s="15">
        <f t="shared" si="164"/>
        <v>30000</v>
      </c>
      <c r="V197" s="15">
        <f t="shared" si="144"/>
        <v>302521</v>
      </c>
      <c r="W197" s="15">
        <f t="shared" si="145"/>
        <v>57478.99</v>
      </c>
      <c r="X197" s="15">
        <f t="shared" si="140"/>
        <v>360000</v>
      </c>
      <c r="Y197" s="16">
        <f t="shared" si="141"/>
        <v>3559.026084010437</v>
      </c>
      <c r="Z197" s="17">
        <f t="shared" si="150"/>
        <v>0.11863420280034789</v>
      </c>
      <c r="AA197" s="144"/>
      <c r="AB197" s="139">
        <f t="shared" si="146"/>
        <v>0</v>
      </c>
      <c r="AD197" s="8">
        <f t="shared" si="151"/>
        <v>0</v>
      </c>
      <c r="AF197" s="21">
        <f t="shared" si="152"/>
        <v>0</v>
      </c>
      <c r="AH197" s="21">
        <f t="shared" si="153"/>
        <v>0</v>
      </c>
      <c r="AJ197" s="21">
        <f t="shared" si="165"/>
        <v>0</v>
      </c>
      <c r="AL197" s="16">
        <f t="shared" si="166"/>
        <v>0</v>
      </c>
      <c r="AN197" s="16">
        <f t="shared" si="154"/>
        <v>0</v>
      </c>
      <c r="AP197" s="16">
        <f t="shared" si="155"/>
        <v>0</v>
      </c>
      <c r="AR197" s="24">
        <f t="shared" si="156"/>
        <v>0</v>
      </c>
      <c r="AT197" s="26">
        <f t="shared" si="157"/>
        <v>0</v>
      </c>
      <c r="AV197" s="28">
        <f t="shared" si="158"/>
        <v>0</v>
      </c>
      <c r="AX197" s="32">
        <f t="shared" si="159"/>
        <v>0</v>
      </c>
      <c r="AY197" s="54"/>
      <c r="AZ197" s="32">
        <f t="shared" si="149"/>
        <v>0</v>
      </c>
      <c r="BB197" s="32">
        <f t="shared" si="160"/>
        <v>0</v>
      </c>
      <c r="BC197" s="33">
        <v>12</v>
      </c>
      <c r="BD197" s="34">
        <f t="shared" si="161"/>
        <v>360000</v>
      </c>
      <c r="BF197" s="34">
        <f t="shared" si="162"/>
        <v>0</v>
      </c>
      <c r="BH197" s="34">
        <f t="shared" si="163"/>
        <v>0</v>
      </c>
      <c r="BI197" s="1"/>
      <c r="BJ197" s="1"/>
    </row>
    <row r="198" spans="1:62" ht="14.4" x14ac:dyDescent="0.25">
      <c r="A198" s="2" t="s">
        <v>53</v>
      </c>
      <c r="B198" s="2" t="s">
        <v>109</v>
      </c>
      <c r="C198" s="2" t="s">
        <v>55</v>
      </c>
      <c r="D198" s="3">
        <f t="shared" si="167"/>
        <v>190</v>
      </c>
      <c r="E198" s="93" t="s">
        <v>450</v>
      </c>
      <c r="F198" s="95" t="s">
        <v>451</v>
      </c>
      <c r="G198" s="19">
        <f t="shared" si="142"/>
        <v>1</v>
      </c>
      <c r="H198" s="2" t="s">
        <v>58</v>
      </c>
      <c r="I198" s="6">
        <v>0.19</v>
      </c>
      <c r="J198" s="37">
        <v>54621.85</v>
      </c>
      <c r="K198" s="8">
        <f t="shared" si="143"/>
        <v>10378.1515</v>
      </c>
      <c r="L198" s="8">
        <f t="shared" si="147"/>
        <v>65000</v>
      </c>
      <c r="M198" s="40">
        <v>42016.81</v>
      </c>
      <c r="N198" s="10">
        <f t="shared" si="136"/>
        <v>7983.1938999999993</v>
      </c>
      <c r="O198" s="10">
        <f t="shared" si="168"/>
        <v>50000</v>
      </c>
      <c r="P198" s="42">
        <v>54621.85</v>
      </c>
      <c r="Q198" s="12">
        <f t="shared" si="137"/>
        <v>10378.1515</v>
      </c>
      <c r="R198" s="12">
        <f t="shared" si="148"/>
        <v>65000</v>
      </c>
      <c r="S198" s="5">
        <f t="shared" si="138"/>
        <v>50420.170000000006</v>
      </c>
      <c r="T198" s="5">
        <f t="shared" si="139"/>
        <v>9579.8323000000019</v>
      </c>
      <c r="U198" s="15">
        <f t="shared" si="164"/>
        <v>60000</v>
      </c>
      <c r="V198" s="15">
        <f t="shared" si="144"/>
        <v>50420.170000000006</v>
      </c>
      <c r="W198" s="15">
        <f t="shared" si="145"/>
        <v>9579.8323000000019</v>
      </c>
      <c r="X198" s="15">
        <f t="shared" si="140"/>
        <v>60000</v>
      </c>
      <c r="Y198" s="16">
        <f t="shared" si="141"/>
        <v>7071.0678118654751</v>
      </c>
      <c r="Z198" s="17">
        <f t="shared" si="150"/>
        <v>0.11785113019775792</v>
      </c>
      <c r="AA198" s="144"/>
      <c r="AB198" s="139">
        <f t="shared" si="146"/>
        <v>0</v>
      </c>
      <c r="AD198" s="8">
        <f t="shared" si="151"/>
        <v>0</v>
      </c>
      <c r="AF198" s="21">
        <f t="shared" si="152"/>
        <v>0</v>
      </c>
      <c r="AH198" s="21">
        <f t="shared" si="153"/>
        <v>0</v>
      </c>
      <c r="AJ198" s="21">
        <f t="shared" si="165"/>
        <v>0</v>
      </c>
      <c r="AL198" s="16">
        <f t="shared" si="166"/>
        <v>0</v>
      </c>
      <c r="AN198" s="16">
        <f t="shared" si="154"/>
        <v>0</v>
      </c>
      <c r="AP198" s="16">
        <f t="shared" si="155"/>
        <v>0</v>
      </c>
      <c r="AR198" s="24">
        <f t="shared" si="156"/>
        <v>0</v>
      </c>
      <c r="AT198" s="26">
        <f t="shared" si="157"/>
        <v>0</v>
      </c>
      <c r="AV198" s="28">
        <f t="shared" si="158"/>
        <v>0</v>
      </c>
      <c r="AX198" s="32">
        <f t="shared" si="159"/>
        <v>0</v>
      </c>
      <c r="AY198" s="54"/>
      <c r="AZ198" s="32">
        <f t="shared" si="149"/>
        <v>0</v>
      </c>
      <c r="BB198" s="32">
        <f t="shared" si="160"/>
        <v>0</v>
      </c>
      <c r="BC198" s="33">
        <v>1</v>
      </c>
      <c r="BD198" s="34">
        <f t="shared" si="161"/>
        <v>60000</v>
      </c>
      <c r="BF198" s="34">
        <f t="shared" si="162"/>
        <v>0</v>
      </c>
      <c r="BH198" s="34">
        <f t="shared" si="163"/>
        <v>0</v>
      </c>
      <c r="BI198" s="1"/>
      <c r="BJ198" s="1"/>
    </row>
    <row r="199" spans="1:62" ht="14.4" x14ac:dyDescent="0.25">
      <c r="A199" s="2" t="s">
        <v>53</v>
      </c>
      <c r="B199" s="2" t="s">
        <v>109</v>
      </c>
      <c r="C199" s="2" t="s">
        <v>55</v>
      </c>
      <c r="D199" s="3">
        <f t="shared" si="167"/>
        <v>191</v>
      </c>
      <c r="E199" s="93" t="s">
        <v>452</v>
      </c>
      <c r="F199" s="95" t="s">
        <v>453</v>
      </c>
      <c r="G199" s="19">
        <f t="shared" si="142"/>
        <v>1</v>
      </c>
      <c r="H199" s="2" t="s">
        <v>58</v>
      </c>
      <c r="I199" s="6">
        <v>0.19</v>
      </c>
      <c r="J199" s="37">
        <v>94537.82</v>
      </c>
      <c r="K199" s="8">
        <f t="shared" si="143"/>
        <v>17962.185800000003</v>
      </c>
      <c r="L199" s="8">
        <f t="shared" si="147"/>
        <v>112500</v>
      </c>
      <c r="M199" s="40">
        <v>100840.34</v>
      </c>
      <c r="N199" s="10">
        <f t="shared" si="136"/>
        <v>19159.6646</v>
      </c>
      <c r="O199" s="10">
        <f t="shared" si="168"/>
        <v>120000</v>
      </c>
      <c r="P199" s="42">
        <v>81932.77</v>
      </c>
      <c r="Q199" s="12">
        <f t="shared" si="137"/>
        <v>15567.2263</v>
      </c>
      <c r="R199" s="12">
        <f t="shared" si="148"/>
        <v>97500</v>
      </c>
      <c r="S199" s="5">
        <f t="shared" si="138"/>
        <v>92436.976666666669</v>
      </c>
      <c r="T199" s="5">
        <f t="shared" si="139"/>
        <v>17563.025566666667</v>
      </c>
      <c r="U199" s="15">
        <f t="shared" si="164"/>
        <v>110000</v>
      </c>
      <c r="V199" s="15">
        <f t="shared" si="144"/>
        <v>92436.976666666669</v>
      </c>
      <c r="W199" s="15">
        <f t="shared" si="145"/>
        <v>17563.025566666667</v>
      </c>
      <c r="X199" s="15">
        <f t="shared" si="140"/>
        <v>110000</v>
      </c>
      <c r="Y199" s="16">
        <f t="shared" si="141"/>
        <v>9354.1434669348528</v>
      </c>
      <c r="Z199" s="17">
        <f t="shared" si="150"/>
        <v>8.5037667881225937E-2</v>
      </c>
      <c r="AA199" s="144"/>
      <c r="AB199" s="139">
        <f t="shared" si="146"/>
        <v>0</v>
      </c>
      <c r="AD199" s="8">
        <f t="shared" si="151"/>
        <v>0</v>
      </c>
      <c r="AF199" s="21">
        <f t="shared" si="152"/>
        <v>0</v>
      </c>
      <c r="AH199" s="21">
        <f t="shared" si="153"/>
        <v>0</v>
      </c>
      <c r="AJ199" s="21">
        <f t="shared" si="165"/>
        <v>0</v>
      </c>
      <c r="AL199" s="16">
        <f t="shared" si="166"/>
        <v>0</v>
      </c>
      <c r="AN199" s="16">
        <f t="shared" si="154"/>
        <v>0</v>
      </c>
      <c r="AP199" s="16">
        <f t="shared" si="155"/>
        <v>0</v>
      </c>
      <c r="AR199" s="24">
        <f t="shared" si="156"/>
        <v>0</v>
      </c>
      <c r="AT199" s="26">
        <f t="shared" si="157"/>
        <v>0</v>
      </c>
      <c r="AV199" s="28">
        <f t="shared" si="158"/>
        <v>0</v>
      </c>
      <c r="AX199" s="32">
        <f t="shared" si="159"/>
        <v>0</v>
      </c>
      <c r="AY199" s="54"/>
      <c r="AZ199" s="32">
        <f t="shared" si="149"/>
        <v>0</v>
      </c>
      <c r="BB199" s="32">
        <f t="shared" si="160"/>
        <v>0</v>
      </c>
      <c r="BC199" s="33">
        <v>1</v>
      </c>
      <c r="BD199" s="34">
        <f t="shared" si="161"/>
        <v>110000</v>
      </c>
      <c r="BF199" s="34">
        <f t="shared" si="162"/>
        <v>0</v>
      </c>
      <c r="BH199" s="34">
        <f t="shared" si="163"/>
        <v>0</v>
      </c>
      <c r="BI199" s="1"/>
      <c r="BJ199" s="1"/>
    </row>
    <row r="200" spans="1:62" ht="14.4" x14ac:dyDescent="0.25">
      <c r="A200" s="2" t="s">
        <v>53</v>
      </c>
      <c r="B200" s="2" t="s">
        <v>109</v>
      </c>
      <c r="C200" s="2" t="s">
        <v>104</v>
      </c>
      <c r="D200" s="3">
        <f t="shared" si="167"/>
        <v>192</v>
      </c>
      <c r="E200" s="93" t="s">
        <v>454</v>
      </c>
      <c r="F200" s="96" t="s">
        <v>455</v>
      </c>
      <c r="G200" s="19">
        <f t="shared" si="142"/>
        <v>1</v>
      </c>
      <c r="H200" s="2" t="s">
        <v>58</v>
      </c>
      <c r="I200" s="6">
        <v>0.19</v>
      </c>
      <c r="J200" s="37">
        <v>26890.76</v>
      </c>
      <c r="K200" s="8">
        <f t="shared" si="143"/>
        <v>5109.2443999999996</v>
      </c>
      <c r="L200" s="8">
        <f t="shared" si="147"/>
        <v>32000</v>
      </c>
      <c r="M200" s="40">
        <v>33613.449999999997</v>
      </c>
      <c r="N200" s="10">
        <f t="shared" si="136"/>
        <v>6386.5554999999995</v>
      </c>
      <c r="O200" s="10">
        <f t="shared" si="168"/>
        <v>40000</v>
      </c>
      <c r="P200" s="42">
        <v>27731.09</v>
      </c>
      <c r="Q200" s="12">
        <f t="shared" si="137"/>
        <v>5268.9071000000004</v>
      </c>
      <c r="R200" s="12">
        <f t="shared" si="148"/>
        <v>33000</v>
      </c>
      <c r="S200" s="5">
        <f t="shared" si="138"/>
        <v>29411.766666666663</v>
      </c>
      <c r="T200" s="5">
        <f t="shared" si="139"/>
        <v>5588.2356666666656</v>
      </c>
      <c r="U200" s="15">
        <f t="shared" si="164"/>
        <v>35000</v>
      </c>
      <c r="V200" s="15">
        <f t="shared" si="144"/>
        <v>29411.766666666663</v>
      </c>
      <c r="W200" s="15">
        <f t="shared" si="145"/>
        <v>5588.2356666666656</v>
      </c>
      <c r="X200" s="15">
        <f t="shared" si="140"/>
        <v>35000</v>
      </c>
      <c r="Y200" s="16">
        <f t="shared" si="141"/>
        <v>3559.026084010437</v>
      </c>
      <c r="Z200" s="17">
        <f t="shared" si="150"/>
        <v>0.10168645954315535</v>
      </c>
      <c r="AA200" s="144"/>
      <c r="AB200" s="139">
        <f t="shared" si="146"/>
        <v>0</v>
      </c>
      <c r="AD200" s="8">
        <f t="shared" si="151"/>
        <v>0</v>
      </c>
      <c r="AF200" s="21">
        <f t="shared" si="152"/>
        <v>0</v>
      </c>
      <c r="AH200" s="21">
        <f t="shared" si="153"/>
        <v>0</v>
      </c>
      <c r="AJ200" s="21">
        <f t="shared" si="165"/>
        <v>0</v>
      </c>
      <c r="AL200" s="16">
        <f t="shared" si="166"/>
        <v>0</v>
      </c>
      <c r="AN200" s="16">
        <f t="shared" si="154"/>
        <v>0</v>
      </c>
      <c r="AP200" s="16">
        <f t="shared" si="155"/>
        <v>0</v>
      </c>
      <c r="AR200" s="24">
        <f t="shared" si="156"/>
        <v>0</v>
      </c>
      <c r="AT200" s="26">
        <f t="shared" si="157"/>
        <v>0</v>
      </c>
      <c r="AV200" s="28">
        <f t="shared" si="158"/>
        <v>0</v>
      </c>
      <c r="AX200" s="32">
        <f t="shared" si="159"/>
        <v>0</v>
      </c>
      <c r="AY200" s="54"/>
      <c r="AZ200" s="32">
        <f t="shared" si="149"/>
        <v>0</v>
      </c>
      <c r="BB200" s="32">
        <f t="shared" si="160"/>
        <v>0</v>
      </c>
      <c r="BC200" s="33">
        <v>1</v>
      </c>
      <c r="BD200" s="34">
        <f t="shared" si="161"/>
        <v>35000</v>
      </c>
      <c r="BF200" s="34">
        <f t="shared" si="162"/>
        <v>0</v>
      </c>
      <c r="BH200" s="34">
        <f t="shared" si="163"/>
        <v>0</v>
      </c>
      <c r="BI200" s="1"/>
      <c r="BJ200" s="1"/>
    </row>
    <row r="201" spans="1:62" ht="14.4" x14ac:dyDescent="0.25">
      <c r="A201" s="2" t="s">
        <v>53</v>
      </c>
      <c r="B201" s="2" t="s">
        <v>109</v>
      </c>
      <c r="C201" s="2" t="s">
        <v>55</v>
      </c>
      <c r="D201" s="3">
        <f t="shared" si="167"/>
        <v>193</v>
      </c>
      <c r="E201" s="93" t="s">
        <v>456</v>
      </c>
      <c r="F201" s="95" t="s">
        <v>457</v>
      </c>
      <c r="G201" s="19">
        <f t="shared" si="142"/>
        <v>1</v>
      </c>
      <c r="H201" s="2" t="s">
        <v>58</v>
      </c>
      <c r="I201" s="6">
        <v>0.19</v>
      </c>
      <c r="J201" s="37">
        <v>204201.68</v>
      </c>
      <c r="K201" s="8">
        <f t="shared" si="143"/>
        <v>38798.319199999998</v>
      </c>
      <c r="L201" s="8">
        <f t="shared" si="147"/>
        <v>243000</v>
      </c>
      <c r="M201" s="40">
        <v>184873.95</v>
      </c>
      <c r="N201" s="10">
        <f t="shared" si="136"/>
        <v>35126.050500000005</v>
      </c>
      <c r="O201" s="10">
        <f t="shared" si="168"/>
        <v>220000</v>
      </c>
      <c r="P201" s="42">
        <v>183697.48</v>
      </c>
      <c r="Q201" s="12">
        <f t="shared" si="137"/>
        <v>34902.521200000003</v>
      </c>
      <c r="R201" s="12">
        <f t="shared" si="148"/>
        <v>218600</v>
      </c>
      <c r="S201" s="5">
        <f t="shared" si="138"/>
        <v>190924.37</v>
      </c>
      <c r="T201" s="5">
        <f t="shared" si="139"/>
        <v>36275.630299999997</v>
      </c>
      <c r="U201" s="15">
        <f t="shared" si="164"/>
        <v>227200</v>
      </c>
      <c r="V201" s="15">
        <f t="shared" si="144"/>
        <v>190924.37</v>
      </c>
      <c r="W201" s="15">
        <f t="shared" si="145"/>
        <v>36275.630299999997</v>
      </c>
      <c r="X201" s="15">
        <f t="shared" si="140"/>
        <v>227200</v>
      </c>
      <c r="Y201" s="16">
        <f t="shared" si="141"/>
        <v>11186.897097348607</v>
      </c>
      <c r="Z201" s="17">
        <f t="shared" si="150"/>
        <v>4.9238103421428724E-2</v>
      </c>
      <c r="AA201" s="144"/>
      <c r="AB201" s="139">
        <f t="shared" si="146"/>
        <v>0</v>
      </c>
      <c r="AD201" s="8">
        <f t="shared" si="151"/>
        <v>0</v>
      </c>
      <c r="AF201" s="21">
        <f t="shared" si="152"/>
        <v>0</v>
      </c>
      <c r="AH201" s="21">
        <f t="shared" si="153"/>
        <v>0</v>
      </c>
      <c r="AJ201" s="21">
        <f t="shared" si="165"/>
        <v>0</v>
      </c>
      <c r="AL201" s="16">
        <f t="shared" si="166"/>
        <v>0</v>
      </c>
      <c r="AN201" s="16">
        <f t="shared" si="154"/>
        <v>0</v>
      </c>
      <c r="AP201" s="16">
        <f t="shared" si="155"/>
        <v>0</v>
      </c>
      <c r="AR201" s="24">
        <f t="shared" si="156"/>
        <v>0</v>
      </c>
      <c r="AT201" s="26">
        <f t="shared" si="157"/>
        <v>0</v>
      </c>
      <c r="AV201" s="28">
        <f t="shared" si="158"/>
        <v>0</v>
      </c>
      <c r="AX201" s="32">
        <f t="shared" si="159"/>
        <v>0</v>
      </c>
      <c r="AY201" s="54"/>
      <c r="AZ201" s="32">
        <f t="shared" si="149"/>
        <v>0</v>
      </c>
      <c r="BB201" s="32">
        <f t="shared" si="160"/>
        <v>0</v>
      </c>
      <c r="BC201" s="33">
        <v>1</v>
      </c>
      <c r="BD201" s="34">
        <f t="shared" si="161"/>
        <v>227200</v>
      </c>
      <c r="BF201" s="34">
        <f t="shared" si="162"/>
        <v>0</v>
      </c>
      <c r="BH201" s="34">
        <f t="shared" si="163"/>
        <v>0</v>
      </c>
      <c r="BI201" s="1"/>
      <c r="BJ201" s="1"/>
    </row>
    <row r="202" spans="1:62" ht="14.4" x14ac:dyDescent="0.3">
      <c r="A202" s="2" t="s">
        <v>53</v>
      </c>
      <c r="B202" s="2" t="s">
        <v>109</v>
      </c>
      <c r="C202" s="2" t="s">
        <v>55</v>
      </c>
      <c r="D202" s="3">
        <f t="shared" si="167"/>
        <v>194</v>
      </c>
      <c r="E202" s="2" t="s">
        <v>458</v>
      </c>
      <c r="F202" s="90" t="s">
        <v>459</v>
      </c>
      <c r="G202" s="19">
        <f t="shared" si="142"/>
        <v>1</v>
      </c>
      <c r="H202" s="2" t="s">
        <v>58</v>
      </c>
      <c r="I202" s="6">
        <v>0.19</v>
      </c>
      <c r="J202" s="37">
        <v>107563.03</v>
      </c>
      <c r="K202" s="8">
        <f t="shared" si="143"/>
        <v>20436.975699999999</v>
      </c>
      <c r="L202" s="8">
        <f t="shared" si="147"/>
        <v>128000</v>
      </c>
      <c r="M202" s="40">
        <v>92436.97</v>
      </c>
      <c r="N202" s="10">
        <f t="shared" si="136"/>
        <v>17563.024300000001</v>
      </c>
      <c r="O202" s="10">
        <f t="shared" si="168"/>
        <v>110000</v>
      </c>
      <c r="P202" s="42">
        <v>102521.01</v>
      </c>
      <c r="Q202" s="12">
        <f t="shared" si="137"/>
        <v>19478.991900000001</v>
      </c>
      <c r="R202" s="12">
        <f t="shared" si="148"/>
        <v>122000</v>
      </c>
      <c r="S202" s="5">
        <f t="shared" si="138"/>
        <v>100840.33666666667</v>
      </c>
      <c r="T202" s="5">
        <f t="shared" si="139"/>
        <v>19159.663966666667</v>
      </c>
      <c r="U202" s="15">
        <f t="shared" si="164"/>
        <v>120000</v>
      </c>
      <c r="V202" s="15">
        <f t="shared" si="144"/>
        <v>100840.33666666667</v>
      </c>
      <c r="W202" s="15">
        <f t="shared" si="145"/>
        <v>19159.663966666667</v>
      </c>
      <c r="X202" s="15">
        <f t="shared" si="140"/>
        <v>120000</v>
      </c>
      <c r="Y202" s="16">
        <f t="shared" si="141"/>
        <v>7483.3147735478824</v>
      </c>
      <c r="Z202" s="17">
        <f t="shared" si="150"/>
        <v>6.2360956446232352E-2</v>
      </c>
      <c r="AA202" s="144"/>
      <c r="AB202" s="139">
        <f t="shared" si="146"/>
        <v>0</v>
      </c>
      <c r="AD202" s="8">
        <f t="shared" si="151"/>
        <v>0</v>
      </c>
      <c r="AF202" s="21">
        <f t="shared" si="152"/>
        <v>0</v>
      </c>
      <c r="AH202" s="21">
        <f t="shared" si="153"/>
        <v>0</v>
      </c>
      <c r="AJ202" s="21">
        <f t="shared" si="165"/>
        <v>0</v>
      </c>
      <c r="AL202" s="16">
        <f t="shared" si="166"/>
        <v>0</v>
      </c>
      <c r="AN202" s="16">
        <f t="shared" si="154"/>
        <v>0</v>
      </c>
      <c r="AP202" s="16">
        <f t="shared" si="155"/>
        <v>0</v>
      </c>
      <c r="AR202" s="24">
        <f t="shared" si="156"/>
        <v>0</v>
      </c>
      <c r="AT202" s="26">
        <f t="shared" si="157"/>
        <v>0</v>
      </c>
      <c r="AV202" s="28">
        <f t="shared" si="158"/>
        <v>0</v>
      </c>
      <c r="AX202" s="32">
        <f t="shared" si="159"/>
        <v>0</v>
      </c>
      <c r="AY202" s="54"/>
      <c r="AZ202" s="32">
        <f t="shared" si="149"/>
        <v>0</v>
      </c>
      <c r="BB202" s="32">
        <f t="shared" si="160"/>
        <v>0</v>
      </c>
      <c r="BC202" s="33">
        <v>1</v>
      </c>
      <c r="BD202" s="34">
        <f t="shared" si="161"/>
        <v>120000</v>
      </c>
      <c r="BF202" s="34">
        <f t="shared" si="162"/>
        <v>0</v>
      </c>
      <c r="BH202" s="34">
        <f t="shared" si="163"/>
        <v>0</v>
      </c>
      <c r="BI202" s="1"/>
      <c r="BJ202" s="1"/>
    </row>
    <row r="203" spans="1:62" ht="14.4" x14ac:dyDescent="0.3">
      <c r="A203" s="2" t="s">
        <v>53</v>
      </c>
      <c r="B203" s="2" t="s">
        <v>109</v>
      </c>
      <c r="C203" s="2" t="s">
        <v>55</v>
      </c>
      <c r="D203" s="3">
        <f t="shared" si="167"/>
        <v>195</v>
      </c>
      <c r="E203" s="2" t="s">
        <v>460</v>
      </c>
      <c r="F203" s="2" t="s">
        <v>461</v>
      </c>
      <c r="G203" s="19">
        <f t="shared" si="142"/>
        <v>1</v>
      </c>
      <c r="H203" s="2" t="s">
        <v>58</v>
      </c>
      <c r="I203" s="6">
        <v>0.19</v>
      </c>
      <c r="J203" s="37">
        <v>22689.08</v>
      </c>
      <c r="K203" s="8">
        <f t="shared" si="143"/>
        <v>4310.9252000000006</v>
      </c>
      <c r="L203" s="8">
        <f t="shared" si="147"/>
        <v>27000</v>
      </c>
      <c r="M203" s="40">
        <v>19327.73</v>
      </c>
      <c r="N203" s="10">
        <f t="shared" si="136"/>
        <v>3672.2687000000001</v>
      </c>
      <c r="O203" s="10">
        <f t="shared" si="168"/>
        <v>23000</v>
      </c>
      <c r="P203" s="42">
        <v>18487.39</v>
      </c>
      <c r="Q203" s="12">
        <f t="shared" si="137"/>
        <v>3512.6041</v>
      </c>
      <c r="R203" s="12">
        <f t="shared" si="148"/>
        <v>22000</v>
      </c>
      <c r="S203" s="5">
        <f t="shared" si="138"/>
        <v>20168.066666666666</v>
      </c>
      <c r="T203" s="5">
        <f t="shared" si="139"/>
        <v>3831.9326666666666</v>
      </c>
      <c r="U203" s="15">
        <f t="shared" si="164"/>
        <v>24000</v>
      </c>
      <c r="V203" s="15">
        <f t="shared" si="144"/>
        <v>20168.066666666666</v>
      </c>
      <c r="W203" s="15">
        <f t="shared" si="145"/>
        <v>3831.9326666666666</v>
      </c>
      <c r="X203" s="15">
        <f t="shared" si="140"/>
        <v>24000</v>
      </c>
      <c r="Y203" s="16">
        <f t="shared" si="141"/>
        <v>2160.2468994692867</v>
      </c>
      <c r="Z203" s="17">
        <f t="shared" si="150"/>
        <v>9.0010287477886947E-2</v>
      </c>
      <c r="AA203" s="144"/>
      <c r="AB203" s="139">
        <f t="shared" si="146"/>
        <v>0</v>
      </c>
      <c r="AD203" s="8">
        <f t="shared" si="151"/>
        <v>0</v>
      </c>
      <c r="AF203" s="21">
        <f t="shared" si="152"/>
        <v>0</v>
      </c>
      <c r="AH203" s="21">
        <f t="shared" si="153"/>
        <v>0</v>
      </c>
      <c r="AJ203" s="21">
        <f t="shared" si="165"/>
        <v>0</v>
      </c>
      <c r="AL203" s="16">
        <f t="shared" si="166"/>
        <v>0</v>
      </c>
      <c r="AN203" s="16">
        <f t="shared" si="154"/>
        <v>0</v>
      </c>
      <c r="AP203" s="16">
        <f t="shared" si="155"/>
        <v>0</v>
      </c>
      <c r="AR203" s="24">
        <f t="shared" si="156"/>
        <v>0</v>
      </c>
      <c r="AT203" s="26">
        <f t="shared" si="157"/>
        <v>0</v>
      </c>
      <c r="AV203" s="28">
        <f t="shared" si="158"/>
        <v>0</v>
      </c>
      <c r="AX203" s="32">
        <f t="shared" si="159"/>
        <v>0</v>
      </c>
      <c r="AY203" s="54"/>
      <c r="AZ203" s="32">
        <f t="shared" si="149"/>
        <v>0</v>
      </c>
      <c r="BB203" s="32">
        <f t="shared" si="160"/>
        <v>0</v>
      </c>
      <c r="BC203" s="33">
        <v>1</v>
      </c>
      <c r="BD203" s="34">
        <f t="shared" si="161"/>
        <v>24000</v>
      </c>
      <c r="BF203" s="34">
        <f t="shared" si="162"/>
        <v>0</v>
      </c>
      <c r="BH203" s="34">
        <f t="shared" si="163"/>
        <v>0</v>
      </c>
      <c r="BI203" s="1"/>
      <c r="BJ203" s="1"/>
    </row>
    <row r="204" spans="1:62" ht="30.75" customHeight="1" x14ac:dyDescent="0.25">
      <c r="A204" s="2" t="s">
        <v>53</v>
      </c>
      <c r="B204" s="2" t="s">
        <v>109</v>
      </c>
      <c r="C204" s="2" t="s">
        <v>55</v>
      </c>
      <c r="D204" s="3">
        <f t="shared" si="167"/>
        <v>196</v>
      </c>
      <c r="E204" s="93" t="s">
        <v>462</v>
      </c>
      <c r="F204" s="95" t="s">
        <v>463</v>
      </c>
      <c r="G204" s="19">
        <f t="shared" si="142"/>
        <v>100</v>
      </c>
      <c r="H204" s="2" t="s">
        <v>58</v>
      </c>
      <c r="I204" s="6">
        <v>0.19</v>
      </c>
      <c r="J204" s="37">
        <v>74789.919999999998</v>
      </c>
      <c r="K204" s="8">
        <f t="shared" si="143"/>
        <v>14210.084800000001</v>
      </c>
      <c r="L204" s="8">
        <f t="shared" si="147"/>
        <v>89000</v>
      </c>
      <c r="M204" s="40">
        <v>63865.55</v>
      </c>
      <c r="N204" s="10">
        <f t="shared" si="136"/>
        <v>12134.4545</v>
      </c>
      <c r="O204" s="10">
        <f t="shared" si="168"/>
        <v>76000</v>
      </c>
      <c r="P204" s="42">
        <v>51680.67</v>
      </c>
      <c r="Q204" s="12">
        <f t="shared" si="137"/>
        <v>9819.327299999999</v>
      </c>
      <c r="R204" s="12">
        <f t="shared" si="148"/>
        <v>61500</v>
      </c>
      <c r="S204" s="5">
        <f t="shared" si="138"/>
        <v>63445.380000000005</v>
      </c>
      <c r="T204" s="5">
        <f t="shared" si="139"/>
        <v>12054.622200000002</v>
      </c>
      <c r="U204" s="15">
        <f t="shared" si="164"/>
        <v>75500</v>
      </c>
      <c r="V204" s="15">
        <f t="shared" si="144"/>
        <v>6344538</v>
      </c>
      <c r="W204" s="15">
        <f t="shared" si="145"/>
        <v>1205462.22</v>
      </c>
      <c r="X204" s="15">
        <f t="shared" si="140"/>
        <v>7550000</v>
      </c>
      <c r="Y204" s="16">
        <f t="shared" si="141"/>
        <v>11232.393630329498</v>
      </c>
      <c r="Z204" s="17">
        <f t="shared" si="150"/>
        <v>0.14877342556727813</v>
      </c>
      <c r="AA204" s="144"/>
      <c r="AB204" s="139">
        <f t="shared" si="146"/>
        <v>0</v>
      </c>
      <c r="AD204" s="8">
        <f t="shared" si="151"/>
        <v>0</v>
      </c>
      <c r="AF204" s="21">
        <f t="shared" si="152"/>
        <v>0</v>
      </c>
      <c r="AH204" s="21">
        <f t="shared" si="153"/>
        <v>0</v>
      </c>
      <c r="AJ204" s="21">
        <f t="shared" si="165"/>
        <v>0</v>
      </c>
      <c r="AL204" s="16">
        <f t="shared" si="166"/>
        <v>0</v>
      </c>
      <c r="AN204" s="16">
        <f t="shared" si="154"/>
        <v>0</v>
      </c>
      <c r="AP204" s="16">
        <f t="shared" si="155"/>
        <v>0</v>
      </c>
      <c r="AR204" s="24">
        <f t="shared" si="156"/>
        <v>0</v>
      </c>
      <c r="AT204" s="26">
        <f t="shared" si="157"/>
        <v>0</v>
      </c>
      <c r="AV204" s="28">
        <f t="shared" si="158"/>
        <v>0</v>
      </c>
      <c r="AX204" s="32">
        <f t="shared" si="159"/>
        <v>0</v>
      </c>
      <c r="AY204" s="54"/>
      <c r="AZ204" s="32">
        <f t="shared" si="149"/>
        <v>0</v>
      </c>
      <c r="BB204" s="32">
        <f t="shared" si="160"/>
        <v>0</v>
      </c>
      <c r="BC204" s="33">
        <v>100</v>
      </c>
      <c r="BD204" s="34">
        <f t="shared" si="161"/>
        <v>7550000</v>
      </c>
      <c r="BF204" s="34">
        <f t="shared" si="162"/>
        <v>0</v>
      </c>
      <c r="BH204" s="34">
        <f t="shared" si="163"/>
        <v>0</v>
      </c>
      <c r="BI204" s="1"/>
      <c r="BJ204" s="1"/>
    </row>
    <row r="205" spans="1:62" ht="14.4" x14ac:dyDescent="0.25">
      <c r="A205" s="2" t="s">
        <v>53</v>
      </c>
      <c r="B205" s="2" t="s">
        <v>109</v>
      </c>
      <c r="C205" s="2" t="s">
        <v>104</v>
      </c>
      <c r="D205" s="3">
        <f t="shared" si="167"/>
        <v>197</v>
      </c>
      <c r="E205" s="2" t="s">
        <v>464</v>
      </c>
      <c r="F205" s="95" t="s">
        <v>465</v>
      </c>
      <c r="G205" s="19">
        <f t="shared" si="142"/>
        <v>2</v>
      </c>
      <c r="H205" s="2" t="s">
        <v>149</v>
      </c>
      <c r="I205" s="6">
        <v>0.19</v>
      </c>
      <c r="J205" s="37">
        <v>1134453.78</v>
      </c>
      <c r="K205" s="8">
        <f t="shared" si="143"/>
        <v>215546.2182</v>
      </c>
      <c r="L205" s="8">
        <f t="shared" si="147"/>
        <v>1350000</v>
      </c>
      <c r="M205" s="40">
        <v>798319.33</v>
      </c>
      <c r="N205" s="10">
        <f t="shared" si="136"/>
        <v>151680.6727</v>
      </c>
      <c r="O205" s="10">
        <f t="shared" si="168"/>
        <v>950000</v>
      </c>
      <c r="P205" s="42">
        <v>1092436.97</v>
      </c>
      <c r="Q205" s="12">
        <f t="shared" si="137"/>
        <v>207563.02429999999</v>
      </c>
      <c r="R205" s="12">
        <f t="shared" si="148"/>
        <v>1300000</v>
      </c>
      <c r="S205" s="5">
        <f t="shared" si="138"/>
        <v>1008403.36</v>
      </c>
      <c r="T205" s="5">
        <f t="shared" si="139"/>
        <v>191596.6384</v>
      </c>
      <c r="U205" s="15">
        <f t="shared" si="164"/>
        <v>1200000</v>
      </c>
      <c r="V205" s="15">
        <f t="shared" si="144"/>
        <v>2016806.72</v>
      </c>
      <c r="W205" s="15">
        <f t="shared" si="145"/>
        <v>383193.27679999999</v>
      </c>
      <c r="X205" s="15">
        <f t="shared" si="140"/>
        <v>2400000</v>
      </c>
      <c r="Y205" s="16">
        <f t="shared" si="141"/>
        <v>177951.30420052184</v>
      </c>
      <c r="Z205" s="17">
        <f t="shared" si="150"/>
        <v>0.14829275350043486</v>
      </c>
      <c r="AA205" s="144"/>
      <c r="AB205" s="139">
        <f t="shared" si="146"/>
        <v>0</v>
      </c>
      <c r="AD205" s="8">
        <f t="shared" si="151"/>
        <v>0</v>
      </c>
      <c r="AF205" s="21">
        <f t="shared" si="152"/>
        <v>0</v>
      </c>
      <c r="AH205" s="21">
        <f t="shared" si="153"/>
        <v>0</v>
      </c>
      <c r="AJ205" s="21">
        <f t="shared" si="165"/>
        <v>0</v>
      </c>
      <c r="AL205" s="16">
        <f t="shared" si="166"/>
        <v>0</v>
      </c>
      <c r="AN205" s="16">
        <f t="shared" si="154"/>
        <v>0</v>
      </c>
      <c r="AP205" s="16">
        <f t="shared" si="155"/>
        <v>0</v>
      </c>
      <c r="AR205" s="24">
        <f t="shared" si="156"/>
        <v>0</v>
      </c>
      <c r="AT205" s="26">
        <f t="shared" si="157"/>
        <v>0</v>
      </c>
      <c r="AV205" s="28">
        <f t="shared" si="158"/>
        <v>0</v>
      </c>
      <c r="AX205" s="32">
        <f t="shared" si="159"/>
        <v>0</v>
      </c>
      <c r="AY205" s="54"/>
      <c r="AZ205" s="32">
        <f t="shared" si="149"/>
        <v>0</v>
      </c>
      <c r="BB205" s="32">
        <f t="shared" si="160"/>
        <v>0</v>
      </c>
      <c r="BC205" s="33">
        <v>2</v>
      </c>
      <c r="BD205" s="34">
        <f t="shared" si="161"/>
        <v>2400000</v>
      </c>
      <c r="BF205" s="34">
        <f t="shared" si="162"/>
        <v>0</v>
      </c>
      <c r="BH205" s="34">
        <f t="shared" si="163"/>
        <v>0</v>
      </c>
      <c r="BI205" s="1"/>
      <c r="BJ205" s="1"/>
    </row>
    <row r="206" spans="1:62" ht="14.4" x14ac:dyDescent="0.3">
      <c r="A206" s="2" t="s">
        <v>53</v>
      </c>
      <c r="B206" s="2" t="s">
        <v>109</v>
      </c>
      <c r="C206" s="2" t="s">
        <v>104</v>
      </c>
      <c r="D206" s="3">
        <f t="shared" si="167"/>
        <v>198</v>
      </c>
      <c r="E206" s="2" t="s">
        <v>466</v>
      </c>
      <c r="F206" s="2" t="s">
        <v>467</v>
      </c>
      <c r="G206" s="19">
        <f t="shared" si="142"/>
        <v>1</v>
      </c>
      <c r="H206" s="2" t="s">
        <v>58</v>
      </c>
      <c r="I206" s="6">
        <v>0.19</v>
      </c>
      <c r="J206" s="37">
        <v>531092.43999999994</v>
      </c>
      <c r="K206" s="8">
        <f t="shared" si="143"/>
        <v>100907.56359999999</v>
      </c>
      <c r="L206" s="8">
        <f t="shared" si="147"/>
        <v>632000</v>
      </c>
      <c r="M206" s="40">
        <v>462184.87</v>
      </c>
      <c r="N206" s="10">
        <f t="shared" si="136"/>
        <v>87815.1253</v>
      </c>
      <c r="O206" s="10">
        <f t="shared" si="168"/>
        <v>550000</v>
      </c>
      <c r="P206" s="42">
        <v>519327.73</v>
      </c>
      <c r="Q206" s="12">
        <f t="shared" si="137"/>
        <v>98672.268700000001</v>
      </c>
      <c r="R206" s="12">
        <f t="shared" si="148"/>
        <v>618000</v>
      </c>
      <c r="S206" s="5">
        <f t="shared" si="138"/>
        <v>504201.68</v>
      </c>
      <c r="T206" s="5">
        <f t="shared" si="139"/>
        <v>95798.319199999998</v>
      </c>
      <c r="U206" s="15">
        <f t="shared" si="164"/>
        <v>600000</v>
      </c>
      <c r="V206" s="15">
        <f t="shared" si="144"/>
        <v>504201.68</v>
      </c>
      <c r="W206" s="15">
        <f t="shared" si="145"/>
        <v>95798.319199999998</v>
      </c>
      <c r="X206" s="15">
        <f t="shared" si="140"/>
        <v>600000</v>
      </c>
      <c r="Y206" s="16">
        <f t="shared" si="141"/>
        <v>35814.336049502112</v>
      </c>
      <c r="Z206" s="17">
        <f t="shared" si="150"/>
        <v>5.9690560082503522E-2</v>
      </c>
      <c r="AA206" s="144"/>
      <c r="AB206" s="139">
        <f t="shared" si="146"/>
        <v>0</v>
      </c>
      <c r="AD206" s="8">
        <f t="shared" si="151"/>
        <v>0</v>
      </c>
      <c r="AF206" s="21">
        <f t="shared" si="152"/>
        <v>0</v>
      </c>
      <c r="AH206" s="21">
        <f t="shared" si="153"/>
        <v>0</v>
      </c>
      <c r="AJ206" s="21">
        <f t="shared" si="165"/>
        <v>0</v>
      </c>
      <c r="AL206" s="16">
        <f t="shared" si="166"/>
        <v>0</v>
      </c>
      <c r="AN206" s="16">
        <f t="shared" si="154"/>
        <v>0</v>
      </c>
      <c r="AP206" s="16">
        <f t="shared" si="155"/>
        <v>0</v>
      </c>
      <c r="AR206" s="24">
        <f t="shared" si="156"/>
        <v>0</v>
      </c>
      <c r="AT206" s="26">
        <f t="shared" si="157"/>
        <v>0</v>
      </c>
      <c r="AV206" s="28">
        <f t="shared" si="158"/>
        <v>0</v>
      </c>
      <c r="AX206" s="32">
        <f t="shared" si="159"/>
        <v>0</v>
      </c>
      <c r="AY206" s="54"/>
      <c r="AZ206" s="32">
        <f t="shared" si="149"/>
        <v>0</v>
      </c>
      <c r="BB206" s="32">
        <f t="shared" si="160"/>
        <v>0</v>
      </c>
      <c r="BC206" s="33">
        <v>1</v>
      </c>
      <c r="BD206" s="34">
        <f t="shared" si="161"/>
        <v>600000</v>
      </c>
      <c r="BF206" s="34">
        <f t="shared" si="162"/>
        <v>0</v>
      </c>
      <c r="BH206" s="34">
        <f t="shared" si="163"/>
        <v>0</v>
      </c>
      <c r="BI206" s="1"/>
      <c r="BJ206" s="1"/>
    </row>
    <row r="207" spans="1:62" ht="14.4" x14ac:dyDescent="0.3">
      <c r="A207" s="2" t="s">
        <v>53</v>
      </c>
      <c r="B207" s="2" t="s">
        <v>109</v>
      </c>
      <c r="C207" s="2" t="s">
        <v>55</v>
      </c>
      <c r="D207" s="3">
        <f t="shared" si="167"/>
        <v>199</v>
      </c>
      <c r="E207" s="2" t="s">
        <v>468</v>
      </c>
      <c r="F207" s="2" t="s">
        <v>469</v>
      </c>
      <c r="G207" s="19">
        <f t="shared" si="142"/>
        <v>40</v>
      </c>
      <c r="H207" s="2" t="s">
        <v>58</v>
      </c>
      <c r="I207" s="6">
        <v>0.19</v>
      </c>
      <c r="J207" s="37">
        <v>294117.65000000002</v>
      </c>
      <c r="K207" s="8">
        <f t="shared" si="143"/>
        <v>55882.353500000005</v>
      </c>
      <c r="L207" s="8">
        <f t="shared" si="147"/>
        <v>350000</v>
      </c>
      <c r="M207" s="40">
        <v>302521.01</v>
      </c>
      <c r="N207" s="10">
        <f t="shared" si="136"/>
        <v>57478.991900000001</v>
      </c>
      <c r="O207" s="10">
        <f t="shared" si="168"/>
        <v>360000</v>
      </c>
      <c r="P207" s="42">
        <v>348739.5</v>
      </c>
      <c r="Q207" s="12">
        <f t="shared" si="137"/>
        <v>66260.505000000005</v>
      </c>
      <c r="R207" s="12">
        <f t="shared" si="148"/>
        <v>415000</v>
      </c>
      <c r="S207" s="5">
        <f t="shared" si="138"/>
        <v>315126.05333333334</v>
      </c>
      <c r="T207" s="5">
        <f t="shared" si="139"/>
        <v>59873.950133333339</v>
      </c>
      <c r="U207" s="15">
        <f t="shared" si="164"/>
        <v>375000</v>
      </c>
      <c r="V207" s="15">
        <f t="shared" si="144"/>
        <v>12605042.133333333</v>
      </c>
      <c r="W207" s="15">
        <f t="shared" si="145"/>
        <v>2394958.0053333333</v>
      </c>
      <c r="X207" s="15">
        <f t="shared" si="140"/>
        <v>15000000</v>
      </c>
      <c r="Y207" s="16">
        <f t="shared" si="141"/>
        <v>28577.380332470409</v>
      </c>
      <c r="Z207" s="17">
        <f t="shared" si="150"/>
        <v>7.6206347553254422E-2</v>
      </c>
      <c r="AA207" s="144"/>
      <c r="AB207" s="139">
        <f t="shared" si="146"/>
        <v>0</v>
      </c>
      <c r="AD207" s="8">
        <f t="shared" si="151"/>
        <v>0</v>
      </c>
      <c r="AF207" s="21">
        <f t="shared" si="152"/>
        <v>0</v>
      </c>
      <c r="AH207" s="21">
        <f t="shared" si="153"/>
        <v>0</v>
      </c>
      <c r="AJ207" s="21">
        <f t="shared" si="165"/>
        <v>0</v>
      </c>
      <c r="AL207" s="16">
        <f t="shared" si="166"/>
        <v>0</v>
      </c>
      <c r="AN207" s="16">
        <f t="shared" si="154"/>
        <v>0</v>
      </c>
      <c r="AP207" s="16">
        <f t="shared" si="155"/>
        <v>0</v>
      </c>
      <c r="AR207" s="24">
        <f t="shared" si="156"/>
        <v>0</v>
      </c>
      <c r="AT207" s="26">
        <f t="shared" si="157"/>
        <v>0</v>
      </c>
      <c r="AV207" s="28">
        <f t="shared" si="158"/>
        <v>0</v>
      </c>
      <c r="AX207" s="32">
        <f t="shared" si="159"/>
        <v>0</v>
      </c>
      <c r="AY207" s="54"/>
      <c r="AZ207" s="32">
        <f t="shared" si="149"/>
        <v>0</v>
      </c>
      <c r="BB207" s="32">
        <f t="shared" si="160"/>
        <v>0</v>
      </c>
      <c r="BC207" s="33">
        <v>40</v>
      </c>
      <c r="BD207" s="34">
        <f t="shared" si="161"/>
        <v>15000000</v>
      </c>
      <c r="BF207" s="34">
        <f t="shared" si="162"/>
        <v>0</v>
      </c>
      <c r="BH207" s="34">
        <f t="shared" si="163"/>
        <v>0</v>
      </c>
      <c r="BI207" s="1"/>
      <c r="BJ207" s="1"/>
    </row>
    <row r="208" spans="1:62" ht="14.4" x14ac:dyDescent="0.3">
      <c r="A208" s="2" t="s">
        <v>53</v>
      </c>
      <c r="B208" s="2" t="s">
        <v>109</v>
      </c>
      <c r="C208" s="2" t="s">
        <v>55</v>
      </c>
      <c r="D208" s="3">
        <f t="shared" si="167"/>
        <v>200</v>
      </c>
      <c r="E208" s="2" t="s">
        <v>470</v>
      </c>
      <c r="F208" s="2" t="s">
        <v>471</v>
      </c>
      <c r="G208" s="19">
        <f t="shared" si="142"/>
        <v>40</v>
      </c>
      <c r="H208" s="2" t="s">
        <v>58</v>
      </c>
      <c r="I208" s="6">
        <v>0.19</v>
      </c>
      <c r="J208" s="37">
        <v>132773.10999999999</v>
      </c>
      <c r="K208" s="8">
        <f t="shared" si="143"/>
        <v>25226.890899999999</v>
      </c>
      <c r="L208" s="8">
        <f t="shared" si="147"/>
        <v>158000</v>
      </c>
      <c r="M208" s="40">
        <v>121848.74</v>
      </c>
      <c r="N208" s="10">
        <f t="shared" si="136"/>
        <v>23151.260600000001</v>
      </c>
      <c r="O208" s="10">
        <f t="shared" si="168"/>
        <v>145000</v>
      </c>
      <c r="P208" s="42">
        <v>98319.33</v>
      </c>
      <c r="Q208" s="12">
        <f t="shared" si="137"/>
        <v>18680.672699999999</v>
      </c>
      <c r="R208" s="12">
        <f t="shared" si="148"/>
        <v>117000</v>
      </c>
      <c r="S208" s="5">
        <f t="shared" si="138"/>
        <v>117647.06</v>
      </c>
      <c r="T208" s="5">
        <f t="shared" si="139"/>
        <v>22352.9414</v>
      </c>
      <c r="U208" s="15">
        <f t="shared" si="164"/>
        <v>140000</v>
      </c>
      <c r="V208" s="15">
        <f t="shared" si="144"/>
        <v>4705882.4000000004</v>
      </c>
      <c r="W208" s="15">
        <f t="shared" si="145"/>
        <v>894117.65600000008</v>
      </c>
      <c r="X208" s="15">
        <f t="shared" si="140"/>
        <v>5600000</v>
      </c>
      <c r="Y208" s="16">
        <f t="shared" si="141"/>
        <v>17107.503227141788</v>
      </c>
      <c r="Z208" s="17">
        <f t="shared" si="150"/>
        <v>0.12219645162244135</v>
      </c>
      <c r="AA208" s="144"/>
      <c r="AB208" s="139">
        <f t="shared" si="146"/>
        <v>0</v>
      </c>
      <c r="AD208" s="8">
        <f t="shared" si="151"/>
        <v>0</v>
      </c>
      <c r="AF208" s="21">
        <f t="shared" si="152"/>
        <v>0</v>
      </c>
      <c r="AH208" s="21">
        <f t="shared" si="153"/>
        <v>0</v>
      </c>
      <c r="AJ208" s="21">
        <f t="shared" si="165"/>
        <v>0</v>
      </c>
      <c r="AL208" s="16">
        <f t="shared" si="166"/>
        <v>0</v>
      </c>
      <c r="AN208" s="16">
        <f t="shared" si="154"/>
        <v>0</v>
      </c>
      <c r="AP208" s="16">
        <f t="shared" si="155"/>
        <v>0</v>
      </c>
      <c r="AR208" s="24">
        <f t="shared" si="156"/>
        <v>0</v>
      </c>
      <c r="AT208" s="26">
        <f t="shared" si="157"/>
        <v>0</v>
      </c>
      <c r="AV208" s="28">
        <f t="shared" si="158"/>
        <v>0</v>
      </c>
      <c r="AX208" s="32">
        <f t="shared" si="159"/>
        <v>0</v>
      </c>
      <c r="AY208" s="54"/>
      <c r="AZ208" s="32">
        <f t="shared" si="149"/>
        <v>0</v>
      </c>
      <c r="BB208" s="32">
        <f t="shared" si="160"/>
        <v>0</v>
      </c>
      <c r="BC208" s="33">
        <v>40</v>
      </c>
      <c r="BD208" s="34">
        <f t="shared" si="161"/>
        <v>5600000</v>
      </c>
      <c r="BF208" s="34">
        <f t="shared" si="162"/>
        <v>0</v>
      </c>
      <c r="BH208" s="34">
        <f t="shared" si="163"/>
        <v>0</v>
      </c>
      <c r="BI208" s="1"/>
      <c r="BJ208" s="1"/>
    </row>
    <row r="209" spans="1:62" ht="18" customHeight="1" x14ac:dyDescent="0.3">
      <c r="A209" s="2" t="s">
        <v>53</v>
      </c>
      <c r="B209" s="2" t="s">
        <v>109</v>
      </c>
      <c r="C209" s="2" t="s">
        <v>55</v>
      </c>
      <c r="D209" s="3">
        <f t="shared" si="167"/>
        <v>201</v>
      </c>
      <c r="E209" s="2" t="s">
        <v>472</v>
      </c>
      <c r="F209" s="2" t="s">
        <v>473</v>
      </c>
      <c r="G209" s="19">
        <f t="shared" si="142"/>
        <v>40</v>
      </c>
      <c r="H209" s="2" t="s">
        <v>58</v>
      </c>
      <c r="I209" s="6">
        <v>0.19</v>
      </c>
      <c r="J209" s="37">
        <v>68067.23</v>
      </c>
      <c r="K209" s="8">
        <f t="shared" si="143"/>
        <v>12932.7737</v>
      </c>
      <c r="L209" s="8">
        <f t="shared" si="147"/>
        <v>81000</v>
      </c>
      <c r="M209" s="40">
        <v>63025.21</v>
      </c>
      <c r="N209" s="10">
        <f t="shared" si="136"/>
        <v>11974.7899</v>
      </c>
      <c r="O209" s="10">
        <f t="shared" si="168"/>
        <v>75000</v>
      </c>
      <c r="P209" s="42">
        <v>80672.27</v>
      </c>
      <c r="Q209" s="12">
        <f t="shared" si="137"/>
        <v>15327.731300000001</v>
      </c>
      <c r="R209" s="12">
        <f t="shared" si="148"/>
        <v>96000</v>
      </c>
      <c r="S209" s="5">
        <f t="shared" si="138"/>
        <v>70588.236666666679</v>
      </c>
      <c r="T209" s="5">
        <f t="shared" si="139"/>
        <v>13411.764966666669</v>
      </c>
      <c r="U209" s="15">
        <f t="shared" si="164"/>
        <v>84000</v>
      </c>
      <c r="V209" s="15">
        <f t="shared" si="144"/>
        <v>2823529.4666666673</v>
      </c>
      <c r="W209" s="15">
        <f t="shared" si="145"/>
        <v>536470.59866666677</v>
      </c>
      <c r="X209" s="15">
        <f t="shared" si="140"/>
        <v>3360000</v>
      </c>
      <c r="Y209" s="16">
        <f t="shared" si="141"/>
        <v>8831.7608663278461</v>
      </c>
      <c r="Z209" s="17">
        <f t="shared" si="150"/>
        <v>0.10514001031342673</v>
      </c>
      <c r="AA209" s="144"/>
      <c r="AB209" s="139">
        <f t="shared" si="146"/>
        <v>0</v>
      </c>
      <c r="AD209" s="8">
        <f t="shared" si="151"/>
        <v>0</v>
      </c>
      <c r="AF209" s="21">
        <f t="shared" si="152"/>
        <v>0</v>
      </c>
      <c r="AH209" s="21">
        <f t="shared" si="153"/>
        <v>0</v>
      </c>
      <c r="AJ209" s="21">
        <f t="shared" si="165"/>
        <v>0</v>
      </c>
      <c r="AL209" s="16">
        <f t="shared" si="166"/>
        <v>0</v>
      </c>
      <c r="AN209" s="16">
        <f t="shared" si="154"/>
        <v>0</v>
      </c>
      <c r="AP209" s="16">
        <f t="shared" si="155"/>
        <v>0</v>
      </c>
      <c r="AR209" s="24">
        <f t="shared" si="156"/>
        <v>0</v>
      </c>
      <c r="AT209" s="26">
        <f t="shared" si="157"/>
        <v>0</v>
      </c>
      <c r="AV209" s="28">
        <f t="shared" si="158"/>
        <v>0</v>
      </c>
      <c r="AX209" s="32">
        <f t="shared" si="159"/>
        <v>0</v>
      </c>
      <c r="AY209" s="54"/>
      <c r="AZ209" s="32">
        <f t="shared" si="149"/>
        <v>0</v>
      </c>
      <c r="BB209" s="32">
        <f t="shared" si="160"/>
        <v>0</v>
      </c>
      <c r="BC209" s="33">
        <v>40</v>
      </c>
      <c r="BD209" s="34">
        <f t="shared" si="161"/>
        <v>3360000</v>
      </c>
      <c r="BF209" s="34">
        <f t="shared" si="162"/>
        <v>0</v>
      </c>
      <c r="BH209" s="34">
        <f t="shared" si="163"/>
        <v>0</v>
      </c>
      <c r="BI209" s="1"/>
      <c r="BJ209" s="1"/>
    </row>
    <row r="210" spans="1:62" ht="14.4" x14ac:dyDescent="0.3">
      <c r="A210" s="2" t="s">
        <v>53</v>
      </c>
      <c r="B210" s="2" t="s">
        <v>109</v>
      </c>
      <c r="C210" s="2" t="s">
        <v>104</v>
      </c>
      <c r="D210" s="3">
        <f t="shared" si="167"/>
        <v>202</v>
      </c>
      <c r="E210" s="2" t="s">
        <v>474</v>
      </c>
      <c r="F210" s="2" t="s">
        <v>475</v>
      </c>
      <c r="G210" s="19">
        <f t="shared" si="142"/>
        <v>0</v>
      </c>
      <c r="H210" s="2" t="s">
        <v>58</v>
      </c>
      <c r="I210" s="6">
        <v>0.19</v>
      </c>
      <c r="J210" s="37">
        <v>20672.27</v>
      </c>
      <c r="K210" s="8">
        <f t="shared" si="143"/>
        <v>3927.7312999999999</v>
      </c>
      <c r="L210" s="8">
        <f t="shared" si="147"/>
        <v>24600</v>
      </c>
      <c r="M210" s="40">
        <v>21848.74</v>
      </c>
      <c r="N210" s="10">
        <f t="shared" si="136"/>
        <v>4151.2606000000005</v>
      </c>
      <c r="O210" s="10">
        <f t="shared" si="168"/>
        <v>26000</v>
      </c>
      <c r="P210" s="42">
        <v>28067.23</v>
      </c>
      <c r="Q210" s="12">
        <f t="shared" si="137"/>
        <v>5332.7736999999997</v>
      </c>
      <c r="R210" s="12">
        <f t="shared" si="148"/>
        <v>33400</v>
      </c>
      <c r="S210" s="5">
        <f t="shared" si="138"/>
        <v>23529.413333333334</v>
      </c>
      <c r="T210" s="5">
        <f t="shared" si="139"/>
        <v>4470.5885333333335</v>
      </c>
      <c r="U210" s="15">
        <f t="shared" si="164"/>
        <v>28000</v>
      </c>
      <c r="V210" s="15">
        <f t="shared" si="144"/>
        <v>0</v>
      </c>
      <c r="W210" s="15">
        <f t="shared" si="145"/>
        <v>0</v>
      </c>
      <c r="X210" s="15">
        <f t="shared" si="140"/>
        <v>0</v>
      </c>
      <c r="Y210" s="16">
        <f t="shared" si="141"/>
        <v>3860.9152628187358</v>
      </c>
      <c r="Z210" s="17">
        <f t="shared" si="150"/>
        <v>0.13788983081495484</v>
      </c>
      <c r="AA210" s="144"/>
      <c r="AB210" s="139">
        <f t="shared" si="146"/>
        <v>0</v>
      </c>
      <c r="AD210" s="8">
        <f t="shared" si="151"/>
        <v>0</v>
      </c>
      <c r="AF210" s="21">
        <f t="shared" si="152"/>
        <v>0</v>
      </c>
      <c r="AH210" s="21">
        <f t="shared" si="153"/>
        <v>0</v>
      </c>
      <c r="AJ210" s="21">
        <f t="shared" si="165"/>
        <v>0</v>
      </c>
      <c r="AL210" s="16">
        <f t="shared" si="166"/>
        <v>0</v>
      </c>
      <c r="AN210" s="16">
        <f t="shared" si="154"/>
        <v>0</v>
      </c>
      <c r="AP210" s="16">
        <f t="shared" si="155"/>
        <v>0</v>
      </c>
      <c r="AR210" s="24">
        <f t="shared" si="156"/>
        <v>0</v>
      </c>
      <c r="AT210" s="26">
        <f t="shared" si="157"/>
        <v>0</v>
      </c>
      <c r="AV210" s="28">
        <f t="shared" si="158"/>
        <v>0</v>
      </c>
      <c r="AX210" s="32">
        <f t="shared" si="159"/>
        <v>0</v>
      </c>
      <c r="AY210" s="54"/>
      <c r="AZ210" s="32">
        <f t="shared" si="149"/>
        <v>0</v>
      </c>
      <c r="BB210" s="32">
        <f t="shared" si="160"/>
        <v>0</v>
      </c>
      <c r="BD210" s="34">
        <f t="shared" si="161"/>
        <v>0</v>
      </c>
      <c r="BF210" s="34">
        <f t="shared" si="162"/>
        <v>0</v>
      </c>
      <c r="BH210" s="108">
        <f t="shared" si="163"/>
        <v>0</v>
      </c>
      <c r="BI210" s="111">
        <v>1</v>
      </c>
      <c r="BJ210" s="112">
        <f>BI210*U210</f>
        <v>28000</v>
      </c>
    </row>
    <row r="211" spans="1:62" ht="14.4" x14ac:dyDescent="0.3">
      <c r="A211" s="2" t="s">
        <v>53</v>
      </c>
      <c r="B211" s="2" t="s">
        <v>109</v>
      </c>
      <c r="C211" s="2" t="s">
        <v>104</v>
      </c>
      <c r="D211" s="3">
        <f t="shared" si="167"/>
        <v>203</v>
      </c>
      <c r="E211" s="2" t="s">
        <v>476</v>
      </c>
      <c r="F211" s="2" t="s">
        <v>477</v>
      </c>
      <c r="G211" s="19">
        <f t="shared" si="142"/>
        <v>50</v>
      </c>
      <c r="H211" s="2" t="s">
        <v>58</v>
      </c>
      <c r="I211" s="6">
        <v>0.19</v>
      </c>
      <c r="J211" s="37">
        <v>23529.41</v>
      </c>
      <c r="K211" s="8">
        <f t="shared" si="143"/>
        <v>4470.5879000000004</v>
      </c>
      <c r="L211" s="8">
        <f t="shared" si="147"/>
        <v>28000</v>
      </c>
      <c r="M211" s="40">
        <v>24369.75</v>
      </c>
      <c r="N211" s="10">
        <f t="shared" si="136"/>
        <v>4630.2524999999996</v>
      </c>
      <c r="O211" s="10">
        <f t="shared" si="168"/>
        <v>29000</v>
      </c>
      <c r="P211" s="42">
        <v>40336.129999999997</v>
      </c>
      <c r="Q211" s="12">
        <f t="shared" si="137"/>
        <v>7663.8646999999992</v>
      </c>
      <c r="R211" s="12">
        <f t="shared" si="148"/>
        <v>48000</v>
      </c>
      <c r="S211" s="5">
        <f t="shared" si="138"/>
        <v>29411.763333333336</v>
      </c>
      <c r="T211" s="5">
        <f t="shared" si="139"/>
        <v>5588.2350333333343</v>
      </c>
      <c r="U211" s="15">
        <f t="shared" si="164"/>
        <v>35000</v>
      </c>
      <c r="V211" s="15">
        <f t="shared" si="144"/>
        <v>1470588.1666666667</v>
      </c>
      <c r="W211" s="15">
        <f t="shared" si="145"/>
        <v>279411.75166666671</v>
      </c>
      <c r="X211" s="15">
        <f t="shared" si="140"/>
        <v>1750000</v>
      </c>
      <c r="Y211" s="16">
        <f t="shared" si="141"/>
        <v>9201.4491612281745</v>
      </c>
      <c r="Z211" s="17">
        <f t="shared" si="150"/>
        <v>0.26289854746366215</v>
      </c>
      <c r="AA211" s="144"/>
      <c r="AB211" s="139">
        <f t="shared" si="146"/>
        <v>0</v>
      </c>
      <c r="AD211" s="8">
        <f t="shared" si="151"/>
        <v>0</v>
      </c>
      <c r="AF211" s="21">
        <f t="shared" si="152"/>
        <v>0</v>
      </c>
      <c r="AH211" s="21">
        <f t="shared" si="153"/>
        <v>0</v>
      </c>
      <c r="AJ211" s="21">
        <f t="shared" si="165"/>
        <v>0</v>
      </c>
      <c r="AL211" s="16">
        <f t="shared" si="166"/>
        <v>0</v>
      </c>
      <c r="AN211" s="16">
        <f t="shared" si="154"/>
        <v>0</v>
      </c>
      <c r="AP211" s="16">
        <f t="shared" si="155"/>
        <v>0</v>
      </c>
      <c r="AR211" s="24">
        <f t="shared" si="156"/>
        <v>0</v>
      </c>
      <c r="AT211" s="26">
        <f t="shared" si="157"/>
        <v>0</v>
      </c>
      <c r="AV211" s="28">
        <f t="shared" si="158"/>
        <v>0</v>
      </c>
      <c r="AX211" s="32">
        <f t="shared" si="159"/>
        <v>0</v>
      </c>
      <c r="AY211" s="54">
        <v>50</v>
      </c>
      <c r="AZ211" s="32">
        <f t="shared" si="149"/>
        <v>1750000</v>
      </c>
      <c r="BB211" s="32">
        <f t="shared" si="160"/>
        <v>0</v>
      </c>
      <c r="BD211" s="34">
        <f t="shared" si="161"/>
        <v>0</v>
      </c>
      <c r="BF211" s="34">
        <f t="shared" si="162"/>
        <v>0</v>
      </c>
      <c r="BH211" s="34">
        <f t="shared" si="163"/>
        <v>0</v>
      </c>
      <c r="BI211" s="1"/>
      <c r="BJ211" s="1"/>
    </row>
    <row r="212" spans="1:62" ht="14.4" x14ac:dyDescent="0.3">
      <c r="A212" s="2" t="s">
        <v>53</v>
      </c>
      <c r="B212" s="2" t="s">
        <v>109</v>
      </c>
      <c r="C212" s="2" t="s">
        <v>104</v>
      </c>
      <c r="D212" s="3">
        <f t="shared" si="167"/>
        <v>204</v>
      </c>
      <c r="E212" s="2" t="s">
        <v>478</v>
      </c>
      <c r="F212" s="2" t="s">
        <v>479</v>
      </c>
      <c r="G212" s="19">
        <f t="shared" si="142"/>
        <v>50</v>
      </c>
      <c r="H212" s="2" t="s">
        <v>58</v>
      </c>
      <c r="I212" s="6">
        <v>0.19</v>
      </c>
      <c r="J212" s="56">
        <v>170000</v>
      </c>
      <c r="K212" s="5">
        <f t="shared" ref="K212:K213" si="169">J212*I212</f>
        <v>32300</v>
      </c>
      <c r="L212" s="5">
        <f t="shared" ref="L212:L213" si="170">ROUND((K212+J212),0)</f>
        <v>202300</v>
      </c>
      <c r="M212" s="57">
        <v>180000</v>
      </c>
      <c r="N212" s="5">
        <f t="shared" si="136"/>
        <v>34200</v>
      </c>
      <c r="O212" s="5">
        <f t="shared" ref="O212:O213" si="171">ROUND((M212+N212),0)</f>
        <v>214200</v>
      </c>
      <c r="P212" s="57">
        <v>200000</v>
      </c>
      <c r="Q212" s="5">
        <f t="shared" si="137"/>
        <v>38000</v>
      </c>
      <c r="R212" s="5">
        <f t="shared" ref="R212:R213" si="172">ROUND((P212+Q212),0)</f>
        <v>238000</v>
      </c>
      <c r="S212" s="5">
        <f t="shared" si="138"/>
        <v>183333.33333333334</v>
      </c>
      <c r="T212" s="5">
        <f t="shared" si="139"/>
        <v>34833.333333333336</v>
      </c>
      <c r="U212" s="15">
        <f t="shared" ref="U212:U213" si="173">ROUND((S212+T212),0)</f>
        <v>218167</v>
      </c>
      <c r="V212" s="15">
        <f t="shared" si="144"/>
        <v>9166666.6666666679</v>
      </c>
      <c r="W212" s="15">
        <f t="shared" si="145"/>
        <v>1741666.666666667</v>
      </c>
      <c r="X212" s="15">
        <f t="shared" si="140"/>
        <v>10908350</v>
      </c>
      <c r="Y212" s="5">
        <f t="shared" si="141"/>
        <v>14841.907634203302</v>
      </c>
      <c r="Z212" s="170">
        <f t="shared" si="150"/>
        <v>6.803003036299396E-2</v>
      </c>
      <c r="AA212" s="171"/>
      <c r="AB212" s="5">
        <f t="shared" si="146"/>
        <v>0</v>
      </c>
      <c r="AC212" s="19"/>
      <c r="AD212" s="5">
        <f t="shared" ref="AD212:AD213" si="174">AC212*U212</f>
        <v>0</v>
      </c>
      <c r="AE212" s="2"/>
      <c r="AF212" s="5">
        <f t="shared" ref="AF212:AF213" si="175">AE212*U212</f>
        <v>0</v>
      </c>
      <c r="AG212" s="2"/>
      <c r="AH212" s="5">
        <f t="shared" ref="AH212:AH213" si="176">AG212*U212</f>
        <v>0</v>
      </c>
      <c r="AI212" s="2"/>
      <c r="AJ212" s="5">
        <f t="shared" ref="AJ212:AJ213" si="177">AI212*U212</f>
        <v>0</v>
      </c>
      <c r="AK212" s="2"/>
      <c r="AL212" s="5">
        <f t="shared" ref="AL212:AL213" si="178">AK212*U212</f>
        <v>0</v>
      </c>
      <c r="AM212" s="2"/>
      <c r="AN212" s="5">
        <f t="shared" ref="AN212:AN213" si="179">AM212*U212</f>
        <v>0</v>
      </c>
      <c r="AO212" s="2"/>
      <c r="AP212" s="5">
        <f t="shared" ref="AP212:AP213" si="180">AO212*U212</f>
        <v>0</v>
      </c>
      <c r="AQ212" s="2"/>
      <c r="AR212" s="5">
        <f t="shared" ref="AR212:AR213" si="181">AQ212*U212</f>
        <v>0</v>
      </c>
      <c r="AS212" s="29"/>
      <c r="AT212" s="30">
        <f t="shared" ref="AT212:AT213" si="182">AS212*U212</f>
        <v>0</v>
      </c>
      <c r="AU212" s="2"/>
      <c r="AV212" s="5">
        <f t="shared" ref="AV212:AV213" si="183">AU212*U212</f>
        <v>0</v>
      </c>
      <c r="AW212" s="2"/>
      <c r="AX212" s="5">
        <f t="shared" ref="AX212:AX213" si="184">AW212*U212</f>
        <v>0</v>
      </c>
      <c r="AY212" s="55">
        <v>50</v>
      </c>
      <c r="AZ212" s="5">
        <f t="shared" si="149"/>
        <v>10908350</v>
      </c>
      <c r="BA212" s="2"/>
      <c r="BB212" s="5">
        <f>BA212*U212</f>
        <v>0</v>
      </c>
      <c r="BC212" s="2"/>
      <c r="BD212" s="5">
        <f>BC212*U212</f>
        <v>0</v>
      </c>
      <c r="BE212" s="2"/>
      <c r="BF212" s="5">
        <f>BE212*U212</f>
        <v>0</v>
      </c>
      <c r="BG212" s="2"/>
      <c r="BH212" s="5">
        <f>BG212*U212</f>
        <v>0</v>
      </c>
      <c r="BI212" s="1"/>
      <c r="BJ212" s="1"/>
    </row>
    <row r="213" spans="1:62" ht="17.399999999999999" customHeight="1" x14ac:dyDescent="0.3">
      <c r="A213" s="2" t="s">
        <v>53</v>
      </c>
      <c r="B213" s="2" t="s">
        <v>109</v>
      </c>
      <c r="C213" s="2" t="s">
        <v>104</v>
      </c>
      <c r="D213" s="3">
        <f t="shared" si="167"/>
        <v>205</v>
      </c>
      <c r="E213" s="2" t="s">
        <v>480</v>
      </c>
      <c r="F213" s="97" t="s">
        <v>481</v>
      </c>
      <c r="G213" s="19">
        <f t="shared" si="142"/>
        <v>2</v>
      </c>
      <c r="H213" s="2" t="s">
        <v>482</v>
      </c>
      <c r="I213" s="6">
        <v>0.19</v>
      </c>
      <c r="J213" s="37">
        <v>770000</v>
      </c>
      <c r="K213" s="8">
        <f t="shared" si="169"/>
        <v>146300</v>
      </c>
      <c r="L213" s="8">
        <f t="shared" si="170"/>
        <v>916300</v>
      </c>
      <c r="M213" s="57">
        <v>840000</v>
      </c>
      <c r="N213" s="10">
        <f t="shared" si="136"/>
        <v>159600</v>
      </c>
      <c r="O213" s="10">
        <f t="shared" si="171"/>
        <v>999600</v>
      </c>
      <c r="P213" s="42">
        <v>700000</v>
      </c>
      <c r="Q213" s="12">
        <f t="shared" si="137"/>
        <v>133000</v>
      </c>
      <c r="R213" s="12">
        <f t="shared" si="172"/>
        <v>833000</v>
      </c>
      <c r="S213" s="5">
        <f t="shared" si="138"/>
        <v>770000</v>
      </c>
      <c r="T213" s="5">
        <f t="shared" si="139"/>
        <v>146300</v>
      </c>
      <c r="U213" s="15">
        <f t="shared" si="173"/>
        <v>916300</v>
      </c>
      <c r="V213" s="15">
        <f t="shared" si="144"/>
        <v>1540000</v>
      </c>
      <c r="W213" s="15">
        <f t="shared" si="145"/>
        <v>292600</v>
      </c>
      <c r="X213" s="15">
        <f t="shared" si="140"/>
        <v>1832600</v>
      </c>
      <c r="Y213" s="16">
        <f t="shared" si="141"/>
        <v>68014.165191279579</v>
      </c>
      <c r="Z213" s="17">
        <f t="shared" si="150"/>
        <v>7.4226961902520552E-2</v>
      </c>
      <c r="AA213" s="144"/>
      <c r="AB213" s="139">
        <f t="shared" si="146"/>
        <v>0</v>
      </c>
      <c r="AD213" s="8">
        <f t="shared" si="174"/>
        <v>0</v>
      </c>
      <c r="AF213" s="21">
        <f t="shared" si="175"/>
        <v>0</v>
      </c>
      <c r="AH213" s="21">
        <f t="shared" si="176"/>
        <v>0</v>
      </c>
      <c r="AJ213" s="21">
        <f t="shared" si="177"/>
        <v>0</v>
      </c>
      <c r="AL213" s="16">
        <f t="shared" si="178"/>
        <v>0</v>
      </c>
      <c r="AN213" s="16">
        <f t="shared" si="179"/>
        <v>0</v>
      </c>
      <c r="AP213" s="16">
        <f t="shared" si="180"/>
        <v>0</v>
      </c>
      <c r="AR213" s="24">
        <f t="shared" si="181"/>
        <v>0</v>
      </c>
      <c r="AT213" s="26">
        <f t="shared" si="182"/>
        <v>0</v>
      </c>
      <c r="AV213" s="28">
        <f t="shared" si="183"/>
        <v>0</v>
      </c>
      <c r="AX213" s="32">
        <f t="shared" si="184"/>
        <v>0</v>
      </c>
      <c r="AY213" s="55">
        <v>2</v>
      </c>
      <c r="AZ213" s="32">
        <f t="shared" si="149"/>
        <v>1832600</v>
      </c>
      <c r="BB213" s="32">
        <f>BA213*U213</f>
        <v>0</v>
      </c>
      <c r="BD213" s="34">
        <f>BC213*U213</f>
        <v>0</v>
      </c>
      <c r="BF213" s="34">
        <f>BE213*U213</f>
        <v>0</v>
      </c>
      <c r="BH213" s="34">
        <f>BG213*U213</f>
        <v>0</v>
      </c>
      <c r="BI213" s="1"/>
      <c r="BJ213" s="1"/>
    </row>
    <row r="214" spans="1:62" ht="14.4" x14ac:dyDescent="0.3">
      <c r="A214" s="2" t="s">
        <v>53</v>
      </c>
      <c r="B214" s="2" t="s">
        <v>109</v>
      </c>
      <c r="C214" s="2" t="s">
        <v>104</v>
      </c>
      <c r="D214" s="3">
        <f t="shared" si="167"/>
        <v>206</v>
      </c>
      <c r="E214" s="2" t="s">
        <v>483</v>
      </c>
      <c r="F214" s="2" t="s">
        <v>484</v>
      </c>
      <c r="G214" s="19">
        <f t="shared" si="142"/>
        <v>100</v>
      </c>
      <c r="H214" s="2" t="s">
        <v>58</v>
      </c>
      <c r="I214" s="6">
        <v>0.19</v>
      </c>
      <c r="J214" s="37">
        <v>33277.31</v>
      </c>
      <c r="K214" s="8">
        <f t="shared" si="143"/>
        <v>6322.6888999999992</v>
      </c>
      <c r="L214" s="8">
        <f t="shared" si="147"/>
        <v>39600</v>
      </c>
      <c r="M214" s="40">
        <v>42857.14</v>
      </c>
      <c r="N214" s="10">
        <f t="shared" si="136"/>
        <v>8142.8566000000001</v>
      </c>
      <c r="O214" s="10">
        <f t="shared" si="168"/>
        <v>51000</v>
      </c>
      <c r="P214" s="42">
        <v>37310.92</v>
      </c>
      <c r="Q214" s="12">
        <f t="shared" si="137"/>
        <v>7089.0747999999994</v>
      </c>
      <c r="R214" s="12">
        <f t="shared" si="148"/>
        <v>44400</v>
      </c>
      <c r="S214" s="5">
        <f t="shared" si="138"/>
        <v>37815.123333333329</v>
      </c>
      <c r="T214" s="5">
        <f t="shared" si="139"/>
        <v>7184.8734333333323</v>
      </c>
      <c r="U214" s="15">
        <f t="shared" si="164"/>
        <v>45000</v>
      </c>
      <c r="V214" s="15">
        <f t="shared" si="144"/>
        <v>3781512.333333333</v>
      </c>
      <c r="W214" s="15">
        <f t="shared" si="145"/>
        <v>718487.34333333327</v>
      </c>
      <c r="X214" s="15">
        <f t="shared" si="140"/>
        <v>4500000</v>
      </c>
      <c r="Y214" s="16">
        <f t="shared" si="141"/>
        <v>4673.3285782191688</v>
      </c>
      <c r="Z214" s="17">
        <f t="shared" si="150"/>
        <v>0.1038517461826482</v>
      </c>
      <c r="AA214" s="144"/>
      <c r="AB214" s="139">
        <f t="shared" si="146"/>
        <v>0</v>
      </c>
      <c r="AD214" s="8">
        <f t="shared" si="151"/>
        <v>0</v>
      </c>
      <c r="AF214" s="21">
        <f t="shared" si="152"/>
        <v>0</v>
      </c>
      <c r="AH214" s="21">
        <f t="shared" si="153"/>
        <v>0</v>
      </c>
      <c r="AJ214" s="21">
        <f t="shared" si="165"/>
        <v>0</v>
      </c>
      <c r="AL214" s="16">
        <f t="shared" si="166"/>
        <v>0</v>
      </c>
      <c r="AN214" s="16">
        <f t="shared" si="154"/>
        <v>0</v>
      </c>
      <c r="AP214" s="16">
        <f t="shared" si="155"/>
        <v>0</v>
      </c>
      <c r="AR214" s="24">
        <f t="shared" si="156"/>
        <v>0</v>
      </c>
      <c r="AT214" s="26">
        <f t="shared" si="157"/>
        <v>0</v>
      </c>
      <c r="AV214" s="28">
        <f t="shared" si="158"/>
        <v>0</v>
      </c>
      <c r="AX214" s="32">
        <f t="shared" si="159"/>
        <v>0</v>
      </c>
      <c r="AY214" s="54"/>
      <c r="AZ214" s="32">
        <f t="shared" si="149"/>
        <v>0</v>
      </c>
      <c r="BB214" s="32">
        <f t="shared" si="160"/>
        <v>0</v>
      </c>
      <c r="BD214" s="34">
        <f t="shared" si="161"/>
        <v>0</v>
      </c>
      <c r="BE214" s="33">
        <v>100</v>
      </c>
      <c r="BF214" s="34">
        <f t="shared" si="162"/>
        <v>4500000</v>
      </c>
      <c r="BH214" s="34">
        <f t="shared" si="163"/>
        <v>0</v>
      </c>
      <c r="BI214" s="1"/>
      <c r="BJ214" s="1"/>
    </row>
    <row r="215" spans="1:62" ht="14.4" x14ac:dyDescent="0.3">
      <c r="A215" s="2" t="s">
        <v>53</v>
      </c>
      <c r="B215" s="2" t="s">
        <v>109</v>
      </c>
      <c r="C215" s="2" t="s">
        <v>104</v>
      </c>
      <c r="D215" s="3">
        <f t="shared" si="167"/>
        <v>207</v>
      </c>
      <c r="E215" s="2" t="s">
        <v>485</v>
      </c>
      <c r="F215" s="2" t="s">
        <v>486</v>
      </c>
      <c r="G215" s="19">
        <f t="shared" si="142"/>
        <v>150</v>
      </c>
      <c r="H215" s="2" t="s">
        <v>58</v>
      </c>
      <c r="I215" s="6">
        <v>0.19</v>
      </c>
      <c r="J215" s="37">
        <v>109243.7</v>
      </c>
      <c r="K215" s="8">
        <f t="shared" si="143"/>
        <v>20756.303</v>
      </c>
      <c r="L215" s="8">
        <f t="shared" si="147"/>
        <v>130000</v>
      </c>
      <c r="M215" s="40">
        <v>117647.06</v>
      </c>
      <c r="N215" s="10">
        <f t="shared" si="136"/>
        <v>22352.9414</v>
      </c>
      <c r="O215" s="10">
        <f t="shared" si="168"/>
        <v>140000</v>
      </c>
      <c r="P215" s="42">
        <v>88235.29</v>
      </c>
      <c r="Q215" s="12">
        <f t="shared" si="137"/>
        <v>16764.705099999999</v>
      </c>
      <c r="R215" s="12">
        <f t="shared" si="148"/>
        <v>105000</v>
      </c>
      <c r="S215" s="5">
        <f t="shared" si="138"/>
        <v>105042.01666666666</v>
      </c>
      <c r="T215" s="5">
        <f t="shared" si="139"/>
        <v>19957.983166666665</v>
      </c>
      <c r="U215" s="15">
        <f t="shared" si="164"/>
        <v>125000</v>
      </c>
      <c r="V215" s="15">
        <f t="shared" si="144"/>
        <v>15756302.5</v>
      </c>
      <c r="W215" s="15">
        <f t="shared" si="145"/>
        <v>2993697.4750000001</v>
      </c>
      <c r="X215" s="15">
        <f t="shared" si="140"/>
        <v>18750000</v>
      </c>
      <c r="Y215" s="16">
        <f t="shared" si="141"/>
        <v>14719.601443879745</v>
      </c>
      <c r="Z215" s="17">
        <f t="shared" si="150"/>
        <v>0.11775681155103795</v>
      </c>
      <c r="AA215" s="144"/>
      <c r="AB215" s="139">
        <f t="shared" si="146"/>
        <v>0</v>
      </c>
      <c r="AD215" s="8">
        <f t="shared" si="151"/>
        <v>0</v>
      </c>
      <c r="AF215" s="21">
        <f t="shared" si="152"/>
        <v>0</v>
      </c>
      <c r="AH215" s="21">
        <f t="shared" si="153"/>
        <v>0</v>
      </c>
      <c r="AJ215" s="21">
        <f t="shared" si="165"/>
        <v>0</v>
      </c>
      <c r="AL215" s="16">
        <f t="shared" si="166"/>
        <v>0</v>
      </c>
      <c r="AN215" s="16">
        <f t="shared" si="154"/>
        <v>0</v>
      </c>
      <c r="AP215" s="16">
        <f t="shared" si="155"/>
        <v>0</v>
      </c>
      <c r="AR215" s="24">
        <f t="shared" si="156"/>
        <v>0</v>
      </c>
      <c r="AT215" s="26">
        <f t="shared" si="157"/>
        <v>0</v>
      </c>
      <c r="AV215" s="28">
        <f t="shared" si="158"/>
        <v>0</v>
      </c>
      <c r="AX215" s="32">
        <f t="shared" si="159"/>
        <v>0</v>
      </c>
      <c r="AY215" s="54"/>
      <c r="AZ215" s="32">
        <f t="shared" si="149"/>
        <v>0</v>
      </c>
      <c r="BB215" s="32">
        <f t="shared" si="160"/>
        <v>0</v>
      </c>
      <c r="BC215" s="33">
        <v>150</v>
      </c>
      <c r="BD215" s="34">
        <f t="shared" si="161"/>
        <v>18750000</v>
      </c>
      <c r="BF215" s="34">
        <f t="shared" si="162"/>
        <v>0</v>
      </c>
      <c r="BH215" s="34">
        <f t="shared" si="163"/>
        <v>0</v>
      </c>
      <c r="BI215" s="1"/>
      <c r="BJ215" s="1"/>
    </row>
    <row r="216" spans="1:62" ht="14.4" x14ac:dyDescent="0.3">
      <c r="A216" s="2" t="s">
        <v>53</v>
      </c>
      <c r="B216" s="2" t="s">
        <v>109</v>
      </c>
      <c r="C216" s="2" t="s">
        <v>104</v>
      </c>
      <c r="D216" s="3">
        <f t="shared" si="167"/>
        <v>208</v>
      </c>
      <c r="E216" s="2" t="s">
        <v>487</v>
      </c>
      <c r="F216" s="2" t="s">
        <v>488</v>
      </c>
      <c r="G216" s="19">
        <f t="shared" si="142"/>
        <v>7</v>
      </c>
      <c r="H216" s="2" t="s">
        <v>58</v>
      </c>
      <c r="I216" s="6">
        <v>0.19</v>
      </c>
      <c r="J216" s="37">
        <v>1008403.36</v>
      </c>
      <c r="K216" s="8">
        <f t="shared" si="143"/>
        <v>191596.6384</v>
      </c>
      <c r="L216" s="8">
        <f t="shared" si="147"/>
        <v>1200000</v>
      </c>
      <c r="M216" s="40">
        <v>882352.94</v>
      </c>
      <c r="N216" s="10">
        <f t="shared" si="136"/>
        <v>167647.05859999999</v>
      </c>
      <c r="O216" s="10">
        <f t="shared" si="168"/>
        <v>1050000</v>
      </c>
      <c r="P216" s="42">
        <v>1134453.78</v>
      </c>
      <c r="Q216" s="12">
        <f t="shared" si="137"/>
        <v>215546.2182</v>
      </c>
      <c r="R216" s="12">
        <f t="shared" si="148"/>
        <v>1350000</v>
      </c>
      <c r="S216" s="5">
        <f t="shared" si="138"/>
        <v>1008403.36</v>
      </c>
      <c r="T216" s="5">
        <f t="shared" si="139"/>
        <v>191596.6384</v>
      </c>
      <c r="U216" s="15">
        <f t="shared" si="164"/>
        <v>1200000</v>
      </c>
      <c r="V216" s="15">
        <f t="shared" si="144"/>
        <v>7058823.5199999996</v>
      </c>
      <c r="W216" s="15">
        <f t="shared" si="145"/>
        <v>1341176.4687999999</v>
      </c>
      <c r="X216" s="15">
        <f t="shared" si="140"/>
        <v>8400000</v>
      </c>
      <c r="Y216" s="16">
        <f t="shared" si="141"/>
        <v>122474.48713915891</v>
      </c>
      <c r="Z216" s="17">
        <f t="shared" si="150"/>
        <v>0.10206207261596575</v>
      </c>
      <c r="AA216" s="144"/>
      <c r="AB216" s="139">
        <f t="shared" si="146"/>
        <v>0</v>
      </c>
      <c r="AD216" s="8">
        <f t="shared" si="151"/>
        <v>0</v>
      </c>
      <c r="AF216" s="21">
        <f t="shared" si="152"/>
        <v>0</v>
      </c>
      <c r="AH216" s="21">
        <f t="shared" si="153"/>
        <v>0</v>
      </c>
      <c r="AI216" s="20">
        <v>2</v>
      </c>
      <c r="AJ216" s="21">
        <f t="shared" si="165"/>
        <v>2400000</v>
      </c>
      <c r="AL216" s="16">
        <f t="shared" si="166"/>
        <v>0</v>
      </c>
      <c r="AN216" s="16">
        <f t="shared" si="154"/>
        <v>0</v>
      </c>
      <c r="AP216" s="16">
        <f t="shared" si="155"/>
        <v>0</v>
      </c>
      <c r="AR216" s="24">
        <f t="shared" si="156"/>
        <v>0</v>
      </c>
      <c r="AT216" s="26">
        <f t="shared" si="157"/>
        <v>0</v>
      </c>
      <c r="AV216" s="28">
        <f t="shared" si="158"/>
        <v>0</v>
      </c>
      <c r="AX216" s="32">
        <f t="shared" si="159"/>
        <v>0</v>
      </c>
      <c r="AY216" s="54"/>
      <c r="AZ216" s="32">
        <f t="shared" si="149"/>
        <v>0</v>
      </c>
      <c r="BB216" s="32">
        <f t="shared" si="160"/>
        <v>0</v>
      </c>
      <c r="BC216" s="33">
        <v>3</v>
      </c>
      <c r="BD216" s="34">
        <f t="shared" si="161"/>
        <v>3600000</v>
      </c>
      <c r="BE216" s="33">
        <v>2</v>
      </c>
      <c r="BF216" s="34">
        <f t="shared" si="162"/>
        <v>2400000</v>
      </c>
      <c r="BH216" s="34">
        <f t="shared" si="163"/>
        <v>0</v>
      </c>
      <c r="BI216" s="1"/>
      <c r="BJ216" s="1"/>
    </row>
    <row r="217" spans="1:62" ht="14.4" x14ac:dyDescent="0.3">
      <c r="A217" s="2" t="s">
        <v>53</v>
      </c>
      <c r="B217" s="2" t="s">
        <v>109</v>
      </c>
      <c r="C217" s="2" t="s">
        <v>104</v>
      </c>
      <c r="D217" s="3">
        <f t="shared" si="167"/>
        <v>209</v>
      </c>
      <c r="E217" s="2" t="s">
        <v>489</v>
      </c>
      <c r="F217" s="98" t="s">
        <v>490</v>
      </c>
      <c r="G217" s="19">
        <f t="shared" si="142"/>
        <v>200</v>
      </c>
      <c r="H217" s="2" t="s">
        <v>58</v>
      </c>
      <c r="I217" s="6">
        <v>0.19</v>
      </c>
      <c r="J217" s="37">
        <v>29411.759999999998</v>
      </c>
      <c r="K217" s="8">
        <f t="shared" si="143"/>
        <v>5588.2343999999994</v>
      </c>
      <c r="L217" s="8">
        <f t="shared" si="147"/>
        <v>35000</v>
      </c>
      <c r="M217" s="40">
        <v>24369.75</v>
      </c>
      <c r="N217" s="10">
        <f t="shared" si="136"/>
        <v>4630.2524999999996</v>
      </c>
      <c r="O217" s="10">
        <f t="shared" si="168"/>
        <v>29000</v>
      </c>
      <c r="P217" s="42">
        <v>21848.74</v>
      </c>
      <c r="Q217" s="12">
        <f t="shared" si="137"/>
        <v>4151.2606000000005</v>
      </c>
      <c r="R217" s="12">
        <f t="shared" si="148"/>
        <v>26000</v>
      </c>
      <c r="S217" s="5">
        <f t="shared" si="138"/>
        <v>25210.083333333332</v>
      </c>
      <c r="T217" s="5">
        <f t="shared" si="139"/>
        <v>4789.9158333333335</v>
      </c>
      <c r="U217" s="15">
        <f t="shared" si="164"/>
        <v>30000</v>
      </c>
      <c r="V217" s="15">
        <f t="shared" si="144"/>
        <v>5042016.666666666</v>
      </c>
      <c r="W217" s="15">
        <f t="shared" si="145"/>
        <v>957983.16666666651</v>
      </c>
      <c r="X217" s="15">
        <f t="shared" si="140"/>
        <v>6000000</v>
      </c>
      <c r="Y217" s="16">
        <f t="shared" si="141"/>
        <v>3741.6573867739412</v>
      </c>
      <c r="Z217" s="17">
        <f t="shared" si="150"/>
        <v>0.1247219128924647</v>
      </c>
      <c r="AA217" s="144"/>
      <c r="AB217" s="139">
        <f t="shared" si="146"/>
        <v>0</v>
      </c>
      <c r="AD217" s="8">
        <f t="shared" si="151"/>
        <v>0</v>
      </c>
      <c r="AF217" s="21">
        <f t="shared" si="152"/>
        <v>0</v>
      </c>
      <c r="AH217" s="21">
        <f t="shared" si="153"/>
        <v>0</v>
      </c>
      <c r="AJ217" s="21">
        <f t="shared" si="165"/>
        <v>0</v>
      </c>
      <c r="AL217" s="16">
        <f t="shared" si="166"/>
        <v>0</v>
      </c>
      <c r="AN217" s="16">
        <f t="shared" si="154"/>
        <v>0</v>
      </c>
      <c r="AP217" s="16">
        <f t="shared" si="155"/>
        <v>0</v>
      </c>
      <c r="AR217" s="24">
        <f t="shared" si="156"/>
        <v>0</v>
      </c>
      <c r="AT217" s="26">
        <f t="shared" si="157"/>
        <v>0</v>
      </c>
      <c r="AV217" s="28">
        <f t="shared" si="158"/>
        <v>0</v>
      </c>
      <c r="AX217" s="32">
        <f t="shared" si="159"/>
        <v>0</v>
      </c>
      <c r="AY217" s="54"/>
      <c r="AZ217" s="32">
        <f t="shared" si="149"/>
        <v>0</v>
      </c>
      <c r="BB217" s="32">
        <f t="shared" si="160"/>
        <v>0</v>
      </c>
      <c r="BC217" s="33">
        <v>200</v>
      </c>
      <c r="BD217" s="34">
        <f t="shared" si="161"/>
        <v>6000000</v>
      </c>
      <c r="BF217" s="34">
        <f t="shared" si="162"/>
        <v>0</v>
      </c>
      <c r="BH217" s="34">
        <f t="shared" si="163"/>
        <v>0</v>
      </c>
      <c r="BI217" s="1"/>
      <c r="BJ217" s="1"/>
    </row>
    <row r="218" spans="1:62" ht="22.95" customHeight="1" x14ac:dyDescent="0.3">
      <c r="A218" s="2" t="s">
        <v>53</v>
      </c>
      <c r="B218" s="2" t="s">
        <v>109</v>
      </c>
      <c r="C218" s="2" t="s">
        <v>104</v>
      </c>
      <c r="D218" s="3">
        <f t="shared" si="167"/>
        <v>210</v>
      </c>
      <c r="E218" s="2" t="s">
        <v>491</v>
      </c>
      <c r="F218" s="97" t="s">
        <v>492</v>
      </c>
      <c r="G218" s="19">
        <f t="shared" si="142"/>
        <v>300</v>
      </c>
      <c r="H218" s="2" t="s">
        <v>58</v>
      </c>
      <c r="I218" s="6">
        <v>0.19</v>
      </c>
      <c r="J218" s="37">
        <v>100840.34</v>
      </c>
      <c r="K218" s="8">
        <f t="shared" si="143"/>
        <v>19159.6646</v>
      </c>
      <c r="L218" s="8">
        <f t="shared" si="147"/>
        <v>120000</v>
      </c>
      <c r="M218" s="40">
        <v>92436.97</v>
      </c>
      <c r="N218" s="10">
        <f t="shared" si="136"/>
        <v>17563.024300000001</v>
      </c>
      <c r="O218" s="10">
        <f t="shared" si="168"/>
        <v>110000</v>
      </c>
      <c r="P218" s="42">
        <v>96638.66</v>
      </c>
      <c r="Q218" s="12">
        <f t="shared" si="137"/>
        <v>18361.345400000002</v>
      </c>
      <c r="R218" s="12">
        <f t="shared" si="148"/>
        <v>115000</v>
      </c>
      <c r="S218" s="5">
        <f t="shared" si="138"/>
        <v>96638.656666666662</v>
      </c>
      <c r="T218" s="5">
        <f t="shared" si="139"/>
        <v>18361.344766666665</v>
      </c>
      <c r="U218" s="15">
        <f t="shared" si="164"/>
        <v>115000</v>
      </c>
      <c r="V218" s="15">
        <f t="shared" si="144"/>
        <v>28991597</v>
      </c>
      <c r="W218" s="15">
        <f t="shared" si="145"/>
        <v>5508403.4299999997</v>
      </c>
      <c r="X218" s="15">
        <f t="shared" si="140"/>
        <v>34500000</v>
      </c>
      <c r="Y218" s="16">
        <f t="shared" si="141"/>
        <v>4082.4829046386299</v>
      </c>
      <c r="Z218" s="17">
        <f t="shared" si="150"/>
        <v>3.5499851344683739E-2</v>
      </c>
      <c r="AA218" s="144"/>
      <c r="AB218" s="139">
        <f t="shared" si="146"/>
        <v>0</v>
      </c>
      <c r="AD218" s="8">
        <f t="shared" si="151"/>
        <v>0</v>
      </c>
      <c r="AF218" s="21">
        <f t="shared" si="152"/>
        <v>0</v>
      </c>
      <c r="AH218" s="21">
        <f t="shared" si="153"/>
        <v>0</v>
      </c>
      <c r="AJ218" s="21">
        <f t="shared" si="165"/>
        <v>0</v>
      </c>
      <c r="AL218" s="16">
        <f t="shared" si="166"/>
        <v>0</v>
      </c>
      <c r="AN218" s="16">
        <f t="shared" si="154"/>
        <v>0</v>
      </c>
      <c r="AP218" s="16">
        <f t="shared" si="155"/>
        <v>0</v>
      </c>
      <c r="AR218" s="24">
        <f t="shared" si="156"/>
        <v>0</v>
      </c>
      <c r="AT218" s="26">
        <f t="shared" si="157"/>
        <v>0</v>
      </c>
      <c r="AV218" s="28">
        <f t="shared" si="158"/>
        <v>0</v>
      </c>
      <c r="AX218" s="32">
        <f t="shared" si="159"/>
        <v>0</v>
      </c>
      <c r="AY218" s="54"/>
      <c r="AZ218" s="32">
        <f t="shared" si="149"/>
        <v>0</v>
      </c>
      <c r="BB218" s="32">
        <f t="shared" si="160"/>
        <v>0</v>
      </c>
      <c r="BC218" s="33">
        <v>300</v>
      </c>
      <c r="BD218" s="34">
        <f t="shared" si="161"/>
        <v>34500000</v>
      </c>
      <c r="BF218" s="34">
        <f t="shared" si="162"/>
        <v>0</v>
      </c>
      <c r="BH218" s="34">
        <f t="shared" si="163"/>
        <v>0</v>
      </c>
      <c r="BI218" s="1"/>
      <c r="BJ218" s="1"/>
    </row>
    <row r="219" spans="1:62" ht="14.25" customHeight="1" x14ac:dyDescent="0.3">
      <c r="A219" s="2" t="s">
        <v>53</v>
      </c>
      <c r="B219" s="2" t="s">
        <v>109</v>
      </c>
      <c r="C219" s="2" t="s">
        <v>104</v>
      </c>
      <c r="D219" s="3">
        <f t="shared" si="167"/>
        <v>211</v>
      </c>
      <c r="E219" s="2" t="s">
        <v>493</v>
      </c>
      <c r="F219" s="97" t="s">
        <v>494</v>
      </c>
      <c r="G219" s="19">
        <f t="shared" si="142"/>
        <v>7</v>
      </c>
      <c r="H219" s="2" t="s">
        <v>58</v>
      </c>
      <c r="I219" s="6">
        <v>0.19</v>
      </c>
      <c r="J219" s="37">
        <v>1764705.88</v>
      </c>
      <c r="K219" s="8">
        <f t="shared" si="143"/>
        <v>335294.11719999998</v>
      </c>
      <c r="L219" s="8">
        <f t="shared" si="147"/>
        <v>2100000</v>
      </c>
      <c r="M219" s="40">
        <v>1428571.43</v>
      </c>
      <c r="N219" s="10">
        <f t="shared" si="136"/>
        <v>271428.57169999997</v>
      </c>
      <c r="O219" s="10">
        <f t="shared" si="168"/>
        <v>1700000</v>
      </c>
      <c r="P219" s="42">
        <v>1344537.82</v>
      </c>
      <c r="Q219" s="12">
        <f t="shared" si="137"/>
        <v>255462.18580000001</v>
      </c>
      <c r="R219" s="12">
        <f t="shared" si="148"/>
        <v>1600000</v>
      </c>
      <c r="S219" s="5">
        <f t="shared" si="138"/>
        <v>1512605.0433333332</v>
      </c>
      <c r="T219" s="5">
        <f t="shared" si="139"/>
        <v>287394.95823333331</v>
      </c>
      <c r="U219" s="15">
        <f t="shared" si="164"/>
        <v>1800000</v>
      </c>
      <c r="V219" s="15">
        <f t="shared" si="144"/>
        <v>10588235.303333333</v>
      </c>
      <c r="W219" s="15">
        <f t="shared" si="145"/>
        <v>2011764.7076333333</v>
      </c>
      <c r="X219" s="15">
        <f t="shared" si="140"/>
        <v>12600000</v>
      </c>
      <c r="Y219" s="16">
        <f t="shared" si="141"/>
        <v>216024.68994692867</v>
      </c>
      <c r="Z219" s="17">
        <f t="shared" si="150"/>
        <v>0.12001371663718259</v>
      </c>
      <c r="AA219" s="144"/>
      <c r="AB219" s="139">
        <f t="shared" si="146"/>
        <v>0</v>
      </c>
      <c r="AD219" s="8">
        <f t="shared" si="151"/>
        <v>0</v>
      </c>
      <c r="AF219" s="21">
        <f t="shared" si="152"/>
        <v>0</v>
      </c>
      <c r="AH219" s="21">
        <f t="shared" si="153"/>
        <v>0</v>
      </c>
      <c r="AJ219" s="21">
        <f t="shared" si="165"/>
        <v>0</v>
      </c>
      <c r="AL219" s="16">
        <f t="shared" si="166"/>
        <v>0</v>
      </c>
      <c r="AN219" s="16">
        <f t="shared" si="154"/>
        <v>0</v>
      </c>
      <c r="AP219" s="16">
        <f t="shared" si="155"/>
        <v>0</v>
      </c>
      <c r="AR219" s="24">
        <f t="shared" si="156"/>
        <v>0</v>
      </c>
      <c r="AT219" s="26">
        <f t="shared" si="157"/>
        <v>0</v>
      </c>
      <c r="AU219" s="27">
        <v>7</v>
      </c>
      <c r="AV219" s="28">
        <f t="shared" si="158"/>
        <v>12600000</v>
      </c>
      <c r="AX219" s="32">
        <f t="shared" si="159"/>
        <v>0</v>
      </c>
      <c r="AY219" s="54"/>
      <c r="AZ219" s="32">
        <f t="shared" si="149"/>
        <v>0</v>
      </c>
      <c r="BB219" s="32">
        <f t="shared" si="160"/>
        <v>0</v>
      </c>
      <c r="BD219" s="34">
        <f t="shared" si="161"/>
        <v>0</v>
      </c>
      <c r="BF219" s="34">
        <f t="shared" si="162"/>
        <v>0</v>
      </c>
      <c r="BH219" s="34">
        <f t="shared" si="163"/>
        <v>0</v>
      </c>
      <c r="BI219" s="1"/>
      <c r="BJ219" s="1"/>
    </row>
    <row r="220" spans="1:62" ht="14.4" x14ac:dyDescent="0.3">
      <c r="A220" s="2" t="s">
        <v>53</v>
      </c>
      <c r="B220" s="2" t="s">
        <v>109</v>
      </c>
      <c r="C220" s="2" t="s">
        <v>104</v>
      </c>
      <c r="D220" s="3">
        <f t="shared" si="167"/>
        <v>212</v>
      </c>
      <c r="E220" s="2" t="s">
        <v>495</v>
      </c>
      <c r="F220" s="2" t="s">
        <v>496</v>
      </c>
      <c r="G220" s="19">
        <f t="shared" si="142"/>
        <v>78</v>
      </c>
      <c r="H220" s="2" t="s">
        <v>58</v>
      </c>
      <c r="I220" s="6">
        <v>0.19</v>
      </c>
      <c r="J220" s="37">
        <v>58823.53</v>
      </c>
      <c r="K220" s="8">
        <f t="shared" si="143"/>
        <v>11176.4707</v>
      </c>
      <c r="L220" s="8">
        <f t="shared" si="147"/>
        <v>70000</v>
      </c>
      <c r="M220" s="40">
        <v>63025.21</v>
      </c>
      <c r="N220" s="10">
        <f t="shared" si="136"/>
        <v>11974.7899</v>
      </c>
      <c r="O220" s="10">
        <f t="shared" si="168"/>
        <v>75000</v>
      </c>
      <c r="P220" s="42">
        <v>79831.929999999993</v>
      </c>
      <c r="Q220" s="12">
        <f t="shared" si="137"/>
        <v>15168.066699999999</v>
      </c>
      <c r="R220" s="12">
        <f t="shared" si="148"/>
        <v>95000</v>
      </c>
      <c r="S220" s="5">
        <f t="shared" si="138"/>
        <v>67226.89</v>
      </c>
      <c r="T220" s="5">
        <f t="shared" si="139"/>
        <v>12773.1091</v>
      </c>
      <c r="U220" s="15">
        <f t="shared" si="164"/>
        <v>80000</v>
      </c>
      <c r="V220" s="15">
        <f t="shared" si="144"/>
        <v>5243697.42</v>
      </c>
      <c r="W220" s="15">
        <f t="shared" si="145"/>
        <v>996302.5098</v>
      </c>
      <c r="X220" s="15">
        <f t="shared" si="140"/>
        <v>6240000</v>
      </c>
      <c r="Y220" s="16">
        <f t="shared" si="141"/>
        <v>10801.234497346433</v>
      </c>
      <c r="Z220" s="17">
        <f t="shared" si="150"/>
        <v>0.13501543121683041</v>
      </c>
      <c r="AA220" s="144"/>
      <c r="AB220" s="139">
        <f t="shared" si="146"/>
        <v>0</v>
      </c>
      <c r="AD220" s="8">
        <f t="shared" si="151"/>
        <v>0</v>
      </c>
      <c r="AF220" s="21">
        <f t="shared" si="152"/>
        <v>0</v>
      </c>
      <c r="AH220" s="21">
        <f t="shared" si="153"/>
        <v>0</v>
      </c>
      <c r="AI220" s="20">
        <v>0</v>
      </c>
      <c r="AJ220" s="21">
        <f t="shared" si="165"/>
        <v>0</v>
      </c>
      <c r="AL220" s="16">
        <f t="shared" si="166"/>
        <v>0</v>
      </c>
      <c r="AN220" s="16">
        <f t="shared" si="154"/>
        <v>0</v>
      </c>
      <c r="AP220" s="16">
        <f t="shared" si="155"/>
        <v>0</v>
      </c>
      <c r="AR220" s="24">
        <f t="shared" si="156"/>
        <v>0</v>
      </c>
      <c r="AT220" s="26">
        <f t="shared" si="157"/>
        <v>0</v>
      </c>
      <c r="AV220" s="28">
        <f t="shared" si="158"/>
        <v>0</v>
      </c>
      <c r="AW220" s="31">
        <v>78</v>
      </c>
      <c r="AX220" s="32">
        <f t="shared" si="159"/>
        <v>6240000</v>
      </c>
      <c r="AY220" s="54"/>
      <c r="AZ220" s="32">
        <f t="shared" si="149"/>
        <v>0</v>
      </c>
      <c r="BB220" s="32">
        <f t="shared" si="160"/>
        <v>0</v>
      </c>
      <c r="BD220" s="34">
        <f t="shared" si="161"/>
        <v>0</v>
      </c>
      <c r="BF220" s="34">
        <f t="shared" si="162"/>
        <v>0</v>
      </c>
      <c r="BH220" s="34">
        <f t="shared" si="163"/>
        <v>0</v>
      </c>
      <c r="BI220" s="1"/>
      <c r="BJ220" s="1"/>
    </row>
    <row r="221" spans="1:62" ht="14.4" x14ac:dyDescent="0.3">
      <c r="A221" s="2" t="s">
        <v>53</v>
      </c>
      <c r="B221" s="2" t="s">
        <v>109</v>
      </c>
      <c r="C221" s="2" t="s">
        <v>104</v>
      </c>
      <c r="D221" s="3">
        <f t="shared" si="167"/>
        <v>213</v>
      </c>
      <c r="E221" s="2" t="s">
        <v>497</v>
      </c>
      <c r="F221" s="2" t="s">
        <v>498</v>
      </c>
      <c r="G221" s="19">
        <f t="shared" si="142"/>
        <v>10</v>
      </c>
      <c r="H221" s="2" t="s">
        <v>58</v>
      </c>
      <c r="I221" s="6">
        <v>0.19</v>
      </c>
      <c r="J221" s="37">
        <v>40756.300000000003</v>
      </c>
      <c r="K221" s="8">
        <f t="shared" si="143"/>
        <v>7743.697000000001</v>
      </c>
      <c r="L221" s="8">
        <f t="shared" si="147"/>
        <v>48500</v>
      </c>
      <c r="M221" s="40">
        <v>32773.11</v>
      </c>
      <c r="N221" s="10">
        <f t="shared" si="136"/>
        <v>6226.8909000000003</v>
      </c>
      <c r="O221" s="10">
        <f t="shared" si="168"/>
        <v>39000</v>
      </c>
      <c r="P221" s="42">
        <v>27310.92</v>
      </c>
      <c r="Q221" s="12">
        <f t="shared" si="137"/>
        <v>5189.0747999999994</v>
      </c>
      <c r="R221" s="12">
        <f t="shared" si="148"/>
        <v>32500</v>
      </c>
      <c r="S221" s="5">
        <f t="shared" si="138"/>
        <v>33613.443333333336</v>
      </c>
      <c r="T221" s="5">
        <f t="shared" si="139"/>
        <v>6386.5542333333342</v>
      </c>
      <c r="U221" s="15">
        <f t="shared" si="164"/>
        <v>40000</v>
      </c>
      <c r="V221" s="15">
        <f t="shared" si="144"/>
        <v>336134.43333333335</v>
      </c>
      <c r="W221" s="15">
        <f t="shared" si="145"/>
        <v>63865.542333333338</v>
      </c>
      <c r="X221" s="15">
        <f t="shared" si="140"/>
        <v>400000</v>
      </c>
      <c r="Y221" s="16">
        <f t="shared" si="141"/>
        <v>6570.1344481423412</v>
      </c>
      <c r="Z221" s="17">
        <f t="shared" si="150"/>
        <v>0.16425336120355852</v>
      </c>
      <c r="AA221" s="144"/>
      <c r="AB221" s="139">
        <f t="shared" si="146"/>
        <v>0</v>
      </c>
      <c r="AD221" s="8">
        <f t="shared" si="151"/>
        <v>0</v>
      </c>
      <c r="AF221" s="21">
        <f t="shared" si="152"/>
        <v>0</v>
      </c>
      <c r="AH221" s="21">
        <f t="shared" si="153"/>
        <v>0</v>
      </c>
      <c r="AJ221" s="21">
        <f t="shared" si="165"/>
        <v>0</v>
      </c>
      <c r="AL221" s="16">
        <f t="shared" si="166"/>
        <v>0</v>
      </c>
      <c r="AN221" s="16">
        <f t="shared" si="154"/>
        <v>0</v>
      </c>
      <c r="AP221" s="16">
        <f t="shared" si="155"/>
        <v>0</v>
      </c>
      <c r="AR221" s="24">
        <f t="shared" si="156"/>
        <v>0</v>
      </c>
      <c r="AT221" s="26">
        <f t="shared" si="157"/>
        <v>0</v>
      </c>
      <c r="AV221" s="28">
        <f t="shared" si="158"/>
        <v>0</v>
      </c>
      <c r="AX221" s="32">
        <f t="shared" si="159"/>
        <v>0</v>
      </c>
      <c r="AY221" s="54"/>
      <c r="AZ221" s="32">
        <f t="shared" si="149"/>
        <v>0</v>
      </c>
      <c r="BA221" s="31">
        <v>10</v>
      </c>
      <c r="BB221" s="32">
        <f t="shared" si="160"/>
        <v>400000</v>
      </c>
      <c r="BD221" s="34">
        <f t="shared" si="161"/>
        <v>0</v>
      </c>
      <c r="BF221" s="34">
        <f t="shared" si="162"/>
        <v>0</v>
      </c>
      <c r="BH221" s="34">
        <f t="shared" si="163"/>
        <v>0</v>
      </c>
      <c r="BI221" s="1"/>
      <c r="BJ221" s="1"/>
    </row>
    <row r="222" spans="1:62" ht="20.399999999999999" customHeight="1" x14ac:dyDescent="0.3">
      <c r="A222" s="2" t="s">
        <v>53</v>
      </c>
      <c r="B222" s="2" t="s">
        <v>109</v>
      </c>
      <c r="C222" s="2" t="s">
        <v>104</v>
      </c>
      <c r="D222" s="3">
        <f t="shared" si="167"/>
        <v>214</v>
      </c>
      <c r="E222" s="2" t="s">
        <v>499</v>
      </c>
      <c r="F222" s="2" t="s">
        <v>500</v>
      </c>
      <c r="G222" s="19">
        <f t="shared" si="142"/>
        <v>2000</v>
      </c>
      <c r="H222" s="2" t="s">
        <v>58</v>
      </c>
      <c r="I222" s="6">
        <v>0.19</v>
      </c>
      <c r="J222" s="37">
        <v>2689.08</v>
      </c>
      <c r="K222" s="8">
        <f>J222*I222</f>
        <v>510.92520000000002</v>
      </c>
      <c r="L222" s="8">
        <f t="shared" si="147"/>
        <v>3200</v>
      </c>
      <c r="M222" s="40">
        <v>3025.21</v>
      </c>
      <c r="N222" s="10">
        <f t="shared" si="136"/>
        <v>574.78989999999999</v>
      </c>
      <c r="O222" s="10">
        <f t="shared" si="168"/>
        <v>3600</v>
      </c>
      <c r="P222" s="42">
        <v>3109.24</v>
      </c>
      <c r="Q222" s="12">
        <f t="shared" si="137"/>
        <v>590.75559999999996</v>
      </c>
      <c r="R222" s="12">
        <f t="shared" si="148"/>
        <v>3700</v>
      </c>
      <c r="S222" s="5">
        <f t="shared" si="138"/>
        <v>2941.1766666666663</v>
      </c>
      <c r="T222" s="5">
        <f t="shared" si="139"/>
        <v>558.82356666666658</v>
      </c>
      <c r="U222" s="15">
        <f t="shared" si="164"/>
        <v>3500</v>
      </c>
      <c r="V222" s="15">
        <f t="shared" si="144"/>
        <v>5882353.3333333321</v>
      </c>
      <c r="W222" s="15">
        <f t="shared" si="145"/>
        <v>1117647.1333333331</v>
      </c>
      <c r="X222" s="15">
        <f t="shared" si="140"/>
        <v>7000000</v>
      </c>
      <c r="Y222" s="16">
        <f t="shared" si="141"/>
        <v>216.02468994692867</v>
      </c>
      <c r="Z222" s="17">
        <f t="shared" si="150"/>
        <v>6.1721339984836761E-2</v>
      </c>
      <c r="AA222" s="144"/>
      <c r="AB222" s="139">
        <f t="shared" si="146"/>
        <v>0</v>
      </c>
      <c r="AD222" s="8">
        <f t="shared" si="151"/>
        <v>0</v>
      </c>
      <c r="AF222" s="21">
        <f t="shared" si="152"/>
        <v>0</v>
      </c>
      <c r="AH222" s="21">
        <f t="shared" si="153"/>
        <v>0</v>
      </c>
      <c r="AJ222" s="21">
        <f t="shared" si="165"/>
        <v>0</v>
      </c>
      <c r="AL222" s="16">
        <f t="shared" si="166"/>
        <v>0</v>
      </c>
      <c r="AN222" s="16">
        <f t="shared" si="154"/>
        <v>0</v>
      </c>
      <c r="AP222" s="16">
        <f t="shared" si="155"/>
        <v>0</v>
      </c>
      <c r="AR222" s="24">
        <f t="shared" si="156"/>
        <v>0</v>
      </c>
      <c r="AT222" s="26">
        <f t="shared" si="157"/>
        <v>0</v>
      </c>
      <c r="AU222" s="27">
        <v>2000</v>
      </c>
      <c r="AV222" s="28">
        <f t="shared" si="158"/>
        <v>7000000</v>
      </c>
      <c r="AX222" s="32">
        <f t="shared" si="159"/>
        <v>0</v>
      </c>
      <c r="AY222" s="54"/>
      <c r="AZ222" s="32">
        <f t="shared" si="149"/>
        <v>0</v>
      </c>
      <c r="BB222" s="32">
        <f t="shared" si="160"/>
        <v>0</v>
      </c>
      <c r="BD222" s="34">
        <f t="shared" si="161"/>
        <v>0</v>
      </c>
      <c r="BF222" s="34">
        <f t="shared" si="162"/>
        <v>0</v>
      </c>
      <c r="BH222" s="34">
        <f t="shared" si="163"/>
        <v>0</v>
      </c>
      <c r="BI222" s="1"/>
      <c r="BJ222" s="1"/>
    </row>
    <row r="223" spans="1:62" ht="14.4" x14ac:dyDescent="0.3">
      <c r="A223" s="2" t="s">
        <v>53</v>
      </c>
      <c r="B223" s="99" t="s">
        <v>109</v>
      </c>
      <c r="C223" s="99" t="s">
        <v>55</v>
      </c>
      <c r="D223" s="3">
        <f t="shared" si="167"/>
        <v>215</v>
      </c>
      <c r="E223" s="92" t="s">
        <v>501</v>
      </c>
      <c r="F223" s="100" t="s">
        <v>502</v>
      </c>
      <c r="G223" s="19">
        <f t="shared" si="142"/>
        <v>10</v>
      </c>
      <c r="H223" s="101" t="s">
        <v>58</v>
      </c>
      <c r="I223" s="102">
        <v>0.19</v>
      </c>
      <c r="J223" s="37">
        <v>13445.38</v>
      </c>
      <c r="K223" s="8">
        <f t="shared" si="143"/>
        <v>2554.6221999999998</v>
      </c>
      <c r="L223" s="8">
        <f t="shared" si="147"/>
        <v>16000</v>
      </c>
      <c r="M223" s="40">
        <v>15966.39</v>
      </c>
      <c r="N223" s="10">
        <f t="shared" si="136"/>
        <v>3033.6140999999998</v>
      </c>
      <c r="O223" s="10">
        <f t="shared" si="168"/>
        <v>19000</v>
      </c>
      <c r="P223" s="42">
        <v>18487.39</v>
      </c>
      <c r="Q223" s="12">
        <f t="shared" si="137"/>
        <v>3512.6041</v>
      </c>
      <c r="R223" s="12">
        <f t="shared" si="148"/>
        <v>22000</v>
      </c>
      <c r="S223" s="5">
        <f t="shared" si="138"/>
        <v>15966.386666666665</v>
      </c>
      <c r="T223" s="5">
        <f t="shared" si="139"/>
        <v>3033.6134666666667</v>
      </c>
      <c r="U223" s="15">
        <f t="shared" si="164"/>
        <v>19000</v>
      </c>
      <c r="V223" s="15">
        <f t="shared" si="144"/>
        <v>159663.86666666664</v>
      </c>
      <c r="W223" s="15">
        <f t="shared" si="145"/>
        <v>30336.134666666661</v>
      </c>
      <c r="X223" s="15">
        <f t="shared" si="140"/>
        <v>190000</v>
      </c>
      <c r="Y223" s="16">
        <f t="shared" si="141"/>
        <v>2449.4897427831779</v>
      </c>
      <c r="Z223" s="17">
        <f t="shared" si="150"/>
        <v>0.12892051277806199</v>
      </c>
      <c r="AA223" s="144"/>
      <c r="AB223" s="139">
        <f t="shared" si="146"/>
        <v>0</v>
      </c>
      <c r="AD223" s="8">
        <f t="shared" si="151"/>
        <v>0</v>
      </c>
      <c r="AE223" s="20">
        <v>10</v>
      </c>
      <c r="AF223" s="21">
        <f t="shared" si="152"/>
        <v>190000</v>
      </c>
      <c r="AH223" s="21">
        <f t="shared" si="153"/>
        <v>0</v>
      </c>
      <c r="AJ223" s="21">
        <f t="shared" si="165"/>
        <v>0</v>
      </c>
      <c r="AL223" s="16">
        <f t="shared" si="166"/>
        <v>0</v>
      </c>
      <c r="AN223" s="16">
        <f t="shared" si="154"/>
        <v>0</v>
      </c>
      <c r="AP223" s="16">
        <f t="shared" si="155"/>
        <v>0</v>
      </c>
      <c r="AR223" s="24">
        <f t="shared" si="156"/>
        <v>0</v>
      </c>
      <c r="AT223" s="26">
        <f t="shared" si="157"/>
        <v>0</v>
      </c>
      <c r="AV223" s="28">
        <f t="shared" si="158"/>
        <v>0</v>
      </c>
      <c r="AX223" s="32">
        <f t="shared" si="159"/>
        <v>0</v>
      </c>
      <c r="AY223" s="54"/>
      <c r="AZ223" s="32">
        <f t="shared" si="149"/>
        <v>0</v>
      </c>
      <c r="BB223" s="32">
        <f t="shared" si="160"/>
        <v>0</v>
      </c>
      <c r="BD223" s="34">
        <f t="shared" si="161"/>
        <v>0</v>
      </c>
      <c r="BF223" s="34">
        <f t="shared" si="162"/>
        <v>0</v>
      </c>
      <c r="BH223" s="34">
        <f t="shared" si="163"/>
        <v>0</v>
      </c>
      <c r="BI223" s="1"/>
      <c r="BJ223" s="1"/>
    </row>
    <row r="224" spans="1:62" ht="14.4" x14ac:dyDescent="0.3">
      <c r="A224" s="2" t="s">
        <v>53</v>
      </c>
      <c r="B224" s="99" t="s">
        <v>109</v>
      </c>
      <c r="C224" s="99" t="s">
        <v>55</v>
      </c>
      <c r="D224" s="3">
        <f t="shared" si="167"/>
        <v>216</v>
      </c>
      <c r="E224" s="92" t="s">
        <v>503</v>
      </c>
      <c r="F224" s="100" t="s">
        <v>504</v>
      </c>
      <c r="G224" s="19">
        <f t="shared" si="142"/>
        <v>10</v>
      </c>
      <c r="H224" s="101" t="s">
        <v>58</v>
      </c>
      <c r="I224" s="102">
        <v>0.19</v>
      </c>
      <c r="J224" s="37">
        <v>46218.49</v>
      </c>
      <c r="K224" s="8">
        <f t="shared" si="143"/>
        <v>8781.5131000000001</v>
      </c>
      <c r="L224" s="8">
        <f t="shared" si="147"/>
        <v>55000</v>
      </c>
      <c r="M224" s="40">
        <v>42857.14</v>
      </c>
      <c r="N224" s="10">
        <f t="shared" si="136"/>
        <v>8142.8566000000001</v>
      </c>
      <c r="O224" s="10">
        <f t="shared" si="168"/>
        <v>51000</v>
      </c>
      <c r="P224" s="42">
        <v>36974.79</v>
      </c>
      <c r="Q224" s="12">
        <f t="shared" si="137"/>
        <v>7025.2101000000002</v>
      </c>
      <c r="R224" s="12">
        <f t="shared" si="148"/>
        <v>44000</v>
      </c>
      <c r="S224" s="5">
        <f t="shared" si="138"/>
        <v>42016.806666666671</v>
      </c>
      <c r="T224" s="5">
        <f t="shared" si="139"/>
        <v>7983.193266666668</v>
      </c>
      <c r="U224" s="15">
        <f t="shared" si="164"/>
        <v>50000</v>
      </c>
      <c r="V224" s="15">
        <f t="shared" si="144"/>
        <v>420168.06666666671</v>
      </c>
      <c r="W224" s="15">
        <f t="shared" si="145"/>
        <v>79831.932666666675</v>
      </c>
      <c r="X224" s="15">
        <f t="shared" si="140"/>
        <v>500000</v>
      </c>
      <c r="Y224" s="16">
        <f t="shared" si="141"/>
        <v>4546.0605656619518</v>
      </c>
      <c r="Z224" s="17">
        <f t="shared" si="150"/>
        <v>9.0921211313239034E-2</v>
      </c>
      <c r="AA224" s="144"/>
      <c r="AB224" s="139">
        <f t="shared" si="146"/>
        <v>0</v>
      </c>
      <c r="AD224" s="8">
        <f t="shared" si="151"/>
        <v>0</v>
      </c>
      <c r="AE224" s="20">
        <v>10</v>
      </c>
      <c r="AF224" s="21">
        <f t="shared" si="152"/>
        <v>500000</v>
      </c>
      <c r="AH224" s="21">
        <f t="shared" si="153"/>
        <v>0</v>
      </c>
      <c r="AJ224" s="21">
        <f t="shared" si="165"/>
        <v>0</v>
      </c>
      <c r="AL224" s="16">
        <f t="shared" si="166"/>
        <v>0</v>
      </c>
      <c r="AN224" s="16">
        <f t="shared" si="154"/>
        <v>0</v>
      </c>
      <c r="AP224" s="16">
        <f t="shared" si="155"/>
        <v>0</v>
      </c>
      <c r="AR224" s="24">
        <f t="shared" si="156"/>
        <v>0</v>
      </c>
      <c r="AT224" s="26">
        <f t="shared" si="157"/>
        <v>0</v>
      </c>
      <c r="AV224" s="28">
        <f t="shared" si="158"/>
        <v>0</v>
      </c>
      <c r="AX224" s="32">
        <f t="shared" si="159"/>
        <v>0</v>
      </c>
      <c r="AY224" s="54"/>
      <c r="AZ224" s="32">
        <f t="shared" si="149"/>
        <v>0</v>
      </c>
      <c r="BB224" s="32">
        <f t="shared" si="160"/>
        <v>0</v>
      </c>
      <c r="BD224" s="34">
        <f t="shared" si="161"/>
        <v>0</v>
      </c>
      <c r="BF224" s="34">
        <f t="shared" si="162"/>
        <v>0</v>
      </c>
      <c r="BH224" s="34">
        <f t="shared" si="163"/>
        <v>0</v>
      </c>
      <c r="BI224" s="1"/>
      <c r="BJ224" s="1"/>
    </row>
    <row r="225" spans="1:62" ht="14.4" x14ac:dyDescent="0.3">
      <c r="A225" s="2" t="s">
        <v>53</v>
      </c>
      <c r="B225" s="99" t="s">
        <v>109</v>
      </c>
      <c r="C225" s="99" t="s">
        <v>55</v>
      </c>
      <c r="D225" s="3">
        <f t="shared" si="167"/>
        <v>217</v>
      </c>
      <c r="E225" s="92" t="s">
        <v>505</v>
      </c>
      <c r="F225" s="100" t="s">
        <v>506</v>
      </c>
      <c r="G225" s="19">
        <f t="shared" si="142"/>
        <v>10</v>
      </c>
      <c r="H225" s="101" t="s">
        <v>58</v>
      </c>
      <c r="I225" s="102">
        <v>0.19</v>
      </c>
      <c r="J225" s="37">
        <v>159663.87</v>
      </c>
      <c r="K225" s="8">
        <f t="shared" si="143"/>
        <v>30336.135299999998</v>
      </c>
      <c r="L225" s="8">
        <f t="shared" si="147"/>
        <v>190000</v>
      </c>
      <c r="M225" s="40">
        <v>121848.74</v>
      </c>
      <c r="N225" s="10">
        <f t="shared" si="136"/>
        <v>23151.260600000001</v>
      </c>
      <c r="O225" s="10">
        <f t="shared" si="168"/>
        <v>145000</v>
      </c>
      <c r="P225" s="42">
        <v>172268.91</v>
      </c>
      <c r="Q225" s="12">
        <f t="shared" si="137"/>
        <v>32731.0929</v>
      </c>
      <c r="R225" s="12">
        <f t="shared" si="148"/>
        <v>205000</v>
      </c>
      <c r="S225" s="5">
        <f t="shared" si="138"/>
        <v>151260.50666666668</v>
      </c>
      <c r="T225" s="5">
        <f t="shared" si="139"/>
        <v>28739.496266666669</v>
      </c>
      <c r="U225" s="15">
        <f t="shared" si="164"/>
        <v>180000</v>
      </c>
      <c r="V225" s="15">
        <f t="shared" si="144"/>
        <v>1512605.0666666669</v>
      </c>
      <c r="W225" s="15">
        <f t="shared" si="145"/>
        <v>287394.96266666672</v>
      </c>
      <c r="X225" s="15">
        <f t="shared" si="140"/>
        <v>1800000</v>
      </c>
      <c r="Y225" s="16">
        <f t="shared" si="141"/>
        <v>25495.097567963923</v>
      </c>
      <c r="Z225" s="17">
        <f t="shared" si="150"/>
        <v>0.14163943093313291</v>
      </c>
      <c r="AA225" s="144"/>
      <c r="AB225" s="139">
        <f t="shared" si="146"/>
        <v>0</v>
      </c>
      <c r="AD225" s="8">
        <f t="shared" si="151"/>
        <v>0</v>
      </c>
      <c r="AF225" s="21">
        <f t="shared" si="152"/>
        <v>0</v>
      </c>
      <c r="AG225" s="20">
        <v>10</v>
      </c>
      <c r="AH225" s="21">
        <f t="shared" si="153"/>
        <v>1800000</v>
      </c>
      <c r="AJ225" s="21">
        <f t="shared" si="165"/>
        <v>0</v>
      </c>
      <c r="AL225" s="16">
        <f t="shared" si="166"/>
        <v>0</v>
      </c>
      <c r="AN225" s="16">
        <f t="shared" si="154"/>
        <v>0</v>
      </c>
      <c r="AP225" s="16">
        <f t="shared" si="155"/>
        <v>0</v>
      </c>
      <c r="AR225" s="24">
        <f t="shared" si="156"/>
        <v>0</v>
      </c>
      <c r="AT225" s="26">
        <f t="shared" si="157"/>
        <v>0</v>
      </c>
      <c r="AV225" s="28">
        <f t="shared" si="158"/>
        <v>0</v>
      </c>
      <c r="AX225" s="32">
        <f t="shared" si="159"/>
        <v>0</v>
      </c>
      <c r="AY225" s="54"/>
      <c r="AZ225" s="32">
        <f t="shared" si="149"/>
        <v>0</v>
      </c>
      <c r="BB225" s="32">
        <f t="shared" si="160"/>
        <v>0</v>
      </c>
      <c r="BD225" s="34">
        <f t="shared" si="161"/>
        <v>0</v>
      </c>
      <c r="BF225" s="34">
        <f t="shared" si="162"/>
        <v>0</v>
      </c>
      <c r="BH225" s="34">
        <f t="shared" si="163"/>
        <v>0</v>
      </c>
      <c r="BI225" s="1"/>
      <c r="BJ225" s="1"/>
    </row>
    <row r="226" spans="1:62" ht="14.4" x14ac:dyDescent="0.3">
      <c r="A226" s="2" t="s">
        <v>53</v>
      </c>
      <c r="B226" s="99" t="s">
        <v>109</v>
      </c>
      <c r="C226" s="99" t="s">
        <v>55</v>
      </c>
      <c r="D226" s="3">
        <f t="shared" si="167"/>
        <v>218</v>
      </c>
      <c r="E226" s="92" t="s">
        <v>507</v>
      </c>
      <c r="F226" s="100" t="s">
        <v>508</v>
      </c>
      <c r="G226" s="19">
        <f t="shared" si="142"/>
        <v>10</v>
      </c>
      <c r="H226" s="101" t="s">
        <v>58</v>
      </c>
      <c r="I226" s="102">
        <v>0.19</v>
      </c>
      <c r="J226" s="37">
        <v>546218.49</v>
      </c>
      <c r="K226" s="8">
        <f t="shared" si="143"/>
        <v>103781.5131</v>
      </c>
      <c r="L226" s="8">
        <f t="shared" si="147"/>
        <v>650000</v>
      </c>
      <c r="M226" s="40">
        <v>563025.21</v>
      </c>
      <c r="N226" s="10">
        <f t="shared" si="136"/>
        <v>106974.78989999999</v>
      </c>
      <c r="O226" s="10">
        <f t="shared" si="168"/>
        <v>670000</v>
      </c>
      <c r="P226" s="42">
        <v>504201.68</v>
      </c>
      <c r="Q226" s="12">
        <f t="shared" si="137"/>
        <v>95798.319199999998</v>
      </c>
      <c r="R226" s="12">
        <f t="shared" si="148"/>
        <v>600000</v>
      </c>
      <c r="S226" s="5">
        <f t="shared" si="138"/>
        <v>537815.12666666659</v>
      </c>
      <c r="T226" s="5">
        <f t="shared" si="139"/>
        <v>102184.87406666666</v>
      </c>
      <c r="U226" s="15">
        <f t="shared" si="164"/>
        <v>640000</v>
      </c>
      <c r="V226" s="15">
        <f t="shared" si="144"/>
        <v>5378151.2666666657</v>
      </c>
      <c r="W226" s="15">
        <f t="shared" si="145"/>
        <v>1021848.7406666665</v>
      </c>
      <c r="X226" s="15">
        <f t="shared" si="140"/>
        <v>6400000</v>
      </c>
      <c r="Y226" s="16">
        <f t="shared" si="141"/>
        <v>29439.202887759489</v>
      </c>
      <c r="Z226" s="17">
        <f t="shared" si="150"/>
        <v>4.59987545121242E-2</v>
      </c>
      <c r="AA226" s="144"/>
      <c r="AB226" s="139">
        <f t="shared" si="146"/>
        <v>0</v>
      </c>
      <c r="AD226" s="8">
        <f t="shared" si="151"/>
        <v>0</v>
      </c>
      <c r="AE226" s="20">
        <v>10</v>
      </c>
      <c r="AF226" s="21">
        <f t="shared" si="152"/>
        <v>6400000</v>
      </c>
      <c r="AH226" s="21">
        <f t="shared" si="153"/>
        <v>0</v>
      </c>
      <c r="AJ226" s="21">
        <f t="shared" si="165"/>
        <v>0</v>
      </c>
      <c r="AL226" s="16">
        <f t="shared" si="166"/>
        <v>0</v>
      </c>
      <c r="AN226" s="16">
        <f t="shared" si="154"/>
        <v>0</v>
      </c>
      <c r="AP226" s="16">
        <f t="shared" si="155"/>
        <v>0</v>
      </c>
      <c r="AR226" s="24">
        <f t="shared" si="156"/>
        <v>0</v>
      </c>
      <c r="AT226" s="26">
        <f t="shared" si="157"/>
        <v>0</v>
      </c>
      <c r="AV226" s="28">
        <f t="shared" si="158"/>
        <v>0</v>
      </c>
      <c r="AX226" s="32">
        <f t="shared" si="159"/>
        <v>0</v>
      </c>
      <c r="AY226" s="54"/>
      <c r="AZ226" s="32">
        <f t="shared" si="149"/>
        <v>0</v>
      </c>
      <c r="BB226" s="32">
        <f t="shared" si="160"/>
        <v>0</v>
      </c>
      <c r="BD226" s="34">
        <f t="shared" si="161"/>
        <v>0</v>
      </c>
      <c r="BF226" s="34">
        <f t="shared" si="162"/>
        <v>0</v>
      </c>
      <c r="BH226" s="34">
        <f t="shared" si="163"/>
        <v>0</v>
      </c>
      <c r="BI226" s="1"/>
      <c r="BJ226" s="1"/>
    </row>
    <row r="227" spans="1:62" ht="14.4" x14ac:dyDescent="0.3">
      <c r="A227" s="2" t="s">
        <v>53</v>
      </c>
      <c r="B227" s="99" t="s">
        <v>109</v>
      </c>
      <c r="C227" s="99" t="s">
        <v>55</v>
      </c>
      <c r="D227" s="3">
        <f t="shared" si="167"/>
        <v>219</v>
      </c>
      <c r="E227" s="92" t="s">
        <v>509</v>
      </c>
      <c r="F227" s="100" t="s">
        <v>510</v>
      </c>
      <c r="G227" s="19">
        <f t="shared" si="142"/>
        <v>5</v>
      </c>
      <c r="H227" s="101" t="s">
        <v>58</v>
      </c>
      <c r="I227" s="102">
        <v>0.19</v>
      </c>
      <c r="J227" s="37">
        <v>1764705.88</v>
      </c>
      <c r="K227" s="8">
        <f t="shared" si="143"/>
        <v>335294.11719999998</v>
      </c>
      <c r="L227" s="8">
        <f>ROUND((K227+J227),0)</f>
        <v>2100000</v>
      </c>
      <c r="M227" s="40">
        <v>1848739.5</v>
      </c>
      <c r="N227" s="10">
        <f t="shared" si="136"/>
        <v>351260.505</v>
      </c>
      <c r="O227" s="10">
        <f t="shared" si="168"/>
        <v>2200000</v>
      </c>
      <c r="P227" s="42">
        <v>1428571.43</v>
      </c>
      <c r="Q227" s="12">
        <f t="shared" si="137"/>
        <v>271428.57169999997</v>
      </c>
      <c r="R227" s="12">
        <f t="shared" si="148"/>
        <v>1700000</v>
      </c>
      <c r="S227" s="5">
        <f t="shared" si="138"/>
        <v>1680672.2699999998</v>
      </c>
      <c r="T227" s="5">
        <f t="shared" si="139"/>
        <v>319327.73129999998</v>
      </c>
      <c r="U227" s="15">
        <f t="shared" si="164"/>
        <v>2000000</v>
      </c>
      <c r="V227" s="15">
        <f t="shared" si="144"/>
        <v>8403361.3499999996</v>
      </c>
      <c r="W227" s="15">
        <f t="shared" si="145"/>
        <v>1596638.6565</v>
      </c>
      <c r="X227" s="15">
        <f t="shared" si="140"/>
        <v>10000000</v>
      </c>
      <c r="Y227" s="16">
        <f t="shared" si="141"/>
        <v>216024.68994692867</v>
      </c>
      <c r="Z227" s="17">
        <f t="shared" si="150"/>
        <v>0.10801234497346433</v>
      </c>
      <c r="AA227" s="144"/>
      <c r="AB227" s="139">
        <f t="shared" si="146"/>
        <v>0</v>
      </c>
      <c r="AD227" s="8">
        <f t="shared" si="151"/>
        <v>0</v>
      </c>
      <c r="AE227" s="20">
        <v>5</v>
      </c>
      <c r="AF227" s="21">
        <f t="shared" si="152"/>
        <v>10000000</v>
      </c>
      <c r="AH227" s="21">
        <f t="shared" si="153"/>
        <v>0</v>
      </c>
      <c r="AJ227" s="21">
        <f t="shared" si="165"/>
        <v>0</v>
      </c>
      <c r="AL227" s="16">
        <f t="shared" si="166"/>
        <v>0</v>
      </c>
      <c r="AN227" s="16">
        <f t="shared" si="154"/>
        <v>0</v>
      </c>
      <c r="AP227" s="16">
        <f t="shared" si="155"/>
        <v>0</v>
      </c>
      <c r="AR227" s="24">
        <f t="shared" si="156"/>
        <v>0</v>
      </c>
      <c r="AT227" s="26">
        <f t="shared" si="157"/>
        <v>0</v>
      </c>
      <c r="AV227" s="28">
        <f t="shared" si="158"/>
        <v>0</v>
      </c>
      <c r="AX227" s="32">
        <f t="shared" si="159"/>
        <v>0</v>
      </c>
      <c r="AY227" s="54"/>
      <c r="AZ227" s="32">
        <f t="shared" si="149"/>
        <v>0</v>
      </c>
      <c r="BB227" s="32">
        <f t="shared" si="160"/>
        <v>0</v>
      </c>
      <c r="BD227" s="34">
        <f t="shared" si="161"/>
        <v>0</v>
      </c>
      <c r="BF227" s="34">
        <f t="shared" si="162"/>
        <v>0</v>
      </c>
      <c r="BH227" s="34">
        <f t="shared" si="163"/>
        <v>0</v>
      </c>
      <c r="BI227" s="1"/>
      <c r="BJ227" s="1"/>
    </row>
    <row r="228" spans="1:62" ht="14.4" x14ac:dyDescent="0.3">
      <c r="A228" s="2" t="s">
        <v>53</v>
      </c>
      <c r="B228" s="99" t="s">
        <v>109</v>
      </c>
      <c r="C228" s="99" t="s">
        <v>55</v>
      </c>
      <c r="D228" s="3">
        <f t="shared" si="167"/>
        <v>220</v>
      </c>
      <c r="E228" s="92" t="s">
        <v>511</v>
      </c>
      <c r="F228" s="100" t="s">
        <v>512</v>
      </c>
      <c r="G228" s="19">
        <f t="shared" si="142"/>
        <v>5</v>
      </c>
      <c r="H228" s="101" t="s">
        <v>58</v>
      </c>
      <c r="I228" s="102">
        <v>0.19</v>
      </c>
      <c r="J228" s="37">
        <v>252100.84</v>
      </c>
      <c r="K228" s="8">
        <f t="shared" si="143"/>
        <v>47899.159599999999</v>
      </c>
      <c r="L228" s="8">
        <f t="shared" si="147"/>
        <v>300000</v>
      </c>
      <c r="M228" s="40">
        <v>268907.56</v>
      </c>
      <c r="N228" s="10">
        <f t="shared" si="136"/>
        <v>51092.436399999999</v>
      </c>
      <c r="O228" s="10">
        <f t="shared" si="168"/>
        <v>320000</v>
      </c>
      <c r="P228" s="42">
        <v>235294.12</v>
      </c>
      <c r="Q228" s="12">
        <f t="shared" si="137"/>
        <v>44705.882799999999</v>
      </c>
      <c r="R228" s="12">
        <f t="shared" si="148"/>
        <v>280000</v>
      </c>
      <c r="S228" s="5">
        <f t="shared" si="138"/>
        <v>252100.84</v>
      </c>
      <c r="T228" s="5">
        <f t="shared" si="139"/>
        <v>47899.159599999999</v>
      </c>
      <c r="U228" s="15">
        <f t="shared" si="164"/>
        <v>300000</v>
      </c>
      <c r="V228" s="15">
        <f t="shared" si="144"/>
        <v>1260504.2</v>
      </c>
      <c r="W228" s="15">
        <f t="shared" si="145"/>
        <v>239495.79799999998</v>
      </c>
      <c r="X228" s="15">
        <f t="shared" si="140"/>
        <v>1500000</v>
      </c>
      <c r="Y228" s="16">
        <f t="shared" si="141"/>
        <v>16329.931618554519</v>
      </c>
      <c r="Z228" s="17">
        <f t="shared" si="150"/>
        <v>5.443310539518173E-2</v>
      </c>
      <c r="AA228" s="144"/>
      <c r="AB228" s="139">
        <f t="shared" si="146"/>
        <v>0</v>
      </c>
      <c r="AD228" s="8">
        <f t="shared" si="151"/>
        <v>0</v>
      </c>
      <c r="AE228" s="20">
        <v>5</v>
      </c>
      <c r="AF228" s="21">
        <f t="shared" si="152"/>
        <v>1500000</v>
      </c>
      <c r="AH228" s="21">
        <f t="shared" si="153"/>
        <v>0</v>
      </c>
      <c r="AJ228" s="21">
        <f t="shared" si="165"/>
        <v>0</v>
      </c>
      <c r="AL228" s="16">
        <f t="shared" si="166"/>
        <v>0</v>
      </c>
      <c r="AN228" s="16">
        <f t="shared" si="154"/>
        <v>0</v>
      </c>
      <c r="AP228" s="16">
        <f t="shared" si="155"/>
        <v>0</v>
      </c>
      <c r="AR228" s="24">
        <f t="shared" si="156"/>
        <v>0</v>
      </c>
      <c r="AT228" s="26">
        <f t="shared" si="157"/>
        <v>0</v>
      </c>
      <c r="AV228" s="28">
        <f t="shared" si="158"/>
        <v>0</v>
      </c>
      <c r="AX228" s="32">
        <f t="shared" si="159"/>
        <v>0</v>
      </c>
      <c r="AY228" s="54"/>
      <c r="AZ228" s="32">
        <f t="shared" si="149"/>
        <v>0</v>
      </c>
      <c r="BB228" s="32">
        <f t="shared" si="160"/>
        <v>0</v>
      </c>
      <c r="BD228" s="34">
        <f t="shared" si="161"/>
        <v>0</v>
      </c>
      <c r="BF228" s="34">
        <f t="shared" si="162"/>
        <v>0</v>
      </c>
      <c r="BH228" s="34">
        <f t="shared" si="163"/>
        <v>0</v>
      </c>
      <c r="BI228" s="1"/>
      <c r="BJ228" s="1"/>
    </row>
    <row r="229" spans="1:62" ht="14.4" x14ac:dyDescent="0.3">
      <c r="A229" s="2" t="s">
        <v>53</v>
      </c>
      <c r="B229" s="99" t="s">
        <v>109</v>
      </c>
      <c r="C229" s="99" t="s">
        <v>55</v>
      </c>
      <c r="D229" s="3">
        <f t="shared" si="167"/>
        <v>221</v>
      </c>
      <c r="E229" s="92" t="s">
        <v>513</v>
      </c>
      <c r="F229" s="100" t="s">
        <v>514</v>
      </c>
      <c r="G229" s="19">
        <f t="shared" si="142"/>
        <v>3</v>
      </c>
      <c r="H229" s="101" t="s">
        <v>58</v>
      </c>
      <c r="I229" s="102">
        <v>0.19</v>
      </c>
      <c r="J229" s="37">
        <v>588235.29</v>
      </c>
      <c r="K229" s="8">
        <f t="shared" si="143"/>
        <v>111764.70510000001</v>
      </c>
      <c r="L229" s="8">
        <f t="shared" si="147"/>
        <v>700000</v>
      </c>
      <c r="M229" s="40">
        <v>546218.49</v>
      </c>
      <c r="N229" s="10">
        <f t="shared" si="136"/>
        <v>103781.5131</v>
      </c>
      <c r="O229" s="10">
        <f t="shared" si="168"/>
        <v>650000</v>
      </c>
      <c r="P229" s="42">
        <v>554621.85</v>
      </c>
      <c r="Q229" s="12">
        <f t="shared" si="137"/>
        <v>105378.15149999999</v>
      </c>
      <c r="R229" s="12">
        <f t="shared" si="148"/>
        <v>660000</v>
      </c>
      <c r="S229" s="5">
        <f t="shared" si="138"/>
        <v>563025.21</v>
      </c>
      <c r="T229" s="5">
        <f t="shared" si="139"/>
        <v>106974.78989999999</v>
      </c>
      <c r="U229" s="15">
        <f t="shared" si="164"/>
        <v>670000</v>
      </c>
      <c r="V229" s="15">
        <f t="shared" si="144"/>
        <v>1689075.63</v>
      </c>
      <c r="W229" s="15">
        <f t="shared" si="145"/>
        <v>320924.36969999998</v>
      </c>
      <c r="X229" s="15">
        <f t="shared" si="140"/>
        <v>2010000</v>
      </c>
      <c r="Y229" s="16">
        <f t="shared" si="141"/>
        <v>21602.468994692867</v>
      </c>
      <c r="Z229" s="17">
        <f t="shared" si="150"/>
        <v>3.2242491036855024E-2</v>
      </c>
      <c r="AA229" s="144"/>
      <c r="AB229" s="139">
        <f t="shared" si="146"/>
        <v>0</v>
      </c>
      <c r="AD229" s="8">
        <f t="shared" si="151"/>
        <v>0</v>
      </c>
      <c r="AE229" s="20">
        <v>3</v>
      </c>
      <c r="AF229" s="21">
        <f t="shared" si="152"/>
        <v>2010000</v>
      </c>
      <c r="AH229" s="21">
        <f t="shared" si="153"/>
        <v>0</v>
      </c>
      <c r="AJ229" s="21">
        <f t="shared" si="165"/>
        <v>0</v>
      </c>
      <c r="AL229" s="16">
        <f t="shared" si="166"/>
        <v>0</v>
      </c>
      <c r="AN229" s="16">
        <f t="shared" si="154"/>
        <v>0</v>
      </c>
      <c r="AP229" s="16">
        <f t="shared" si="155"/>
        <v>0</v>
      </c>
      <c r="AR229" s="24">
        <f t="shared" si="156"/>
        <v>0</v>
      </c>
      <c r="AT229" s="26">
        <f t="shared" si="157"/>
        <v>0</v>
      </c>
      <c r="AV229" s="28">
        <f t="shared" si="158"/>
        <v>0</v>
      </c>
      <c r="AX229" s="32">
        <f t="shared" si="159"/>
        <v>0</v>
      </c>
      <c r="AY229" s="54"/>
      <c r="AZ229" s="32">
        <f t="shared" si="149"/>
        <v>0</v>
      </c>
      <c r="BB229" s="32">
        <f t="shared" si="160"/>
        <v>0</v>
      </c>
      <c r="BD229" s="34">
        <f t="shared" si="161"/>
        <v>0</v>
      </c>
      <c r="BF229" s="34">
        <f t="shared" si="162"/>
        <v>0</v>
      </c>
      <c r="BH229" s="34">
        <f t="shared" si="163"/>
        <v>0</v>
      </c>
      <c r="BI229" s="1"/>
      <c r="BJ229" s="1"/>
    </row>
    <row r="230" spans="1:62" ht="14.4" x14ac:dyDescent="0.3">
      <c r="A230" s="2" t="s">
        <v>53</v>
      </c>
      <c r="B230" s="99" t="s">
        <v>109</v>
      </c>
      <c r="C230" s="99" t="s">
        <v>55</v>
      </c>
      <c r="D230" s="3">
        <f t="shared" si="167"/>
        <v>222</v>
      </c>
      <c r="E230" s="92" t="s">
        <v>515</v>
      </c>
      <c r="F230" s="100" t="s">
        <v>516</v>
      </c>
      <c r="G230" s="19">
        <f t="shared" si="142"/>
        <v>3</v>
      </c>
      <c r="H230" s="101" t="s">
        <v>58</v>
      </c>
      <c r="I230" s="102">
        <v>0.19</v>
      </c>
      <c r="J230" s="37">
        <v>588235.29</v>
      </c>
      <c r="K230" s="8">
        <f t="shared" si="143"/>
        <v>111764.70510000001</v>
      </c>
      <c r="L230" s="8">
        <f t="shared" si="147"/>
        <v>700000</v>
      </c>
      <c r="M230" s="40">
        <v>546218.49</v>
      </c>
      <c r="N230" s="10">
        <f t="shared" si="136"/>
        <v>103781.5131</v>
      </c>
      <c r="O230" s="10">
        <f t="shared" si="168"/>
        <v>650000</v>
      </c>
      <c r="P230" s="42">
        <v>504201.68</v>
      </c>
      <c r="Q230" s="12">
        <f t="shared" si="137"/>
        <v>95798.319199999998</v>
      </c>
      <c r="R230" s="12">
        <f t="shared" si="148"/>
        <v>600000</v>
      </c>
      <c r="S230" s="5">
        <f t="shared" si="138"/>
        <v>546218.48666666669</v>
      </c>
      <c r="T230" s="5">
        <f t="shared" si="139"/>
        <v>103781.51246666667</v>
      </c>
      <c r="U230" s="15">
        <f t="shared" si="164"/>
        <v>650000</v>
      </c>
      <c r="V230" s="15">
        <f t="shared" si="144"/>
        <v>1638655.46</v>
      </c>
      <c r="W230" s="15">
        <f t="shared" si="145"/>
        <v>311344.53739999997</v>
      </c>
      <c r="X230" s="15">
        <f t="shared" si="140"/>
        <v>1950000</v>
      </c>
      <c r="Y230" s="16">
        <f t="shared" si="141"/>
        <v>40824.829046386301</v>
      </c>
      <c r="Z230" s="17">
        <f t="shared" si="150"/>
        <v>6.2807429302132775E-2</v>
      </c>
      <c r="AA230" s="144"/>
      <c r="AB230" s="139">
        <f t="shared" si="146"/>
        <v>0</v>
      </c>
      <c r="AD230" s="8">
        <f t="shared" si="151"/>
        <v>0</v>
      </c>
      <c r="AE230" s="20">
        <v>3</v>
      </c>
      <c r="AF230" s="21">
        <f t="shared" si="152"/>
        <v>1950000</v>
      </c>
      <c r="AH230" s="21">
        <f t="shared" si="153"/>
        <v>0</v>
      </c>
      <c r="AJ230" s="21">
        <f t="shared" si="165"/>
        <v>0</v>
      </c>
      <c r="AL230" s="16">
        <f t="shared" si="166"/>
        <v>0</v>
      </c>
      <c r="AN230" s="16">
        <f t="shared" si="154"/>
        <v>0</v>
      </c>
      <c r="AP230" s="16">
        <f t="shared" si="155"/>
        <v>0</v>
      </c>
      <c r="AR230" s="24">
        <f t="shared" si="156"/>
        <v>0</v>
      </c>
      <c r="AT230" s="26">
        <f t="shared" si="157"/>
        <v>0</v>
      </c>
      <c r="AV230" s="28">
        <f t="shared" si="158"/>
        <v>0</v>
      </c>
      <c r="AX230" s="32">
        <f t="shared" si="159"/>
        <v>0</v>
      </c>
      <c r="AY230" s="54"/>
      <c r="AZ230" s="32">
        <f t="shared" si="149"/>
        <v>0</v>
      </c>
      <c r="BB230" s="32">
        <f t="shared" si="160"/>
        <v>0</v>
      </c>
      <c r="BD230" s="34">
        <f t="shared" si="161"/>
        <v>0</v>
      </c>
      <c r="BF230" s="34">
        <f t="shared" si="162"/>
        <v>0</v>
      </c>
      <c r="BH230" s="34">
        <f t="shared" si="163"/>
        <v>0</v>
      </c>
      <c r="BI230" s="1"/>
      <c r="BJ230" s="1"/>
    </row>
    <row r="231" spans="1:62" ht="14.4" x14ac:dyDescent="0.3">
      <c r="A231" s="2" t="s">
        <v>53</v>
      </c>
      <c r="B231" s="99" t="s">
        <v>109</v>
      </c>
      <c r="C231" s="99" t="s">
        <v>55</v>
      </c>
      <c r="D231" s="3">
        <f t="shared" si="167"/>
        <v>223</v>
      </c>
      <c r="E231" s="92" t="s">
        <v>517</v>
      </c>
      <c r="F231" s="100" t="s">
        <v>518</v>
      </c>
      <c r="G231" s="19">
        <f t="shared" si="142"/>
        <v>3</v>
      </c>
      <c r="H231" s="101" t="s">
        <v>58</v>
      </c>
      <c r="I231" s="102">
        <v>0.19</v>
      </c>
      <c r="J231" s="37">
        <v>630252.1</v>
      </c>
      <c r="K231" s="8">
        <f t="shared" si="143"/>
        <v>119747.89899999999</v>
      </c>
      <c r="L231" s="8">
        <f t="shared" si="147"/>
        <v>750000</v>
      </c>
      <c r="M231" s="40">
        <v>672268.91</v>
      </c>
      <c r="N231" s="10">
        <f t="shared" si="136"/>
        <v>127731.0929</v>
      </c>
      <c r="O231" s="10">
        <f t="shared" si="168"/>
        <v>800000</v>
      </c>
      <c r="P231" s="42">
        <v>714285.71</v>
      </c>
      <c r="Q231" s="12">
        <f t="shared" si="137"/>
        <v>135714.2849</v>
      </c>
      <c r="R231" s="12">
        <f t="shared" si="148"/>
        <v>850000</v>
      </c>
      <c r="S231" s="5">
        <f t="shared" si="138"/>
        <v>672268.90666666662</v>
      </c>
      <c r="T231" s="5">
        <f t="shared" si="139"/>
        <v>127731.09226666666</v>
      </c>
      <c r="U231" s="15">
        <f t="shared" si="164"/>
        <v>800000</v>
      </c>
      <c r="V231" s="15">
        <f t="shared" si="144"/>
        <v>2016806.7199999997</v>
      </c>
      <c r="W231" s="15">
        <f t="shared" si="145"/>
        <v>383193.27679999993</v>
      </c>
      <c r="X231" s="15">
        <f t="shared" si="140"/>
        <v>2400000</v>
      </c>
      <c r="Y231" s="16">
        <f t="shared" si="141"/>
        <v>40824.829046386301</v>
      </c>
      <c r="Z231" s="17">
        <f t="shared" si="150"/>
        <v>5.1031036307982877E-2</v>
      </c>
      <c r="AA231" s="144"/>
      <c r="AB231" s="139">
        <f t="shared" si="146"/>
        <v>0</v>
      </c>
      <c r="AD231" s="8">
        <f t="shared" si="151"/>
        <v>0</v>
      </c>
      <c r="AE231" s="20">
        <v>3</v>
      </c>
      <c r="AF231" s="21">
        <f t="shared" si="152"/>
        <v>2400000</v>
      </c>
      <c r="AH231" s="21">
        <f t="shared" si="153"/>
        <v>0</v>
      </c>
      <c r="AJ231" s="21">
        <f t="shared" si="165"/>
        <v>0</v>
      </c>
      <c r="AL231" s="16">
        <f t="shared" si="166"/>
        <v>0</v>
      </c>
      <c r="AN231" s="16">
        <f t="shared" si="154"/>
        <v>0</v>
      </c>
      <c r="AP231" s="16">
        <f t="shared" si="155"/>
        <v>0</v>
      </c>
      <c r="AR231" s="24">
        <f t="shared" si="156"/>
        <v>0</v>
      </c>
      <c r="AT231" s="26">
        <f t="shared" si="157"/>
        <v>0</v>
      </c>
      <c r="AV231" s="28">
        <f t="shared" si="158"/>
        <v>0</v>
      </c>
      <c r="AX231" s="32">
        <f t="shared" si="159"/>
        <v>0</v>
      </c>
      <c r="AY231" s="54"/>
      <c r="AZ231" s="32">
        <f t="shared" si="149"/>
        <v>0</v>
      </c>
      <c r="BB231" s="32">
        <f t="shared" si="160"/>
        <v>0</v>
      </c>
      <c r="BD231" s="34">
        <f t="shared" si="161"/>
        <v>0</v>
      </c>
      <c r="BF231" s="34">
        <f t="shared" si="162"/>
        <v>0</v>
      </c>
      <c r="BH231" s="34">
        <f t="shared" si="163"/>
        <v>0</v>
      </c>
      <c r="BI231" s="1"/>
      <c r="BJ231" s="1"/>
    </row>
    <row r="232" spans="1:62" ht="14.4" x14ac:dyDescent="0.3">
      <c r="A232" s="2" t="s">
        <v>53</v>
      </c>
      <c r="B232" s="99" t="s">
        <v>109</v>
      </c>
      <c r="C232" s="99" t="s">
        <v>55</v>
      </c>
      <c r="D232" s="3">
        <f t="shared" si="167"/>
        <v>224</v>
      </c>
      <c r="E232" s="92" t="s">
        <v>519</v>
      </c>
      <c r="F232" s="100" t="s">
        <v>520</v>
      </c>
      <c r="G232" s="19">
        <f t="shared" si="142"/>
        <v>3</v>
      </c>
      <c r="H232" s="101" t="s">
        <v>58</v>
      </c>
      <c r="I232" s="102">
        <v>0.19</v>
      </c>
      <c r="J232" s="37">
        <v>1134453.78</v>
      </c>
      <c r="K232" s="8">
        <f t="shared" si="143"/>
        <v>215546.2182</v>
      </c>
      <c r="L232" s="8">
        <f t="shared" si="147"/>
        <v>1350000</v>
      </c>
      <c r="M232" s="40">
        <v>1344537.82</v>
      </c>
      <c r="N232" s="10">
        <f t="shared" si="136"/>
        <v>255462.18580000001</v>
      </c>
      <c r="O232" s="10">
        <f t="shared" si="168"/>
        <v>1600000</v>
      </c>
      <c r="P232" s="42">
        <v>1176470.5900000001</v>
      </c>
      <c r="Q232" s="12">
        <f t="shared" si="137"/>
        <v>223529.41210000002</v>
      </c>
      <c r="R232" s="12">
        <f t="shared" si="148"/>
        <v>1400000</v>
      </c>
      <c r="S232" s="5">
        <f t="shared" si="138"/>
        <v>1218487.3966666667</v>
      </c>
      <c r="T232" s="5">
        <f t="shared" si="139"/>
        <v>231512.60536666668</v>
      </c>
      <c r="U232" s="15">
        <f t="shared" si="164"/>
        <v>1450000</v>
      </c>
      <c r="V232" s="15">
        <f t="shared" si="144"/>
        <v>3655462.1900000004</v>
      </c>
      <c r="W232" s="15">
        <f t="shared" si="145"/>
        <v>694537.81610000005</v>
      </c>
      <c r="X232" s="15">
        <f t="shared" si="140"/>
        <v>4350000</v>
      </c>
      <c r="Y232" s="16">
        <f t="shared" si="141"/>
        <v>108012.34497346434</v>
      </c>
      <c r="Z232" s="17">
        <f t="shared" si="150"/>
        <v>7.449127239549265E-2</v>
      </c>
      <c r="AA232" s="144"/>
      <c r="AB232" s="139">
        <f t="shared" si="146"/>
        <v>0</v>
      </c>
      <c r="AD232" s="8">
        <f t="shared" si="151"/>
        <v>0</v>
      </c>
      <c r="AE232" s="20">
        <v>3</v>
      </c>
      <c r="AF232" s="21">
        <f>AE232*U232</f>
        <v>4350000</v>
      </c>
      <c r="AH232" s="21">
        <f>AG232*U232</f>
        <v>0</v>
      </c>
      <c r="AJ232" s="21">
        <f t="shared" si="165"/>
        <v>0</v>
      </c>
      <c r="AL232" s="16">
        <f t="shared" si="166"/>
        <v>0</v>
      </c>
      <c r="AN232" s="16">
        <f t="shared" si="154"/>
        <v>0</v>
      </c>
      <c r="AP232" s="16">
        <f t="shared" si="155"/>
        <v>0</v>
      </c>
      <c r="AR232" s="24">
        <f t="shared" si="156"/>
        <v>0</v>
      </c>
      <c r="AT232" s="26">
        <f t="shared" si="157"/>
        <v>0</v>
      </c>
      <c r="AV232" s="28">
        <f t="shared" si="158"/>
        <v>0</v>
      </c>
      <c r="AX232" s="32">
        <f t="shared" si="159"/>
        <v>0</v>
      </c>
      <c r="AY232" s="54"/>
      <c r="AZ232" s="32">
        <f t="shared" si="149"/>
        <v>0</v>
      </c>
      <c r="BB232" s="32">
        <f t="shared" si="160"/>
        <v>0</v>
      </c>
      <c r="BD232" s="34">
        <f t="shared" si="161"/>
        <v>0</v>
      </c>
      <c r="BF232" s="34">
        <f t="shared" si="162"/>
        <v>0</v>
      </c>
      <c r="BH232" s="34">
        <f t="shared" si="163"/>
        <v>0</v>
      </c>
      <c r="BI232" s="1"/>
      <c r="BJ232" s="1"/>
    </row>
    <row r="233" spans="1:62" ht="14.4" x14ac:dyDescent="0.3">
      <c r="A233" s="2" t="s">
        <v>53</v>
      </c>
      <c r="B233" s="99" t="s">
        <v>109</v>
      </c>
      <c r="C233" s="99" t="s">
        <v>55</v>
      </c>
      <c r="D233" s="3">
        <f t="shared" si="167"/>
        <v>225</v>
      </c>
      <c r="E233" s="92" t="s">
        <v>521</v>
      </c>
      <c r="F233" s="100" t="s">
        <v>522</v>
      </c>
      <c r="G233" s="19">
        <f t="shared" si="142"/>
        <v>5</v>
      </c>
      <c r="H233" s="101" t="s">
        <v>58</v>
      </c>
      <c r="I233" s="102">
        <v>0.19</v>
      </c>
      <c r="J233" s="37">
        <v>1134453.78</v>
      </c>
      <c r="K233" s="8">
        <f t="shared" si="143"/>
        <v>215546.2182</v>
      </c>
      <c r="L233" s="8">
        <f t="shared" si="147"/>
        <v>1350000</v>
      </c>
      <c r="M233" s="40">
        <v>1302521.01</v>
      </c>
      <c r="N233" s="10">
        <f t="shared" si="136"/>
        <v>247478.99189999999</v>
      </c>
      <c r="O233" s="10">
        <f t="shared" si="168"/>
        <v>1550000</v>
      </c>
      <c r="P233" s="42">
        <v>1092436.97</v>
      </c>
      <c r="Q233" s="12">
        <f t="shared" si="137"/>
        <v>207563.02429999999</v>
      </c>
      <c r="R233" s="12">
        <f t="shared" si="148"/>
        <v>1300000</v>
      </c>
      <c r="S233" s="5">
        <f t="shared" si="138"/>
        <v>1176470.5866666667</v>
      </c>
      <c r="T233" s="5">
        <f t="shared" si="139"/>
        <v>223529.41146666667</v>
      </c>
      <c r="U233" s="15">
        <f t="shared" si="164"/>
        <v>1400000</v>
      </c>
      <c r="V233" s="15">
        <f t="shared" si="144"/>
        <v>5882352.9333333336</v>
      </c>
      <c r="W233" s="15">
        <f t="shared" si="145"/>
        <v>1117647.0573333334</v>
      </c>
      <c r="X233" s="15">
        <f t="shared" si="140"/>
        <v>7000000</v>
      </c>
      <c r="Y233" s="16">
        <f t="shared" si="141"/>
        <v>108012.34497346434</v>
      </c>
      <c r="Z233" s="17">
        <f t="shared" si="150"/>
        <v>7.7151674981045956E-2</v>
      </c>
      <c r="AA233" s="144"/>
      <c r="AB233" s="139">
        <f t="shared" si="146"/>
        <v>0</v>
      </c>
      <c r="AD233" s="8">
        <f t="shared" si="151"/>
        <v>0</v>
      </c>
      <c r="AE233" s="20">
        <v>5</v>
      </c>
      <c r="AF233" s="21">
        <f>AE233*U233</f>
        <v>7000000</v>
      </c>
      <c r="AH233" s="21">
        <f>AG233*U233</f>
        <v>0</v>
      </c>
      <c r="AJ233" s="21">
        <f t="shared" si="165"/>
        <v>0</v>
      </c>
      <c r="AL233" s="16">
        <f t="shared" si="166"/>
        <v>0</v>
      </c>
      <c r="AN233" s="16">
        <f t="shared" si="154"/>
        <v>0</v>
      </c>
      <c r="AP233" s="16">
        <f t="shared" si="155"/>
        <v>0</v>
      </c>
      <c r="AR233" s="24">
        <f t="shared" si="156"/>
        <v>0</v>
      </c>
      <c r="AT233" s="26">
        <f t="shared" si="157"/>
        <v>0</v>
      </c>
      <c r="AV233" s="28">
        <f t="shared" si="158"/>
        <v>0</v>
      </c>
      <c r="AX233" s="32">
        <f t="shared" si="159"/>
        <v>0</v>
      </c>
      <c r="AY233" s="54"/>
      <c r="AZ233" s="32">
        <f t="shared" si="149"/>
        <v>0</v>
      </c>
      <c r="BB233" s="32">
        <f t="shared" si="160"/>
        <v>0</v>
      </c>
      <c r="BD233" s="34">
        <f t="shared" si="161"/>
        <v>0</v>
      </c>
      <c r="BF233" s="34">
        <f t="shared" si="162"/>
        <v>0</v>
      </c>
      <c r="BH233" s="34">
        <f t="shared" si="163"/>
        <v>0</v>
      </c>
      <c r="BI233" s="1"/>
      <c r="BJ233" s="1"/>
    </row>
    <row r="234" spans="1:62" ht="14.4" x14ac:dyDescent="0.3">
      <c r="A234" s="2" t="s">
        <v>53</v>
      </c>
      <c r="B234" s="99" t="s">
        <v>109</v>
      </c>
      <c r="C234" s="99" t="s">
        <v>55</v>
      </c>
      <c r="D234" s="3">
        <f t="shared" si="167"/>
        <v>226</v>
      </c>
      <c r="E234" s="92" t="s">
        <v>523</v>
      </c>
      <c r="F234" s="100" t="s">
        <v>524</v>
      </c>
      <c r="G234" s="19">
        <f t="shared" si="142"/>
        <v>5</v>
      </c>
      <c r="H234" s="101" t="s">
        <v>58</v>
      </c>
      <c r="I234" s="102">
        <v>0.19</v>
      </c>
      <c r="J234" s="37">
        <v>840336.13</v>
      </c>
      <c r="K234" s="8">
        <f t="shared" si="143"/>
        <v>159663.86470000001</v>
      </c>
      <c r="L234" s="8">
        <f t="shared" si="147"/>
        <v>1000000</v>
      </c>
      <c r="M234" s="40">
        <v>798319.33</v>
      </c>
      <c r="N234" s="10">
        <f t="shared" si="136"/>
        <v>151680.6727</v>
      </c>
      <c r="O234" s="10">
        <f t="shared" si="168"/>
        <v>950000</v>
      </c>
      <c r="P234" s="42">
        <v>756302.52</v>
      </c>
      <c r="Q234" s="12">
        <f t="shared" si="137"/>
        <v>143697.47880000001</v>
      </c>
      <c r="R234" s="12">
        <f t="shared" si="148"/>
        <v>900000</v>
      </c>
      <c r="S234" s="5">
        <f t="shared" si="138"/>
        <v>798319.32666666666</v>
      </c>
      <c r="T234" s="5">
        <f t="shared" si="139"/>
        <v>151680.67206666668</v>
      </c>
      <c r="U234" s="15">
        <f t="shared" si="164"/>
        <v>950000</v>
      </c>
      <c r="V234" s="15">
        <f t="shared" si="144"/>
        <v>3991596.6333333333</v>
      </c>
      <c r="W234" s="15">
        <f t="shared" si="145"/>
        <v>758403.36033333337</v>
      </c>
      <c r="X234" s="15">
        <f t="shared" si="140"/>
        <v>4750000</v>
      </c>
      <c r="Y234" s="16">
        <f t="shared" si="141"/>
        <v>40824.829046386301</v>
      </c>
      <c r="Z234" s="17">
        <f t="shared" si="150"/>
        <v>4.2973504259353999E-2</v>
      </c>
      <c r="AA234" s="144"/>
      <c r="AB234" s="139">
        <f t="shared" si="146"/>
        <v>0</v>
      </c>
      <c r="AD234" s="8">
        <f t="shared" si="151"/>
        <v>0</v>
      </c>
      <c r="AF234" s="21">
        <f>AE234*U234</f>
        <v>0</v>
      </c>
      <c r="AG234" s="20">
        <v>5</v>
      </c>
      <c r="AH234" s="21">
        <f>AG234*U234</f>
        <v>4750000</v>
      </c>
      <c r="AJ234" s="21">
        <f t="shared" si="165"/>
        <v>0</v>
      </c>
      <c r="AL234" s="16">
        <f t="shared" si="166"/>
        <v>0</v>
      </c>
      <c r="AN234" s="16">
        <f t="shared" si="154"/>
        <v>0</v>
      </c>
      <c r="AP234" s="16">
        <f t="shared" si="155"/>
        <v>0</v>
      </c>
      <c r="AR234" s="24">
        <f t="shared" si="156"/>
        <v>0</v>
      </c>
      <c r="AT234" s="26">
        <f t="shared" si="157"/>
        <v>0</v>
      </c>
      <c r="AV234" s="28">
        <f t="shared" si="158"/>
        <v>0</v>
      </c>
      <c r="AX234" s="32">
        <f t="shared" si="159"/>
        <v>0</v>
      </c>
      <c r="AY234" s="54"/>
      <c r="AZ234" s="32">
        <f t="shared" si="149"/>
        <v>0</v>
      </c>
      <c r="BB234" s="32">
        <f t="shared" si="160"/>
        <v>0</v>
      </c>
      <c r="BD234" s="34">
        <f t="shared" si="161"/>
        <v>0</v>
      </c>
      <c r="BF234" s="34">
        <f t="shared" si="162"/>
        <v>0</v>
      </c>
      <c r="BH234" s="34">
        <f t="shared" si="163"/>
        <v>0</v>
      </c>
      <c r="BI234" s="1"/>
      <c r="BJ234" s="1"/>
    </row>
    <row r="235" spans="1:62" ht="14.4" x14ac:dyDescent="0.3">
      <c r="A235" s="2" t="s">
        <v>53</v>
      </c>
      <c r="B235" s="99" t="s">
        <v>109</v>
      </c>
      <c r="C235" s="99" t="s">
        <v>55</v>
      </c>
      <c r="D235" s="3">
        <f t="shared" si="167"/>
        <v>227</v>
      </c>
      <c r="E235" s="92" t="s">
        <v>525</v>
      </c>
      <c r="F235" s="100" t="s">
        <v>526</v>
      </c>
      <c r="G235" s="19">
        <f t="shared" si="142"/>
        <v>5</v>
      </c>
      <c r="H235" s="101" t="s">
        <v>58</v>
      </c>
      <c r="I235" s="102">
        <v>0.19</v>
      </c>
      <c r="J235" s="37">
        <v>840336.13</v>
      </c>
      <c r="K235" s="8">
        <f t="shared" si="143"/>
        <v>159663.86470000001</v>
      </c>
      <c r="L235" s="8">
        <f t="shared" si="147"/>
        <v>1000000</v>
      </c>
      <c r="M235" s="40">
        <v>798319.33</v>
      </c>
      <c r="N235" s="10">
        <f t="shared" si="136"/>
        <v>151680.6727</v>
      </c>
      <c r="O235" s="10">
        <f t="shared" si="168"/>
        <v>950000</v>
      </c>
      <c r="P235" s="42">
        <v>630252.1</v>
      </c>
      <c r="Q235" s="12">
        <f t="shared" si="137"/>
        <v>119747.89899999999</v>
      </c>
      <c r="R235" s="12">
        <f t="shared" si="148"/>
        <v>750000</v>
      </c>
      <c r="S235" s="5">
        <f t="shared" si="138"/>
        <v>756302.52</v>
      </c>
      <c r="T235" s="5">
        <f t="shared" si="139"/>
        <v>143697.47880000001</v>
      </c>
      <c r="U235" s="15">
        <f t="shared" si="164"/>
        <v>900000</v>
      </c>
      <c r="V235" s="15">
        <f t="shared" si="144"/>
        <v>3781512.6</v>
      </c>
      <c r="W235" s="15">
        <f t="shared" si="145"/>
        <v>718487.39399999997</v>
      </c>
      <c r="X235" s="15">
        <f t="shared" si="140"/>
        <v>4500000</v>
      </c>
      <c r="Y235" s="16">
        <f t="shared" si="141"/>
        <v>108012.34497346434</v>
      </c>
      <c r="Z235" s="17">
        <f t="shared" si="150"/>
        <v>0.12001371663718259</v>
      </c>
      <c r="AA235" s="144"/>
      <c r="AB235" s="139">
        <f t="shared" si="146"/>
        <v>0</v>
      </c>
      <c r="AD235" s="8">
        <f t="shared" si="151"/>
        <v>0</v>
      </c>
      <c r="AF235" s="21">
        <f>AE235*U235</f>
        <v>0</v>
      </c>
      <c r="AG235" s="20">
        <v>5</v>
      </c>
      <c r="AH235" s="21">
        <f>AG235*U235</f>
        <v>4500000</v>
      </c>
      <c r="AJ235" s="21">
        <f t="shared" si="165"/>
        <v>0</v>
      </c>
      <c r="AL235" s="16">
        <f t="shared" si="166"/>
        <v>0</v>
      </c>
      <c r="AN235" s="16">
        <f t="shared" si="154"/>
        <v>0</v>
      </c>
      <c r="AP235" s="16">
        <f t="shared" si="155"/>
        <v>0</v>
      </c>
      <c r="AR235" s="24">
        <f t="shared" si="156"/>
        <v>0</v>
      </c>
      <c r="AT235" s="26">
        <f t="shared" si="157"/>
        <v>0</v>
      </c>
      <c r="AV235" s="28">
        <f t="shared" si="158"/>
        <v>0</v>
      </c>
      <c r="AX235" s="32">
        <f t="shared" si="159"/>
        <v>0</v>
      </c>
      <c r="AY235" s="54"/>
      <c r="AZ235" s="32">
        <f t="shared" si="149"/>
        <v>0</v>
      </c>
      <c r="BB235" s="32">
        <f t="shared" si="160"/>
        <v>0</v>
      </c>
      <c r="BD235" s="34">
        <f t="shared" si="161"/>
        <v>0</v>
      </c>
      <c r="BF235" s="34">
        <f t="shared" si="162"/>
        <v>0</v>
      </c>
      <c r="BH235" s="34">
        <f t="shared" si="163"/>
        <v>0</v>
      </c>
      <c r="BI235" s="1"/>
      <c r="BJ235" s="1"/>
    </row>
    <row r="236" spans="1:62" ht="14.4" x14ac:dyDescent="0.3">
      <c r="A236" s="2" t="s">
        <v>53</v>
      </c>
      <c r="B236" s="99" t="s">
        <v>109</v>
      </c>
      <c r="C236" s="99" t="s">
        <v>55</v>
      </c>
      <c r="D236" s="3">
        <f t="shared" si="167"/>
        <v>228</v>
      </c>
      <c r="E236" s="92" t="s">
        <v>527</v>
      </c>
      <c r="F236" s="100" t="s">
        <v>528</v>
      </c>
      <c r="G236" s="19">
        <f t="shared" si="142"/>
        <v>5</v>
      </c>
      <c r="H236" s="101" t="s">
        <v>58</v>
      </c>
      <c r="I236" s="102">
        <v>0.19</v>
      </c>
      <c r="J236" s="37">
        <v>117647.06</v>
      </c>
      <c r="K236" s="8">
        <f t="shared" si="143"/>
        <v>22352.9414</v>
      </c>
      <c r="L236" s="8">
        <f t="shared" si="147"/>
        <v>140000</v>
      </c>
      <c r="M236" s="40">
        <v>142857.14000000001</v>
      </c>
      <c r="N236" s="10">
        <f t="shared" si="136"/>
        <v>27142.856600000003</v>
      </c>
      <c r="O236" s="10">
        <f t="shared" si="168"/>
        <v>170000</v>
      </c>
      <c r="P236" s="42">
        <v>117647.06</v>
      </c>
      <c r="Q236" s="12">
        <f t="shared" si="137"/>
        <v>22352.9414</v>
      </c>
      <c r="R236" s="12">
        <f t="shared" si="148"/>
        <v>140000</v>
      </c>
      <c r="S236" s="5">
        <f t="shared" si="138"/>
        <v>126050.42</v>
      </c>
      <c r="T236" s="5">
        <f t="shared" si="139"/>
        <v>23949.5798</v>
      </c>
      <c r="U236" s="15">
        <f t="shared" si="164"/>
        <v>150000</v>
      </c>
      <c r="V236" s="15">
        <f t="shared" si="144"/>
        <v>630252.1</v>
      </c>
      <c r="W236" s="15">
        <f t="shared" si="145"/>
        <v>119747.89899999999</v>
      </c>
      <c r="X236" s="15">
        <f t="shared" si="140"/>
        <v>750000</v>
      </c>
      <c r="Y236" s="16">
        <f t="shared" si="141"/>
        <v>14142.13562373095</v>
      </c>
      <c r="Z236" s="17">
        <f t="shared" si="150"/>
        <v>9.4280904158206336E-2</v>
      </c>
      <c r="AA236" s="144"/>
      <c r="AB236" s="139">
        <f t="shared" si="146"/>
        <v>0</v>
      </c>
      <c r="AD236" s="8">
        <f t="shared" si="151"/>
        <v>0</v>
      </c>
      <c r="AF236" s="21">
        <f t="shared" si="152"/>
        <v>0</v>
      </c>
      <c r="AG236" s="20">
        <v>5</v>
      </c>
      <c r="AH236" s="21">
        <f t="shared" si="153"/>
        <v>750000</v>
      </c>
      <c r="AJ236" s="21">
        <f t="shared" si="165"/>
        <v>0</v>
      </c>
      <c r="AL236" s="16">
        <f t="shared" si="166"/>
        <v>0</v>
      </c>
      <c r="AN236" s="16">
        <f t="shared" si="154"/>
        <v>0</v>
      </c>
      <c r="AP236" s="16">
        <f t="shared" si="155"/>
        <v>0</v>
      </c>
      <c r="AR236" s="24">
        <f t="shared" si="156"/>
        <v>0</v>
      </c>
      <c r="AT236" s="26">
        <f t="shared" si="157"/>
        <v>0</v>
      </c>
      <c r="AV236" s="28">
        <f t="shared" si="158"/>
        <v>0</v>
      </c>
      <c r="AX236" s="32">
        <f t="shared" si="159"/>
        <v>0</v>
      </c>
      <c r="AY236" s="54"/>
      <c r="AZ236" s="32">
        <f t="shared" si="149"/>
        <v>0</v>
      </c>
      <c r="BB236" s="32">
        <f t="shared" si="160"/>
        <v>0</v>
      </c>
      <c r="BD236" s="34">
        <f t="shared" si="161"/>
        <v>0</v>
      </c>
      <c r="BF236" s="34">
        <f t="shared" si="162"/>
        <v>0</v>
      </c>
      <c r="BH236" s="34">
        <f t="shared" si="163"/>
        <v>0</v>
      </c>
      <c r="BI236" s="1"/>
      <c r="BJ236" s="1"/>
    </row>
    <row r="237" spans="1:62" ht="14.4" x14ac:dyDescent="0.3">
      <c r="A237" s="2" t="s">
        <v>53</v>
      </c>
      <c r="B237" s="99" t="s">
        <v>109</v>
      </c>
      <c r="C237" s="99" t="s">
        <v>55</v>
      </c>
      <c r="D237" s="3">
        <f t="shared" si="167"/>
        <v>229</v>
      </c>
      <c r="E237" s="92" t="s">
        <v>529</v>
      </c>
      <c r="F237" s="100" t="s">
        <v>530</v>
      </c>
      <c r="G237" s="19">
        <f t="shared" si="142"/>
        <v>5</v>
      </c>
      <c r="H237" s="101" t="s">
        <v>58</v>
      </c>
      <c r="I237" s="102">
        <v>0.19</v>
      </c>
      <c r="J237" s="37">
        <v>1134453.78</v>
      </c>
      <c r="K237" s="8">
        <f t="shared" si="143"/>
        <v>215546.2182</v>
      </c>
      <c r="L237" s="8">
        <f t="shared" si="147"/>
        <v>1350000</v>
      </c>
      <c r="M237" s="40">
        <v>1252100.8400000001</v>
      </c>
      <c r="N237" s="10">
        <f t="shared" si="136"/>
        <v>237899.15960000001</v>
      </c>
      <c r="O237" s="10">
        <f t="shared" si="168"/>
        <v>1490000</v>
      </c>
      <c r="P237" s="42">
        <v>1394957.98</v>
      </c>
      <c r="Q237" s="12">
        <f t="shared" si="137"/>
        <v>265042.01620000001</v>
      </c>
      <c r="R237" s="12">
        <f t="shared" si="148"/>
        <v>1660000</v>
      </c>
      <c r="S237" s="5">
        <f t="shared" si="138"/>
        <v>1260504.2</v>
      </c>
      <c r="T237" s="5">
        <f t="shared" si="139"/>
        <v>239495.79799999998</v>
      </c>
      <c r="U237" s="15">
        <f t="shared" si="164"/>
        <v>1500000</v>
      </c>
      <c r="V237" s="15">
        <f t="shared" si="144"/>
        <v>6302521</v>
      </c>
      <c r="W237" s="15">
        <f t="shared" si="145"/>
        <v>1197478.99</v>
      </c>
      <c r="X237" s="15">
        <f t="shared" si="140"/>
        <v>7500000</v>
      </c>
      <c r="Y237" s="16">
        <f t="shared" si="141"/>
        <v>126754.35561221029</v>
      </c>
      <c r="Z237" s="17">
        <f t="shared" si="150"/>
        <v>8.4502903741473526E-2</v>
      </c>
      <c r="AA237" s="144"/>
      <c r="AB237" s="139">
        <f t="shared" si="146"/>
        <v>0</v>
      </c>
      <c r="AD237" s="8">
        <f t="shared" si="151"/>
        <v>0</v>
      </c>
      <c r="AF237" s="21">
        <f t="shared" si="152"/>
        <v>0</v>
      </c>
      <c r="AG237" s="20">
        <v>5</v>
      </c>
      <c r="AH237" s="21">
        <f t="shared" si="153"/>
        <v>7500000</v>
      </c>
      <c r="AJ237" s="21">
        <f t="shared" si="165"/>
        <v>0</v>
      </c>
      <c r="AL237" s="16">
        <f t="shared" si="166"/>
        <v>0</v>
      </c>
      <c r="AN237" s="16">
        <f t="shared" si="154"/>
        <v>0</v>
      </c>
      <c r="AP237" s="16">
        <f t="shared" si="155"/>
        <v>0</v>
      </c>
      <c r="AR237" s="24">
        <f t="shared" si="156"/>
        <v>0</v>
      </c>
      <c r="AT237" s="26">
        <f t="shared" si="157"/>
        <v>0</v>
      </c>
      <c r="AV237" s="28">
        <f t="shared" si="158"/>
        <v>0</v>
      </c>
      <c r="AX237" s="32">
        <f t="shared" si="159"/>
        <v>0</v>
      </c>
      <c r="AY237" s="54"/>
      <c r="AZ237" s="32">
        <f t="shared" si="149"/>
        <v>0</v>
      </c>
      <c r="BB237" s="32">
        <f t="shared" si="160"/>
        <v>0</v>
      </c>
      <c r="BD237" s="34">
        <f t="shared" si="161"/>
        <v>0</v>
      </c>
      <c r="BF237" s="34">
        <f t="shared" si="162"/>
        <v>0</v>
      </c>
      <c r="BH237" s="34">
        <f t="shared" si="163"/>
        <v>0</v>
      </c>
      <c r="BI237" s="1"/>
      <c r="BJ237" s="1"/>
    </row>
    <row r="238" spans="1:62" ht="14.4" x14ac:dyDescent="0.3">
      <c r="A238" s="2" t="s">
        <v>53</v>
      </c>
      <c r="B238" s="99" t="s">
        <v>109</v>
      </c>
      <c r="C238" s="99" t="s">
        <v>55</v>
      </c>
      <c r="D238" s="3">
        <f t="shared" si="167"/>
        <v>230</v>
      </c>
      <c r="E238" s="92" t="s">
        <v>531</v>
      </c>
      <c r="F238" s="100" t="s">
        <v>532</v>
      </c>
      <c r="G238" s="19">
        <f t="shared" si="142"/>
        <v>5</v>
      </c>
      <c r="H238" s="101" t="s">
        <v>58</v>
      </c>
      <c r="I238" s="102">
        <v>0.19</v>
      </c>
      <c r="J238" s="37">
        <v>3025210.08</v>
      </c>
      <c r="K238" s="8">
        <f t="shared" si="143"/>
        <v>574789.91520000005</v>
      </c>
      <c r="L238" s="8">
        <f t="shared" si="147"/>
        <v>3600000</v>
      </c>
      <c r="M238" s="40">
        <v>3361344.54</v>
      </c>
      <c r="N238" s="10">
        <f t="shared" si="136"/>
        <v>638655.46259999997</v>
      </c>
      <c r="O238" s="10">
        <f t="shared" si="168"/>
        <v>4000000</v>
      </c>
      <c r="P238" s="42">
        <v>3445378.15</v>
      </c>
      <c r="Q238" s="12">
        <f t="shared" si="137"/>
        <v>654621.84849999996</v>
      </c>
      <c r="R238" s="12">
        <f t="shared" si="148"/>
        <v>4100000</v>
      </c>
      <c r="S238" s="5">
        <f t="shared" si="138"/>
        <v>3277310.9233333333</v>
      </c>
      <c r="T238" s="5">
        <f t="shared" si="139"/>
        <v>622689.07543333329</v>
      </c>
      <c r="U238" s="15">
        <f t="shared" si="164"/>
        <v>3900000</v>
      </c>
      <c r="V238" s="15">
        <f t="shared" si="144"/>
        <v>16386554.616666667</v>
      </c>
      <c r="W238" s="15">
        <f t="shared" si="145"/>
        <v>3113445.377166667</v>
      </c>
      <c r="X238" s="15">
        <f t="shared" si="140"/>
        <v>19500000</v>
      </c>
      <c r="Y238" s="16">
        <f t="shared" si="141"/>
        <v>216024.68994692867</v>
      </c>
      <c r="Z238" s="17">
        <f t="shared" si="150"/>
        <v>5.5390946140238123E-2</v>
      </c>
      <c r="AA238" s="144"/>
      <c r="AB238" s="139">
        <f t="shared" si="146"/>
        <v>0</v>
      </c>
      <c r="AD238" s="8">
        <f t="shared" si="151"/>
        <v>0</v>
      </c>
      <c r="AF238" s="21">
        <f t="shared" si="152"/>
        <v>0</v>
      </c>
      <c r="AG238" s="20">
        <v>5</v>
      </c>
      <c r="AH238" s="21">
        <f t="shared" si="153"/>
        <v>19500000</v>
      </c>
      <c r="AJ238" s="21">
        <f t="shared" si="165"/>
        <v>0</v>
      </c>
      <c r="AL238" s="16">
        <f t="shared" si="166"/>
        <v>0</v>
      </c>
      <c r="AN238" s="16">
        <f t="shared" si="154"/>
        <v>0</v>
      </c>
      <c r="AP238" s="16">
        <f t="shared" si="155"/>
        <v>0</v>
      </c>
      <c r="AR238" s="24">
        <f t="shared" si="156"/>
        <v>0</v>
      </c>
      <c r="AT238" s="26">
        <f t="shared" si="157"/>
        <v>0</v>
      </c>
      <c r="AV238" s="28">
        <f t="shared" si="158"/>
        <v>0</v>
      </c>
      <c r="AX238" s="32">
        <f t="shared" si="159"/>
        <v>0</v>
      </c>
      <c r="AY238" s="54"/>
      <c r="AZ238" s="32">
        <f t="shared" si="149"/>
        <v>0</v>
      </c>
      <c r="BB238" s="32">
        <f t="shared" si="160"/>
        <v>0</v>
      </c>
      <c r="BD238" s="34">
        <f t="shared" si="161"/>
        <v>0</v>
      </c>
      <c r="BF238" s="34">
        <f t="shared" si="162"/>
        <v>0</v>
      </c>
      <c r="BH238" s="34">
        <f t="shared" si="163"/>
        <v>0</v>
      </c>
      <c r="BI238" s="1"/>
      <c r="BJ238" s="1"/>
    </row>
    <row r="239" spans="1:62" ht="14.4" x14ac:dyDescent="0.3">
      <c r="A239" s="2" t="s">
        <v>53</v>
      </c>
      <c r="B239" s="99" t="s">
        <v>109</v>
      </c>
      <c r="C239" s="99" t="s">
        <v>55</v>
      </c>
      <c r="D239" s="3">
        <f t="shared" si="167"/>
        <v>231</v>
      </c>
      <c r="E239" s="92" t="s">
        <v>533</v>
      </c>
      <c r="F239" s="100" t="s">
        <v>534</v>
      </c>
      <c r="G239" s="19">
        <f t="shared" si="142"/>
        <v>5</v>
      </c>
      <c r="H239" s="100" t="s">
        <v>58</v>
      </c>
      <c r="I239" s="102">
        <v>0.19</v>
      </c>
      <c r="J239" s="37">
        <v>1638655.46</v>
      </c>
      <c r="K239" s="8">
        <f t="shared" si="143"/>
        <v>311344.53739999997</v>
      </c>
      <c r="L239" s="8">
        <f t="shared" si="147"/>
        <v>1950000</v>
      </c>
      <c r="M239" s="40">
        <v>1680672.27</v>
      </c>
      <c r="N239" s="10">
        <f t="shared" si="136"/>
        <v>319327.73129999998</v>
      </c>
      <c r="O239" s="10">
        <f t="shared" si="168"/>
        <v>2000000</v>
      </c>
      <c r="P239" s="42">
        <v>1470588.24</v>
      </c>
      <c r="Q239" s="12">
        <f t="shared" si="137"/>
        <v>279411.76559999998</v>
      </c>
      <c r="R239" s="12">
        <f t="shared" si="148"/>
        <v>1750000</v>
      </c>
      <c r="S239" s="5">
        <f t="shared" si="138"/>
        <v>1596638.6566666665</v>
      </c>
      <c r="T239" s="5">
        <f t="shared" si="139"/>
        <v>303361.34476666665</v>
      </c>
      <c r="U239" s="15">
        <f t="shared" si="164"/>
        <v>1900000</v>
      </c>
      <c r="V239" s="15">
        <f t="shared" si="144"/>
        <v>7983193.2833333323</v>
      </c>
      <c r="W239" s="15">
        <f t="shared" si="145"/>
        <v>1516806.7238333332</v>
      </c>
      <c r="X239" s="15">
        <f t="shared" si="140"/>
        <v>9500000</v>
      </c>
      <c r="Y239" s="16">
        <f t="shared" si="141"/>
        <v>108012.34497346434</v>
      </c>
      <c r="Z239" s="17">
        <f t="shared" si="150"/>
        <v>5.6848602617612806E-2</v>
      </c>
      <c r="AA239" s="144"/>
      <c r="AB239" s="139">
        <f t="shared" si="146"/>
        <v>0</v>
      </c>
      <c r="AD239" s="8">
        <f t="shared" si="151"/>
        <v>0</v>
      </c>
      <c r="AF239" s="21">
        <f t="shared" si="152"/>
        <v>0</v>
      </c>
      <c r="AG239" s="20">
        <v>5</v>
      </c>
      <c r="AH239" s="21">
        <f>AG239*U239</f>
        <v>9500000</v>
      </c>
      <c r="AJ239" s="21">
        <f t="shared" si="165"/>
        <v>0</v>
      </c>
      <c r="AL239" s="16">
        <f t="shared" si="166"/>
        <v>0</v>
      </c>
      <c r="AN239" s="16">
        <f t="shared" si="154"/>
        <v>0</v>
      </c>
      <c r="AP239" s="16">
        <f t="shared" si="155"/>
        <v>0</v>
      </c>
      <c r="AR239" s="24">
        <f t="shared" si="156"/>
        <v>0</v>
      </c>
      <c r="AT239" s="26">
        <f t="shared" si="157"/>
        <v>0</v>
      </c>
      <c r="AV239" s="28">
        <f t="shared" si="158"/>
        <v>0</v>
      </c>
      <c r="AX239" s="32">
        <f t="shared" si="159"/>
        <v>0</v>
      </c>
      <c r="AY239" s="54"/>
      <c r="AZ239" s="32">
        <f t="shared" si="149"/>
        <v>0</v>
      </c>
      <c r="BB239" s="32">
        <f t="shared" si="160"/>
        <v>0</v>
      </c>
      <c r="BD239" s="34">
        <f t="shared" si="161"/>
        <v>0</v>
      </c>
      <c r="BF239" s="34">
        <f t="shared" si="162"/>
        <v>0</v>
      </c>
      <c r="BH239" s="34">
        <f t="shared" si="163"/>
        <v>0</v>
      </c>
      <c r="BI239" s="1"/>
      <c r="BJ239" s="1"/>
    </row>
    <row r="240" spans="1:62" ht="14.4" x14ac:dyDescent="0.3">
      <c r="A240" s="2" t="s">
        <v>53</v>
      </c>
      <c r="B240" s="99" t="s">
        <v>109</v>
      </c>
      <c r="C240" s="99" t="s">
        <v>55</v>
      </c>
      <c r="D240" s="3">
        <f t="shared" si="167"/>
        <v>232</v>
      </c>
      <c r="E240" s="92" t="s">
        <v>535</v>
      </c>
      <c r="F240" s="100" t="s">
        <v>536</v>
      </c>
      <c r="G240" s="19">
        <f t="shared" si="142"/>
        <v>10</v>
      </c>
      <c r="H240" s="100" t="s">
        <v>537</v>
      </c>
      <c r="I240" s="102">
        <v>0.19</v>
      </c>
      <c r="J240" s="37">
        <v>100000</v>
      </c>
      <c r="K240" s="8">
        <f>J240*I240</f>
        <v>19000</v>
      </c>
      <c r="L240" s="8">
        <f t="shared" si="147"/>
        <v>119000</v>
      </c>
      <c r="M240" s="40">
        <v>120000</v>
      </c>
      <c r="N240" s="10">
        <f t="shared" si="136"/>
        <v>22800</v>
      </c>
      <c r="O240" s="10">
        <f>ROUND((M240+N240),0)</f>
        <v>142800</v>
      </c>
      <c r="P240" s="42">
        <v>80000</v>
      </c>
      <c r="Q240" s="12">
        <f t="shared" si="137"/>
        <v>15200</v>
      </c>
      <c r="R240" s="12">
        <f>ROUND((P240+Q240),0)</f>
        <v>95200</v>
      </c>
      <c r="S240" s="5">
        <f t="shared" si="138"/>
        <v>100000</v>
      </c>
      <c r="T240" s="5">
        <f t="shared" si="139"/>
        <v>19000</v>
      </c>
      <c r="U240" s="15">
        <f>ROUND((S240+T240),0)</f>
        <v>119000</v>
      </c>
      <c r="V240" s="15">
        <f t="shared" si="144"/>
        <v>1000000</v>
      </c>
      <c r="W240" s="15">
        <f t="shared" si="145"/>
        <v>190000</v>
      </c>
      <c r="X240" s="15">
        <f t="shared" si="140"/>
        <v>1190000</v>
      </c>
      <c r="Y240" s="16">
        <f t="shared" si="141"/>
        <v>19432.618626079879</v>
      </c>
      <c r="Z240" s="17">
        <f t="shared" si="150"/>
        <v>0.16329931618554519</v>
      </c>
      <c r="AA240" s="144"/>
      <c r="AB240" s="139">
        <f t="shared" si="146"/>
        <v>0</v>
      </c>
      <c r="AD240" s="8">
        <f t="shared" si="151"/>
        <v>0</v>
      </c>
      <c r="AF240" s="21">
        <f t="shared" si="152"/>
        <v>0</v>
      </c>
      <c r="AG240" s="20">
        <v>10</v>
      </c>
      <c r="AH240" s="21">
        <f t="shared" ref="AH240:AH244" si="185">AG240*U240</f>
        <v>1190000</v>
      </c>
      <c r="AJ240" s="21">
        <f>AI240*U240</f>
        <v>0</v>
      </c>
      <c r="AL240" s="16">
        <f t="shared" ref="AL240:AL303" si="186">AK240*U240</f>
        <v>0</v>
      </c>
      <c r="AN240" s="16">
        <f t="shared" ref="AN240:AN303" si="187">AM240*U240</f>
        <v>0</v>
      </c>
      <c r="AP240" s="16">
        <f t="shared" ref="AP240:AP303" si="188">AO240*U240</f>
        <v>0</v>
      </c>
      <c r="AR240" s="24">
        <f t="shared" ref="AR240:AR303" si="189">AQ240*U240</f>
        <v>0</v>
      </c>
      <c r="AT240" s="26">
        <f t="shared" ref="AT240:AT303" si="190">AS240*U240</f>
        <v>0</v>
      </c>
      <c r="AV240" s="28">
        <f t="shared" ref="AV240:AV303" si="191">AU240*U240</f>
        <v>0</v>
      </c>
      <c r="AX240" s="32">
        <f t="shared" ref="AX240:AX303" si="192">AW240*U240</f>
        <v>0</v>
      </c>
      <c r="AY240" s="54"/>
      <c r="AZ240" s="32">
        <f t="shared" ref="AZ240:AZ303" si="193">AY240*U240</f>
        <v>0</v>
      </c>
      <c r="BB240" s="32">
        <f t="shared" ref="BB240:BB303" si="194">BA240*U240</f>
        <v>0</v>
      </c>
      <c r="BD240" s="34">
        <f t="shared" ref="BD240:BD303" si="195">BC240*U240</f>
        <v>0</v>
      </c>
      <c r="BF240" s="34">
        <f t="shared" ref="BF240:BF303" si="196">BE240*U240</f>
        <v>0</v>
      </c>
      <c r="BH240" s="34">
        <f t="shared" ref="BH240:BH303" si="197">BG240*U240</f>
        <v>0</v>
      </c>
      <c r="BI240" s="1"/>
      <c r="BJ240" s="1"/>
    </row>
    <row r="241" spans="1:62" ht="14.4" x14ac:dyDescent="0.3">
      <c r="A241" s="2" t="s">
        <v>53</v>
      </c>
      <c r="B241" s="99" t="s">
        <v>109</v>
      </c>
      <c r="C241" s="99" t="s">
        <v>55</v>
      </c>
      <c r="D241" s="3">
        <f t="shared" si="167"/>
        <v>233</v>
      </c>
      <c r="E241" s="92" t="s">
        <v>538</v>
      </c>
      <c r="F241" s="100" t="s">
        <v>539</v>
      </c>
      <c r="G241" s="19">
        <f t="shared" si="142"/>
        <v>70</v>
      </c>
      <c r="H241" s="100" t="s">
        <v>540</v>
      </c>
      <c r="I241" s="102">
        <v>0.19</v>
      </c>
      <c r="J241" s="56">
        <v>42016.81</v>
      </c>
      <c r="K241" s="5">
        <f t="shared" ref="K241:K304" si="198">J241*I241</f>
        <v>7983.1938999999993</v>
      </c>
      <c r="L241" s="5">
        <f t="shared" si="147"/>
        <v>50000</v>
      </c>
      <c r="M241" s="57">
        <v>33613.449999999997</v>
      </c>
      <c r="N241" s="5">
        <f t="shared" ref="N241:N304" si="199">M241*I241</f>
        <v>6386.5554999999995</v>
      </c>
      <c r="O241" s="5">
        <f>ROUND((M241+N241),0)</f>
        <v>40000</v>
      </c>
      <c r="P241" s="57">
        <v>25210.080000000002</v>
      </c>
      <c r="Q241" s="5">
        <f t="shared" ref="Q241:Q304" si="200">P241*I241</f>
        <v>4789.9152000000004</v>
      </c>
      <c r="R241" s="5">
        <f>ROUND((P241+Q241),0)</f>
        <v>30000</v>
      </c>
      <c r="S241" s="5">
        <f t="shared" ref="S241:S304" si="201">(J241+M241+P241)/3</f>
        <v>33613.446666666663</v>
      </c>
      <c r="T241" s="5">
        <f t="shared" ref="T241:T304" si="202">S241*I241</f>
        <v>6386.5548666666664</v>
      </c>
      <c r="U241" s="15">
        <f>ROUND((S241+T241),0)</f>
        <v>40000</v>
      </c>
      <c r="V241" s="15">
        <f t="shared" si="144"/>
        <v>2352941.2666666666</v>
      </c>
      <c r="W241" s="15">
        <f t="shared" si="145"/>
        <v>447058.84066666669</v>
      </c>
      <c r="X241" s="15">
        <f t="shared" ref="X241:X304" si="203">U241*G241</f>
        <v>2800000</v>
      </c>
      <c r="Y241" s="5">
        <f t="shared" ref="Y241:Y304" si="204">_xlfn.STDEV.P(L241,O241,R241)</f>
        <v>8164.9658092772597</v>
      </c>
      <c r="Z241" s="170">
        <f t="shared" si="150"/>
        <v>0.20412414523193148</v>
      </c>
      <c r="AA241" s="171"/>
      <c r="AB241" s="5">
        <f t="shared" si="146"/>
        <v>0</v>
      </c>
      <c r="AC241" s="19"/>
      <c r="AD241" s="5">
        <f>AC241*U241</f>
        <v>0</v>
      </c>
      <c r="AE241" s="2">
        <v>20</v>
      </c>
      <c r="AF241" s="5">
        <f>AE241*U241</f>
        <v>800000</v>
      </c>
      <c r="AG241" s="2">
        <v>50</v>
      </c>
      <c r="AH241" s="5">
        <f t="shared" si="185"/>
        <v>2000000</v>
      </c>
      <c r="AI241" s="2"/>
      <c r="AJ241" s="5">
        <f>AI241*U241</f>
        <v>0</v>
      </c>
      <c r="AK241" s="2"/>
      <c r="AL241" s="5">
        <f t="shared" si="186"/>
        <v>0</v>
      </c>
      <c r="AM241" s="2"/>
      <c r="AN241" s="5">
        <f t="shared" si="187"/>
        <v>0</v>
      </c>
      <c r="AO241" s="2"/>
      <c r="AP241" s="5">
        <f t="shared" si="188"/>
        <v>0</v>
      </c>
      <c r="AQ241" s="2"/>
      <c r="AR241" s="5">
        <f t="shared" si="189"/>
        <v>0</v>
      </c>
      <c r="AS241" s="29"/>
      <c r="AT241" s="30">
        <f t="shared" si="190"/>
        <v>0</v>
      </c>
      <c r="AU241" s="2"/>
      <c r="AV241" s="5">
        <f t="shared" si="191"/>
        <v>0</v>
      </c>
      <c r="AW241" s="2"/>
      <c r="AX241" s="5">
        <f t="shared" si="192"/>
        <v>0</v>
      </c>
      <c r="AY241" s="55"/>
      <c r="AZ241" s="5">
        <f t="shared" si="193"/>
        <v>0</v>
      </c>
      <c r="BA241" s="2"/>
      <c r="BB241" s="5">
        <f t="shared" si="194"/>
        <v>0</v>
      </c>
      <c r="BC241" s="2"/>
      <c r="BD241" s="5">
        <f t="shared" si="195"/>
        <v>0</v>
      </c>
      <c r="BE241" s="2"/>
      <c r="BF241" s="5">
        <f t="shared" si="196"/>
        <v>0</v>
      </c>
      <c r="BG241" s="2"/>
      <c r="BH241" s="5">
        <f t="shared" si="197"/>
        <v>0</v>
      </c>
      <c r="BI241" s="1"/>
      <c r="BJ241" s="1"/>
    </row>
    <row r="242" spans="1:62" ht="14.4" x14ac:dyDescent="0.3">
      <c r="A242" s="2" t="s">
        <v>53</v>
      </c>
      <c r="B242" s="99" t="s">
        <v>109</v>
      </c>
      <c r="C242" s="99" t="s">
        <v>55</v>
      </c>
      <c r="D242" s="3">
        <f t="shared" si="167"/>
        <v>234</v>
      </c>
      <c r="E242" s="92" t="s">
        <v>541</v>
      </c>
      <c r="F242" s="100" t="s">
        <v>542</v>
      </c>
      <c r="G242" s="19">
        <f t="shared" ref="G242:G305" si="205">AC242+AE242+AG242+AI242+AK242+AM242+AO242+AQ242+AS242+AU242+AW242+AY242+BA242+BC242+BE242+BG242+AA242</f>
        <v>70</v>
      </c>
      <c r="H242" s="100" t="s">
        <v>540</v>
      </c>
      <c r="I242" s="102">
        <v>0.19</v>
      </c>
      <c r="J242" s="56">
        <v>33613.449999999997</v>
      </c>
      <c r="K242" s="5">
        <f>J242*I242</f>
        <v>6386.5554999999995</v>
      </c>
      <c r="L242" s="5">
        <f t="shared" si="147"/>
        <v>40000</v>
      </c>
      <c r="M242" s="57">
        <v>30613.45</v>
      </c>
      <c r="N242" s="5">
        <f t="shared" si="199"/>
        <v>5816.5555000000004</v>
      </c>
      <c r="O242" s="5">
        <f>ROUND((M242+N242),0)</f>
        <v>36430</v>
      </c>
      <c r="P242" s="57">
        <v>27000</v>
      </c>
      <c r="Q242" s="5">
        <f t="shared" si="200"/>
        <v>5130</v>
      </c>
      <c r="R242" s="5">
        <f>ROUND((P242+Q242),0)</f>
        <v>32130</v>
      </c>
      <c r="S242" s="5">
        <f t="shared" si="201"/>
        <v>30408.966666666664</v>
      </c>
      <c r="T242" s="5">
        <f t="shared" si="202"/>
        <v>5777.7036666666663</v>
      </c>
      <c r="U242" s="15">
        <f>ROUND((S242+T242),0)</f>
        <v>36187</v>
      </c>
      <c r="V242" s="15">
        <f t="shared" ref="V242:V305" si="206">+S242*G242</f>
        <v>2128627.6666666665</v>
      </c>
      <c r="W242" s="15">
        <f t="shared" ref="W242:W305" si="207">+V242*I242</f>
        <v>404439.25666666665</v>
      </c>
      <c r="X242" s="15">
        <f t="shared" si="203"/>
        <v>2533090</v>
      </c>
      <c r="Y242" s="5">
        <f t="shared" si="204"/>
        <v>3217.5180220508823</v>
      </c>
      <c r="Z242" s="170">
        <f t="shared" si="150"/>
        <v>8.8913643630333605E-2</v>
      </c>
      <c r="AA242" s="171"/>
      <c r="AB242" s="5">
        <f t="shared" ref="AB242:AB305" si="208">U242*AA242</f>
        <v>0</v>
      </c>
      <c r="AC242" s="19"/>
      <c r="AD242" s="5">
        <f>AC242*U242</f>
        <v>0</v>
      </c>
      <c r="AE242" s="2">
        <v>20</v>
      </c>
      <c r="AF242" s="5">
        <f>AE242*U242</f>
        <v>723740</v>
      </c>
      <c r="AG242" s="2">
        <v>50</v>
      </c>
      <c r="AH242" s="5">
        <f t="shared" si="185"/>
        <v>1809350</v>
      </c>
      <c r="AI242" s="2"/>
      <c r="AJ242" s="5">
        <f>AI242*U242</f>
        <v>0</v>
      </c>
      <c r="AK242" s="2"/>
      <c r="AL242" s="5">
        <f t="shared" si="186"/>
        <v>0</v>
      </c>
      <c r="AM242" s="2"/>
      <c r="AN242" s="5">
        <f t="shared" si="187"/>
        <v>0</v>
      </c>
      <c r="AO242" s="2"/>
      <c r="AP242" s="5">
        <f t="shared" si="188"/>
        <v>0</v>
      </c>
      <c r="AQ242" s="2"/>
      <c r="AR242" s="5">
        <f t="shared" si="189"/>
        <v>0</v>
      </c>
      <c r="AS242" s="29"/>
      <c r="AT242" s="30">
        <f t="shared" si="190"/>
        <v>0</v>
      </c>
      <c r="AU242" s="2"/>
      <c r="AV242" s="5">
        <f t="shared" si="191"/>
        <v>0</v>
      </c>
      <c r="AW242" s="2"/>
      <c r="AX242" s="5">
        <f t="shared" si="192"/>
        <v>0</v>
      </c>
      <c r="AY242" s="55"/>
      <c r="AZ242" s="5">
        <f t="shared" si="193"/>
        <v>0</v>
      </c>
      <c r="BA242" s="2"/>
      <c r="BB242" s="5">
        <f t="shared" si="194"/>
        <v>0</v>
      </c>
      <c r="BC242" s="2"/>
      <c r="BD242" s="5">
        <f t="shared" si="195"/>
        <v>0</v>
      </c>
      <c r="BE242" s="2"/>
      <c r="BF242" s="5">
        <f t="shared" si="196"/>
        <v>0</v>
      </c>
      <c r="BG242" s="2"/>
      <c r="BH242" s="5">
        <f t="shared" si="197"/>
        <v>0</v>
      </c>
      <c r="BI242" s="1"/>
      <c r="BJ242" s="1"/>
    </row>
    <row r="243" spans="1:62" ht="14.4" x14ac:dyDescent="0.3">
      <c r="A243" s="2" t="s">
        <v>53</v>
      </c>
      <c r="B243" s="99" t="s">
        <v>109</v>
      </c>
      <c r="C243" s="99" t="s">
        <v>55</v>
      </c>
      <c r="D243" s="3">
        <f t="shared" si="167"/>
        <v>235</v>
      </c>
      <c r="E243" s="92" t="s">
        <v>543</v>
      </c>
      <c r="F243" s="100" t="s">
        <v>544</v>
      </c>
      <c r="G243" s="19">
        <f t="shared" si="205"/>
        <v>100</v>
      </c>
      <c r="H243" s="100" t="s">
        <v>58</v>
      </c>
      <c r="I243" s="102">
        <v>0.19</v>
      </c>
      <c r="J243" s="56">
        <v>16806.72</v>
      </c>
      <c r="K243" s="5">
        <f t="shared" si="198"/>
        <v>3193.2768000000001</v>
      </c>
      <c r="L243" s="5">
        <f t="shared" si="147"/>
        <v>20000</v>
      </c>
      <c r="M243" s="57">
        <v>19327.73</v>
      </c>
      <c r="N243" s="5">
        <f t="shared" si="199"/>
        <v>3672.2687000000001</v>
      </c>
      <c r="O243" s="5">
        <f t="shared" ref="O243:O306" si="209">ROUND((M243+N243),0)</f>
        <v>23000</v>
      </c>
      <c r="P243" s="57">
        <v>17865.55</v>
      </c>
      <c r="Q243" s="5">
        <f t="shared" si="200"/>
        <v>3394.4544999999998</v>
      </c>
      <c r="R243" s="5">
        <f t="shared" ref="R243:R306" si="210">ROUND((P243+Q243),0)</f>
        <v>21260</v>
      </c>
      <c r="S243" s="5">
        <f t="shared" si="201"/>
        <v>18000</v>
      </c>
      <c r="T243" s="5">
        <f t="shared" si="202"/>
        <v>3420</v>
      </c>
      <c r="U243" s="15">
        <f>ROUND((S243+T243),0)</f>
        <v>21420</v>
      </c>
      <c r="V243" s="15">
        <f t="shared" si="206"/>
        <v>1800000</v>
      </c>
      <c r="W243" s="15">
        <f t="shared" si="207"/>
        <v>342000</v>
      </c>
      <c r="X243" s="15">
        <f t="shared" si="203"/>
        <v>2142000</v>
      </c>
      <c r="Y243" s="5">
        <f t="shared" si="204"/>
        <v>1229.9593489217439</v>
      </c>
      <c r="Z243" s="170">
        <f t="shared" si="150"/>
        <v>5.7421071378232671E-2</v>
      </c>
      <c r="AA243" s="171"/>
      <c r="AB243" s="5">
        <f t="shared" si="208"/>
        <v>0</v>
      </c>
      <c r="AC243" s="19">
        <v>0</v>
      </c>
      <c r="AD243" s="5">
        <f t="shared" ref="AD243:AD306" si="211">AC243*U243</f>
        <v>0</v>
      </c>
      <c r="AE243" s="2"/>
      <c r="AF243" s="5"/>
      <c r="AG243" s="2">
        <v>100</v>
      </c>
      <c r="AH243" s="5">
        <f t="shared" si="185"/>
        <v>2142000</v>
      </c>
      <c r="AI243" s="2"/>
      <c r="AJ243" s="5">
        <f>AI243*U243</f>
        <v>0</v>
      </c>
      <c r="AK243" s="2"/>
      <c r="AL243" s="5">
        <f t="shared" si="186"/>
        <v>0</v>
      </c>
      <c r="AM243" s="2"/>
      <c r="AN243" s="5">
        <f t="shared" si="187"/>
        <v>0</v>
      </c>
      <c r="AO243" s="2"/>
      <c r="AP243" s="5">
        <f t="shared" si="188"/>
        <v>0</v>
      </c>
      <c r="AQ243" s="2"/>
      <c r="AR243" s="5">
        <f t="shared" si="189"/>
        <v>0</v>
      </c>
      <c r="AS243" s="29"/>
      <c r="AT243" s="30">
        <f t="shared" si="190"/>
        <v>0</v>
      </c>
      <c r="AU243" s="2"/>
      <c r="AV243" s="5">
        <f t="shared" si="191"/>
        <v>0</v>
      </c>
      <c r="AW243" s="2"/>
      <c r="AX243" s="5">
        <f t="shared" si="192"/>
        <v>0</v>
      </c>
      <c r="AY243" s="55"/>
      <c r="AZ243" s="5">
        <f t="shared" si="193"/>
        <v>0</v>
      </c>
      <c r="BA243" s="2"/>
      <c r="BB243" s="5">
        <f t="shared" si="194"/>
        <v>0</v>
      </c>
      <c r="BC243" s="2"/>
      <c r="BD243" s="5">
        <f t="shared" si="195"/>
        <v>0</v>
      </c>
      <c r="BE243" s="2"/>
      <c r="BF243" s="5">
        <f t="shared" si="196"/>
        <v>0</v>
      </c>
      <c r="BG243" s="2"/>
      <c r="BH243" s="5">
        <f t="shared" si="197"/>
        <v>0</v>
      </c>
      <c r="BI243" s="1"/>
      <c r="BJ243" s="1"/>
    </row>
    <row r="244" spans="1:62" ht="14.4" x14ac:dyDescent="0.3">
      <c r="A244" s="2" t="s">
        <v>53</v>
      </c>
      <c r="B244" s="99" t="s">
        <v>109</v>
      </c>
      <c r="C244" s="99" t="s">
        <v>55</v>
      </c>
      <c r="D244" s="3">
        <f t="shared" si="167"/>
        <v>236</v>
      </c>
      <c r="E244" s="92" t="s">
        <v>545</v>
      </c>
      <c r="F244" s="100" t="s">
        <v>546</v>
      </c>
      <c r="G244" s="19">
        <f t="shared" si="205"/>
        <v>100</v>
      </c>
      <c r="H244" s="100" t="s">
        <v>42</v>
      </c>
      <c r="I244" s="102">
        <v>0.19</v>
      </c>
      <c r="J244" s="37">
        <v>11344.54</v>
      </c>
      <c r="K244" s="8">
        <f t="shared" si="198"/>
        <v>2155.4626000000003</v>
      </c>
      <c r="L244" s="8">
        <f t="shared" ref="L244:L307" si="212">ROUND((K244+J244),0)</f>
        <v>13500</v>
      </c>
      <c r="M244" s="40">
        <v>15882.35</v>
      </c>
      <c r="N244" s="10">
        <f t="shared" si="199"/>
        <v>3017.6465000000003</v>
      </c>
      <c r="O244" s="10">
        <f t="shared" si="209"/>
        <v>18900</v>
      </c>
      <c r="P244" s="42">
        <v>11773.11</v>
      </c>
      <c r="Q244" s="12">
        <f t="shared" si="200"/>
        <v>2236.8909000000003</v>
      </c>
      <c r="R244" s="12">
        <f t="shared" si="210"/>
        <v>14010</v>
      </c>
      <c r="S244" s="5">
        <f t="shared" si="201"/>
        <v>13000</v>
      </c>
      <c r="T244" s="5">
        <f t="shared" si="202"/>
        <v>2470</v>
      </c>
      <c r="U244" s="15">
        <f t="shared" ref="U244:U307" si="213">ROUND((S244+T244),0)</f>
        <v>15470</v>
      </c>
      <c r="V244" s="15">
        <f t="shared" si="206"/>
        <v>1300000</v>
      </c>
      <c r="W244" s="15">
        <f t="shared" si="207"/>
        <v>247000</v>
      </c>
      <c r="X244" s="15">
        <f t="shared" si="203"/>
        <v>1547000</v>
      </c>
      <c r="Y244" s="16">
        <f t="shared" si="204"/>
        <v>2434.2966129870042</v>
      </c>
      <c r="Z244" s="17">
        <f t="shared" ref="Z244:Z307" si="214">Y244/U244</f>
        <v>0.15735595429780247</v>
      </c>
      <c r="AA244" s="144"/>
      <c r="AB244" s="139">
        <f t="shared" si="208"/>
        <v>0</v>
      </c>
      <c r="AC244" s="18">
        <v>0</v>
      </c>
      <c r="AD244" s="8">
        <f t="shared" si="211"/>
        <v>0</v>
      </c>
      <c r="AF244" s="21"/>
      <c r="AG244" s="20">
        <v>100</v>
      </c>
      <c r="AH244" s="21">
        <f t="shared" si="185"/>
        <v>1547000</v>
      </c>
      <c r="AJ244" s="21">
        <f t="shared" si="165"/>
        <v>0</v>
      </c>
      <c r="AL244" s="16">
        <f t="shared" si="186"/>
        <v>0</v>
      </c>
      <c r="AN244" s="16">
        <f t="shared" si="187"/>
        <v>0</v>
      </c>
      <c r="AP244" s="16">
        <f t="shared" si="188"/>
        <v>0</v>
      </c>
      <c r="AR244" s="24">
        <f t="shared" si="189"/>
        <v>0</v>
      </c>
      <c r="AT244" s="26">
        <f t="shared" si="190"/>
        <v>0</v>
      </c>
      <c r="AV244" s="28">
        <f t="shared" si="191"/>
        <v>0</v>
      </c>
      <c r="AX244" s="32">
        <f t="shared" si="192"/>
        <v>0</v>
      </c>
      <c r="AY244" s="54"/>
      <c r="AZ244" s="32">
        <f t="shared" si="193"/>
        <v>0</v>
      </c>
      <c r="BB244" s="32">
        <f t="shared" si="194"/>
        <v>0</v>
      </c>
      <c r="BD244" s="34">
        <f t="shared" si="195"/>
        <v>0</v>
      </c>
      <c r="BF244" s="34">
        <f t="shared" si="196"/>
        <v>0</v>
      </c>
      <c r="BH244" s="34">
        <f t="shared" si="197"/>
        <v>0</v>
      </c>
      <c r="BI244" s="1"/>
      <c r="BJ244" s="1"/>
    </row>
    <row r="245" spans="1:62" ht="14.4" x14ac:dyDescent="0.3">
      <c r="A245" s="2" t="s">
        <v>53</v>
      </c>
      <c r="B245" s="99" t="s">
        <v>109</v>
      </c>
      <c r="C245" s="99" t="s">
        <v>55</v>
      </c>
      <c r="D245" s="3">
        <f t="shared" si="167"/>
        <v>237</v>
      </c>
      <c r="E245" s="92" t="s">
        <v>547</v>
      </c>
      <c r="F245" s="100" t="s">
        <v>548</v>
      </c>
      <c r="G245" s="19">
        <f t="shared" si="205"/>
        <v>50</v>
      </c>
      <c r="H245" s="100" t="s">
        <v>58</v>
      </c>
      <c r="I245" s="102">
        <v>0.19</v>
      </c>
      <c r="J245" s="37">
        <v>26470.59</v>
      </c>
      <c r="K245" s="8">
        <f t="shared" si="198"/>
        <v>5029.4121000000005</v>
      </c>
      <c r="L245" s="8">
        <f t="shared" si="212"/>
        <v>31500</v>
      </c>
      <c r="M245" s="40">
        <v>27731.09</v>
      </c>
      <c r="N245" s="10">
        <f t="shared" si="199"/>
        <v>5268.9071000000004</v>
      </c>
      <c r="O245" s="10">
        <f t="shared" si="209"/>
        <v>33000</v>
      </c>
      <c r="P245" s="42">
        <v>27731.09</v>
      </c>
      <c r="Q245" s="12">
        <f t="shared" si="200"/>
        <v>5268.9071000000004</v>
      </c>
      <c r="R245" s="12">
        <f t="shared" si="210"/>
        <v>33000</v>
      </c>
      <c r="S245" s="5">
        <f t="shared" si="201"/>
        <v>27310.923333333336</v>
      </c>
      <c r="T245" s="5">
        <f t="shared" si="202"/>
        <v>5189.0754333333343</v>
      </c>
      <c r="U245" s="15">
        <f t="shared" si="213"/>
        <v>32500</v>
      </c>
      <c r="V245" s="15">
        <f t="shared" si="206"/>
        <v>1365546.1666666667</v>
      </c>
      <c r="W245" s="15">
        <f t="shared" si="207"/>
        <v>259453.7716666667</v>
      </c>
      <c r="X245" s="15">
        <f t="shared" si="203"/>
        <v>1625000</v>
      </c>
      <c r="Y245" s="16">
        <f t="shared" si="204"/>
        <v>707.10678118654755</v>
      </c>
      <c r="Z245" s="17">
        <f t="shared" si="214"/>
        <v>2.1757131728816846E-2</v>
      </c>
      <c r="AA245" s="144"/>
      <c r="AB245" s="139">
        <f t="shared" si="208"/>
        <v>0</v>
      </c>
      <c r="AC245" s="18">
        <v>0</v>
      </c>
      <c r="AD245" s="8">
        <f t="shared" si="211"/>
        <v>0</v>
      </c>
      <c r="AF245" s="21"/>
      <c r="AG245" s="20">
        <v>50</v>
      </c>
      <c r="AH245" s="21">
        <f>AG245*U245</f>
        <v>1625000</v>
      </c>
      <c r="AJ245" s="21">
        <f t="shared" si="165"/>
        <v>0</v>
      </c>
      <c r="AL245" s="16">
        <f t="shared" si="186"/>
        <v>0</v>
      </c>
      <c r="AN245" s="16">
        <f t="shared" si="187"/>
        <v>0</v>
      </c>
      <c r="AP245" s="16">
        <f t="shared" si="188"/>
        <v>0</v>
      </c>
      <c r="AR245" s="24">
        <f t="shared" si="189"/>
        <v>0</v>
      </c>
      <c r="AT245" s="26">
        <f t="shared" si="190"/>
        <v>0</v>
      </c>
      <c r="AV245" s="28">
        <f t="shared" si="191"/>
        <v>0</v>
      </c>
      <c r="AX245" s="32">
        <f t="shared" si="192"/>
        <v>0</v>
      </c>
      <c r="AY245" s="54"/>
      <c r="AZ245" s="32">
        <f t="shared" si="193"/>
        <v>0</v>
      </c>
      <c r="BB245" s="32">
        <f t="shared" si="194"/>
        <v>0</v>
      </c>
      <c r="BD245" s="34">
        <f t="shared" si="195"/>
        <v>0</v>
      </c>
      <c r="BF245" s="34">
        <f t="shared" si="196"/>
        <v>0</v>
      </c>
      <c r="BH245" s="34">
        <f t="shared" si="197"/>
        <v>0</v>
      </c>
      <c r="BI245" s="1"/>
      <c r="BJ245" s="1"/>
    </row>
    <row r="246" spans="1:62" ht="14.4" x14ac:dyDescent="0.3">
      <c r="A246" s="2" t="s">
        <v>53</v>
      </c>
      <c r="B246" s="99" t="s">
        <v>109</v>
      </c>
      <c r="C246" s="99" t="s">
        <v>55</v>
      </c>
      <c r="D246" s="3">
        <f t="shared" ref="D246:D309" si="215">1+D245</f>
        <v>238</v>
      </c>
      <c r="E246" s="92" t="s">
        <v>549</v>
      </c>
      <c r="F246" s="100" t="s">
        <v>550</v>
      </c>
      <c r="G246" s="19">
        <f t="shared" si="205"/>
        <v>50</v>
      </c>
      <c r="H246" s="100" t="s">
        <v>551</v>
      </c>
      <c r="I246" s="102">
        <v>0.19</v>
      </c>
      <c r="J246" s="37">
        <v>15546.22</v>
      </c>
      <c r="K246" s="8">
        <f t="shared" si="198"/>
        <v>2953.7817999999997</v>
      </c>
      <c r="L246" s="8">
        <f t="shared" si="212"/>
        <v>18500</v>
      </c>
      <c r="M246" s="40">
        <v>17647.060000000001</v>
      </c>
      <c r="N246" s="10">
        <f t="shared" si="199"/>
        <v>3352.9414000000002</v>
      </c>
      <c r="O246" s="10">
        <f t="shared" si="209"/>
        <v>21000</v>
      </c>
      <c r="P246" s="42">
        <v>14806.72</v>
      </c>
      <c r="Q246" s="12">
        <f t="shared" si="200"/>
        <v>2813.2768000000001</v>
      </c>
      <c r="R246" s="12">
        <f t="shared" si="210"/>
        <v>17620</v>
      </c>
      <c r="S246" s="5">
        <f t="shared" si="201"/>
        <v>16000</v>
      </c>
      <c r="T246" s="5">
        <f t="shared" si="202"/>
        <v>3040</v>
      </c>
      <c r="U246" s="15">
        <f t="shared" si="213"/>
        <v>19040</v>
      </c>
      <c r="V246" s="15">
        <f t="shared" si="206"/>
        <v>800000</v>
      </c>
      <c r="W246" s="15">
        <f t="shared" si="207"/>
        <v>152000</v>
      </c>
      <c r="X246" s="15">
        <f t="shared" si="203"/>
        <v>952000</v>
      </c>
      <c r="Y246" s="16">
        <f t="shared" si="204"/>
        <v>1431.7355435507868</v>
      </c>
      <c r="Z246" s="17">
        <f t="shared" si="214"/>
        <v>7.5196194514221992E-2</v>
      </c>
      <c r="AA246" s="144"/>
      <c r="AB246" s="139">
        <f t="shared" si="208"/>
        <v>0</v>
      </c>
      <c r="AC246" s="18">
        <v>0</v>
      </c>
      <c r="AD246" s="8">
        <f t="shared" si="211"/>
        <v>0</v>
      </c>
      <c r="AF246" s="21"/>
      <c r="AG246" s="20">
        <v>50</v>
      </c>
      <c r="AH246" s="21">
        <f t="shared" ref="AH246:AH309" si="216">AG246*U246</f>
        <v>952000</v>
      </c>
      <c r="AJ246" s="21">
        <f t="shared" si="165"/>
        <v>0</v>
      </c>
      <c r="AL246" s="16">
        <f t="shared" si="186"/>
        <v>0</v>
      </c>
      <c r="AN246" s="16">
        <f t="shared" si="187"/>
        <v>0</v>
      </c>
      <c r="AP246" s="16">
        <f t="shared" si="188"/>
        <v>0</v>
      </c>
      <c r="AR246" s="24">
        <f t="shared" si="189"/>
        <v>0</v>
      </c>
      <c r="AT246" s="26">
        <f t="shared" si="190"/>
        <v>0</v>
      </c>
      <c r="AV246" s="28">
        <f t="shared" si="191"/>
        <v>0</v>
      </c>
      <c r="AX246" s="32">
        <f t="shared" si="192"/>
        <v>0</v>
      </c>
      <c r="AY246" s="54"/>
      <c r="AZ246" s="32">
        <f t="shared" si="193"/>
        <v>0</v>
      </c>
      <c r="BB246" s="32">
        <f t="shared" si="194"/>
        <v>0</v>
      </c>
      <c r="BD246" s="34">
        <f t="shared" si="195"/>
        <v>0</v>
      </c>
      <c r="BF246" s="34">
        <f t="shared" si="196"/>
        <v>0</v>
      </c>
      <c r="BH246" s="34">
        <f t="shared" si="197"/>
        <v>0</v>
      </c>
      <c r="BI246" s="1"/>
      <c r="BJ246" s="1"/>
    </row>
    <row r="247" spans="1:62" ht="14.4" x14ac:dyDescent="0.3">
      <c r="A247" s="2" t="s">
        <v>53</v>
      </c>
      <c r="B247" s="99" t="s">
        <v>109</v>
      </c>
      <c r="C247" s="99" t="s">
        <v>55</v>
      </c>
      <c r="D247" s="3">
        <f t="shared" si="215"/>
        <v>239</v>
      </c>
      <c r="E247" s="92" t="s">
        <v>552</v>
      </c>
      <c r="F247" s="100" t="s">
        <v>552</v>
      </c>
      <c r="G247" s="19">
        <f t="shared" si="205"/>
        <v>50</v>
      </c>
      <c r="H247" s="100" t="s">
        <v>553</v>
      </c>
      <c r="I247" s="102">
        <v>0.19</v>
      </c>
      <c r="J247" s="37">
        <v>21848.74</v>
      </c>
      <c r="K247" s="8">
        <f t="shared" si="198"/>
        <v>4151.2606000000005</v>
      </c>
      <c r="L247" s="8">
        <f t="shared" si="212"/>
        <v>26000</v>
      </c>
      <c r="M247" s="40">
        <v>25210.080000000002</v>
      </c>
      <c r="N247" s="10">
        <f t="shared" si="199"/>
        <v>4789.9152000000004</v>
      </c>
      <c r="O247" s="10">
        <f t="shared" si="209"/>
        <v>30000</v>
      </c>
      <c r="P247" s="42">
        <v>21941.18</v>
      </c>
      <c r="Q247" s="12">
        <f t="shared" si="200"/>
        <v>4168.8242</v>
      </c>
      <c r="R247" s="12">
        <f t="shared" si="210"/>
        <v>26110</v>
      </c>
      <c r="S247" s="5">
        <f t="shared" si="201"/>
        <v>23000</v>
      </c>
      <c r="T247" s="5">
        <f t="shared" si="202"/>
        <v>4370</v>
      </c>
      <c r="U247" s="15">
        <f t="shared" si="213"/>
        <v>27370</v>
      </c>
      <c r="V247" s="15">
        <f t="shared" si="206"/>
        <v>1150000</v>
      </c>
      <c r="W247" s="15">
        <f t="shared" si="207"/>
        <v>218500</v>
      </c>
      <c r="X247" s="15">
        <f t="shared" si="203"/>
        <v>1368500</v>
      </c>
      <c r="Y247" s="16">
        <f t="shared" si="204"/>
        <v>1860.2329603215471</v>
      </c>
      <c r="Z247" s="17">
        <f t="shared" si="214"/>
        <v>6.7966129350440163E-2</v>
      </c>
      <c r="AA247" s="144"/>
      <c r="AB247" s="139">
        <f t="shared" si="208"/>
        <v>0</v>
      </c>
      <c r="AC247" s="18">
        <v>0</v>
      </c>
      <c r="AD247" s="8">
        <f t="shared" si="211"/>
        <v>0</v>
      </c>
      <c r="AF247" s="21"/>
      <c r="AG247" s="20">
        <v>50</v>
      </c>
      <c r="AH247" s="21">
        <f t="shared" si="216"/>
        <v>1368500</v>
      </c>
      <c r="AJ247" s="21">
        <f t="shared" ref="AJ247:AJ310" si="217">AI247*U247</f>
        <v>0</v>
      </c>
      <c r="AL247" s="16">
        <f t="shared" si="186"/>
        <v>0</v>
      </c>
      <c r="AN247" s="16">
        <f t="shared" si="187"/>
        <v>0</v>
      </c>
      <c r="AP247" s="16">
        <f t="shared" si="188"/>
        <v>0</v>
      </c>
      <c r="AR247" s="24">
        <f t="shared" si="189"/>
        <v>0</v>
      </c>
      <c r="AT247" s="26">
        <f t="shared" si="190"/>
        <v>0</v>
      </c>
      <c r="AV247" s="28">
        <f t="shared" si="191"/>
        <v>0</v>
      </c>
      <c r="AX247" s="32">
        <f t="shared" si="192"/>
        <v>0</v>
      </c>
      <c r="AY247" s="54"/>
      <c r="AZ247" s="32">
        <f t="shared" si="193"/>
        <v>0</v>
      </c>
      <c r="BB247" s="32">
        <f t="shared" si="194"/>
        <v>0</v>
      </c>
      <c r="BD247" s="34">
        <f t="shared" si="195"/>
        <v>0</v>
      </c>
      <c r="BF247" s="34">
        <f t="shared" si="196"/>
        <v>0</v>
      </c>
      <c r="BH247" s="34">
        <f t="shared" si="197"/>
        <v>0</v>
      </c>
      <c r="BI247" s="1"/>
      <c r="BJ247" s="1"/>
    </row>
    <row r="248" spans="1:62" ht="14.4" x14ac:dyDescent="0.3">
      <c r="A248" s="2" t="s">
        <v>53</v>
      </c>
      <c r="B248" s="99" t="s">
        <v>109</v>
      </c>
      <c r="C248" s="99" t="s">
        <v>55</v>
      </c>
      <c r="D248" s="3">
        <f t="shared" si="215"/>
        <v>240</v>
      </c>
      <c r="E248" s="92" t="s">
        <v>554</v>
      </c>
      <c r="F248" s="100" t="s">
        <v>555</v>
      </c>
      <c r="G248" s="19">
        <f t="shared" si="205"/>
        <v>50</v>
      </c>
      <c r="H248" s="100" t="s">
        <v>556</v>
      </c>
      <c r="I248" s="102">
        <v>0.19</v>
      </c>
      <c r="J248" s="37">
        <v>64705.88</v>
      </c>
      <c r="K248" s="8">
        <f t="shared" si="198"/>
        <v>12294.117199999999</v>
      </c>
      <c r="L248" s="8">
        <f t="shared" si="212"/>
        <v>77000</v>
      </c>
      <c r="M248" s="40">
        <v>67226.89</v>
      </c>
      <c r="N248" s="10">
        <f t="shared" si="199"/>
        <v>12773.1091</v>
      </c>
      <c r="O248" s="10">
        <f t="shared" si="209"/>
        <v>80000</v>
      </c>
      <c r="P248" s="42">
        <v>63067.23</v>
      </c>
      <c r="Q248" s="12">
        <f t="shared" si="200"/>
        <v>11982.773700000002</v>
      </c>
      <c r="R248" s="12">
        <f t="shared" si="210"/>
        <v>75050</v>
      </c>
      <c r="S248" s="5">
        <f t="shared" si="201"/>
        <v>65000</v>
      </c>
      <c r="T248" s="5">
        <f t="shared" si="202"/>
        <v>12350</v>
      </c>
      <c r="U248" s="15">
        <f t="shared" si="213"/>
        <v>77350</v>
      </c>
      <c r="V248" s="15">
        <f t="shared" si="206"/>
        <v>3250000</v>
      </c>
      <c r="W248" s="15">
        <f t="shared" si="207"/>
        <v>617500</v>
      </c>
      <c r="X248" s="15">
        <f t="shared" si="203"/>
        <v>3867500</v>
      </c>
      <c r="Y248" s="16">
        <f t="shared" si="204"/>
        <v>2035.9273071502332</v>
      </c>
      <c r="Z248" s="17">
        <f t="shared" si="214"/>
        <v>2.6320973589531133E-2</v>
      </c>
      <c r="AA248" s="144"/>
      <c r="AB248" s="139">
        <f t="shared" si="208"/>
        <v>0</v>
      </c>
      <c r="AC248" s="18">
        <v>0</v>
      </c>
      <c r="AD248" s="8">
        <f t="shared" si="211"/>
        <v>0</v>
      </c>
      <c r="AF248" s="21"/>
      <c r="AG248" s="20">
        <v>50</v>
      </c>
      <c r="AH248" s="21">
        <f t="shared" si="216"/>
        <v>3867500</v>
      </c>
      <c r="AJ248" s="21">
        <f t="shared" si="217"/>
        <v>0</v>
      </c>
      <c r="AL248" s="16">
        <f t="shared" si="186"/>
        <v>0</v>
      </c>
      <c r="AN248" s="16">
        <f t="shared" si="187"/>
        <v>0</v>
      </c>
      <c r="AP248" s="16">
        <f t="shared" si="188"/>
        <v>0</v>
      </c>
      <c r="AR248" s="24">
        <f t="shared" si="189"/>
        <v>0</v>
      </c>
      <c r="AT248" s="26">
        <f t="shared" si="190"/>
        <v>0</v>
      </c>
      <c r="AV248" s="28">
        <f t="shared" si="191"/>
        <v>0</v>
      </c>
      <c r="AX248" s="32">
        <f t="shared" si="192"/>
        <v>0</v>
      </c>
      <c r="AY248" s="54"/>
      <c r="AZ248" s="32">
        <f t="shared" si="193"/>
        <v>0</v>
      </c>
      <c r="BB248" s="32">
        <f t="shared" si="194"/>
        <v>0</v>
      </c>
      <c r="BD248" s="34">
        <f t="shared" si="195"/>
        <v>0</v>
      </c>
      <c r="BF248" s="34">
        <f t="shared" si="196"/>
        <v>0</v>
      </c>
      <c r="BH248" s="34">
        <f t="shared" si="197"/>
        <v>0</v>
      </c>
      <c r="BI248" s="1"/>
      <c r="BJ248" s="1"/>
    </row>
    <row r="249" spans="1:62" ht="14.4" x14ac:dyDescent="0.3">
      <c r="A249" s="2" t="s">
        <v>53</v>
      </c>
      <c r="B249" s="99" t="s">
        <v>109</v>
      </c>
      <c r="C249" s="99" t="s">
        <v>55</v>
      </c>
      <c r="D249" s="3">
        <f t="shared" si="215"/>
        <v>241</v>
      </c>
      <c r="E249" s="92" t="s">
        <v>557</v>
      </c>
      <c r="F249" s="100" t="s">
        <v>558</v>
      </c>
      <c r="G249" s="19">
        <f t="shared" si="205"/>
        <v>50</v>
      </c>
      <c r="H249" s="100" t="s">
        <v>553</v>
      </c>
      <c r="I249" s="102">
        <v>0.19</v>
      </c>
      <c r="J249" s="37">
        <v>17647.060000000001</v>
      </c>
      <c r="K249" s="8">
        <f t="shared" si="198"/>
        <v>3352.9414000000002</v>
      </c>
      <c r="L249" s="8">
        <f t="shared" si="212"/>
        <v>21000</v>
      </c>
      <c r="M249" s="40">
        <v>19495.8</v>
      </c>
      <c r="N249" s="10">
        <f t="shared" si="199"/>
        <v>3704.2019999999998</v>
      </c>
      <c r="O249" s="10">
        <f t="shared" si="209"/>
        <v>23200</v>
      </c>
      <c r="P249" s="42">
        <v>16857.14</v>
      </c>
      <c r="Q249" s="12">
        <f t="shared" si="200"/>
        <v>3202.8566000000001</v>
      </c>
      <c r="R249" s="12">
        <f t="shared" si="210"/>
        <v>20060</v>
      </c>
      <c r="S249" s="5">
        <f t="shared" si="201"/>
        <v>18000</v>
      </c>
      <c r="T249" s="5">
        <f t="shared" si="202"/>
        <v>3420</v>
      </c>
      <c r="U249" s="15">
        <f t="shared" si="213"/>
        <v>21420</v>
      </c>
      <c r="V249" s="15">
        <f t="shared" si="206"/>
        <v>900000</v>
      </c>
      <c r="W249" s="15">
        <f t="shared" si="207"/>
        <v>171000</v>
      </c>
      <c r="X249" s="15">
        <f t="shared" si="203"/>
        <v>1071000</v>
      </c>
      <c r="Y249" s="16">
        <f t="shared" si="204"/>
        <v>1315.8520686865477</v>
      </c>
      <c r="Z249" s="17">
        <f t="shared" si="214"/>
        <v>6.1431002272948072E-2</v>
      </c>
      <c r="AA249" s="144"/>
      <c r="AB249" s="139">
        <f t="shared" si="208"/>
        <v>0</v>
      </c>
      <c r="AC249" s="18">
        <v>0</v>
      </c>
      <c r="AD249" s="8">
        <f t="shared" si="211"/>
        <v>0</v>
      </c>
      <c r="AF249" s="21"/>
      <c r="AG249" s="20">
        <v>50</v>
      </c>
      <c r="AH249" s="21">
        <f t="shared" si="216"/>
        <v>1071000</v>
      </c>
      <c r="AJ249" s="21">
        <f t="shared" si="217"/>
        <v>0</v>
      </c>
      <c r="AL249" s="16">
        <f t="shared" si="186"/>
        <v>0</v>
      </c>
      <c r="AN249" s="16">
        <f t="shared" si="187"/>
        <v>0</v>
      </c>
      <c r="AP249" s="16">
        <f t="shared" si="188"/>
        <v>0</v>
      </c>
      <c r="AR249" s="24">
        <f t="shared" si="189"/>
        <v>0</v>
      </c>
      <c r="AT249" s="26">
        <f t="shared" si="190"/>
        <v>0</v>
      </c>
      <c r="AV249" s="28">
        <f t="shared" si="191"/>
        <v>0</v>
      </c>
      <c r="AX249" s="32">
        <f t="shared" si="192"/>
        <v>0</v>
      </c>
      <c r="AY249" s="54"/>
      <c r="AZ249" s="32">
        <f t="shared" si="193"/>
        <v>0</v>
      </c>
      <c r="BB249" s="32">
        <f t="shared" si="194"/>
        <v>0</v>
      </c>
      <c r="BD249" s="34">
        <f t="shared" si="195"/>
        <v>0</v>
      </c>
      <c r="BF249" s="34">
        <f t="shared" si="196"/>
        <v>0</v>
      </c>
      <c r="BH249" s="34">
        <f t="shared" si="197"/>
        <v>0</v>
      </c>
      <c r="BI249" s="1"/>
      <c r="BJ249" s="1"/>
    </row>
    <row r="250" spans="1:62" ht="14.4" x14ac:dyDescent="0.3">
      <c r="A250" s="2" t="s">
        <v>53</v>
      </c>
      <c r="B250" s="99" t="s">
        <v>109</v>
      </c>
      <c r="C250" s="99" t="s">
        <v>55</v>
      </c>
      <c r="D250" s="3">
        <f t="shared" si="215"/>
        <v>242</v>
      </c>
      <c r="E250" s="92" t="s">
        <v>559</v>
      </c>
      <c r="F250" s="100" t="s">
        <v>559</v>
      </c>
      <c r="G250" s="19">
        <f t="shared" si="205"/>
        <v>10</v>
      </c>
      <c r="H250" s="100" t="s">
        <v>58</v>
      </c>
      <c r="I250" s="102">
        <v>0.19</v>
      </c>
      <c r="J250" s="37">
        <v>8403.36</v>
      </c>
      <c r="K250" s="8">
        <f t="shared" si="198"/>
        <v>1596.6384</v>
      </c>
      <c r="L250" s="8">
        <f t="shared" si="212"/>
        <v>10000</v>
      </c>
      <c r="M250" s="40">
        <v>6722.69</v>
      </c>
      <c r="N250" s="10">
        <f t="shared" si="199"/>
        <v>1277.3110999999999</v>
      </c>
      <c r="O250" s="10">
        <f t="shared" si="209"/>
        <v>8000</v>
      </c>
      <c r="P250" s="42">
        <v>5873.95</v>
      </c>
      <c r="Q250" s="12">
        <f t="shared" si="200"/>
        <v>1116.0505000000001</v>
      </c>
      <c r="R250" s="12">
        <f t="shared" si="210"/>
        <v>6990</v>
      </c>
      <c r="S250" s="5">
        <f t="shared" si="201"/>
        <v>7000</v>
      </c>
      <c r="T250" s="5">
        <f t="shared" si="202"/>
        <v>1330</v>
      </c>
      <c r="U250" s="15">
        <f t="shared" si="213"/>
        <v>8330</v>
      </c>
      <c r="V250" s="15">
        <f t="shared" si="206"/>
        <v>70000</v>
      </c>
      <c r="W250" s="15">
        <f t="shared" si="207"/>
        <v>13300</v>
      </c>
      <c r="X250" s="15">
        <f t="shared" si="203"/>
        <v>83300</v>
      </c>
      <c r="Y250" s="16">
        <f t="shared" si="204"/>
        <v>1250.7864192845502</v>
      </c>
      <c r="Z250" s="17">
        <f t="shared" si="214"/>
        <v>0.15015443208698082</v>
      </c>
      <c r="AA250" s="144"/>
      <c r="AB250" s="139">
        <f t="shared" si="208"/>
        <v>0</v>
      </c>
      <c r="AC250" s="18">
        <v>0</v>
      </c>
      <c r="AD250" s="8">
        <f t="shared" si="211"/>
        <v>0</v>
      </c>
      <c r="AF250" s="21"/>
      <c r="AG250" s="20">
        <v>10</v>
      </c>
      <c r="AH250" s="21">
        <f t="shared" si="216"/>
        <v>83300</v>
      </c>
      <c r="AJ250" s="21">
        <f t="shared" si="217"/>
        <v>0</v>
      </c>
      <c r="AL250" s="16">
        <f t="shared" si="186"/>
        <v>0</v>
      </c>
      <c r="AN250" s="16">
        <f t="shared" si="187"/>
        <v>0</v>
      </c>
      <c r="AP250" s="16">
        <f t="shared" si="188"/>
        <v>0</v>
      </c>
      <c r="AR250" s="24">
        <f t="shared" si="189"/>
        <v>0</v>
      </c>
      <c r="AT250" s="26">
        <f t="shared" si="190"/>
        <v>0</v>
      </c>
      <c r="AV250" s="28">
        <f t="shared" si="191"/>
        <v>0</v>
      </c>
      <c r="AX250" s="32">
        <f t="shared" si="192"/>
        <v>0</v>
      </c>
      <c r="AY250" s="54"/>
      <c r="AZ250" s="32">
        <f t="shared" si="193"/>
        <v>0</v>
      </c>
      <c r="BB250" s="32">
        <f t="shared" si="194"/>
        <v>0</v>
      </c>
      <c r="BD250" s="34">
        <f t="shared" si="195"/>
        <v>0</v>
      </c>
      <c r="BF250" s="34">
        <f t="shared" si="196"/>
        <v>0</v>
      </c>
      <c r="BH250" s="34">
        <f t="shared" si="197"/>
        <v>0</v>
      </c>
      <c r="BI250" s="1"/>
      <c r="BJ250" s="1"/>
    </row>
    <row r="251" spans="1:62" ht="14.4" x14ac:dyDescent="0.3">
      <c r="A251" s="2" t="s">
        <v>53</v>
      </c>
      <c r="B251" s="99" t="s">
        <v>109</v>
      </c>
      <c r="C251" s="99" t="s">
        <v>55</v>
      </c>
      <c r="D251" s="3">
        <f t="shared" si="215"/>
        <v>243</v>
      </c>
      <c r="E251" s="92" t="s">
        <v>560</v>
      </c>
      <c r="F251" s="100" t="s">
        <v>561</v>
      </c>
      <c r="G251" s="19">
        <f t="shared" si="205"/>
        <v>30</v>
      </c>
      <c r="H251" s="100" t="s">
        <v>562</v>
      </c>
      <c r="I251" s="102">
        <v>0.19</v>
      </c>
      <c r="J251" s="37">
        <v>92436.97</v>
      </c>
      <c r="K251" s="8">
        <f t="shared" si="198"/>
        <v>17563.024300000001</v>
      </c>
      <c r="L251" s="8">
        <f t="shared" si="212"/>
        <v>110000</v>
      </c>
      <c r="M251" s="40">
        <v>75630.25</v>
      </c>
      <c r="N251" s="10">
        <f t="shared" si="199"/>
        <v>14369.747499999999</v>
      </c>
      <c r="O251" s="10">
        <f t="shared" si="209"/>
        <v>90000</v>
      </c>
      <c r="P251" s="42">
        <v>71932.77</v>
      </c>
      <c r="Q251" s="12">
        <f t="shared" si="200"/>
        <v>13667.2263</v>
      </c>
      <c r="R251" s="12">
        <f t="shared" si="210"/>
        <v>85600</v>
      </c>
      <c r="S251" s="5">
        <f t="shared" si="201"/>
        <v>79999.996666666659</v>
      </c>
      <c r="T251" s="5">
        <f t="shared" si="202"/>
        <v>15199.999366666665</v>
      </c>
      <c r="U251" s="15">
        <f t="shared" si="213"/>
        <v>95200</v>
      </c>
      <c r="V251" s="15">
        <f t="shared" si="206"/>
        <v>2399999.9</v>
      </c>
      <c r="W251" s="15">
        <f t="shared" si="207"/>
        <v>455999.98099999997</v>
      </c>
      <c r="X251" s="15">
        <f t="shared" si="203"/>
        <v>2856000</v>
      </c>
      <c r="Y251" s="16">
        <f t="shared" si="204"/>
        <v>10618.223329101093</v>
      </c>
      <c r="Z251" s="17">
        <f t="shared" si="214"/>
        <v>0.11153595933929719</v>
      </c>
      <c r="AA251" s="144"/>
      <c r="AB251" s="139">
        <f t="shared" si="208"/>
        <v>0</v>
      </c>
      <c r="AC251" s="18">
        <v>0</v>
      </c>
      <c r="AD251" s="8">
        <f t="shared" si="211"/>
        <v>0</v>
      </c>
      <c r="AF251" s="21"/>
      <c r="AG251" s="20">
        <v>30</v>
      </c>
      <c r="AH251" s="21">
        <f t="shared" si="216"/>
        <v>2856000</v>
      </c>
      <c r="AJ251" s="21">
        <f t="shared" si="217"/>
        <v>0</v>
      </c>
      <c r="AL251" s="16">
        <f t="shared" si="186"/>
        <v>0</v>
      </c>
      <c r="AN251" s="16">
        <f t="shared" si="187"/>
        <v>0</v>
      </c>
      <c r="AP251" s="16">
        <f t="shared" si="188"/>
        <v>0</v>
      </c>
      <c r="AR251" s="24">
        <f t="shared" si="189"/>
        <v>0</v>
      </c>
      <c r="AT251" s="26">
        <f t="shared" si="190"/>
        <v>0</v>
      </c>
      <c r="AV251" s="28">
        <f t="shared" si="191"/>
        <v>0</v>
      </c>
      <c r="AX251" s="32">
        <f t="shared" si="192"/>
        <v>0</v>
      </c>
      <c r="AY251" s="54"/>
      <c r="AZ251" s="32">
        <f t="shared" si="193"/>
        <v>0</v>
      </c>
      <c r="BB251" s="32">
        <f t="shared" si="194"/>
        <v>0</v>
      </c>
      <c r="BD251" s="34">
        <f t="shared" si="195"/>
        <v>0</v>
      </c>
      <c r="BF251" s="34">
        <f t="shared" si="196"/>
        <v>0</v>
      </c>
      <c r="BH251" s="34">
        <f t="shared" si="197"/>
        <v>0</v>
      </c>
      <c r="BI251" s="1"/>
      <c r="BJ251" s="1"/>
    </row>
    <row r="252" spans="1:62" ht="14.4" x14ac:dyDescent="0.3">
      <c r="A252" s="2" t="s">
        <v>53</v>
      </c>
      <c r="B252" s="99" t="s">
        <v>109</v>
      </c>
      <c r="C252" s="99" t="s">
        <v>55</v>
      </c>
      <c r="D252" s="3">
        <f t="shared" si="215"/>
        <v>244</v>
      </c>
      <c r="E252" s="92" t="s">
        <v>563</v>
      </c>
      <c r="F252" s="100" t="s">
        <v>564</v>
      </c>
      <c r="G252" s="19">
        <f t="shared" si="205"/>
        <v>150</v>
      </c>
      <c r="H252" s="100" t="s">
        <v>58</v>
      </c>
      <c r="I252" s="102">
        <v>0.19</v>
      </c>
      <c r="J252" s="37">
        <v>10840.34</v>
      </c>
      <c r="K252" s="8">
        <f t="shared" si="198"/>
        <v>2059.6646000000001</v>
      </c>
      <c r="L252" s="8">
        <f t="shared" si="212"/>
        <v>12900</v>
      </c>
      <c r="M252" s="40">
        <v>11764.71</v>
      </c>
      <c r="N252" s="10">
        <f t="shared" si="199"/>
        <v>2235.2948999999999</v>
      </c>
      <c r="O252" s="10">
        <f t="shared" si="209"/>
        <v>14000</v>
      </c>
      <c r="P252" s="42">
        <v>10394.959999999999</v>
      </c>
      <c r="Q252" s="12">
        <f t="shared" si="200"/>
        <v>1975.0423999999998</v>
      </c>
      <c r="R252" s="12">
        <f t="shared" si="210"/>
        <v>12370</v>
      </c>
      <c r="S252" s="5">
        <f t="shared" si="201"/>
        <v>11000.003333333332</v>
      </c>
      <c r="T252" s="5">
        <f t="shared" si="202"/>
        <v>2090.0006333333331</v>
      </c>
      <c r="U252" s="15">
        <f t="shared" si="213"/>
        <v>13090</v>
      </c>
      <c r="V252" s="15">
        <f t="shared" si="206"/>
        <v>1650000.4999999998</v>
      </c>
      <c r="W252" s="15">
        <f t="shared" si="207"/>
        <v>313500.09499999997</v>
      </c>
      <c r="X252" s="15">
        <f t="shared" si="203"/>
        <v>1963500</v>
      </c>
      <c r="Y252" s="16">
        <f t="shared" si="204"/>
        <v>678.87161280073178</v>
      </c>
      <c r="Z252" s="17">
        <f t="shared" si="214"/>
        <v>5.1861849717397386E-2</v>
      </c>
      <c r="AA252" s="144"/>
      <c r="AB252" s="139">
        <f t="shared" si="208"/>
        <v>0</v>
      </c>
      <c r="AC252" s="18">
        <v>0</v>
      </c>
      <c r="AD252" s="8">
        <f t="shared" si="211"/>
        <v>0</v>
      </c>
      <c r="AF252" s="21"/>
      <c r="AG252" s="20">
        <v>150</v>
      </c>
      <c r="AH252" s="21">
        <f t="shared" si="216"/>
        <v>1963500</v>
      </c>
      <c r="AJ252" s="21">
        <f t="shared" si="217"/>
        <v>0</v>
      </c>
      <c r="AL252" s="16">
        <f t="shared" si="186"/>
        <v>0</v>
      </c>
      <c r="AN252" s="16">
        <f t="shared" si="187"/>
        <v>0</v>
      </c>
      <c r="AP252" s="16">
        <f t="shared" si="188"/>
        <v>0</v>
      </c>
      <c r="AR252" s="24">
        <f t="shared" si="189"/>
        <v>0</v>
      </c>
      <c r="AT252" s="26">
        <f t="shared" si="190"/>
        <v>0</v>
      </c>
      <c r="AV252" s="28">
        <f t="shared" si="191"/>
        <v>0</v>
      </c>
      <c r="AX252" s="32">
        <f t="shared" si="192"/>
        <v>0</v>
      </c>
      <c r="AY252" s="54"/>
      <c r="AZ252" s="32">
        <f t="shared" si="193"/>
        <v>0</v>
      </c>
      <c r="BB252" s="32">
        <f t="shared" si="194"/>
        <v>0</v>
      </c>
      <c r="BD252" s="34">
        <f t="shared" si="195"/>
        <v>0</v>
      </c>
      <c r="BF252" s="34">
        <f t="shared" si="196"/>
        <v>0</v>
      </c>
      <c r="BH252" s="34">
        <f t="shared" si="197"/>
        <v>0</v>
      </c>
      <c r="BI252" s="1"/>
      <c r="BJ252" s="1"/>
    </row>
    <row r="253" spans="1:62" ht="14.4" x14ac:dyDescent="0.3">
      <c r="A253" s="2" t="s">
        <v>53</v>
      </c>
      <c r="B253" s="99" t="s">
        <v>109</v>
      </c>
      <c r="C253" s="99" t="s">
        <v>55</v>
      </c>
      <c r="D253" s="3">
        <f t="shared" si="215"/>
        <v>245</v>
      </c>
      <c r="E253" s="92" t="s">
        <v>565</v>
      </c>
      <c r="F253" s="100" t="s">
        <v>566</v>
      </c>
      <c r="G253" s="19">
        <f t="shared" si="205"/>
        <v>15</v>
      </c>
      <c r="H253" s="100" t="s">
        <v>58</v>
      </c>
      <c r="I253" s="102">
        <v>0.19</v>
      </c>
      <c r="J253" s="37">
        <v>28571.43</v>
      </c>
      <c r="K253" s="8">
        <f t="shared" si="198"/>
        <v>5428.5717000000004</v>
      </c>
      <c r="L253" s="8">
        <f t="shared" si="212"/>
        <v>34000</v>
      </c>
      <c r="M253" s="40">
        <v>31932.77</v>
      </c>
      <c r="N253" s="10">
        <f t="shared" si="199"/>
        <v>6067.2263000000003</v>
      </c>
      <c r="O253" s="10">
        <f t="shared" si="209"/>
        <v>38000</v>
      </c>
      <c r="P253" s="42">
        <v>29495.8</v>
      </c>
      <c r="Q253" s="12">
        <f t="shared" si="200"/>
        <v>5604.2020000000002</v>
      </c>
      <c r="R253" s="12">
        <f t="shared" si="210"/>
        <v>35100</v>
      </c>
      <c r="S253" s="5">
        <f t="shared" si="201"/>
        <v>30000</v>
      </c>
      <c r="T253" s="5">
        <f t="shared" si="202"/>
        <v>5700</v>
      </c>
      <c r="U253" s="15">
        <f t="shared" si="213"/>
        <v>35700</v>
      </c>
      <c r="V253" s="15">
        <f t="shared" si="206"/>
        <v>450000</v>
      </c>
      <c r="W253" s="15">
        <f t="shared" si="207"/>
        <v>85500</v>
      </c>
      <c r="X253" s="15">
        <f t="shared" si="203"/>
        <v>535500</v>
      </c>
      <c r="Y253" s="16">
        <f t="shared" si="204"/>
        <v>1687.2067646458352</v>
      </c>
      <c r="Z253" s="17">
        <f t="shared" si="214"/>
        <v>4.7260693687558405E-2</v>
      </c>
      <c r="AA253" s="144"/>
      <c r="AB253" s="139">
        <f t="shared" si="208"/>
        <v>0</v>
      </c>
      <c r="AC253" s="18">
        <v>0</v>
      </c>
      <c r="AD253" s="8">
        <f t="shared" si="211"/>
        <v>0</v>
      </c>
      <c r="AF253" s="21"/>
      <c r="AG253" s="20">
        <v>15</v>
      </c>
      <c r="AH253" s="21">
        <f t="shared" si="216"/>
        <v>535500</v>
      </c>
      <c r="AJ253" s="21">
        <f t="shared" si="217"/>
        <v>0</v>
      </c>
      <c r="AL253" s="16">
        <f t="shared" si="186"/>
        <v>0</v>
      </c>
      <c r="AN253" s="16">
        <f t="shared" si="187"/>
        <v>0</v>
      </c>
      <c r="AP253" s="16">
        <f t="shared" si="188"/>
        <v>0</v>
      </c>
      <c r="AR253" s="24">
        <f t="shared" si="189"/>
        <v>0</v>
      </c>
      <c r="AT253" s="26">
        <f t="shared" si="190"/>
        <v>0</v>
      </c>
      <c r="AV253" s="28">
        <f t="shared" si="191"/>
        <v>0</v>
      </c>
      <c r="AX253" s="32">
        <f t="shared" si="192"/>
        <v>0</v>
      </c>
      <c r="AY253" s="54"/>
      <c r="AZ253" s="32">
        <f t="shared" si="193"/>
        <v>0</v>
      </c>
      <c r="BB253" s="32">
        <f t="shared" si="194"/>
        <v>0</v>
      </c>
      <c r="BD253" s="34">
        <f t="shared" si="195"/>
        <v>0</v>
      </c>
      <c r="BF253" s="34">
        <f t="shared" si="196"/>
        <v>0</v>
      </c>
      <c r="BH253" s="34">
        <f t="shared" si="197"/>
        <v>0</v>
      </c>
      <c r="BI253" s="1"/>
      <c r="BJ253" s="1"/>
    </row>
    <row r="254" spans="1:62" ht="14.4" x14ac:dyDescent="0.3">
      <c r="A254" s="2" t="s">
        <v>53</v>
      </c>
      <c r="B254" s="99" t="s">
        <v>109</v>
      </c>
      <c r="C254" s="99" t="s">
        <v>55</v>
      </c>
      <c r="D254" s="3">
        <f t="shared" si="215"/>
        <v>246</v>
      </c>
      <c r="E254" s="92" t="s">
        <v>567</v>
      </c>
      <c r="F254" s="100" t="s">
        <v>568</v>
      </c>
      <c r="G254" s="19">
        <f t="shared" si="205"/>
        <v>20</v>
      </c>
      <c r="H254" s="100" t="s">
        <v>569</v>
      </c>
      <c r="I254" s="102">
        <v>0.19</v>
      </c>
      <c r="J254" s="37">
        <v>6722.69</v>
      </c>
      <c r="K254" s="8">
        <f t="shared" si="198"/>
        <v>1277.3110999999999</v>
      </c>
      <c r="L254" s="8">
        <f t="shared" si="212"/>
        <v>8000</v>
      </c>
      <c r="M254" s="40">
        <v>7563.03</v>
      </c>
      <c r="N254" s="10">
        <f t="shared" si="199"/>
        <v>1436.9757</v>
      </c>
      <c r="O254" s="10">
        <f t="shared" si="209"/>
        <v>9000</v>
      </c>
      <c r="P254" s="42">
        <v>6714.29</v>
      </c>
      <c r="Q254" s="12">
        <f t="shared" si="200"/>
        <v>1275.7151000000001</v>
      </c>
      <c r="R254" s="12">
        <f t="shared" si="210"/>
        <v>7990</v>
      </c>
      <c r="S254" s="5">
        <f t="shared" si="201"/>
        <v>7000.0033333333331</v>
      </c>
      <c r="T254" s="5">
        <f t="shared" si="202"/>
        <v>1330.0006333333333</v>
      </c>
      <c r="U254" s="15">
        <f t="shared" si="213"/>
        <v>8330</v>
      </c>
      <c r="V254" s="15">
        <f t="shared" si="206"/>
        <v>140000.06666666665</v>
      </c>
      <c r="W254" s="15">
        <f t="shared" si="207"/>
        <v>26600.012666666666</v>
      </c>
      <c r="X254" s="15">
        <f t="shared" si="203"/>
        <v>166600</v>
      </c>
      <c r="Y254" s="16">
        <f t="shared" si="204"/>
        <v>473.77913278939025</v>
      </c>
      <c r="Z254" s="17">
        <f t="shared" si="214"/>
        <v>5.6876246433300151E-2</v>
      </c>
      <c r="AA254" s="144"/>
      <c r="AB254" s="139">
        <f t="shared" si="208"/>
        <v>0</v>
      </c>
      <c r="AC254" s="18">
        <v>0</v>
      </c>
      <c r="AD254" s="8">
        <f t="shared" si="211"/>
        <v>0</v>
      </c>
      <c r="AF254" s="21"/>
      <c r="AG254" s="20">
        <v>20</v>
      </c>
      <c r="AH254" s="21">
        <f t="shared" si="216"/>
        <v>166600</v>
      </c>
      <c r="AJ254" s="21">
        <f t="shared" si="217"/>
        <v>0</v>
      </c>
      <c r="AL254" s="16">
        <f t="shared" si="186"/>
        <v>0</v>
      </c>
      <c r="AN254" s="16">
        <f t="shared" si="187"/>
        <v>0</v>
      </c>
      <c r="AP254" s="16">
        <f t="shared" si="188"/>
        <v>0</v>
      </c>
      <c r="AR254" s="24">
        <f t="shared" si="189"/>
        <v>0</v>
      </c>
      <c r="AT254" s="26">
        <f t="shared" si="190"/>
        <v>0</v>
      </c>
      <c r="AV254" s="28">
        <f t="shared" si="191"/>
        <v>0</v>
      </c>
      <c r="AX254" s="32">
        <f t="shared" si="192"/>
        <v>0</v>
      </c>
      <c r="AY254" s="54"/>
      <c r="AZ254" s="32">
        <f t="shared" si="193"/>
        <v>0</v>
      </c>
      <c r="BB254" s="32">
        <f t="shared" si="194"/>
        <v>0</v>
      </c>
      <c r="BD254" s="34">
        <f t="shared" si="195"/>
        <v>0</v>
      </c>
      <c r="BF254" s="34">
        <f t="shared" si="196"/>
        <v>0</v>
      </c>
      <c r="BH254" s="34">
        <f t="shared" si="197"/>
        <v>0</v>
      </c>
      <c r="BI254" s="1"/>
      <c r="BJ254" s="1"/>
    </row>
    <row r="255" spans="1:62" ht="14.4" x14ac:dyDescent="0.3">
      <c r="A255" s="2" t="s">
        <v>53</v>
      </c>
      <c r="B255" s="99" t="s">
        <v>109</v>
      </c>
      <c r="C255" s="99" t="s">
        <v>55</v>
      </c>
      <c r="D255" s="3">
        <f t="shared" si="215"/>
        <v>247</v>
      </c>
      <c r="E255" s="92" t="s">
        <v>570</v>
      </c>
      <c r="F255" s="100" t="s">
        <v>571</v>
      </c>
      <c r="G255" s="19">
        <f t="shared" si="205"/>
        <v>100</v>
      </c>
      <c r="H255" s="100" t="s">
        <v>572</v>
      </c>
      <c r="I255" s="102">
        <v>0.19</v>
      </c>
      <c r="J255" s="37">
        <v>13445.38</v>
      </c>
      <c r="K255" s="8">
        <f t="shared" si="198"/>
        <v>2554.6221999999998</v>
      </c>
      <c r="L255" s="8">
        <f t="shared" si="212"/>
        <v>16000</v>
      </c>
      <c r="M255" s="40">
        <v>15126.05</v>
      </c>
      <c r="N255" s="10">
        <f t="shared" si="199"/>
        <v>2873.9494999999997</v>
      </c>
      <c r="O255" s="10">
        <f t="shared" si="209"/>
        <v>18000</v>
      </c>
      <c r="P255" s="42">
        <v>13428.57</v>
      </c>
      <c r="Q255" s="12">
        <f t="shared" si="200"/>
        <v>2551.4283</v>
      </c>
      <c r="R255" s="12">
        <f t="shared" si="210"/>
        <v>15980</v>
      </c>
      <c r="S255" s="5">
        <f t="shared" si="201"/>
        <v>14000</v>
      </c>
      <c r="T255" s="5">
        <f t="shared" si="202"/>
        <v>2660</v>
      </c>
      <c r="U255" s="15">
        <f t="shared" si="213"/>
        <v>16660</v>
      </c>
      <c r="V255" s="15">
        <f t="shared" si="206"/>
        <v>1400000</v>
      </c>
      <c r="W255" s="15">
        <f t="shared" si="207"/>
        <v>266000</v>
      </c>
      <c r="X255" s="15">
        <f t="shared" si="203"/>
        <v>1666000</v>
      </c>
      <c r="Y255" s="16">
        <f t="shared" si="204"/>
        <v>947.55826557878049</v>
      </c>
      <c r="Z255" s="17">
        <f t="shared" si="214"/>
        <v>5.6876246433300151E-2</v>
      </c>
      <c r="AA255" s="144"/>
      <c r="AB255" s="139">
        <f t="shared" si="208"/>
        <v>0</v>
      </c>
      <c r="AC255" s="18">
        <v>0</v>
      </c>
      <c r="AD255" s="8">
        <f t="shared" si="211"/>
        <v>0</v>
      </c>
      <c r="AF255" s="21"/>
      <c r="AG255" s="20">
        <v>100</v>
      </c>
      <c r="AH255" s="21">
        <f t="shared" si="216"/>
        <v>1666000</v>
      </c>
      <c r="AJ255" s="21">
        <f t="shared" si="217"/>
        <v>0</v>
      </c>
      <c r="AL255" s="16">
        <f t="shared" si="186"/>
        <v>0</v>
      </c>
      <c r="AN255" s="16">
        <f t="shared" si="187"/>
        <v>0</v>
      </c>
      <c r="AP255" s="16">
        <f t="shared" si="188"/>
        <v>0</v>
      </c>
      <c r="AR255" s="24">
        <f t="shared" si="189"/>
        <v>0</v>
      </c>
      <c r="AT255" s="26">
        <f t="shared" si="190"/>
        <v>0</v>
      </c>
      <c r="AV255" s="28">
        <f t="shared" si="191"/>
        <v>0</v>
      </c>
      <c r="AX255" s="32">
        <f t="shared" si="192"/>
        <v>0</v>
      </c>
      <c r="AY255" s="54"/>
      <c r="AZ255" s="32">
        <f t="shared" si="193"/>
        <v>0</v>
      </c>
      <c r="BB255" s="32">
        <f t="shared" si="194"/>
        <v>0</v>
      </c>
      <c r="BD255" s="34">
        <f t="shared" si="195"/>
        <v>0</v>
      </c>
      <c r="BF255" s="34">
        <f t="shared" si="196"/>
        <v>0</v>
      </c>
      <c r="BH255" s="34">
        <f t="shared" si="197"/>
        <v>0</v>
      </c>
      <c r="BI255" s="1"/>
      <c r="BJ255" s="1"/>
    </row>
    <row r="256" spans="1:62" ht="14.4" x14ac:dyDescent="0.3">
      <c r="A256" s="2" t="s">
        <v>53</v>
      </c>
      <c r="B256" s="99" t="s">
        <v>109</v>
      </c>
      <c r="C256" s="99" t="s">
        <v>55</v>
      </c>
      <c r="D256" s="3">
        <f t="shared" si="215"/>
        <v>248</v>
      </c>
      <c r="E256" s="92" t="s">
        <v>573</v>
      </c>
      <c r="F256" s="100" t="s">
        <v>574</v>
      </c>
      <c r="G256" s="19">
        <f t="shared" si="205"/>
        <v>100</v>
      </c>
      <c r="H256" s="100" t="s">
        <v>575</v>
      </c>
      <c r="I256" s="102">
        <v>0.19</v>
      </c>
      <c r="J256" s="37">
        <v>31092.44</v>
      </c>
      <c r="K256" s="8">
        <f t="shared" si="198"/>
        <v>5907.5635999999995</v>
      </c>
      <c r="L256" s="8">
        <f t="shared" si="212"/>
        <v>37000</v>
      </c>
      <c r="M256" s="40">
        <v>33613.449999999997</v>
      </c>
      <c r="N256" s="10">
        <f t="shared" si="199"/>
        <v>6386.5554999999995</v>
      </c>
      <c r="O256" s="10">
        <f t="shared" si="209"/>
        <v>40000</v>
      </c>
      <c r="P256" s="42">
        <v>31294.12</v>
      </c>
      <c r="Q256" s="12">
        <f t="shared" si="200"/>
        <v>5945.8828000000003</v>
      </c>
      <c r="R256" s="12">
        <f t="shared" si="210"/>
        <v>37240</v>
      </c>
      <c r="S256" s="5">
        <f t="shared" si="201"/>
        <v>32000.00333333333</v>
      </c>
      <c r="T256" s="5">
        <f t="shared" si="202"/>
        <v>6080.0006333333331</v>
      </c>
      <c r="U256" s="15">
        <f t="shared" si="213"/>
        <v>38080</v>
      </c>
      <c r="V256" s="15">
        <f t="shared" si="206"/>
        <v>3200000.333333333</v>
      </c>
      <c r="W256" s="15">
        <f t="shared" si="207"/>
        <v>608000.06333333324</v>
      </c>
      <c r="X256" s="15">
        <f t="shared" si="203"/>
        <v>3808000</v>
      </c>
      <c r="Y256" s="16">
        <f t="shared" si="204"/>
        <v>1361.1759621738845</v>
      </c>
      <c r="Z256" s="17">
        <f t="shared" si="214"/>
        <v>3.5745167073894024E-2</v>
      </c>
      <c r="AA256" s="144"/>
      <c r="AB256" s="139">
        <f t="shared" si="208"/>
        <v>0</v>
      </c>
      <c r="AC256" s="18">
        <v>0</v>
      </c>
      <c r="AD256" s="8">
        <f t="shared" si="211"/>
        <v>0</v>
      </c>
      <c r="AF256" s="21"/>
      <c r="AG256" s="20">
        <v>100</v>
      </c>
      <c r="AH256" s="21">
        <f t="shared" si="216"/>
        <v>3808000</v>
      </c>
      <c r="AJ256" s="21">
        <f t="shared" si="217"/>
        <v>0</v>
      </c>
      <c r="AL256" s="16">
        <f t="shared" si="186"/>
        <v>0</v>
      </c>
      <c r="AN256" s="16">
        <f t="shared" si="187"/>
        <v>0</v>
      </c>
      <c r="AP256" s="16">
        <f t="shared" si="188"/>
        <v>0</v>
      </c>
      <c r="AR256" s="24">
        <f t="shared" si="189"/>
        <v>0</v>
      </c>
      <c r="AT256" s="26">
        <f t="shared" si="190"/>
        <v>0</v>
      </c>
      <c r="AV256" s="28">
        <f t="shared" si="191"/>
        <v>0</v>
      </c>
      <c r="AX256" s="32">
        <f t="shared" si="192"/>
        <v>0</v>
      </c>
      <c r="AY256" s="54"/>
      <c r="AZ256" s="32">
        <f t="shared" si="193"/>
        <v>0</v>
      </c>
      <c r="BB256" s="32">
        <f t="shared" si="194"/>
        <v>0</v>
      </c>
      <c r="BD256" s="34">
        <f t="shared" si="195"/>
        <v>0</v>
      </c>
      <c r="BF256" s="34">
        <f t="shared" si="196"/>
        <v>0</v>
      </c>
      <c r="BH256" s="34">
        <f t="shared" si="197"/>
        <v>0</v>
      </c>
      <c r="BI256" s="1"/>
      <c r="BJ256" s="1"/>
    </row>
    <row r="257" spans="1:62" ht="14.4" x14ac:dyDescent="0.3">
      <c r="A257" s="2" t="s">
        <v>53</v>
      </c>
      <c r="B257" s="99" t="s">
        <v>109</v>
      </c>
      <c r="C257" s="99" t="s">
        <v>55</v>
      </c>
      <c r="D257" s="3">
        <f t="shared" si="215"/>
        <v>249</v>
      </c>
      <c r="E257" s="92" t="s">
        <v>576</v>
      </c>
      <c r="F257" s="100" t="s">
        <v>577</v>
      </c>
      <c r="G257" s="19">
        <f t="shared" si="205"/>
        <v>100</v>
      </c>
      <c r="H257" s="100" t="s">
        <v>58</v>
      </c>
      <c r="I257" s="102">
        <v>0.19</v>
      </c>
      <c r="J257" s="37">
        <v>23529.41</v>
      </c>
      <c r="K257" s="8">
        <f t="shared" si="198"/>
        <v>4470.5879000000004</v>
      </c>
      <c r="L257" s="8">
        <f t="shared" si="212"/>
        <v>28000</v>
      </c>
      <c r="M257" s="40">
        <v>25210.080000000002</v>
      </c>
      <c r="N257" s="10">
        <f t="shared" si="199"/>
        <v>4789.9152000000004</v>
      </c>
      <c r="O257" s="10">
        <f t="shared" si="209"/>
        <v>30000</v>
      </c>
      <c r="P257" s="42">
        <v>23260.5</v>
      </c>
      <c r="Q257" s="12">
        <f t="shared" si="200"/>
        <v>4419.4949999999999</v>
      </c>
      <c r="R257" s="12">
        <f t="shared" si="210"/>
        <v>27680</v>
      </c>
      <c r="S257" s="5">
        <f t="shared" si="201"/>
        <v>23999.99666666667</v>
      </c>
      <c r="T257" s="5">
        <f t="shared" si="202"/>
        <v>4559.9993666666669</v>
      </c>
      <c r="U257" s="15">
        <f t="shared" si="213"/>
        <v>28560</v>
      </c>
      <c r="V257" s="15">
        <f t="shared" si="206"/>
        <v>2399999.666666667</v>
      </c>
      <c r="W257" s="15">
        <f t="shared" si="207"/>
        <v>455999.9366666667</v>
      </c>
      <c r="X257" s="15">
        <f t="shared" si="203"/>
        <v>2856000</v>
      </c>
      <c r="Y257" s="16">
        <f t="shared" si="204"/>
        <v>1026.5800829290752</v>
      </c>
      <c r="Z257" s="17">
        <f t="shared" si="214"/>
        <v>3.5944680774827563E-2</v>
      </c>
      <c r="AA257" s="144"/>
      <c r="AB257" s="139">
        <f t="shared" si="208"/>
        <v>0</v>
      </c>
      <c r="AC257" s="18">
        <v>0</v>
      </c>
      <c r="AD257" s="8">
        <f t="shared" si="211"/>
        <v>0</v>
      </c>
      <c r="AF257" s="21"/>
      <c r="AG257" s="20">
        <v>100</v>
      </c>
      <c r="AH257" s="21">
        <f t="shared" si="216"/>
        <v>2856000</v>
      </c>
      <c r="AJ257" s="21">
        <f t="shared" si="217"/>
        <v>0</v>
      </c>
      <c r="AL257" s="16">
        <f t="shared" si="186"/>
        <v>0</v>
      </c>
      <c r="AN257" s="16">
        <f t="shared" si="187"/>
        <v>0</v>
      </c>
      <c r="AP257" s="16">
        <f t="shared" si="188"/>
        <v>0</v>
      </c>
      <c r="AR257" s="24">
        <f t="shared" si="189"/>
        <v>0</v>
      </c>
      <c r="AT257" s="26">
        <f t="shared" si="190"/>
        <v>0</v>
      </c>
      <c r="AV257" s="28">
        <f t="shared" si="191"/>
        <v>0</v>
      </c>
      <c r="AX257" s="32">
        <f t="shared" si="192"/>
        <v>0</v>
      </c>
      <c r="AY257" s="54"/>
      <c r="AZ257" s="32">
        <f t="shared" si="193"/>
        <v>0</v>
      </c>
      <c r="BB257" s="32">
        <f t="shared" si="194"/>
        <v>0</v>
      </c>
      <c r="BD257" s="34">
        <f t="shared" si="195"/>
        <v>0</v>
      </c>
      <c r="BF257" s="34">
        <f t="shared" si="196"/>
        <v>0</v>
      </c>
      <c r="BH257" s="34">
        <f t="shared" si="197"/>
        <v>0</v>
      </c>
      <c r="BI257" s="1"/>
      <c r="BJ257" s="1"/>
    </row>
    <row r="258" spans="1:62" ht="14.4" x14ac:dyDescent="0.3">
      <c r="A258" s="2" t="s">
        <v>53</v>
      </c>
      <c r="B258" s="99" t="s">
        <v>109</v>
      </c>
      <c r="C258" s="99" t="s">
        <v>55</v>
      </c>
      <c r="D258" s="3">
        <f t="shared" si="215"/>
        <v>250</v>
      </c>
      <c r="E258" s="92" t="s">
        <v>578</v>
      </c>
      <c r="F258" s="100" t="s">
        <v>578</v>
      </c>
      <c r="G258" s="19">
        <f t="shared" si="205"/>
        <v>30</v>
      </c>
      <c r="H258" s="100" t="s">
        <v>58</v>
      </c>
      <c r="I258" s="102">
        <v>0.19</v>
      </c>
      <c r="J258" s="37">
        <v>258823.53</v>
      </c>
      <c r="K258" s="8">
        <f t="shared" si="198"/>
        <v>49176.470699999998</v>
      </c>
      <c r="L258" s="8">
        <f t="shared" si="212"/>
        <v>308000</v>
      </c>
      <c r="M258" s="40">
        <v>262184.87</v>
      </c>
      <c r="N258" s="10">
        <f t="shared" si="199"/>
        <v>49815.1253</v>
      </c>
      <c r="O258" s="10">
        <f t="shared" si="209"/>
        <v>312000</v>
      </c>
      <c r="P258" s="42">
        <v>258991.6</v>
      </c>
      <c r="Q258" s="12">
        <f t="shared" si="200"/>
        <v>49208.404000000002</v>
      </c>
      <c r="R258" s="12">
        <f t="shared" si="210"/>
        <v>308200</v>
      </c>
      <c r="S258" s="5">
        <f t="shared" si="201"/>
        <v>260000</v>
      </c>
      <c r="T258" s="5">
        <f t="shared" si="202"/>
        <v>49400</v>
      </c>
      <c r="U258" s="15">
        <f t="shared" si="213"/>
        <v>309400</v>
      </c>
      <c r="V258" s="15">
        <f t="shared" si="206"/>
        <v>7800000</v>
      </c>
      <c r="W258" s="15">
        <f t="shared" si="207"/>
        <v>1482000</v>
      </c>
      <c r="X258" s="15">
        <f t="shared" si="203"/>
        <v>9282000</v>
      </c>
      <c r="Y258" s="16">
        <f t="shared" si="204"/>
        <v>1840.2898322456347</v>
      </c>
      <c r="Z258" s="17">
        <f t="shared" si="214"/>
        <v>5.9479309380919025E-3</v>
      </c>
      <c r="AA258" s="144"/>
      <c r="AB258" s="139">
        <f t="shared" si="208"/>
        <v>0</v>
      </c>
      <c r="AC258" s="18">
        <v>0</v>
      </c>
      <c r="AD258" s="8">
        <f t="shared" si="211"/>
        <v>0</v>
      </c>
      <c r="AF258" s="21"/>
      <c r="AG258" s="20">
        <v>30</v>
      </c>
      <c r="AH258" s="21">
        <f t="shared" si="216"/>
        <v>9282000</v>
      </c>
      <c r="AJ258" s="21">
        <f t="shared" si="217"/>
        <v>0</v>
      </c>
      <c r="AL258" s="16">
        <f t="shared" si="186"/>
        <v>0</v>
      </c>
      <c r="AN258" s="16">
        <f t="shared" si="187"/>
        <v>0</v>
      </c>
      <c r="AP258" s="16">
        <f t="shared" si="188"/>
        <v>0</v>
      </c>
      <c r="AR258" s="24">
        <f t="shared" si="189"/>
        <v>0</v>
      </c>
      <c r="AT258" s="26">
        <f t="shared" si="190"/>
        <v>0</v>
      </c>
      <c r="AV258" s="28">
        <f t="shared" si="191"/>
        <v>0</v>
      </c>
      <c r="AX258" s="32">
        <f t="shared" si="192"/>
        <v>0</v>
      </c>
      <c r="AY258" s="54"/>
      <c r="AZ258" s="32">
        <f t="shared" si="193"/>
        <v>0</v>
      </c>
      <c r="BB258" s="32">
        <f t="shared" si="194"/>
        <v>0</v>
      </c>
      <c r="BD258" s="34">
        <f t="shared" si="195"/>
        <v>0</v>
      </c>
      <c r="BF258" s="34">
        <f t="shared" si="196"/>
        <v>0</v>
      </c>
      <c r="BH258" s="34">
        <f t="shared" si="197"/>
        <v>0</v>
      </c>
      <c r="BI258" s="1"/>
      <c r="BJ258" s="1"/>
    </row>
    <row r="259" spans="1:62" ht="14.4" x14ac:dyDescent="0.3">
      <c r="A259" s="2" t="s">
        <v>53</v>
      </c>
      <c r="B259" s="99" t="s">
        <v>109</v>
      </c>
      <c r="C259" s="99" t="s">
        <v>55</v>
      </c>
      <c r="D259" s="3">
        <f t="shared" si="215"/>
        <v>251</v>
      </c>
      <c r="E259" s="92" t="s">
        <v>579</v>
      </c>
      <c r="F259" s="100" t="s">
        <v>580</v>
      </c>
      <c r="G259" s="19">
        <f t="shared" si="205"/>
        <v>50</v>
      </c>
      <c r="H259" s="100" t="s">
        <v>581</v>
      </c>
      <c r="I259" s="102">
        <v>0.19</v>
      </c>
      <c r="J259" s="37">
        <v>6722.69</v>
      </c>
      <c r="K259" s="8">
        <f t="shared" si="198"/>
        <v>1277.3110999999999</v>
      </c>
      <c r="L259" s="8">
        <f t="shared" si="212"/>
        <v>8000</v>
      </c>
      <c r="M259" s="40">
        <v>7563.03</v>
      </c>
      <c r="N259" s="10">
        <f t="shared" si="199"/>
        <v>1436.9757</v>
      </c>
      <c r="O259" s="10">
        <f t="shared" si="209"/>
        <v>9000</v>
      </c>
      <c r="P259" s="42">
        <v>6714.29</v>
      </c>
      <c r="Q259" s="12">
        <f t="shared" si="200"/>
        <v>1275.7151000000001</v>
      </c>
      <c r="R259" s="12">
        <f t="shared" si="210"/>
        <v>7990</v>
      </c>
      <c r="S259" s="5">
        <f t="shared" si="201"/>
        <v>7000.0033333333331</v>
      </c>
      <c r="T259" s="5">
        <f t="shared" si="202"/>
        <v>1330.0006333333333</v>
      </c>
      <c r="U259" s="15">
        <f>ROUND((S259+T259),0)</f>
        <v>8330</v>
      </c>
      <c r="V259" s="15">
        <f t="shared" si="206"/>
        <v>350000.16666666663</v>
      </c>
      <c r="W259" s="15">
        <f t="shared" si="207"/>
        <v>66500.031666666662</v>
      </c>
      <c r="X259" s="15">
        <f t="shared" si="203"/>
        <v>416500</v>
      </c>
      <c r="Y259" s="16">
        <f t="shared" si="204"/>
        <v>473.77913278939025</v>
      </c>
      <c r="Z259" s="17">
        <f t="shared" si="214"/>
        <v>5.6876246433300151E-2</v>
      </c>
      <c r="AA259" s="144"/>
      <c r="AB259" s="139">
        <f t="shared" si="208"/>
        <v>0</v>
      </c>
      <c r="AC259" s="18">
        <v>0</v>
      </c>
      <c r="AD259" s="8">
        <f t="shared" si="211"/>
        <v>0</v>
      </c>
      <c r="AF259" s="21"/>
      <c r="AG259" s="20">
        <v>50</v>
      </c>
      <c r="AH259" s="21">
        <f t="shared" si="216"/>
        <v>416500</v>
      </c>
      <c r="AJ259" s="21">
        <f>AI259*U259</f>
        <v>0</v>
      </c>
      <c r="AL259" s="16">
        <f t="shared" si="186"/>
        <v>0</v>
      </c>
      <c r="AN259" s="16">
        <f t="shared" si="187"/>
        <v>0</v>
      </c>
      <c r="AP259" s="16">
        <f t="shared" si="188"/>
        <v>0</v>
      </c>
      <c r="AR259" s="24">
        <f t="shared" si="189"/>
        <v>0</v>
      </c>
      <c r="AT259" s="26">
        <f t="shared" si="190"/>
        <v>0</v>
      </c>
      <c r="AV259" s="28">
        <f t="shared" si="191"/>
        <v>0</v>
      </c>
      <c r="AX259" s="32">
        <f t="shared" si="192"/>
        <v>0</v>
      </c>
      <c r="AY259" s="54"/>
      <c r="AZ259" s="32">
        <f t="shared" si="193"/>
        <v>0</v>
      </c>
      <c r="BB259" s="32">
        <f t="shared" si="194"/>
        <v>0</v>
      </c>
      <c r="BD259" s="34">
        <f t="shared" si="195"/>
        <v>0</v>
      </c>
      <c r="BF259" s="34">
        <f t="shared" si="196"/>
        <v>0</v>
      </c>
      <c r="BH259" s="34">
        <f t="shared" si="197"/>
        <v>0</v>
      </c>
      <c r="BI259" s="1"/>
      <c r="BJ259" s="1"/>
    </row>
    <row r="260" spans="1:62" ht="14.4" x14ac:dyDescent="0.3">
      <c r="A260" s="2" t="s">
        <v>53</v>
      </c>
      <c r="B260" s="99" t="s">
        <v>109</v>
      </c>
      <c r="C260" s="99" t="s">
        <v>55</v>
      </c>
      <c r="D260" s="3">
        <f t="shared" si="215"/>
        <v>252</v>
      </c>
      <c r="E260" s="92" t="s">
        <v>582</v>
      </c>
      <c r="F260" s="100" t="s">
        <v>583</v>
      </c>
      <c r="G260" s="19">
        <f t="shared" si="205"/>
        <v>200</v>
      </c>
      <c r="H260" s="100" t="s">
        <v>572</v>
      </c>
      <c r="I260" s="102">
        <v>0.19</v>
      </c>
      <c r="J260" s="37">
        <v>14285.71</v>
      </c>
      <c r="K260" s="8">
        <f t="shared" si="198"/>
        <v>2714.2848999999997</v>
      </c>
      <c r="L260" s="8">
        <f t="shared" si="212"/>
        <v>17000</v>
      </c>
      <c r="M260" s="40">
        <v>16806.72</v>
      </c>
      <c r="N260" s="10">
        <f t="shared" si="199"/>
        <v>3193.2768000000001</v>
      </c>
      <c r="O260" s="10">
        <f t="shared" si="209"/>
        <v>20000</v>
      </c>
      <c r="P260" s="42">
        <v>13907.56</v>
      </c>
      <c r="Q260" s="12">
        <f t="shared" si="200"/>
        <v>2642.4364</v>
      </c>
      <c r="R260" s="12">
        <f t="shared" si="210"/>
        <v>16550</v>
      </c>
      <c r="S260" s="5">
        <f t="shared" si="201"/>
        <v>14999.996666666666</v>
      </c>
      <c r="T260" s="5">
        <f t="shared" si="202"/>
        <v>2849.9993666666664</v>
      </c>
      <c r="U260" s="15">
        <f t="shared" si="213"/>
        <v>17850</v>
      </c>
      <c r="V260" s="15">
        <f t="shared" si="206"/>
        <v>2999999.333333333</v>
      </c>
      <c r="W260" s="15">
        <f t="shared" si="207"/>
        <v>569999.87333333329</v>
      </c>
      <c r="X260" s="15">
        <f t="shared" si="203"/>
        <v>3570000</v>
      </c>
      <c r="Y260" s="16">
        <f t="shared" si="204"/>
        <v>1531.3392831113554</v>
      </c>
      <c r="Z260" s="17">
        <f t="shared" si="214"/>
        <v>8.5789315580468081E-2</v>
      </c>
      <c r="AA260" s="144"/>
      <c r="AB260" s="139">
        <f t="shared" si="208"/>
        <v>0</v>
      </c>
      <c r="AC260" s="18">
        <v>0</v>
      </c>
      <c r="AD260" s="8">
        <f t="shared" si="211"/>
        <v>0</v>
      </c>
      <c r="AF260" s="21"/>
      <c r="AG260" s="20">
        <v>200</v>
      </c>
      <c r="AH260" s="21">
        <f t="shared" si="216"/>
        <v>3570000</v>
      </c>
      <c r="AJ260" s="21">
        <f t="shared" si="217"/>
        <v>0</v>
      </c>
      <c r="AL260" s="16">
        <f t="shared" si="186"/>
        <v>0</v>
      </c>
      <c r="AN260" s="16">
        <f t="shared" si="187"/>
        <v>0</v>
      </c>
      <c r="AP260" s="16">
        <f t="shared" si="188"/>
        <v>0</v>
      </c>
      <c r="AR260" s="24">
        <f t="shared" si="189"/>
        <v>0</v>
      </c>
      <c r="AT260" s="26">
        <f t="shared" si="190"/>
        <v>0</v>
      </c>
      <c r="AV260" s="28">
        <f t="shared" si="191"/>
        <v>0</v>
      </c>
      <c r="AX260" s="32">
        <f t="shared" si="192"/>
        <v>0</v>
      </c>
      <c r="AY260" s="54"/>
      <c r="AZ260" s="32">
        <f t="shared" si="193"/>
        <v>0</v>
      </c>
      <c r="BB260" s="32">
        <f t="shared" si="194"/>
        <v>0</v>
      </c>
      <c r="BD260" s="34">
        <f t="shared" si="195"/>
        <v>0</v>
      </c>
      <c r="BF260" s="34">
        <f t="shared" si="196"/>
        <v>0</v>
      </c>
      <c r="BH260" s="34">
        <f t="shared" si="197"/>
        <v>0</v>
      </c>
      <c r="BI260" s="1"/>
      <c r="BJ260" s="1"/>
    </row>
    <row r="261" spans="1:62" ht="14.4" x14ac:dyDescent="0.3">
      <c r="A261" s="2" t="s">
        <v>53</v>
      </c>
      <c r="B261" s="99" t="s">
        <v>109</v>
      </c>
      <c r="C261" s="99" t="s">
        <v>55</v>
      </c>
      <c r="D261" s="3">
        <f t="shared" si="215"/>
        <v>253</v>
      </c>
      <c r="E261" s="92" t="s">
        <v>584</v>
      </c>
      <c r="F261" s="92" t="s">
        <v>585</v>
      </c>
      <c r="G261" s="19">
        <f t="shared" si="205"/>
        <v>100</v>
      </c>
      <c r="H261" s="100" t="s">
        <v>572</v>
      </c>
      <c r="I261" s="102">
        <v>0.19</v>
      </c>
      <c r="J261" s="37">
        <v>27731.09</v>
      </c>
      <c r="K261" s="8">
        <f t="shared" si="198"/>
        <v>5268.9071000000004</v>
      </c>
      <c r="L261" s="8">
        <f t="shared" si="212"/>
        <v>33000</v>
      </c>
      <c r="M261" s="40">
        <v>29411.759999999998</v>
      </c>
      <c r="N261" s="10">
        <f t="shared" si="199"/>
        <v>5588.2343999999994</v>
      </c>
      <c r="O261" s="10">
        <f t="shared" si="209"/>
        <v>35000</v>
      </c>
      <c r="P261" s="42">
        <v>29857.14</v>
      </c>
      <c r="Q261" s="12">
        <f t="shared" si="200"/>
        <v>5672.8566000000001</v>
      </c>
      <c r="R261" s="12">
        <f t="shared" si="210"/>
        <v>35530</v>
      </c>
      <c r="S261" s="5">
        <f t="shared" si="201"/>
        <v>28999.996666666662</v>
      </c>
      <c r="T261" s="5">
        <f t="shared" si="202"/>
        <v>5509.999366666666</v>
      </c>
      <c r="U261" s="15">
        <f t="shared" si="213"/>
        <v>34510</v>
      </c>
      <c r="V261" s="15">
        <f t="shared" si="206"/>
        <v>2899999.666666666</v>
      </c>
      <c r="W261" s="15">
        <f t="shared" si="207"/>
        <v>550999.93666666653</v>
      </c>
      <c r="X261" s="15">
        <f t="shared" si="203"/>
        <v>3451000</v>
      </c>
      <c r="Y261" s="16">
        <f t="shared" si="204"/>
        <v>1089.4341038661616</v>
      </c>
      <c r="Z261" s="17">
        <f t="shared" si="214"/>
        <v>3.1568649778793444E-2</v>
      </c>
      <c r="AA261" s="144"/>
      <c r="AB261" s="139">
        <f t="shared" si="208"/>
        <v>0</v>
      </c>
      <c r="AC261" s="18">
        <v>0</v>
      </c>
      <c r="AD261" s="8">
        <f t="shared" si="211"/>
        <v>0</v>
      </c>
      <c r="AF261" s="21"/>
      <c r="AG261" s="20">
        <v>100</v>
      </c>
      <c r="AH261" s="21">
        <f t="shared" si="216"/>
        <v>3451000</v>
      </c>
      <c r="AJ261" s="21">
        <f t="shared" si="217"/>
        <v>0</v>
      </c>
      <c r="AL261" s="16">
        <f t="shared" si="186"/>
        <v>0</v>
      </c>
      <c r="AN261" s="16">
        <f t="shared" si="187"/>
        <v>0</v>
      </c>
      <c r="AP261" s="16">
        <f t="shared" si="188"/>
        <v>0</v>
      </c>
      <c r="AR261" s="24">
        <f t="shared" si="189"/>
        <v>0</v>
      </c>
      <c r="AT261" s="26">
        <f t="shared" si="190"/>
        <v>0</v>
      </c>
      <c r="AV261" s="28">
        <f t="shared" si="191"/>
        <v>0</v>
      </c>
      <c r="AX261" s="32">
        <f t="shared" si="192"/>
        <v>0</v>
      </c>
      <c r="AY261" s="54"/>
      <c r="AZ261" s="32">
        <f t="shared" si="193"/>
        <v>0</v>
      </c>
      <c r="BB261" s="32">
        <f t="shared" si="194"/>
        <v>0</v>
      </c>
      <c r="BD261" s="34">
        <f t="shared" si="195"/>
        <v>0</v>
      </c>
      <c r="BF261" s="34">
        <f t="shared" si="196"/>
        <v>0</v>
      </c>
      <c r="BH261" s="34">
        <f t="shared" si="197"/>
        <v>0</v>
      </c>
      <c r="BI261" s="1"/>
      <c r="BJ261" s="1"/>
    </row>
    <row r="262" spans="1:62" ht="14.4" x14ac:dyDescent="0.3">
      <c r="A262" s="2" t="s">
        <v>53</v>
      </c>
      <c r="B262" s="99" t="s">
        <v>109</v>
      </c>
      <c r="C262" s="99" t="s">
        <v>55</v>
      </c>
      <c r="D262" s="3">
        <f t="shared" si="215"/>
        <v>254</v>
      </c>
      <c r="E262" s="92" t="s">
        <v>586</v>
      </c>
      <c r="F262" s="92" t="s">
        <v>587</v>
      </c>
      <c r="G262" s="19">
        <f t="shared" si="205"/>
        <v>100</v>
      </c>
      <c r="H262" s="100" t="s">
        <v>572</v>
      </c>
      <c r="I262" s="102">
        <v>0.19</v>
      </c>
      <c r="J262" s="37">
        <v>71428.570000000007</v>
      </c>
      <c r="K262" s="8">
        <f t="shared" si="198"/>
        <v>13571.428300000001</v>
      </c>
      <c r="L262" s="8">
        <f t="shared" si="212"/>
        <v>85000</v>
      </c>
      <c r="M262" s="40">
        <v>75630.25</v>
      </c>
      <c r="N262" s="10">
        <f t="shared" si="199"/>
        <v>14369.747499999999</v>
      </c>
      <c r="O262" s="10">
        <f t="shared" si="209"/>
        <v>90000</v>
      </c>
      <c r="P262" s="42">
        <v>71941.179999999993</v>
      </c>
      <c r="Q262" s="12">
        <f t="shared" si="200"/>
        <v>13668.824199999999</v>
      </c>
      <c r="R262" s="12">
        <f t="shared" si="210"/>
        <v>85610</v>
      </c>
      <c r="S262" s="5">
        <f t="shared" si="201"/>
        <v>73000</v>
      </c>
      <c r="T262" s="5">
        <f t="shared" si="202"/>
        <v>13870</v>
      </c>
      <c r="U262" s="15">
        <f t="shared" si="213"/>
        <v>86870</v>
      </c>
      <c r="V262" s="15">
        <f t="shared" si="206"/>
        <v>7300000</v>
      </c>
      <c r="W262" s="15">
        <f t="shared" si="207"/>
        <v>1387000</v>
      </c>
      <c r="X262" s="15">
        <f t="shared" si="203"/>
        <v>8687000</v>
      </c>
      <c r="Y262" s="16">
        <f t="shared" si="204"/>
        <v>2227.210512427298</v>
      </c>
      <c r="Z262" s="17">
        <f t="shared" si="214"/>
        <v>2.5638431131890158E-2</v>
      </c>
      <c r="AA262" s="144"/>
      <c r="AB262" s="139">
        <f t="shared" si="208"/>
        <v>0</v>
      </c>
      <c r="AC262" s="18">
        <v>0</v>
      </c>
      <c r="AD262" s="8">
        <f t="shared" si="211"/>
        <v>0</v>
      </c>
      <c r="AF262" s="21"/>
      <c r="AG262" s="20">
        <v>100</v>
      </c>
      <c r="AH262" s="21">
        <f t="shared" si="216"/>
        <v>8687000</v>
      </c>
      <c r="AJ262" s="21">
        <f t="shared" si="217"/>
        <v>0</v>
      </c>
      <c r="AL262" s="16">
        <f t="shared" si="186"/>
        <v>0</v>
      </c>
      <c r="AN262" s="16">
        <f t="shared" si="187"/>
        <v>0</v>
      </c>
      <c r="AP262" s="16">
        <f t="shared" si="188"/>
        <v>0</v>
      </c>
      <c r="AR262" s="24">
        <f t="shared" si="189"/>
        <v>0</v>
      </c>
      <c r="AT262" s="26">
        <f t="shared" si="190"/>
        <v>0</v>
      </c>
      <c r="AV262" s="28">
        <f t="shared" si="191"/>
        <v>0</v>
      </c>
      <c r="AX262" s="32">
        <f t="shared" si="192"/>
        <v>0</v>
      </c>
      <c r="AY262" s="54"/>
      <c r="AZ262" s="32">
        <f t="shared" si="193"/>
        <v>0</v>
      </c>
      <c r="BB262" s="32">
        <f t="shared" si="194"/>
        <v>0</v>
      </c>
      <c r="BD262" s="34">
        <f t="shared" si="195"/>
        <v>0</v>
      </c>
      <c r="BF262" s="34">
        <f t="shared" si="196"/>
        <v>0</v>
      </c>
      <c r="BH262" s="34">
        <f t="shared" si="197"/>
        <v>0</v>
      </c>
      <c r="BI262" s="1"/>
      <c r="BJ262" s="1"/>
    </row>
    <row r="263" spans="1:62" ht="14.4" x14ac:dyDescent="0.3">
      <c r="A263" s="2" t="s">
        <v>53</v>
      </c>
      <c r="B263" s="99" t="s">
        <v>109</v>
      </c>
      <c r="C263" s="99" t="s">
        <v>55</v>
      </c>
      <c r="D263" s="3">
        <f t="shared" si="215"/>
        <v>255</v>
      </c>
      <c r="E263" s="92" t="s">
        <v>588</v>
      </c>
      <c r="F263" s="100" t="s">
        <v>589</v>
      </c>
      <c r="G263" s="19">
        <f t="shared" si="205"/>
        <v>100</v>
      </c>
      <c r="H263" s="100" t="s">
        <v>590</v>
      </c>
      <c r="I263" s="102">
        <v>0.19</v>
      </c>
      <c r="J263" s="37">
        <v>11680.67</v>
      </c>
      <c r="K263" s="8">
        <f t="shared" si="198"/>
        <v>2219.3272999999999</v>
      </c>
      <c r="L263" s="8">
        <f t="shared" si="212"/>
        <v>13900</v>
      </c>
      <c r="M263" s="40">
        <v>13445.38</v>
      </c>
      <c r="N263" s="10">
        <f t="shared" si="199"/>
        <v>2554.6221999999998</v>
      </c>
      <c r="O263" s="10">
        <f t="shared" si="209"/>
        <v>16000</v>
      </c>
      <c r="P263" s="42">
        <v>10873.95</v>
      </c>
      <c r="Q263" s="12">
        <f t="shared" si="200"/>
        <v>2066.0505000000003</v>
      </c>
      <c r="R263" s="12">
        <f t="shared" si="210"/>
        <v>12940</v>
      </c>
      <c r="S263" s="5">
        <f t="shared" si="201"/>
        <v>12000</v>
      </c>
      <c r="T263" s="5">
        <f t="shared" si="202"/>
        <v>2280</v>
      </c>
      <c r="U263" s="15">
        <f t="shared" si="213"/>
        <v>14280</v>
      </c>
      <c r="V263" s="15">
        <f t="shared" si="206"/>
        <v>1200000</v>
      </c>
      <c r="W263" s="15">
        <f t="shared" si="207"/>
        <v>228000</v>
      </c>
      <c r="X263" s="15">
        <f t="shared" si="203"/>
        <v>1428000</v>
      </c>
      <c r="Y263" s="16">
        <f t="shared" si="204"/>
        <v>1277.8106275970631</v>
      </c>
      <c r="Z263" s="17">
        <f t="shared" si="214"/>
        <v>8.9482536946573044E-2</v>
      </c>
      <c r="AA263" s="144"/>
      <c r="AB263" s="139">
        <f t="shared" si="208"/>
        <v>0</v>
      </c>
      <c r="AC263" s="18">
        <v>0</v>
      </c>
      <c r="AD263" s="8">
        <f t="shared" si="211"/>
        <v>0</v>
      </c>
      <c r="AF263" s="21"/>
      <c r="AG263" s="20">
        <v>100</v>
      </c>
      <c r="AH263" s="21">
        <f t="shared" si="216"/>
        <v>1428000</v>
      </c>
      <c r="AJ263" s="21">
        <f t="shared" si="217"/>
        <v>0</v>
      </c>
      <c r="AL263" s="16">
        <f t="shared" si="186"/>
        <v>0</v>
      </c>
      <c r="AN263" s="16">
        <f t="shared" si="187"/>
        <v>0</v>
      </c>
      <c r="AP263" s="16">
        <f t="shared" si="188"/>
        <v>0</v>
      </c>
      <c r="AR263" s="24">
        <f t="shared" si="189"/>
        <v>0</v>
      </c>
      <c r="AT263" s="26">
        <f t="shared" si="190"/>
        <v>0</v>
      </c>
      <c r="AV263" s="28">
        <f t="shared" si="191"/>
        <v>0</v>
      </c>
      <c r="AX263" s="32">
        <f t="shared" si="192"/>
        <v>0</v>
      </c>
      <c r="AY263" s="54"/>
      <c r="AZ263" s="32">
        <f t="shared" si="193"/>
        <v>0</v>
      </c>
      <c r="BB263" s="32">
        <f t="shared" si="194"/>
        <v>0</v>
      </c>
      <c r="BD263" s="34">
        <f t="shared" si="195"/>
        <v>0</v>
      </c>
      <c r="BF263" s="34">
        <f t="shared" si="196"/>
        <v>0</v>
      </c>
      <c r="BH263" s="34">
        <f t="shared" si="197"/>
        <v>0</v>
      </c>
      <c r="BI263" s="1"/>
      <c r="BJ263" s="1"/>
    </row>
    <row r="264" spans="1:62" ht="14.4" x14ac:dyDescent="0.3">
      <c r="A264" s="2" t="s">
        <v>53</v>
      </c>
      <c r="B264" s="99" t="s">
        <v>109</v>
      </c>
      <c r="C264" s="99" t="s">
        <v>55</v>
      </c>
      <c r="D264" s="3">
        <f t="shared" si="215"/>
        <v>256</v>
      </c>
      <c r="E264" s="92" t="s">
        <v>591</v>
      </c>
      <c r="F264" s="100" t="s">
        <v>592</v>
      </c>
      <c r="G264" s="19">
        <f t="shared" si="205"/>
        <v>100</v>
      </c>
      <c r="H264" s="100" t="s">
        <v>58</v>
      </c>
      <c r="I264" s="102">
        <v>0.19</v>
      </c>
      <c r="J264" s="37">
        <v>11764.71</v>
      </c>
      <c r="K264" s="8">
        <f t="shared" si="198"/>
        <v>2235.2948999999999</v>
      </c>
      <c r="L264" s="8">
        <f t="shared" si="212"/>
        <v>14000</v>
      </c>
      <c r="M264" s="40">
        <v>13445.38</v>
      </c>
      <c r="N264" s="10">
        <f t="shared" si="199"/>
        <v>2554.6221999999998</v>
      </c>
      <c r="O264" s="10">
        <f t="shared" si="209"/>
        <v>16000</v>
      </c>
      <c r="P264" s="42">
        <v>12289.92</v>
      </c>
      <c r="Q264" s="12">
        <f t="shared" si="200"/>
        <v>2335.0848000000001</v>
      </c>
      <c r="R264" s="12">
        <f t="shared" si="210"/>
        <v>14625</v>
      </c>
      <c r="S264" s="5">
        <f t="shared" si="201"/>
        <v>12500.003333333332</v>
      </c>
      <c r="T264" s="5">
        <f t="shared" si="202"/>
        <v>2375.0006333333331</v>
      </c>
      <c r="U264" s="15">
        <f t="shared" si="213"/>
        <v>14875</v>
      </c>
      <c r="V264" s="15">
        <f t="shared" si="206"/>
        <v>1250000.3333333333</v>
      </c>
      <c r="W264" s="15">
        <f t="shared" si="207"/>
        <v>237500.06333333332</v>
      </c>
      <c r="X264" s="15">
        <f t="shared" si="203"/>
        <v>1487500</v>
      </c>
      <c r="Y264" s="16">
        <f t="shared" si="204"/>
        <v>835.41406899014248</v>
      </c>
      <c r="Z264" s="17">
        <f t="shared" si="214"/>
        <v>5.6162290352278488E-2</v>
      </c>
      <c r="AA264" s="144"/>
      <c r="AB264" s="139">
        <f t="shared" si="208"/>
        <v>0</v>
      </c>
      <c r="AC264" s="18">
        <v>0</v>
      </c>
      <c r="AD264" s="8">
        <f t="shared" si="211"/>
        <v>0</v>
      </c>
      <c r="AF264" s="21"/>
      <c r="AG264" s="20">
        <v>100</v>
      </c>
      <c r="AH264" s="21">
        <f t="shared" si="216"/>
        <v>1487500</v>
      </c>
      <c r="AJ264" s="21">
        <f t="shared" si="217"/>
        <v>0</v>
      </c>
      <c r="AL264" s="16">
        <f t="shared" si="186"/>
        <v>0</v>
      </c>
      <c r="AN264" s="16">
        <f t="shared" si="187"/>
        <v>0</v>
      </c>
      <c r="AP264" s="16">
        <f t="shared" si="188"/>
        <v>0</v>
      </c>
      <c r="AR264" s="24">
        <f t="shared" si="189"/>
        <v>0</v>
      </c>
      <c r="AT264" s="26">
        <f t="shared" si="190"/>
        <v>0</v>
      </c>
      <c r="AV264" s="28">
        <f t="shared" si="191"/>
        <v>0</v>
      </c>
      <c r="AX264" s="32">
        <f t="shared" si="192"/>
        <v>0</v>
      </c>
      <c r="AY264" s="54"/>
      <c r="AZ264" s="32">
        <f t="shared" si="193"/>
        <v>0</v>
      </c>
      <c r="BB264" s="32">
        <f t="shared" si="194"/>
        <v>0</v>
      </c>
      <c r="BD264" s="34">
        <f t="shared" si="195"/>
        <v>0</v>
      </c>
      <c r="BF264" s="34">
        <f t="shared" si="196"/>
        <v>0</v>
      </c>
      <c r="BH264" s="34">
        <f t="shared" si="197"/>
        <v>0</v>
      </c>
      <c r="BI264" s="1"/>
      <c r="BJ264" s="1"/>
    </row>
    <row r="265" spans="1:62" ht="14.4" x14ac:dyDescent="0.3">
      <c r="A265" s="2" t="s">
        <v>53</v>
      </c>
      <c r="B265" s="99" t="s">
        <v>109</v>
      </c>
      <c r="C265" s="99" t="s">
        <v>55</v>
      </c>
      <c r="D265" s="3">
        <f t="shared" si="215"/>
        <v>257</v>
      </c>
      <c r="E265" s="92" t="s">
        <v>593</v>
      </c>
      <c r="F265" s="100" t="s">
        <v>594</v>
      </c>
      <c r="G265" s="19">
        <f t="shared" si="205"/>
        <v>50</v>
      </c>
      <c r="H265" s="100" t="s">
        <v>581</v>
      </c>
      <c r="I265" s="102">
        <v>0.19</v>
      </c>
      <c r="J265" s="37">
        <v>113445.38</v>
      </c>
      <c r="K265" s="8">
        <f t="shared" si="198"/>
        <v>21554.622200000002</v>
      </c>
      <c r="L265" s="8">
        <f t="shared" si="212"/>
        <v>135000</v>
      </c>
      <c r="M265" s="40">
        <v>121848.74</v>
      </c>
      <c r="N265" s="10">
        <f t="shared" si="199"/>
        <v>23151.260600000001</v>
      </c>
      <c r="O265" s="10">
        <f t="shared" si="209"/>
        <v>145000</v>
      </c>
      <c r="P265" s="42">
        <v>109705.88</v>
      </c>
      <c r="Q265" s="12">
        <f t="shared" si="200"/>
        <v>20844.117200000001</v>
      </c>
      <c r="R265" s="12">
        <f t="shared" si="210"/>
        <v>130550</v>
      </c>
      <c r="S265" s="5">
        <f t="shared" si="201"/>
        <v>115000</v>
      </c>
      <c r="T265" s="5">
        <f t="shared" si="202"/>
        <v>21850</v>
      </c>
      <c r="U265" s="15">
        <f t="shared" si="213"/>
        <v>136850</v>
      </c>
      <c r="V265" s="15">
        <f t="shared" si="206"/>
        <v>5750000</v>
      </c>
      <c r="W265" s="15">
        <f t="shared" si="207"/>
        <v>1092500</v>
      </c>
      <c r="X265" s="15">
        <f t="shared" si="203"/>
        <v>6842500</v>
      </c>
      <c r="Y265" s="16">
        <f t="shared" si="204"/>
        <v>6042.488449857944</v>
      </c>
      <c r="Z265" s="17">
        <f t="shared" si="214"/>
        <v>4.4154099012480408E-2</v>
      </c>
      <c r="AA265" s="144"/>
      <c r="AB265" s="139">
        <f t="shared" si="208"/>
        <v>0</v>
      </c>
      <c r="AC265" s="18">
        <v>0</v>
      </c>
      <c r="AD265" s="8">
        <f t="shared" si="211"/>
        <v>0</v>
      </c>
      <c r="AF265" s="21"/>
      <c r="AG265" s="20">
        <v>50</v>
      </c>
      <c r="AH265" s="21">
        <f t="shared" si="216"/>
        <v>6842500</v>
      </c>
      <c r="AJ265" s="21">
        <f t="shared" si="217"/>
        <v>0</v>
      </c>
      <c r="AL265" s="16">
        <f t="shared" si="186"/>
        <v>0</v>
      </c>
      <c r="AN265" s="16">
        <f t="shared" si="187"/>
        <v>0</v>
      </c>
      <c r="AP265" s="16">
        <f t="shared" si="188"/>
        <v>0</v>
      </c>
      <c r="AR265" s="24">
        <f t="shared" si="189"/>
        <v>0</v>
      </c>
      <c r="AT265" s="26">
        <f t="shared" si="190"/>
        <v>0</v>
      </c>
      <c r="AV265" s="28">
        <f t="shared" si="191"/>
        <v>0</v>
      </c>
      <c r="AX265" s="32">
        <f t="shared" si="192"/>
        <v>0</v>
      </c>
      <c r="AY265" s="54"/>
      <c r="AZ265" s="32">
        <f t="shared" si="193"/>
        <v>0</v>
      </c>
      <c r="BB265" s="32">
        <f t="shared" si="194"/>
        <v>0</v>
      </c>
      <c r="BD265" s="34">
        <f t="shared" si="195"/>
        <v>0</v>
      </c>
      <c r="BF265" s="34">
        <f t="shared" si="196"/>
        <v>0</v>
      </c>
      <c r="BH265" s="34">
        <f t="shared" si="197"/>
        <v>0</v>
      </c>
      <c r="BI265" s="1"/>
      <c r="BJ265" s="1"/>
    </row>
    <row r="266" spans="1:62" ht="14.4" x14ac:dyDescent="0.3">
      <c r="A266" s="2" t="s">
        <v>53</v>
      </c>
      <c r="B266" s="99" t="s">
        <v>109</v>
      </c>
      <c r="C266" s="99" t="s">
        <v>55</v>
      </c>
      <c r="D266" s="3">
        <f t="shared" si="215"/>
        <v>258</v>
      </c>
      <c r="E266" s="92" t="s">
        <v>595</v>
      </c>
      <c r="F266" s="100" t="s">
        <v>596</v>
      </c>
      <c r="G266" s="19">
        <f t="shared" si="205"/>
        <v>20</v>
      </c>
      <c r="H266" s="100" t="s">
        <v>58</v>
      </c>
      <c r="I266" s="102">
        <v>0.19</v>
      </c>
      <c r="J266" s="37">
        <v>63025.21</v>
      </c>
      <c r="K266" s="8">
        <f t="shared" si="198"/>
        <v>11974.7899</v>
      </c>
      <c r="L266" s="8">
        <f t="shared" si="212"/>
        <v>75000</v>
      </c>
      <c r="M266" s="40">
        <v>67226.89</v>
      </c>
      <c r="N266" s="10">
        <f t="shared" si="199"/>
        <v>12773.1091</v>
      </c>
      <c r="O266" s="10">
        <f t="shared" si="209"/>
        <v>80000</v>
      </c>
      <c r="P266" s="42">
        <v>64747.9</v>
      </c>
      <c r="Q266" s="12">
        <f t="shared" si="200"/>
        <v>12302.101000000001</v>
      </c>
      <c r="R266" s="12">
        <f t="shared" si="210"/>
        <v>77050</v>
      </c>
      <c r="S266" s="5">
        <f t="shared" si="201"/>
        <v>65000</v>
      </c>
      <c r="T266" s="5">
        <f t="shared" si="202"/>
        <v>12350</v>
      </c>
      <c r="U266" s="15">
        <f t="shared" si="213"/>
        <v>77350</v>
      </c>
      <c r="V266" s="15">
        <f t="shared" si="206"/>
        <v>1300000</v>
      </c>
      <c r="W266" s="15">
        <f t="shared" si="207"/>
        <v>247000</v>
      </c>
      <c r="X266" s="15">
        <f t="shared" si="203"/>
        <v>1547000</v>
      </c>
      <c r="Y266" s="16">
        <f t="shared" si="204"/>
        <v>2052.2345544958225</v>
      </c>
      <c r="Z266" s="17">
        <f t="shared" si="214"/>
        <v>2.6531797731038431E-2</v>
      </c>
      <c r="AA266" s="144"/>
      <c r="AB266" s="139">
        <f t="shared" si="208"/>
        <v>0</v>
      </c>
      <c r="AC266" s="18">
        <v>0</v>
      </c>
      <c r="AD266" s="8">
        <f t="shared" si="211"/>
        <v>0</v>
      </c>
      <c r="AF266" s="21"/>
      <c r="AG266" s="20">
        <v>20</v>
      </c>
      <c r="AH266" s="21">
        <f t="shared" si="216"/>
        <v>1547000</v>
      </c>
      <c r="AJ266" s="21">
        <f t="shared" si="217"/>
        <v>0</v>
      </c>
      <c r="AL266" s="16">
        <f t="shared" si="186"/>
        <v>0</v>
      </c>
      <c r="AN266" s="16">
        <f t="shared" si="187"/>
        <v>0</v>
      </c>
      <c r="AP266" s="16">
        <f t="shared" si="188"/>
        <v>0</v>
      </c>
      <c r="AR266" s="24">
        <f t="shared" si="189"/>
        <v>0</v>
      </c>
      <c r="AT266" s="26">
        <f t="shared" si="190"/>
        <v>0</v>
      </c>
      <c r="AV266" s="28">
        <f t="shared" si="191"/>
        <v>0</v>
      </c>
      <c r="AX266" s="32">
        <f t="shared" si="192"/>
        <v>0</v>
      </c>
      <c r="AY266" s="54"/>
      <c r="AZ266" s="32">
        <f t="shared" si="193"/>
        <v>0</v>
      </c>
      <c r="BB266" s="32">
        <f t="shared" si="194"/>
        <v>0</v>
      </c>
      <c r="BD266" s="34">
        <f t="shared" si="195"/>
        <v>0</v>
      </c>
      <c r="BF266" s="34">
        <f t="shared" si="196"/>
        <v>0</v>
      </c>
      <c r="BH266" s="34">
        <f t="shared" si="197"/>
        <v>0</v>
      </c>
      <c r="BI266" s="1"/>
      <c r="BJ266" s="1"/>
    </row>
    <row r="267" spans="1:62" ht="14.4" x14ac:dyDescent="0.3">
      <c r="A267" s="2" t="s">
        <v>53</v>
      </c>
      <c r="B267" s="99" t="s">
        <v>109</v>
      </c>
      <c r="C267" s="99" t="s">
        <v>55</v>
      </c>
      <c r="D267" s="3">
        <f t="shared" si="215"/>
        <v>259</v>
      </c>
      <c r="E267" s="92" t="s">
        <v>597</v>
      </c>
      <c r="F267" s="100" t="s">
        <v>598</v>
      </c>
      <c r="G267" s="19">
        <f t="shared" si="205"/>
        <v>50</v>
      </c>
      <c r="H267" s="100" t="s">
        <v>599</v>
      </c>
      <c r="I267" s="102">
        <v>0.19</v>
      </c>
      <c r="J267" s="37">
        <v>15126.05</v>
      </c>
      <c r="K267" s="8">
        <f t="shared" si="198"/>
        <v>2873.9494999999997</v>
      </c>
      <c r="L267" s="8">
        <f t="shared" si="212"/>
        <v>18000</v>
      </c>
      <c r="M267" s="40">
        <v>18487.39</v>
      </c>
      <c r="N267" s="10">
        <f t="shared" si="199"/>
        <v>3512.6041</v>
      </c>
      <c r="O267" s="10">
        <f t="shared" si="209"/>
        <v>22000</v>
      </c>
      <c r="P267" s="42">
        <v>14386.55</v>
      </c>
      <c r="Q267" s="12">
        <f t="shared" si="200"/>
        <v>2733.4445000000001</v>
      </c>
      <c r="R267" s="12">
        <f t="shared" si="210"/>
        <v>17120</v>
      </c>
      <c r="S267" s="5">
        <f t="shared" si="201"/>
        <v>15999.996666666668</v>
      </c>
      <c r="T267" s="5">
        <f t="shared" si="202"/>
        <v>3039.9993666666669</v>
      </c>
      <c r="U267" s="15">
        <f t="shared" si="213"/>
        <v>19040</v>
      </c>
      <c r="V267" s="15">
        <f t="shared" si="206"/>
        <v>799999.83333333337</v>
      </c>
      <c r="W267" s="15">
        <f t="shared" si="207"/>
        <v>151999.96833333335</v>
      </c>
      <c r="X267" s="15">
        <f t="shared" si="203"/>
        <v>952000</v>
      </c>
      <c r="Y267" s="16">
        <f t="shared" si="204"/>
        <v>2123.6446658202185</v>
      </c>
      <c r="Z267" s="17">
        <f t="shared" si="214"/>
        <v>0.11153595933929719</v>
      </c>
      <c r="AA267" s="144"/>
      <c r="AB267" s="139">
        <f t="shared" si="208"/>
        <v>0</v>
      </c>
      <c r="AC267" s="18">
        <v>0</v>
      </c>
      <c r="AD267" s="8">
        <f t="shared" si="211"/>
        <v>0</v>
      </c>
      <c r="AF267" s="21"/>
      <c r="AG267" s="20">
        <v>50</v>
      </c>
      <c r="AH267" s="21">
        <f t="shared" si="216"/>
        <v>952000</v>
      </c>
      <c r="AJ267" s="21">
        <f t="shared" si="217"/>
        <v>0</v>
      </c>
      <c r="AL267" s="16">
        <f t="shared" si="186"/>
        <v>0</v>
      </c>
      <c r="AN267" s="16">
        <f t="shared" si="187"/>
        <v>0</v>
      </c>
      <c r="AP267" s="16">
        <f t="shared" si="188"/>
        <v>0</v>
      </c>
      <c r="AR267" s="24">
        <f t="shared" si="189"/>
        <v>0</v>
      </c>
      <c r="AT267" s="26">
        <f t="shared" si="190"/>
        <v>0</v>
      </c>
      <c r="AV267" s="28">
        <f t="shared" si="191"/>
        <v>0</v>
      </c>
      <c r="AX267" s="32">
        <f t="shared" si="192"/>
        <v>0</v>
      </c>
      <c r="AY267" s="54"/>
      <c r="AZ267" s="32">
        <f t="shared" si="193"/>
        <v>0</v>
      </c>
      <c r="BB267" s="32">
        <f t="shared" si="194"/>
        <v>0</v>
      </c>
      <c r="BD267" s="34">
        <f t="shared" si="195"/>
        <v>0</v>
      </c>
      <c r="BF267" s="34">
        <f t="shared" si="196"/>
        <v>0</v>
      </c>
      <c r="BH267" s="34">
        <f t="shared" si="197"/>
        <v>0</v>
      </c>
      <c r="BI267" s="1"/>
      <c r="BJ267" s="1"/>
    </row>
    <row r="268" spans="1:62" ht="14.4" x14ac:dyDescent="0.3">
      <c r="A268" s="2" t="s">
        <v>53</v>
      </c>
      <c r="B268" s="99" t="s">
        <v>109</v>
      </c>
      <c r="C268" s="99" t="s">
        <v>55</v>
      </c>
      <c r="D268" s="3">
        <f t="shared" si="215"/>
        <v>260</v>
      </c>
      <c r="E268" s="92" t="s">
        <v>600</v>
      </c>
      <c r="F268" s="100" t="s">
        <v>600</v>
      </c>
      <c r="G268" s="19">
        <f t="shared" si="205"/>
        <v>100</v>
      </c>
      <c r="H268" s="100" t="s">
        <v>58</v>
      </c>
      <c r="I268" s="102">
        <v>0.19</v>
      </c>
      <c r="J268" s="37">
        <v>13445.38</v>
      </c>
      <c r="K268" s="8">
        <f t="shared" si="198"/>
        <v>2554.6221999999998</v>
      </c>
      <c r="L268" s="8">
        <f t="shared" si="212"/>
        <v>16000</v>
      </c>
      <c r="M268" s="40">
        <v>15126.05</v>
      </c>
      <c r="N268" s="10">
        <f t="shared" si="199"/>
        <v>2873.9494999999997</v>
      </c>
      <c r="O268" s="10">
        <f t="shared" si="209"/>
        <v>18000</v>
      </c>
      <c r="P268" s="42">
        <v>13428.57</v>
      </c>
      <c r="Q268" s="12">
        <f t="shared" si="200"/>
        <v>2551.4283</v>
      </c>
      <c r="R268" s="12">
        <f t="shared" si="210"/>
        <v>15980</v>
      </c>
      <c r="S268" s="5">
        <f t="shared" si="201"/>
        <v>14000</v>
      </c>
      <c r="T268" s="5">
        <f t="shared" si="202"/>
        <v>2660</v>
      </c>
      <c r="U268" s="15">
        <f t="shared" si="213"/>
        <v>16660</v>
      </c>
      <c r="V268" s="15">
        <f t="shared" si="206"/>
        <v>1400000</v>
      </c>
      <c r="W268" s="15">
        <f t="shared" si="207"/>
        <v>266000</v>
      </c>
      <c r="X268" s="15">
        <f t="shared" si="203"/>
        <v>1666000</v>
      </c>
      <c r="Y268" s="16">
        <f t="shared" si="204"/>
        <v>947.55826557878049</v>
      </c>
      <c r="Z268" s="17">
        <f t="shared" si="214"/>
        <v>5.6876246433300151E-2</v>
      </c>
      <c r="AA268" s="144"/>
      <c r="AB268" s="139">
        <f t="shared" si="208"/>
        <v>0</v>
      </c>
      <c r="AC268" s="18">
        <v>0</v>
      </c>
      <c r="AD268" s="8">
        <f t="shared" si="211"/>
        <v>0</v>
      </c>
      <c r="AF268" s="21"/>
      <c r="AG268" s="20">
        <v>100</v>
      </c>
      <c r="AH268" s="21">
        <f t="shared" si="216"/>
        <v>1666000</v>
      </c>
      <c r="AJ268" s="21">
        <f t="shared" si="217"/>
        <v>0</v>
      </c>
      <c r="AL268" s="16">
        <f t="shared" si="186"/>
        <v>0</v>
      </c>
      <c r="AN268" s="16">
        <f t="shared" si="187"/>
        <v>0</v>
      </c>
      <c r="AP268" s="16">
        <f t="shared" si="188"/>
        <v>0</v>
      </c>
      <c r="AR268" s="24">
        <f t="shared" si="189"/>
        <v>0</v>
      </c>
      <c r="AT268" s="26">
        <f t="shared" si="190"/>
        <v>0</v>
      </c>
      <c r="AV268" s="28">
        <f t="shared" si="191"/>
        <v>0</v>
      </c>
      <c r="AX268" s="32">
        <f t="shared" si="192"/>
        <v>0</v>
      </c>
      <c r="AY268" s="54"/>
      <c r="AZ268" s="32">
        <f t="shared" si="193"/>
        <v>0</v>
      </c>
      <c r="BB268" s="32">
        <f t="shared" si="194"/>
        <v>0</v>
      </c>
      <c r="BD268" s="34">
        <f t="shared" si="195"/>
        <v>0</v>
      </c>
      <c r="BF268" s="34">
        <f t="shared" si="196"/>
        <v>0</v>
      </c>
      <c r="BH268" s="34">
        <f t="shared" si="197"/>
        <v>0</v>
      </c>
      <c r="BI268" s="1"/>
      <c r="BJ268" s="1"/>
    </row>
    <row r="269" spans="1:62" ht="14.4" x14ac:dyDescent="0.3">
      <c r="A269" s="2" t="s">
        <v>53</v>
      </c>
      <c r="B269" s="99" t="s">
        <v>109</v>
      </c>
      <c r="C269" s="99" t="s">
        <v>55</v>
      </c>
      <c r="D269" s="3">
        <f t="shared" si="215"/>
        <v>261</v>
      </c>
      <c r="E269" s="92" t="s">
        <v>601</v>
      </c>
      <c r="F269" s="100" t="s">
        <v>602</v>
      </c>
      <c r="G269" s="19">
        <f t="shared" si="205"/>
        <v>24</v>
      </c>
      <c r="H269" s="100" t="s">
        <v>603</v>
      </c>
      <c r="I269" s="102">
        <v>0.19</v>
      </c>
      <c r="J269" s="37">
        <v>157983.19</v>
      </c>
      <c r="K269" s="8">
        <f t="shared" si="198"/>
        <v>30016.806100000002</v>
      </c>
      <c r="L269" s="8">
        <f t="shared" si="212"/>
        <v>188000</v>
      </c>
      <c r="M269" s="40">
        <v>168067.23</v>
      </c>
      <c r="N269" s="10">
        <f t="shared" si="199"/>
        <v>31932.773700000002</v>
      </c>
      <c r="O269" s="10">
        <f t="shared" si="209"/>
        <v>200000</v>
      </c>
      <c r="P269" s="42">
        <v>153949.57999999999</v>
      </c>
      <c r="Q269" s="12">
        <f t="shared" si="200"/>
        <v>29250.420199999997</v>
      </c>
      <c r="R269" s="12">
        <f t="shared" si="210"/>
        <v>183200</v>
      </c>
      <c r="S269" s="5">
        <f t="shared" si="201"/>
        <v>160000</v>
      </c>
      <c r="T269" s="5">
        <f t="shared" si="202"/>
        <v>30400</v>
      </c>
      <c r="U269" s="15">
        <f t="shared" si="213"/>
        <v>190400</v>
      </c>
      <c r="V269" s="15">
        <f t="shared" si="206"/>
        <v>3840000</v>
      </c>
      <c r="W269" s="15">
        <f t="shared" si="207"/>
        <v>729600</v>
      </c>
      <c r="X269" s="15">
        <f t="shared" si="203"/>
        <v>4569600</v>
      </c>
      <c r="Y269" s="16">
        <f t="shared" si="204"/>
        <v>7065.4086930622771</v>
      </c>
      <c r="Z269" s="17">
        <f t="shared" si="214"/>
        <v>3.7108238934150613E-2</v>
      </c>
      <c r="AA269" s="144"/>
      <c r="AB269" s="139">
        <f t="shared" si="208"/>
        <v>0</v>
      </c>
      <c r="AC269" s="18">
        <v>0</v>
      </c>
      <c r="AD269" s="8">
        <f t="shared" si="211"/>
        <v>0</v>
      </c>
      <c r="AF269" s="21"/>
      <c r="AG269" s="20">
        <v>24</v>
      </c>
      <c r="AH269" s="21">
        <f t="shared" si="216"/>
        <v>4569600</v>
      </c>
      <c r="AJ269" s="21">
        <f t="shared" si="217"/>
        <v>0</v>
      </c>
      <c r="AL269" s="16">
        <f t="shared" si="186"/>
        <v>0</v>
      </c>
      <c r="AN269" s="16">
        <f t="shared" si="187"/>
        <v>0</v>
      </c>
      <c r="AP269" s="16">
        <f t="shared" si="188"/>
        <v>0</v>
      </c>
      <c r="AR269" s="24">
        <f t="shared" si="189"/>
        <v>0</v>
      </c>
      <c r="AT269" s="26">
        <f t="shared" si="190"/>
        <v>0</v>
      </c>
      <c r="AV269" s="28">
        <f t="shared" si="191"/>
        <v>0</v>
      </c>
      <c r="AX269" s="32">
        <f t="shared" si="192"/>
        <v>0</v>
      </c>
      <c r="AY269" s="54"/>
      <c r="AZ269" s="32">
        <f t="shared" si="193"/>
        <v>0</v>
      </c>
      <c r="BB269" s="32">
        <f t="shared" si="194"/>
        <v>0</v>
      </c>
      <c r="BD269" s="34">
        <f t="shared" si="195"/>
        <v>0</v>
      </c>
      <c r="BF269" s="34">
        <f t="shared" si="196"/>
        <v>0</v>
      </c>
      <c r="BH269" s="34">
        <f t="shared" si="197"/>
        <v>0</v>
      </c>
      <c r="BI269" s="1"/>
      <c r="BJ269" s="1"/>
    </row>
    <row r="270" spans="1:62" ht="14.4" x14ac:dyDescent="0.3">
      <c r="A270" s="2" t="s">
        <v>53</v>
      </c>
      <c r="B270" s="99" t="s">
        <v>109</v>
      </c>
      <c r="C270" s="99" t="s">
        <v>55</v>
      </c>
      <c r="D270" s="3">
        <f t="shared" si="215"/>
        <v>262</v>
      </c>
      <c r="E270" t="s">
        <v>604</v>
      </c>
      <c r="F270" t="s">
        <v>605</v>
      </c>
      <c r="G270" s="19">
        <f t="shared" si="205"/>
        <v>100</v>
      </c>
      <c r="H270" s="2" t="s">
        <v>227</v>
      </c>
      <c r="I270" s="102">
        <v>0.19</v>
      </c>
      <c r="J270" s="37">
        <v>78991.600000000006</v>
      </c>
      <c r="K270" s="8">
        <f t="shared" si="198"/>
        <v>15008.404</v>
      </c>
      <c r="L270" s="8">
        <f t="shared" si="212"/>
        <v>94000</v>
      </c>
      <c r="M270" s="40">
        <v>84033.61</v>
      </c>
      <c r="N270" s="10">
        <f t="shared" si="199"/>
        <v>15966.385900000001</v>
      </c>
      <c r="O270" s="10">
        <f t="shared" si="209"/>
        <v>100000</v>
      </c>
      <c r="P270" s="42">
        <v>76974.789999999994</v>
      </c>
      <c r="Q270" s="12">
        <f t="shared" si="200"/>
        <v>14625.210099999998</v>
      </c>
      <c r="R270" s="12">
        <f t="shared" si="210"/>
        <v>91600</v>
      </c>
      <c r="S270" s="5">
        <f t="shared" si="201"/>
        <v>80000</v>
      </c>
      <c r="T270" s="5">
        <f t="shared" si="202"/>
        <v>15200</v>
      </c>
      <c r="U270" s="15">
        <f t="shared" si="213"/>
        <v>95200</v>
      </c>
      <c r="V270" s="15">
        <f t="shared" si="206"/>
        <v>8000000</v>
      </c>
      <c r="W270" s="15">
        <f t="shared" si="207"/>
        <v>1520000</v>
      </c>
      <c r="X270" s="15">
        <f t="shared" si="203"/>
        <v>9520000</v>
      </c>
      <c r="Y270" s="16">
        <f t="shared" si="204"/>
        <v>3532.7043465311385</v>
      </c>
      <c r="Z270" s="17">
        <f t="shared" si="214"/>
        <v>3.7108238934150613E-2</v>
      </c>
      <c r="AA270" s="144"/>
      <c r="AB270" s="139">
        <f t="shared" si="208"/>
        <v>0</v>
      </c>
      <c r="AC270" s="18">
        <v>0</v>
      </c>
      <c r="AD270" s="8">
        <f t="shared" si="211"/>
        <v>0</v>
      </c>
      <c r="AE270" s="21"/>
      <c r="AF270" s="21"/>
      <c r="AG270" s="75">
        <v>100</v>
      </c>
      <c r="AH270" s="21">
        <f t="shared" si="216"/>
        <v>9520000</v>
      </c>
      <c r="AI270" s="21"/>
      <c r="AJ270" s="21">
        <f t="shared" si="217"/>
        <v>0</v>
      </c>
      <c r="AK270" s="16"/>
      <c r="AL270" s="16">
        <f t="shared" si="186"/>
        <v>0</v>
      </c>
      <c r="AN270" s="16">
        <f t="shared" si="187"/>
        <v>0</v>
      </c>
      <c r="AP270" s="16">
        <f t="shared" si="188"/>
        <v>0</v>
      </c>
      <c r="AR270" s="24">
        <f t="shared" si="189"/>
        <v>0</v>
      </c>
      <c r="AT270" s="26">
        <f t="shared" si="190"/>
        <v>0</v>
      </c>
      <c r="AV270" s="28">
        <f t="shared" si="191"/>
        <v>0</v>
      </c>
      <c r="AX270" s="32">
        <f t="shared" si="192"/>
        <v>0</v>
      </c>
      <c r="AY270" s="54"/>
      <c r="AZ270" s="32">
        <f t="shared" si="193"/>
        <v>0</v>
      </c>
      <c r="BB270" s="32">
        <f t="shared" si="194"/>
        <v>0</v>
      </c>
      <c r="BD270" s="34">
        <f t="shared" si="195"/>
        <v>0</v>
      </c>
      <c r="BF270" s="34">
        <f t="shared" si="196"/>
        <v>0</v>
      </c>
      <c r="BH270" s="34">
        <f t="shared" si="197"/>
        <v>0</v>
      </c>
      <c r="BI270" s="1"/>
      <c r="BJ270" s="1"/>
    </row>
    <row r="271" spans="1:62" ht="14.4" x14ac:dyDescent="0.3">
      <c r="A271" s="2" t="s">
        <v>53</v>
      </c>
      <c r="B271" s="99" t="s">
        <v>109</v>
      </c>
      <c r="C271" s="99" t="s">
        <v>55</v>
      </c>
      <c r="D271" s="3">
        <f t="shared" si="215"/>
        <v>263</v>
      </c>
      <c r="E271" s="104" t="s">
        <v>606</v>
      </c>
      <c r="F271" t="s">
        <v>606</v>
      </c>
      <c r="G271" s="19">
        <f t="shared" si="205"/>
        <v>50</v>
      </c>
      <c r="H271" s="2" t="s">
        <v>58</v>
      </c>
      <c r="I271" s="102">
        <v>0.19</v>
      </c>
      <c r="J271" s="37">
        <v>23529.41</v>
      </c>
      <c r="K271" s="8">
        <f t="shared" si="198"/>
        <v>4470.5879000000004</v>
      </c>
      <c r="L271" s="8">
        <f t="shared" si="212"/>
        <v>28000</v>
      </c>
      <c r="M271" s="40">
        <v>26890.76</v>
      </c>
      <c r="N271" s="10">
        <f t="shared" si="199"/>
        <v>5109.2443999999996</v>
      </c>
      <c r="O271" s="10">
        <f t="shared" si="209"/>
        <v>32000</v>
      </c>
      <c r="P271" s="42">
        <v>24579.83</v>
      </c>
      <c r="Q271" s="12">
        <f t="shared" si="200"/>
        <v>4670.1677</v>
      </c>
      <c r="R271" s="12">
        <f t="shared" si="210"/>
        <v>29250</v>
      </c>
      <c r="S271" s="5">
        <f t="shared" si="201"/>
        <v>25000</v>
      </c>
      <c r="T271" s="5">
        <f t="shared" si="202"/>
        <v>4750</v>
      </c>
      <c r="U271" s="15">
        <f t="shared" si="213"/>
        <v>29750</v>
      </c>
      <c r="V271" s="15">
        <f t="shared" si="206"/>
        <v>1250000</v>
      </c>
      <c r="W271" s="15">
        <f t="shared" si="207"/>
        <v>237500</v>
      </c>
      <c r="X271" s="15">
        <f t="shared" si="203"/>
        <v>1487500</v>
      </c>
      <c r="Y271" s="16">
        <f t="shared" si="204"/>
        <v>1670.828137980285</v>
      </c>
      <c r="Z271" s="17">
        <f t="shared" si="214"/>
        <v>5.6162290352278488E-2</v>
      </c>
      <c r="AA271" s="144"/>
      <c r="AB271" s="139">
        <f t="shared" si="208"/>
        <v>0</v>
      </c>
      <c r="AC271" s="18">
        <v>0</v>
      </c>
      <c r="AD271" s="8">
        <f t="shared" si="211"/>
        <v>0</v>
      </c>
      <c r="AG271" s="76">
        <v>50</v>
      </c>
      <c r="AH271" s="21">
        <f t="shared" si="216"/>
        <v>1487500</v>
      </c>
      <c r="AJ271" s="21">
        <f t="shared" si="217"/>
        <v>0</v>
      </c>
      <c r="AL271" s="16">
        <f t="shared" si="186"/>
        <v>0</v>
      </c>
      <c r="AN271" s="16">
        <f t="shared" si="187"/>
        <v>0</v>
      </c>
      <c r="AP271" s="16">
        <f t="shared" si="188"/>
        <v>0</v>
      </c>
      <c r="AR271" s="24">
        <f t="shared" si="189"/>
        <v>0</v>
      </c>
      <c r="AT271" s="26">
        <f t="shared" si="190"/>
        <v>0</v>
      </c>
      <c r="AV271" s="28">
        <f t="shared" si="191"/>
        <v>0</v>
      </c>
      <c r="AX271" s="32">
        <f t="shared" si="192"/>
        <v>0</v>
      </c>
      <c r="AY271" s="54"/>
      <c r="AZ271" s="32">
        <f t="shared" si="193"/>
        <v>0</v>
      </c>
      <c r="BB271" s="32">
        <f t="shared" si="194"/>
        <v>0</v>
      </c>
      <c r="BD271" s="34">
        <f t="shared" si="195"/>
        <v>0</v>
      </c>
      <c r="BF271" s="34">
        <f t="shared" si="196"/>
        <v>0</v>
      </c>
      <c r="BH271" s="34">
        <f t="shared" si="197"/>
        <v>0</v>
      </c>
      <c r="BI271" s="1"/>
      <c r="BJ271" s="1"/>
    </row>
    <row r="272" spans="1:62" ht="14.4" x14ac:dyDescent="0.3">
      <c r="A272" s="2" t="s">
        <v>53</v>
      </c>
      <c r="B272" s="99" t="s">
        <v>109</v>
      </c>
      <c r="C272" s="99" t="s">
        <v>55</v>
      </c>
      <c r="D272" s="3">
        <f t="shared" si="215"/>
        <v>264</v>
      </c>
      <c r="E272" s="104" t="s">
        <v>607</v>
      </c>
      <c r="F272" s="104" t="s">
        <v>608</v>
      </c>
      <c r="G272" s="19">
        <f t="shared" si="205"/>
        <v>5</v>
      </c>
      <c r="H272" s="2" t="s">
        <v>58</v>
      </c>
      <c r="I272" s="102">
        <v>0.19</v>
      </c>
      <c r="J272" s="37">
        <v>19327.73</v>
      </c>
      <c r="K272" s="8">
        <f t="shared" si="198"/>
        <v>3672.2687000000001</v>
      </c>
      <c r="L272" s="8">
        <f t="shared" si="212"/>
        <v>23000</v>
      </c>
      <c r="M272" s="40">
        <v>21008.400000000001</v>
      </c>
      <c r="N272" s="10">
        <f t="shared" si="199"/>
        <v>3991.5960000000005</v>
      </c>
      <c r="O272" s="10">
        <f t="shared" si="209"/>
        <v>25000</v>
      </c>
      <c r="P272" s="42">
        <v>19663.87</v>
      </c>
      <c r="Q272" s="12">
        <f t="shared" si="200"/>
        <v>3736.1352999999999</v>
      </c>
      <c r="R272" s="12">
        <f t="shared" si="210"/>
        <v>23400</v>
      </c>
      <c r="S272" s="5">
        <f t="shared" si="201"/>
        <v>20000</v>
      </c>
      <c r="T272" s="5">
        <f t="shared" si="202"/>
        <v>3800</v>
      </c>
      <c r="U272" s="15">
        <f t="shared" si="213"/>
        <v>23800</v>
      </c>
      <c r="V272" s="15">
        <f t="shared" si="206"/>
        <v>100000</v>
      </c>
      <c r="W272" s="15">
        <f t="shared" si="207"/>
        <v>19000</v>
      </c>
      <c r="X272" s="15">
        <f t="shared" si="203"/>
        <v>119000</v>
      </c>
      <c r="Y272" s="16">
        <f t="shared" si="204"/>
        <v>864.0987597877147</v>
      </c>
      <c r="Z272" s="17">
        <f t="shared" si="214"/>
        <v>3.630667057931574E-2</v>
      </c>
      <c r="AA272" s="144"/>
      <c r="AB272" s="139">
        <f t="shared" si="208"/>
        <v>0</v>
      </c>
      <c r="AC272" s="18">
        <v>0</v>
      </c>
      <c r="AD272" s="8">
        <f t="shared" si="211"/>
        <v>0</v>
      </c>
      <c r="AG272" s="76">
        <v>5</v>
      </c>
      <c r="AH272" s="21">
        <f t="shared" si="216"/>
        <v>119000</v>
      </c>
      <c r="AJ272" s="21">
        <f t="shared" si="217"/>
        <v>0</v>
      </c>
      <c r="AL272" s="16">
        <f t="shared" si="186"/>
        <v>0</v>
      </c>
      <c r="AN272" s="16">
        <f t="shared" si="187"/>
        <v>0</v>
      </c>
      <c r="AP272" s="16">
        <f t="shared" si="188"/>
        <v>0</v>
      </c>
      <c r="AR272" s="24">
        <f t="shared" si="189"/>
        <v>0</v>
      </c>
      <c r="AT272" s="26">
        <f t="shared" si="190"/>
        <v>0</v>
      </c>
      <c r="AV272" s="28">
        <f t="shared" si="191"/>
        <v>0</v>
      </c>
      <c r="AX272" s="32">
        <f t="shared" si="192"/>
        <v>0</v>
      </c>
      <c r="AY272" s="54"/>
      <c r="AZ272" s="32">
        <f t="shared" si="193"/>
        <v>0</v>
      </c>
      <c r="BB272" s="32">
        <f t="shared" si="194"/>
        <v>0</v>
      </c>
      <c r="BD272" s="34">
        <f t="shared" si="195"/>
        <v>0</v>
      </c>
      <c r="BF272" s="34">
        <f t="shared" si="196"/>
        <v>0</v>
      </c>
      <c r="BH272" s="34">
        <f t="shared" si="197"/>
        <v>0</v>
      </c>
      <c r="BI272" s="1"/>
      <c r="BJ272" s="1"/>
    </row>
    <row r="273" spans="1:76" ht="14.4" x14ac:dyDescent="0.3">
      <c r="A273" s="2" t="s">
        <v>53</v>
      </c>
      <c r="B273" s="99" t="s">
        <v>109</v>
      </c>
      <c r="C273" s="99" t="s">
        <v>55</v>
      </c>
      <c r="D273" s="3">
        <f t="shared" si="215"/>
        <v>265</v>
      </c>
      <c r="E273" s="104" t="s">
        <v>609</v>
      </c>
      <c r="F273" s="104" t="s">
        <v>610</v>
      </c>
      <c r="G273" s="19">
        <f t="shared" si="205"/>
        <v>5</v>
      </c>
      <c r="H273" s="2" t="s">
        <v>58</v>
      </c>
      <c r="I273" s="102">
        <v>0.19</v>
      </c>
      <c r="J273" s="37">
        <v>19327.73</v>
      </c>
      <c r="K273" s="8">
        <f t="shared" si="198"/>
        <v>3672.2687000000001</v>
      </c>
      <c r="L273" s="8">
        <f t="shared" si="212"/>
        <v>23000</v>
      </c>
      <c r="M273" s="40">
        <v>22689.08</v>
      </c>
      <c r="N273" s="10">
        <f t="shared" si="199"/>
        <v>4310.9252000000006</v>
      </c>
      <c r="O273" s="10">
        <f t="shared" si="209"/>
        <v>27000</v>
      </c>
      <c r="P273" s="42">
        <v>17983.189999999999</v>
      </c>
      <c r="Q273" s="12">
        <f t="shared" si="200"/>
        <v>3416.8060999999998</v>
      </c>
      <c r="R273" s="12">
        <f t="shared" si="210"/>
        <v>21400</v>
      </c>
      <c r="S273" s="5">
        <f t="shared" si="201"/>
        <v>20000</v>
      </c>
      <c r="T273" s="5">
        <f t="shared" si="202"/>
        <v>3800</v>
      </c>
      <c r="U273" s="15">
        <f t="shared" si="213"/>
        <v>23800</v>
      </c>
      <c r="V273" s="15">
        <f t="shared" si="206"/>
        <v>100000</v>
      </c>
      <c r="W273" s="15">
        <f t="shared" si="207"/>
        <v>19000</v>
      </c>
      <c r="X273" s="15">
        <f t="shared" si="203"/>
        <v>119000</v>
      </c>
      <c r="Y273" s="16">
        <f t="shared" si="204"/>
        <v>2355.1362310207592</v>
      </c>
      <c r="Z273" s="17">
        <f t="shared" si="214"/>
        <v>9.8955303824401653E-2</v>
      </c>
      <c r="AA273" s="144"/>
      <c r="AB273" s="139">
        <f t="shared" si="208"/>
        <v>0</v>
      </c>
      <c r="AC273" s="18">
        <v>0</v>
      </c>
      <c r="AD273" s="8">
        <f t="shared" si="211"/>
        <v>0</v>
      </c>
      <c r="AG273" s="76">
        <v>5</v>
      </c>
      <c r="AH273" s="21">
        <f t="shared" si="216"/>
        <v>119000</v>
      </c>
      <c r="AJ273" s="21">
        <f t="shared" si="217"/>
        <v>0</v>
      </c>
      <c r="AL273" s="16">
        <f t="shared" si="186"/>
        <v>0</v>
      </c>
      <c r="AN273" s="16">
        <f t="shared" si="187"/>
        <v>0</v>
      </c>
      <c r="AP273" s="16">
        <f t="shared" si="188"/>
        <v>0</v>
      </c>
      <c r="AR273" s="24">
        <f t="shared" si="189"/>
        <v>0</v>
      </c>
      <c r="AT273" s="26">
        <f t="shared" si="190"/>
        <v>0</v>
      </c>
      <c r="AV273" s="28">
        <f t="shared" si="191"/>
        <v>0</v>
      </c>
      <c r="AX273" s="32">
        <f t="shared" si="192"/>
        <v>0</v>
      </c>
      <c r="AY273" s="54"/>
      <c r="AZ273" s="32">
        <f t="shared" si="193"/>
        <v>0</v>
      </c>
      <c r="BB273" s="32">
        <f t="shared" si="194"/>
        <v>0</v>
      </c>
      <c r="BD273" s="34">
        <f t="shared" si="195"/>
        <v>0</v>
      </c>
      <c r="BF273" s="34">
        <f t="shared" si="196"/>
        <v>0</v>
      </c>
      <c r="BH273" s="34">
        <f t="shared" si="197"/>
        <v>0</v>
      </c>
      <c r="BI273" s="1"/>
      <c r="BJ273" s="1"/>
    </row>
    <row r="274" spans="1:76" ht="14.4" x14ac:dyDescent="0.3">
      <c r="A274" s="2" t="s">
        <v>53</v>
      </c>
      <c r="B274" s="99" t="s">
        <v>109</v>
      </c>
      <c r="C274" s="99" t="s">
        <v>55</v>
      </c>
      <c r="D274" s="3">
        <f t="shared" si="215"/>
        <v>266</v>
      </c>
      <c r="E274" s="104" t="s">
        <v>611</v>
      </c>
      <c r="F274" s="104" t="s">
        <v>612</v>
      </c>
      <c r="G274" s="19">
        <f t="shared" si="205"/>
        <v>5</v>
      </c>
      <c r="H274" s="2" t="s">
        <v>58</v>
      </c>
      <c r="I274" s="102">
        <v>0.19</v>
      </c>
      <c r="J274" s="37">
        <v>19327.73</v>
      </c>
      <c r="K274" s="8">
        <f t="shared" si="198"/>
        <v>3672.2687000000001</v>
      </c>
      <c r="L274" s="8">
        <f t="shared" si="212"/>
        <v>23000</v>
      </c>
      <c r="M274" s="40">
        <v>22689.08</v>
      </c>
      <c r="N274" s="10">
        <f t="shared" si="199"/>
        <v>4310.9252000000006</v>
      </c>
      <c r="O274" s="10">
        <f t="shared" si="209"/>
        <v>27000</v>
      </c>
      <c r="P274" s="42">
        <v>17983.189999999999</v>
      </c>
      <c r="Q274" s="12">
        <f t="shared" si="200"/>
        <v>3416.8060999999998</v>
      </c>
      <c r="R274" s="12">
        <f t="shared" si="210"/>
        <v>21400</v>
      </c>
      <c r="S274" s="5">
        <f t="shared" si="201"/>
        <v>20000</v>
      </c>
      <c r="T274" s="5">
        <f t="shared" si="202"/>
        <v>3800</v>
      </c>
      <c r="U274" s="15">
        <f t="shared" si="213"/>
        <v>23800</v>
      </c>
      <c r="V274" s="15">
        <f t="shared" si="206"/>
        <v>100000</v>
      </c>
      <c r="W274" s="15">
        <f t="shared" si="207"/>
        <v>19000</v>
      </c>
      <c r="X274" s="15">
        <f t="shared" si="203"/>
        <v>119000</v>
      </c>
      <c r="Y274" s="16">
        <f t="shared" si="204"/>
        <v>2355.1362310207592</v>
      </c>
      <c r="Z274" s="17">
        <f t="shared" si="214"/>
        <v>9.8955303824401653E-2</v>
      </c>
      <c r="AA274" s="144"/>
      <c r="AB274" s="139">
        <f t="shared" si="208"/>
        <v>0</v>
      </c>
      <c r="AC274" s="18">
        <v>0</v>
      </c>
      <c r="AD274" s="8">
        <f t="shared" si="211"/>
        <v>0</v>
      </c>
      <c r="AG274" s="76">
        <v>5</v>
      </c>
      <c r="AH274" s="21">
        <f t="shared" si="216"/>
        <v>119000</v>
      </c>
      <c r="AJ274" s="21">
        <f t="shared" si="217"/>
        <v>0</v>
      </c>
      <c r="AL274" s="16">
        <f t="shared" si="186"/>
        <v>0</v>
      </c>
      <c r="AN274" s="16">
        <f t="shared" si="187"/>
        <v>0</v>
      </c>
      <c r="AP274" s="16">
        <f t="shared" si="188"/>
        <v>0</v>
      </c>
      <c r="AR274" s="24">
        <f t="shared" si="189"/>
        <v>0</v>
      </c>
      <c r="AT274" s="26">
        <f t="shared" si="190"/>
        <v>0</v>
      </c>
      <c r="AV274" s="28">
        <f t="shared" si="191"/>
        <v>0</v>
      </c>
      <c r="AX274" s="32">
        <f t="shared" si="192"/>
        <v>0</v>
      </c>
      <c r="AY274" s="54"/>
      <c r="AZ274" s="32">
        <f t="shared" si="193"/>
        <v>0</v>
      </c>
      <c r="BB274" s="32">
        <f t="shared" si="194"/>
        <v>0</v>
      </c>
      <c r="BD274" s="34">
        <f t="shared" si="195"/>
        <v>0</v>
      </c>
      <c r="BF274" s="34">
        <f t="shared" si="196"/>
        <v>0</v>
      </c>
      <c r="BH274" s="34">
        <f t="shared" si="197"/>
        <v>0</v>
      </c>
      <c r="BI274" s="1"/>
      <c r="BJ274" s="1"/>
    </row>
    <row r="275" spans="1:76" ht="14.4" x14ac:dyDescent="0.3">
      <c r="A275" s="2" t="s">
        <v>53</v>
      </c>
      <c r="B275" s="99" t="s">
        <v>109</v>
      </c>
      <c r="C275" s="99" t="s">
        <v>55</v>
      </c>
      <c r="D275" s="3">
        <f t="shared" si="215"/>
        <v>267</v>
      </c>
      <c r="E275" s="104" t="s">
        <v>613</v>
      </c>
      <c r="F275" s="104" t="s">
        <v>614</v>
      </c>
      <c r="G275" s="19">
        <f t="shared" si="205"/>
        <v>5</v>
      </c>
      <c r="H275" s="2" t="s">
        <v>58</v>
      </c>
      <c r="I275" s="102">
        <v>0.19</v>
      </c>
      <c r="J275" s="37">
        <v>19327.73</v>
      </c>
      <c r="K275" s="8">
        <f t="shared" si="198"/>
        <v>3672.2687000000001</v>
      </c>
      <c r="L275" s="8">
        <f t="shared" si="212"/>
        <v>23000</v>
      </c>
      <c r="M275" s="40">
        <v>22689.08</v>
      </c>
      <c r="N275" s="10">
        <f t="shared" si="199"/>
        <v>4310.9252000000006</v>
      </c>
      <c r="O275" s="10">
        <f t="shared" si="209"/>
        <v>27000</v>
      </c>
      <c r="P275" s="42">
        <v>17983.189999999999</v>
      </c>
      <c r="Q275" s="12">
        <f t="shared" si="200"/>
        <v>3416.8060999999998</v>
      </c>
      <c r="R275" s="12">
        <f t="shared" si="210"/>
        <v>21400</v>
      </c>
      <c r="S275" s="5">
        <f t="shared" si="201"/>
        <v>20000</v>
      </c>
      <c r="T275" s="5">
        <f t="shared" si="202"/>
        <v>3800</v>
      </c>
      <c r="U275" s="15">
        <f t="shared" si="213"/>
        <v>23800</v>
      </c>
      <c r="V275" s="15">
        <f t="shared" si="206"/>
        <v>100000</v>
      </c>
      <c r="W275" s="15">
        <f t="shared" si="207"/>
        <v>19000</v>
      </c>
      <c r="X275" s="15">
        <f t="shared" si="203"/>
        <v>119000</v>
      </c>
      <c r="Y275" s="16">
        <f t="shared" si="204"/>
        <v>2355.1362310207592</v>
      </c>
      <c r="Z275" s="17">
        <f t="shared" si="214"/>
        <v>9.8955303824401653E-2</v>
      </c>
      <c r="AA275" s="144"/>
      <c r="AB275" s="139">
        <f t="shared" si="208"/>
        <v>0</v>
      </c>
      <c r="AC275" s="18">
        <v>0</v>
      </c>
      <c r="AD275" s="8">
        <f t="shared" si="211"/>
        <v>0</v>
      </c>
      <c r="AG275" s="76">
        <v>5</v>
      </c>
      <c r="AH275" s="21">
        <f t="shared" si="216"/>
        <v>119000</v>
      </c>
      <c r="AJ275" s="21">
        <f t="shared" si="217"/>
        <v>0</v>
      </c>
      <c r="AL275" s="16">
        <f t="shared" si="186"/>
        <v>0</v>
      </c>
      <c r="AN275" s="16">
        <f t="shared" si="187"/>
        <v>0</v>
      </c>
      <c r="AP275" s="16">
        <f t="shared" si="188"/>
        <v>0</v>
      </c>
      <c r="AR275" s="24">
        <f t="shared" si="189"/>
        <v>0</v>
      </c>
      <c r="AT275" s="26">
        <f t="shared" si="190"/>
        <v>0</v>
      </c>
      <c r="AV275" s="28">
        <f t="shared" si="191"/>
        <v>0</v>
      </c>
      <c r="AX275" s="32">
        <f t="shared" si="192"/>
        <v>0</v>
      </c>
      <c r="AY275" s="54"/>
      <c r="AZ275" s="32">
        <f t="shared" si="193"/>
        <v>0</v>
      </c>
      <c r="BB275" s="32">
        <f t="shared" si="194"/>
        <v>0</v>
      </c>
      <c r="BD275" s="34">
        <f t="shared" si="195"/>
        <v>0</v>
      </c>
      <c r="BF275" s="34">
        <f t="shared" si="196"/>
        <v>0</v>
      </c>
      <c r="BH275" s="34">
        <f t="shared" si="197"/>
        <v>0</v>
      </c>
      <c r="BI275" s="6"/>
      <c r="BJ275" s="5"/>
      <c r="BK275" s="5"/>
      <c r="BL275" s="5"/>
      <c r="BM275" s="8"/>
      <c r="BN275" s="8"/>
      <c r="BO275" s="8"/>
      <c r="BP275" s="10"/>
      <c r="BQ275" s="10"/>
      <c r="BR275" s="10"/>
      <c r="BS275" s="12"/>
      <c r="BT275" s="12"/>
      <c r="BU275" s="12"/>
      <c r="BV275" s="5"/>
      <c r="BW275" s="15"/>
      <c r="BX275" s="15"/>
    </row>
    <row r="276" spans="1:76" ht="14.4" x14ac:dyDescent="0.3">
      <c r="A276" s="2" t="s">
        <v>53</v>
      </c>
      <c r="B276" s="99" t="s">
        <v>109</v>
      </c>
      <c r="C276" s="99" t="s">
        <v>55</v>
      </c>
      <c r="D276" s="3">
        <f t="shared" si="215"/>
        <v>268</v>
      </c>
      <c r="E276" s="104" t="s">
        <v>615</v>
      </c>
      <c r="F276" s="104" t="s">
        <v>616</v>
      </c>
      <c r="G276" s="19">
        <f t="shared" si="205"/>
        <v>5</v>
      </c>
      <c r="H276" s="2" t="s">
        <v>58</v>
      </c>
      <c r="I276" s="102">
        <v>0.19</v>
      </c>
      <c r="J276" s="37">
        <v>19327.73</v>
      </c>
      <c r="K276" s="8">
        <f t="shared" si="198"/>
        <v>3672.2687000000001</v>
      </c>
      <c r="L276" s="8">
        <f t="shared" si="212"/>
        <v>23000</v>
      </c>
      <c r="M276" s="40">
        <v>22689.08</v>
      </c>
      <c r="N276" s="10">
        <f t="shared" si="199"/>
        <v>4310.9252000000006</v>
      </c>
      <c r="O276" s="10">
        <f t="shared" si="209"/>
        <v>27000</v>
      </c>
      <c r="P276" s="42">
        <v>17983.189999999999</v>
      </c>
      <c r="Q276" s="12">
        <f t="shared" si="200"/>
        <v>3416.8060999999998</v>
      </c>
      <c r="R276" s="12">
        <f t="shared" si="210"/>
        <v>21400</v>
      </c>
      <c r="S276" s="5">
        <f t="shared" si="201"/>
        <v>20000</v>
      </c>
      <c r="T276" s="5">
        <f t="shared" si="202"/>
        <v>3800</v>
      </c>
      <c r="U276" s="15">
        <f t="shared" si="213"/>
        <v>23800</v>
      </c>
      <c r="V276" s="15">
        <f t="shared" si="206"/>
        <v>100000</v>
      </c>
      <c r="W276" s="15">
        <f t="shared" si="207"/>
        <v>19000</v>
      </c>
      <c r="X276" s="15">
        <f t="shared" si="203"/>
        <v>119000</v>
      </c>
      <c r="Y276" s="16">
        <f t="shared" si="204"/>
        <v>2355.1362310207592</v>
      </c>
      <c r="Z276" s="17">
        <f t="shared" si="214"/>
        <v>9.8955303824401653E-2</v>
      </c>
      <c r="AA276" s="144"/>
      <c r="AB276" s="139">
        <f t="shared" si="208"/>
        <v>0</v>
      </c>
      <c r="AC276" s="18">
        <v>0</v>
      </c>
      <c r="AD276" s="8">
        <f t="shared" si="211"/>
        <v>0</v>
      </c>
      <c r="AG276" s="76">
        <v>5</v>
      </c>
      <c r="AH276" s="21">
        <f t="shared" si="216"/>
        <v>119000</v>
      </c>
      <c r="AJ276" s="21">
        <f t="shared" si="217"/>
        <v>0</v>
      </c>
      <c r="AL276" s="16">
        <f t="shared" si="186"/>
        <v>0</v>
      </c>
      <c r="AN276" s="16">
        <f t="shared" si="187"/>
        <v>0</v>
      </c>
      <c r="AP276" s="16">
        <f t="shared" si="188"/>
        <v>0</v>
      </c>
      <c r="AR276" s="24">
        <f t="shared" si="189"/>
        <v>0</v>
      </c>
      <c r="AT276" s="26">
        <f t="shared" si="190"/>
        <v>0</v>
      </c>
      <c r="AV276" s="28">
        <f t="shared" si="191"/>
        <v>0</v>
      </c>
      <c r="AX276" s="32">
        <f t="shared" si="192"/>
        <v>0</v>
      </c>
      <c r="AY276" s="54"/>
      <c r="AZ276" s="32">
        <f t="shared" si="193"/>
        <v>0</v>
      </c>
      <c r="BB276" s="32">
        <f t="shared" si="194"/>
        <v>0</v>
      </c>
      <c r="BD276" s="34">
        <f t="shared" si="195"/>
        <v>0</v>
      </c>
      <c r="BF276" s="34">
        <f t="shared" si="196"/>
        <v>0</v>
      </c>
      <c r="BH276" s="34">
        <f t="shared" si="197"/>
        <v>0</v>
      </c>
      <c r="BI276" s="1"/>
      <c r="BJ276" s="5"/>
      <c r="BK276" s="5"/>
      <c r="BL276" s="5"/>
      <c r="BM276" s="8"/>
      <c r="BN276" s="8"/>
      <c r="BO276" s="8"/>
      <c r="BP276" s="10"/>
      <c r="BQ276" s="10"/>
      <c r="BR276" s="10"/>
      <c r="BS276" s="12"/>
      <c r="BT276" s="12"/>
      <c r="BU276" s="12"/>
      <c r="BV276" s="5"/>
      <c r="BW276" s="15"/>
      <c r="BX276" s="15"/>
    </row>
    <row r="277" spans="1:76" ht="14.4" x14ac:dyDescent="0.3">
      <c r="A277" s="2" t="s">
        <v>53</v>
      </c>
      <c r="B277" s="99" t="s">
        <v>109</v>
      </c>
      <c r="C277" s="99" t="s">
        <v>55</v>
      </c>
      <c r="D277" s="3">
        <f t="shared" si="215"/>
        <v>269</v>
      </c>
      <c r="E277" s="104" t="s">
        <v>617</v>
      </c>
      <c r="F277" s="104" t="s">
        <v>618</v>
      </c>
      <c r="G277" s="19">
        <f t="shared" si="205"/>
        <v>5</v>
      </c>
      <c r="H277" s="2" t="s">
        <v>58</v>
      </c>
      <c r="I277" s="102">
        <v>0.19</v>
      </c>
      <c r="J277" s="37">
        <v>19327.73</v>
      </c>
      <c r="K277" s="8">
        <f t="shared" si="198"/>
        <v>3672.2687000000001</v>
      </c>
      <c r="L277" s="8">
        <f t="shared" si="212"/>
        <v>23000</v>
      </c>
      <c r="M277" s="40">
        <v>22689.08</v>
      </c>
      <c r="N277" s="10">
        <f t="shared" si="199"/>
        <v>4310.9252000000006</v>
      </c>
      <c r="O277" s="10">
        <f t="shared" si="209"/>
        <v>27000</v>
      </c>
      <c r="P277" s="42">
        <v>17983.189999999999</v>
      </c>
      <c r="Q277" s="12">
        <f t="shared" si="200"/>
        <v>3416.8060999999998</v>
      </c>
      <c r="R277" s="12">
        <f t="shared" si="210"/>
        <v>21400</v>
      </c>
      <c r="S277" s="5">
        <f t="shared" si="201"/>
        <v>20000</v>
      </c>
      <c r="T277" s="5">
        <f t="shared" si="202"/>
        <v>3800</v>
      </c>
      <c r="U277" s="15">
        <f t="shared" si="213"/>
        <v>23800</v>
      </c>
      <c r="V277" s="15">
        <f t="shared" si="206"/>
        <v>100000</v>
      </c>
      <c r="W277" s="15">
        <f t="shared" si="207"/>
        <v>19000</v>
      </c>
      <c r="X277" s="15">
        <f t="shared" si="203"/>
        <v>119000</v>
      </c>
      <c r="Y277" s="16">
        <f t="shared" si="204"/>
        <v>2355.1362310207592</v>
      </c>
      <c r="Z277" s="17">
        <f t="shared" si="214"/>
        <v>9.8955303824401653E-2</v>
      </c>
      <c r="AA277" s="144"/>
      <c r="AB277" s="139">
        <f t="shared" si="208"/>
        <v>0</v>
      </c>
      <c r="AC277" s="18">
        <v>0</v>
      </c>
      <c r="AD277" s="8">
        <f t="shared" si="211"/>
        <v>0</v>
      </c>
      <c r="AG277" s="76">
        <v>5</v>
      </c>
      <c r="AH277" s="21">
        <f t="shared" si="216"/>
        <v>119000</v>
      </c>
      <c r="AJ277" s="21">
        <f t="shared" si="217"/>
        <v>0</v>
      </c>
      <c r="AL277" s="16">
        <f t="shared" si="186"/>
        <v>0</v>
      </c>
      <c r="AN277" s="16">
        <f t="shared" si="187"/>
        <v>0</v>
      </c>
      <c r="AP277" s="16">
        <f t="shared" si="188"/>
        <v>0</v>
      </c>
      <c r="AR277" s="24">
        <f t="shared" si="189"/>
        <v>0</v>
      </c>
      <c r="AT277" s="26">
        <f t="shared" si="190"/>
        <v>0</v>
      </c>
      <c r="AV277" s="28">
        <f t="shared" si="191"/>
        <v>0</v>
      </c>
      <c r="AX277" s="32">
        <f t="shared" si="192"/>
        <v>0</v>
      </c>
      <c r="AY277" s="54"/>
      <c r="AZ277" s="32">
        <f t="shared" si="193"/>
        <v>0</v>
      </c>
      <c r="BB277" s="32">
        <f t="shared" si="194"/>
        <v>0</v>
      </c>
      <c r="BD277" s="34">
        <f t="shared" si="195"/>
        <v>0</v>
      </c>
      <c r="BF277" s="34">
        <f t="shared" si="196"/>
        <v>0</v>
      </c>
      <c r="BH277" s="34">
        <f t="shared" si="197"/>
        <v>0</v>
      </c>
      <c r="BI277" s="1"/>
      <c r="BJ277" s="1"/>
    </row>
    <row r="278" spans="1:76" ht="14.4" x14ac:dyDescent="0.3">
      <c r="A278" s="2" t="s">
        <v>53</v>
      </c>
      <c r="B278" s="99" t="s">
        <v>109</v>
      </c>
      <c r="C278" s="99" t="s">
        <v>55</v>
      </c>
      <c r="D278" s="3">
        <f t="shared" si="215"/>
        <v>270</v>
      </c>
      <c r="E278" s="104" t="s">
        <v>619</v>
      </c>
      <c r="F278" s="104" t="s">
        <v>620</v>
      </c>
      <c r="G278" s="19">
        <f t="shared" si="205"/>
        <v>5</v>
      </c>
      <c r="H278" s="2" t="s">
        <v>58</v>
      </c>
      <c r="I278" s="102">
        <v>0.19</v>
      </c>
      <c r="J278" s="37">
        <v>19327.73</v>
      </c>
      <c r="K278" s="8">
        <f t="shared" si="198"/>
        <v>3672.2687000000001</v>
      </c>
      <c r="L278" s="8">
        <f t="shared" si="212"/>
        <v>23000</v>
      </c>
      <c r="M278" s="40">
        <v>22689.08</v>
      </c>
      <c r="N278" s="10">
        <f t="shared" si="199"/>
        <v>4310.9252000000006</v>
      </c>
      <c r="O278" s="10">
        <f t="shared" si="209"/>
        <v>27000</v>
      </c>
      <c r="P278" s="42">
        <v>17983.189999999999</v>
      </c>
      <c r="Q278" s="12">
        <f t="shared" si="200"/>
        <v>3416.8060999999998</v>
      </c>
      <c r="R278" s="12">
        <f t="shared" si="210"/>
        <v>21400</v>
      </c>
      <c r="S278" s="5">
        <f t="shared" si="201"/>
        <v>20000</v>
      </c>
      <c r="T278" s="5">
        <f t="shared" si="202"/>
        <v>3800</v>
      </c>
      <c r="U278" s="15">
        <f t="shared" si="213"/>
        <v>23800</v>
      </c>
      <c r="V278" s="15">
        <f t="shared" si="206"/>
        <v>100000</v>
      </c>
      <c r="W278" s="15">
        <f t="shared" si="207"/>
        <v>19000</v>
      </c>
      <c r="X278" s="15">
        <f t="shared" si="203"/>
        <v>119000</v>
      </c>
      <c r="Y278" s="16">
        <f t="shared" si="204"/>
        <v>2355.1362310207592</v>
      </c>
      <c r="Z278" s="17">
        <f t="shared" si="214"/>
        <v>9.8955303824401653E-2</v>
      </c>
      <c r="AA278" s="144"/>
      <c r="AB278" s="139">
        <f t="shared" si="208"/>
        <v>0</v>
      </c>
      <c r="AC278" s="18">
        <v>0</v>
      </c>
      <c r="AD278" s="8">
        <f t="shared" si="211"/>
        <v>0</v>
      </c>
      <c r="AG278" s="76">
        <v>5</v>
      </c>
      <c r="AH278" s="21">
        <f t="shared" si="216"/>
        <v>119000</v>
      </c>
      <c r="AJ278" s="21">
        <f t="shared" si="217"/>
        <v>0</v>
      </c>
      <c r="AL278" s="16">
        <f t="shared" si="186"/>
        <v>0</v>
      </c>
      <c r="AN278" s="16">
        <f t="shared" si="187"/>
        <v>0</v>
      </c>
      <c r="AP278" s="16">
        <f t="shared" si="188"/>
        <v>0</v>
      </c>
      <c r="AR278" s="24">
        <f t="shared" si="189"/>
        <v>0</v>
      </c>
      <c r="AT278" s="26">
        <f t="shared" si="190"/>
        <v>0</v>
      </c>
      <c r="AV278" s="28">
        <f t="shared" si="191"/>
        <v>0</v>
      </c>
      <c r="AX278" s="32">
        <f t="shared" si="192"/>
        <v>0</v>
      </c>
      <c r="AY278" s="54"/>
      <c r="AZ278" s="32">
        <f t="shared" si="193"/>
        <v>0</v>
      </c>
      <c r="BB278" s="32">
        <f t="shared" si="194"/>
        <v>0</v>
      </c>
      <c r="BD278" s="34">
        <f t="shared" si="195"/>
        <v>0</v>
      </c>
      <c r="BF278" s="34">
        <f t="shared" si="196"/>
        <v>0</v>
      </c>
      <c r="BH278" s="34">
        <f t="shared" si="197"/>
        <v>0</v>
      </c>
      <c r="BI278" s="1"/>
      <c r="BJ278" s="1"/>
    </row>
    <row r="279" spans="1:76" ht="14.4" x14ac:dyDescent="0.3">
      <c r="A279" s="2" t="s">
        <v>53</v>
      </c>
      <c r="B279" s="99" t="s">
        <v>109</v>
      </c>
      <c r="C279" s="99" t="s">
        <v>55</v>
      </c>
      <c r="D279" s="3">
        <f t="shared" si="215"/>
        <v>271</v>
      </c>
      <c r="E279" s="104" t="s">
        <v>621</v>
      </c>
      <c r="F279" s="104" t="s">
        <v>622</v>
      </c>
      <c r="G279" s="19">
        <f t="shared" si="205"/>
        <v>5</v>
      </c>
      <c r="H279" s="2" t="s">
        <v>58</v>
      </c>
      <c r="I279" s="102">
        <v>0.19</v>
      </c>
      <c r="J279" s="37">
        <v>19327.73</v>
      </c>
      <c r="K279" s="8">
        <f t="shared" si="198"/>
        <v>3672.2687000000001</v>
      </c>
      <c r="L279" s="8">
        <f t="shared" si="212"/>
        <v>23000</v>
      </c>
      <c r="M279" s="40">
        <v>22689.08</v>
      </c>
      <c r="N279" s="10">
        <f t="shared" si="199"/>
        <v>4310.9252000000006</v>
      </c>
      <c r="O279" s="10">
        <f t="shared" si="209"/>
        <v>27000</v>
      </c>
      <c r="P279" s="42">
        <v>17983.189999999999</v>
      </c>
      <c r="Q279" s="12">
        <f t="shared" si="200"/>
        <v>3416.8060999999998</v>
      </c>
      <c r="R279" s="12">
        <f t="shared" si="210"/>
        <v>21400</v>
      </c>
      <c r="S279" s="5">
        <f t="shared" si="201"/>
        <v>20000</v>
      </c>
      <c r="T279" s="5">
        <f t="shared" si="202"/>
        <v>3800</v>
      </c>
      <c r="U279" s="15">
        <f t="shared" si="213"/>
        <v>23800</v>
      </c>
      <c r="V279" s="15">
        <f t="shared" si="206"/>
        <v>100000</v>
      </c>
      <c r="W279" s="15">
        <f t="shared" si="207"/>
        <v>19000</v>
      </c>
      <c r="X279" s="15">
        <f t="shared" si="203"/>
        <v>119000</v>
      </c>
      <c r="Y279" s="16">
        <f t="shared" si="204"/>
        <v>2355.1362310207592</v>
      </c>
      <c r="Z279" s="17">
        <f t="shared" si="214"/>
        <v>9.8955303824401653E-2</v>
      </c>
      <c r="AA279" s="144"/>
      <c r="AB279" s="139">
        <f t="shared" si="208"/>
        <v>0</v>
      </c>
      <c r="AC279" s="18">
        <v>0</v>
      </c>
      <c r="AD279" s="8">
        <f t="shared" si="211"/>
        <v>0</v>
      </c>
      <c r="AG279" s="76">
        <v>5</v>
      </c>
      <c r="AH279" s="21">
        <f t="shared" si="216"/>
        <v>119000</v>
      </c>
      <c r="AJ279" s="21">
        <f t="shared" si="217"/>
        <v>0</v>
      </c>
      <c r="AL279" s="16">
        <f t="shared" si="186"/>
        <v>0</v>
      </c>
      <c r="AN279" s="16">
        <f t="shared" si="187"/>
        <v>0</v>
      </c>
      <c r="AP279" s="16">
        <f t="shared" si="188"/>
        <v>0</v>
      </c>
      <c r="AR279" s="24">
        <f t="shared" si="189"/>
        <v>0</v>
      </c>
      <c r="AT279" s="26">
        <f t="shared" si="190"/>
        <v>0</v>
      </c>
      <c r="AV279" s="28">
        <f t="shared" si="191"/>
        <v>0</v>
      </c>
      <c r="AX279" s="32">
        <f t="shared" si="192"/>
        <v>0</v>
      </c>
      <c r="AY279" s="54"/>
      <c r="AZ279" s="32">
        <f t="shared" si="193"/>
        <v>0</v>
      </c>
      <c r="BB279" s="32">
        <f t="shared" si="194"/>
        <v>0</v>
      </c>
      <c r="BD279" s="34">
        <f t="shared" si="195"/>
        <v>0</v>
      </c>
      <c r="BF279" s="34">
        <f t="shared" si="196"/>
        <v>0</v>
      </c>
      <c r="BH279" s="34">
        <f t="shared" si="197"/>
        <v>0</v>
      </c>
      <c r="BI279" s="1"/>
      <c r="BJ279" s="1"/>
    </row>
    <row r="280" spans="1:76" ht="14.4" x14ac:dyDescent="0.3">
      <c r="A280" s="2" t="s">
        <v>53</v>
      </c>
      <c r="B280" s="99" t="s">
        <v>109</v>
      </c>
      <c r="C280" s="99" t="s">
        <v>55</v>
      </c>
      <c r="D280" s="3">
        <f t="shared" si="215"/>
        <v>272</v>
      </c>
      <c r="E280" s="104" t="s">
        <v>623</v>
      </c>
      <c r="F280" s="104" t="s">
        <v>624</v>
      </c>
      <c r="G280" s="19">
        <f t="shared" si="205"/>
        <v>5</v>
      </c>
      <c r="H280" s="2" t="s">
        <v>58</v>
      </c>
      <c r="I280" s="102">
        <v>0.19</v>
      </c>
      <c r="J280" s="37">
        <v>19327.73</v>
      </c>
      <c r="K280" s="8">
        <f t="shared" si="198"/>
        <v>3672.2687000000001</v>
      </c>
      <c r="L280" s="8">
        <f t="shared" si="212"/>
        <v>23000</v>
      </c>
      <c r="M280" s="40">
        <v>22689.08</v>
      </c>
      <c r="N280" s="10">
        <f t="shared" si="199"/>
        <v>4310.9252000000006</v>
      </c>
      <c r="O280" s="10">
        <f t="shared" si="209"/>
        <v>27000</v>
      </c>
      <c r="P280" s="42">
        <v>17983.189999999999</v>
      </c>
      <c r="Q280" s="12">
        <f t="shared" si="200"/>
        <v>3416.8060999999998</v>
      </c>
      <c r="R280" s="12">
        <f t="shared" si="210"/>
        <v>21400</v>
      </c>
      <c r="S280" s="5">
        <f t="shared" si="201"/>
        <v>20000</v>
      </c>
      <c r="T280" s="5">
        <f t="shared" si="202"/>
        <v>3800</v>
      </c>
      <c r="U280" s="15">
        <f t="shared" si="213"/>
        <v>23800</v>
      </c>
      <c r="V280" s="15">
        <f t="shared" si="206"/>
        <v>100000</v>
      </c>
      <c r="W280" s="15">
        <f t="shared" si="207"/>
        <v>19000</v>
      </c>
      <c r="X280" s="15">
        <f t="shared" si="203"/>
        <v>119000</v>
      </c>
      <c r="Y280" s="16">
        <f t="shared" si="204"/>
        <v>2355.1362310207592</v>
      </c>
      <c r="Z280" s="17">
        <f t="shared" si="214"/>
        <v>9.8955303824401653E-2</v>
      </c>
      <c r="AA280" s="144"/>
      <c r="AB280" s="139">
        <f t="shared" si="208"/>
        <v>0</v>
      </c>
      <c r="AC280" s="18">
        <v>0</v>
      </c>
      <c r="AD280" s="8">
        <f t="shared" si="211"/>
        <v>0</v>
      </c>
      <c r="AG280" s="76">
        <v>5</v>
      </c>
      <c r="AH280" s="21">
        <f t="shared" si="216"/>
        <v>119000</v>
      </c>
      <c r="AJ280" s="21">
        <f t="shared" si="217"/>
        <v>0</v>
      </c>
      <c r="AL280" s="16">
        <f t="shared" si="186"/>
        <v>0</v>
      </c>
      <c r="AN280" s="16">
        <f t="shared" si="187"/>
        <v>0</v>
      </c>
      <c r="AP280" s="16">
        <f t="shared" si="188"/>
        <v>0</v>
      </c>
      <c r="AR280" s="24">
        <f t="shared" si="189"/>
        <v>0</v>
      </c>
      <c r="AT280" s="26">
        <f t="shared" si="190"/>
        <v>0</v>
      </c>
      <c r="AV280" s="28">
        <f t="shared" si="191"/>
        <v>0</v>
      </c>
      <c r="AX280" s="32">
        <f t="shared" si="192"/>
        <v>0</v>
      </c>
      <c r="AY280" s="54"/>
      <c r="AZ280" s="32">
        <f t="shared" si="193"/>
        <v>0</v>
      </c>
      <c r="BB280" s="32">
        <f t="shared" si="194"/>
        <v>0</v>
      </c>
      <c r="BD280" s="34">
        <f t="shared" si="195"/>
        <v>0</v>
      </c>
      <c r="BF280" s="34">
        <f t="shared" si="196"/>
        <v>0</v>
      </c>
      <c r="BH280" s="34">
        <f t="shared" si="197"/>
        <v>0</v>
      </c>
      <c r="BI280" s="1"/>
      <c r="BJ280" s="1"/>
    </row>
    <row r="281" spans="1:76" ht="14.4" x14ac:dyDescent="0.3">
      <c r="A281" s="2" t="s">
        <v>53</v>
      </c>
      <c r="B281" s="99" t="s">
        <v>109</v>
      </c>
      <c r="C281" s="99" t="s">
        <v>55</v>
      </c>
      <c r="D281" s="3">
        <f t="shared" si="215"/>
        <v>273</v>
      </c>
      <c r="E281" s="104" t="s">
        <v>625</v>
      </c>
      <c r="F281" s="104" t="s">
        <v>626</v>
      </c>
      <c r="G281" s="19">
        <f t="shared" si="205"/>
        <v>5</v>
      </c>
      <c r="H281" s="2" t="s">
        <v>58</v>
      </c>
      <c r="I281" s="102">
        <v>0.19</v>
      </c>
      <c r="J281" s="37">
        <v>19327.73</v>
      </c>
      <c r="K281" s="8">
        <f t="shared" si="198"/>
        <v>3672.2687000000001</v>
      </c>
      <c r="L281" s="8">
        <f t="shared" si="212"/>
        <v>23000</v>
      </c>
      <c r="M281" s="40">
        <v>22689.08</v>
      </c>
      <c r="N281" s="10">
        <f t="shared" si="199"/>
        <v>4310.9252000000006</v>
      </c>
      <c r="O281" s="10">
        <f t="shared" si="209"/>
        <v>27000</v>
      </c>
      <c r="P281" s="42">
        <v>17983.189999999999</v>
      </c>
      <c r="Q281" s="12">
        <f t="shared" si="200"/>
        <v>3416.8060999999998</v>
      </c>
      <c r="R281" s="12">
        <f t="shared" si="210"/>
        <v>21400</v>
      </c>
      <c r="S281" s="5">
        <f t="shared" si="201"/>
        <v>20000</v>
      </c>
      <c r="T281" s="5">
        <f t="shared" si="202"/>
        <v>3800</v>
      </c>
      <c r="U281" s="15">
        <f t="shared" si="213"/>
        <v>23800</v>
      </c>
      <c r="V281" s="15">
        <f t="shared" si="206"/>
        <v>100000</v>
      </c>
      <c r="W281" s="15">
        <f t="shared" si="207"/>
        <v>19000</v>
      </c>
      <c r="X281" s="15">
        <f t="shared" si="203"/>
        <v>119000</v>
      </c>
      <c r="Y281" s="16">
        <f t="shared" si="204"/>
        <v>2355.1362310207592</v>
      </c>
      <c r="Z281" s="17">
        <f t="shared" si="214"/>
        <v>9.8955303824401653E-2</v>
      </c>
      <c r="AA281" s="144"/>
      <c r="AB281" s="139">
        <f t="shared" si="208"/>
        <v>0</v>
      </c>
      <c r="AC281" s="18">
        <v>0</v>
      </c>
      <c r="AD281" s="8">
        <f t="shared" si="211"/>
        <v>0</v>
      </c>
      <c r="AG281" s="76">
        <v>5</v>
      </c>
      <c r="AH281" s="21">
        <f t="shared" si="216"/>
        <v>119000</v>
      </c>
      <c r="AJ281" s="21">
        <f t="shared" si="217"/>
        <v>0</v>
      </c>
      <c r="AL281" s="16">
        <f t="shared" si="186"/>
        <v>0</v>
      </c>
      <c r="AN281" s="16">
        <f t="shared" si="187"/>
        <v>0</v>
      </c>
      <c r="AP281" s="16">
        <f t="shared" si="188"/>
        <v>0</v>
      </c>
      <c r="AR281" s="24">
        <f t="shared" si="189"/>
        <v>0</v>
      </c>
      <c r="AT281" s="26">
        <f t="shared" si="190"/>
        <v>0</v>
      </c>
      <c r="AV281" s="28">
        <f t="shared" si="191"/>
        <v>0</v>
      </c>
      <c r="AX281" s="32">
        <f t="shared" si="192"/>
        <v>0</v>
      </c>
      <c r="AY281" s="54"/>
      <c r="AZ281" s="32">
        <f t="shared" si="193"/>
        <v>0</v>
      </c>
      <c r="BB281" s="32">
        <f t="shared" si="194"/>
        <v>0</v>
      </c>
      <c r="BD281" s="34">
        <f t="shared" si="195"/>
        <v>0</v>
      </c>
      <c r="BF281" s="34">
        <f t="shared" si="196"/>
        <v>0</v>
      </c>
      <c r="BH281" s="34">
        <f t="shared" si="197"/>
        <v>0</v>
      </c>
      <c r="BI281" s="1"/>
      <c r="BJ281" s="1"/>
    </row>
    <row r="282" spans="1:76" ht="14.4" x14ac:dyDescent="0.3">
      <c r="A282" s="2" t="s">
        <v>53</v>
      </c>
      <c r="B282" s="99" t="s">
        <v>109</v>
      </c>
      <c r="C282" s="99" t="s">
        <v>55</v>
      </c>
      <c r="D282" s="3">
        <f t="shared" si="215"/>
        <v>274</v>
      </c>
      <c r="E282" s="104" t="s">
        <v>627</v>
      </c>
      <c r="F282" s="104" t="s">
        <v>628</v>
      </c>
      <c r="G282" s="19">
        <f t="shared" si="205"/>
        <v>5</v>
      </c>
      <c r="H282" s="2" t="s">
        <v>58</v>
      </c>
      <c r="I282" s="102">
        <v>0.19</v>
      </c>
      <c r="J282" s="37">
        <v>19327.73</v>
      </c>
      <c r="K282" s="8">
        <f t="shared" si="198"/>
        <v>3672.2687000000001</v>
      </c>
      <c r="L282" s="8">
        <f t="shared" si="212"/>
        <v>23000</v>
      </c>
      <c r="M282" s="40">
        <v>22689.08</v>
      </c>
      <c r="N282" s="10">
        <f t="shared" si="199"/>
        <v>4310.9252000000006</v>
      </c>
      <c r="O282" s="10">
        <f t="shared" si="209"/>
        <v>27000</v>
      </c>
      <c r="P282" s="42">
        <v>17983.189999999999</v>
      </c>
      <c r="Q282" s="12">
        <f t="shared" si="200"/>
        <v>3416.8060999999998</v>
      </c>
      <c r="R282" s="12">
        <f t="shared" si="210"/>
        <v>21400</v>
      </c>
      <c r="S282" s="5">
        <f t="shared" si="201"/>
        <v>20000</v>
      </c>
      <c r="T282" s="5">
        <f t="shared" si="202"/>
        <v>3800</v>
      </c>
      <c r="U282" s="15">
        <f t="shared" si="213"/>
        <v>23800</v>
      </c>
      <c r="V282" s="15">
        <f t="shared" si="206"/>
        <v>100000</v>
      </c>
      <c r="W282" s="15">
        <f t="shared" si="207"/>
        <v>19000</v>
      </c>
      <c r="X282" s="15">
        <f t="shared" si="203"/>
        <v>119000</v>
      </c>
      <c r="Y282" s="16">
        <f t="shared" si="204"/>
        <v>2355.1362310207592</v>
      </c>
      <c r="Z282" s="17">
        <f t="shared" si="214"/>
        <v>9.8955303824401653E-2</v>
      </c>
      <c r="AA282" s="144"/>
      <c r="AB282" s="139">
        <f t="shared" si="208"/>
        <v>0</v>
      </c>
      <c r="AC282" s="18">
        <v>0</v>
      </c>
      <c r="AD282" s="8">
        <f t="shared" si="211"/>
        <v>0</v>
      </c>
      <c r="AG282" s="76">
        <v>5</v>
      </c>
      <c r="AH282" s="21">
        <f t="shared" si="216"/>
        <v>119000</v>
      </c>
      <c r="AJ282" s="21">
        <f t="shared" si="217"/>
        <v>0</v>
      </c>
      <c r="AL282" s="16">
        <f t="shared" si="186"/>
        <v>0</v>
      </c>
      <c r="AN282" s="16">
        <f t="shared" si="187"/>
        <v>0</v>
      </c>
      <c r="AP282" s="16">
        <f t="shared" si="188"/>
        <v>0</v>
      </c>
      <c r="AR282" s="24">
        <f t="shared" si="189"/>
        <v>0</v>
      </c>
      <c r="AT282" s="26">
        <f t="shared" si="190"/>
        <v>0</v>
      </c>
      <c r="AV282" s="28">
        <f t="shared" si="191"/>
        <v>0</v>
      </c>
      <c r="AX282" s="32">
        <f t="shared" si="192"/>
        <v>0</v>
      </c>
      <c r="AY282" s="54"/>
      <c r="AZ282" s="32">
        <f t="shared" si="193"/>
        <v>0</v>
      </c>
      <c r="BB282" s="32">
        <f t="shared" si="194"/>
        <v>0</v>
      </c>
      <c r="BD282" s="34">
        <f t="shared" si="195"/>
        <v>0</v>
      </c>
      <c r="BF282" s="34">
        <f t="shared" si="196"/>
        <v>0</v>
      </c>
      <c r="BH282" s="34">
        <f t="shared" si="197"/>
        <v>0</v>
      </c>
      <c r="BI282" s="1"/>
      <c r="BJ282" s="1"/>
    </row>
    <row r="283" spans="1:76" ht="14.4" x14ac:dyDescent="0.3">
      <c r="A283" s="2" t="s">
        <v>53</v>
      </c>
      <c r="B283" s="99" t="s">
        <v>109</v>
      </c>
      <c r="C283" s="99" t="s">
        <v>55</v>
      </c>
      <c r="D283" s="3">
        <f t="shared" si="215"/>
        <v>275</v>
      </c>
      <c r="E283" s="104" t="s">
        <v>629</v>
      </c>
      <c r="F283" s="104" t="s">
        <v>630</v>
      </c>
      <c r="G283" s="19">
        <f t="shared" si="205"/>
        <v>5</v>
      </c>
      <c r="H283" s="2" t="s">
        <v>58</v>
      </c>
      <c r="I283" s="102">
        <v>0.19</v>
      </c>
      <c r="J283" s="37">
        <v>19327.73</v>
      </c>
      <c r="K283" s="8">
        <f t="shared" si="198"/>
        <v>3672.2687000000001</v>
      </c>
      <c r="L283" s="8">
        <f t="shared" si="212"/>
        <v>23000</v>
      </c>
      <c r="M283" s="40">
        <v>22689.08</v>
      </c>
      <c r="N283" s="10">
        <f t="shared" si="199"/>
        <v>4310.9252000000006</v>
      </c>
      <c r="O283" s="10">
        <f t="shared" si="209"/>
        <v>27000</v>
      </c>
      <c r="P283" s="42">
        <v>17983.189999999999</v>
      </c>
      <c r="Q283" s="12">
        <f t="shared" si="200"/>
        <v>3416.8060999999998</v>
      </c>
      <c r="R283" s="12">
        <f t="shared" si="210"/>
        <v>21400</v>
      </c>
      <c r="S283" s="5">
        <f t="shared" si="201"/>
        <v>20000</v>
      </c>
      <c r="T283" s="5">
        <f t="shared" si="202"/>
        <v>3800</v>
      </c>
      <c r="U283" s="15">
        <f t="shared" si="213"/>
        <v>23800</v>
      </c>
      <c r="V283" s="15">
        <f t="shared" si="206"/>
        <v>100000</v>
      </c>
      <c r="W283" s="15">
        <f t="shared" si="207"/>
        <v>19000</v>
      </c>
      <c r="X283" s="15">
        <f t="shared" si="203"/>
        <v>119000</v>
      </c>
      <c r="Y283" s="16">
        <f t="shared" si="204"/>
        <v>2355.1362310207592</v>
      </c>
      <c r="Z283" s="17">
        <f t="shared" si="214"/>
        <v>9.8955303824401653E-2</v>
      </c>
      <c r="AA283" s="144"/>
      <c r="AB283" s="139">
        <f t="shared" si="208"/>
        <v>0</v>
      </c>
      <c r="AC283" s="18">
        <v>0</v>
      </c>
      <c r="AD283" s="8">
        <f t="shared" si="211"/>
        <v>0</v>
      </c>
      <c r="AG283" s="76">
        <v>5</v>
      </c>
      <c r="AH283" s="21">
        <f t="shared" si="216"/>
        <v>119000</v>
      </c>
      <c r="AJ283" s="21">
        <f t="shared" si="217"/>
        <v>0</v>
      </c>
      <c r="AL283" s="16">
        <f t="shared" si="186"/>
        <v>0</v>
      </c>
      <c r="AN283" s="16">
        <f t="shared" si="187"/>
        <v>0</v>
      </c>
      <c r="AP283" s="16">
        <f t="shared" si="188"/>
        <v>0</v>
      </c>
      <c r="AR283" s="24">
        <f t="shared" si="189"/>
        <v>0</v>
      </c>
      <c r="AT283" s="26">
        <f t="shared" si="190"/>
        <v>0</v>
      </c>
      <c r="AV283" s="28">
        <f t="shared" si="191"/>
        <v>0</v>
      </c>
      <c r="AX283" s="32">
        <f t="shared" si="192"/>
        <v>0</v>
      </c>
      <c r="AY283" s="54"/>
      <c r="AZ283" s="32">
        <f t="shared" si="193"/>
        <v>0</v>
      </c>
      <c r="BB283" s="32">
        <f t="shared" si="194"/>
        <v>0</v>
      </c>
      <c r="BD283" s="34">
        <f t="shared" si="195"/>
        <v>0</v>
      </c>
      <c r="BF283" s="34">
        <f t="shared" si="196"/>
        <v>0</v>
      </c>
      <c r="BH283" s="34">
        <f t="shared" si="197"/>
        <v>0</v>
      </c>
      <c r="BI283" s="1"/>
      <c r="BJ283" s="1"/>
    </row>
    <row r="284" spans="1:76" ht="14.4" x14ac:dyDescent="0.3">
      <c r="A284" s="2" t="s">
        <v>53</v>
      </c>
      <c r="B284" s="99" t="s">
        <v>109</v>
      </c>
      <c r="C284" s="99" t="s">
        <v>55</v>
      </c>
      <c r="D284" s="3">
        <f t="shared" si="215"/>
        <v>276</v>
      </c>
      <c r="E284" s="104" t="s">
        <v>631</v>
      </c>
      <c r="F284" t="s">
        <v>632</v>
      </c>
      <c r="G284" s="19">
        <f t="shared" si="205"/>
        <v>5</v>
      </c>
      <c r="H284" s="2" t="s">
        <v>58</v>
      </c>
      <c r="I284" s="102">
        <v>0.19</v>
      </c>
      <c r="J284" s="37">
        <v>19327.73</v>
      </c>
      <c r="K284" s="8">
        <f t="shared" si="198"/>
        <v>3672.2687000000001</v>
      </c>
      <c r="L284" s="8">
        <f t="shared" si="212"/>
        <v>23000</v>
      </c>
      <c r="M284" s="40">
        <v>15714.29</v>
      </c>
      <c r="N284" s="10">
        <f t="shared" si="199"/>
        <v>2985.7151000000003</v>
      </c>
      <c r="O284" s="10">
        <f t="shared" si="209"/>
        <v>18700</v>
      </c>
      <c r="P284" s="42">
        <v>18957.98</v>
      </c>
      <c r="Q284" s="12">
        <f t="shared" si="200"/>
        <v>3602.0162</v>
      </c>
      <c r="R284" s="12">
        <f t="shared" si="210"/>
        <v>22560</v>
      </c>
      <c r="S284" s="5">
        <f t="shared" si="201"/>
        <v>18000</v>
      </c>
      <c r="T284" s="5">
        <f t="shared" si="202"/>
        <v>3420</v>
      </c>
      <c r="U284" s="15">
        <f t="shared" si="213"/>
        <v>21420</v>
      </c>
      <c r="V284" s="15">
        <f t="shared" si="206"/>
        <v>90000</v>
      </c>
      <c r="W284" s="15">
        <f t="shared" si="207"/>
        <v>17100</v>
      </c>
      <c r="X284" s="15">
        <f t="shared" si="203"/>
        <v>107100</v>
      </c>
      <c r="Y284" s="16">
        <f t="shared" si="204"/>
        <v>1931.7004598712158</v>
      </c>
      <c r="Z284" s="17">
        <f t="shared" si="214"/>
        <v>9.0182094298376092E-2</v>
      </c>
      <c r="AA284" s="144"/>
      <c r="AB284" s="139">
        <f t="shared" si="208"/>
        <v>0</v>
      </c>
      <c r="AC284" s="18">
        <v>0</v>
      </c>
      <c r="AD284" s="8">
        <f t="shared" si="211"/>
        <v>0</v>
      </c>
      <c r="AG284" s="76">
        <v>5</v>
      </c>
      <c r="AH284" s="21">
        <f t="shared" si="216"/>
        <v>107100</v>
      </c>
      <c r="AJ284" s="21">
        <f t="shared" si="217"/>
        <v>0</v>
      </c>
      <c r="AL284" s="16">
        <f t="shared" si="186"/>
        <v>0</v>
      </c>
      <c r="AN284" s="16">
        <f t="shared" si="187"/>
        <v>0</v>
      </c>
      <c r="AP284" s="16">
        <f t="shared" si="188"/>
        <v>0</v>
      </c>
      <c r="AR284" s="24">
        <f t="shared" si="189"/>
        <v>0</v>
      </c>
      <c r="AT284" s="26">
        <f t="shared" si="190"/>
        <v>0</v>
      </c>
      <c r="AV284" s="28">
        <f t="shared" si="191"/>
        <v>0</v>
      </c>
      <c r="AX284" s="32">
        <f t="shared" si="192"/>
        <v>0</v>
      </c>
      <c r="AY284" s="54"/>
      <c r="AZ284" s="32">
        <f t="shared" si="193"/>
        <v>0</v>
      </c>
      <c r="BB284" s="32">
        <f t="shared" si="194"/>
        <v>0</v>
      </c>
      <c r="BD284" s="34">
        <f t="shared" si="195"/>
        <v>0</v>
      </c>
      <c r="BF284" s="34">
        <f t="shared" si="196"/>
        <v>0</v>
      </c>
      <c r="BH284" s="34">
        <f t="shared" si="197"/>
        <v>0</v>
      </c>
      <c r="BI284" s="1"/>
      <c r="BJ284" s="1"/>
    </row>
    <row r="285" spans="1:76" ht="14.4" x14ac:dyDescent="0.3">
      <c r="A285" s="2" t="s">
        <v>53</v>
      </c>
      <c r="B285" s="99" t="s">
        <v>109</v>
      </c>
      <c r="C285" s="99" t="s">
        <v>55</v>
      </c>
      <c r="D285" s="3">
        <f t="shared" si="215"/>
        <v>277</v>
      </c>
      <c r="E285" s="104" t="s">
        <v>633</v>
      </c>
      <c r="F285" t="s">
        <v>634</v>
      </c>
      <c r="G285" s="19">
        <f t="shared" si="205"/>
        <v>5</v>
      </c>
      <c r="H285" s="2" t="s">
        <v>58</v>
      </c>
      <c r="I285" s="102">
        <v>0.19</v>
      </c>
      <c r="J285" s="37">
        <v>19327.73</v>
      </c>
      <c r="K285" s="8">
        <f t="shared" si="198"/>
        <v>3672.2687000000001</v>
      </c>
      <c r="L285" s="8">
        <f t="shared" si="212"/>
        <v>23000</v>
      </c>
      <c r="M285" s="40">
        <v>15714.29</v>
      </c>
      <c r="N285" s="10">
        <f t="shared" si="199"/>
        <v>2985.7151000000003</v>
      </c>
      <c r="O285" s="10">
        <f t="shared" si="209"/>
        <v>18700</v>
      </c>
      <c r="P285" s="42">
        <v>18957.98</v>
      </c>
      <c r="Q285" s="12">
        <f t="shared" si="200"/>
        <v>3602.0162</v>
      </c>
      <c r="R285" s="12">
        <f t="shared" si="210"/>
        <v>22560</v>
      </c>
      <c r="S285" s="5">
        <f t="shared" si="201"/>
        <v>18000</v>
      </c>
      <c r="T285" s="5">
        <f t="shared" si="202"/>
        <v>3420</v>
      </c>
      <c r="U285" s="15">
        <f t="shared" si="213"/>
        <v>21420</v>
      </c>
      <c r="V285" s="15">
        <f t="shared" si="206"/>
        <v>90000</v>
      </c>
      <c r="W285" s="15">
        <f t="shared" si="207"/>
        <v>17100</v>
      </c>
      <c r="X285" s="15">
        <f t="shared" si="203"/>
        <v>107100</v>
      </c>
      <c r="Y285" s="16">
        <f t="shared" si="204"/>
        <v>1931.7004598712158</v>
      </c>
      <c r="Z285" s="17">
        <f t="shared" si="214"/>
        <v>9.0182094298376092E-2</v>
      </c>
      <c r="AA285" s="144"/>
      <c r="AB285" s="139">
        <f t="shared" si="208"/>
        <v>0</v>
      </c>
      <c r="AC285" s="18">
        <v>0</v>
      </c>
      <c r="AD285" s="8">
        <f t="shared" si="211"/>
        <v>0</v>
      </c>
      <c r="AG285" s="76">
        <v>5</v>
      </c>
      <c r="AH285" s="21">
        <f t="shared" si="216"/>
        <v>107100</v>
      </c>
      <c r="AJ285" s="21">
        <f t="shared" si="217"/>
        <v>0</v>
      </c>
      <c r="AL285" s="16">
        <f t="shared" si="186"/>
        <v>0</v>
      </c>
      <c r="AN285" s="16">
        <f t="shared" si="187"/>
        <v>0</v>
      </c>
      <c r="AP285" s="16">
        <f t="shared" si="188"/>
        <v>0</v>
      </c>
      <c r="AR285" s="24">
        <f t="shared" si="189"/>
        <v>0</v>
      </c>
      <c r="AT285" s="26">
        <f t="shared" si="190"/>
        <v>0</v>
      </c>
      <c r="AV285" s="28">
        <f t="shared" si="191"/>
        <v>0</v>
      </c>
      <c r="AX285" s="32">
        <f t="shared" si="192"/>
        <v>0</v>
      </c>
      <c r="AY285" s="54"/>
      <c r="AZ285" s="32">
        <f t="shared" si="193"/>
        <v>0</v>
      </c>
      <c r="BB285" s="32">
        <f t="shared" si="194"/>
        <v>0</v>
      </c>
      <c r="BD285" s="34">
        <f t="shared" si="195"/>
        <v>0</v>
      </c>
      <c r="BF285" s="34">
        <f t="shared" si="196"/>
        <v>0</v>
      </c>
      <c r="BH285" s="34">
        <f t="shared" si="197"/>
        <v>0</v>
      </c>
      <c r="BI285" s="1"/>
      <c r="BJ285" s="1"/>
    </row>
    <row r="286" spans="1:76" ht="14.4" x14ac:dyDescent="0.3">
      <c r="A286" s="2" t="s">
        <v>53</v>
      </c>
      <c r="B286" s="99" t="s">
        <v>109</v>
      </c>
      <c r="C286" s="99" t="s">
        <v>55</v>
      </c>
      <c r="D286" s="3">
        <f t="shared" si="215"/>
        <v>278</v>
      </c>
      <c r="E286" s="104" t="s">
        <v>635</v>
      </c>
      <c r="F286" t="s">
        <v>636</v>
      </c>
      <c r="G286" s="19">
        <f t="shared" si="205"/>
        <v>5</v>
      </c>
      <c r="H286" s="2" t="s">
        <v>58</v>
      </c>
      <c r="I286" s="102">
        <v>0.19</v>
      </c>
      <c r="J286" s="37">
        <v>19327.73</v>
      </c>
      <c r="K286" s="8">
        <f t="shared" si="198"/>
        <v>3672.2687000000001</v>
      </c>
      <c r="L286" s="8">
        <f t="shared" si="212"/>
        <v>23000</v>
      </c>
      <c r="M286" s="40">
        <v>15714.29</v>
      </c>
      <c r="N286" s="10">
        <f t="shared" si="199"/>
        <v>2985.7151000000003</v>
      </c>
      <c r="O286" s="10">
        <f t="shared" si="209"/>
        <v>18700</v>
      </c>
      <c r="P286" s="42">
        <v>18957.98</v>
      </c>
      <c r="Q286" s="12">
        <f t="shared" si="200"/>
        <v>3602.0162</v>
      </c>
      <c r="R286" s="12">
        <f t="shared" si="210"/>
        <v>22560</v>
      </c>
      <c r="S286" s="5">
        <f t="shared" si="201"/>
        <v>18000</v>
      </c>
      <c r="T286" s="5">
        <f t="shared" si="202"/>
        <v>3420</v>
      </c>
      <c r="U286" s="15">
        <f t="shared" si="213"/>
        <v>21420</v>
      </c>
      <c r="V286" s="15">
        <f t="shared" si="206"/>
        <v>90000</v>
      </c>
      <c r="W286" s="15">
        <f t="shared" si="207"/>
        <v>17100</v>
      </c>
      <c r="X286" s="15">
        <f t="shared" si="203"/>
        <v>107100</v>
      </c>
      <c r="Y286" s="16">
        <f t="shared" si="204"/>
        <v>1931.7004598712158</v>
      </c>
      <c r="Z286" s="17">
        <f t="shared" si="214"/>
        <v>9.0182094298376092E-2</v>
      </c>
      <c r="AA286" s="144"/>
      <c r="AB286" s="139">
        <f t="shared" si="208"/>
        <v>0</v>
      </c>
      <c r="AC286" s="18">
        <v>0</v>
      </c>
      <c r="AD286" s="8">
        <f t="shared" si="211"/>
        <v>0</v>
      </c>
      <c r="AG286" s="76">
        <v>5</v>
      </c>
      <c r="AH286" s="21">
        <f t="shared" si="216"/>
        <v>107100</v>
      </c>
      <c r="AJ286" s="21">
        <f t="shared" si="217"/>
        <v>0</v>
      </c>
      <c r="AL286" s="16">
        <f t="shared" si="186"/>
        <v>0</v>
      </c>
      <c r="AN286" s="16">
        <f t="shared" si="187"/>
        <v>0</v>
      </c>
      <c r="AP286" s="16">
        <f t="shared" si="188"/>
        <v>0</v>
      </c>
      <c r="AR286" s="24">
        <f t="shared" si="189"/>
        <v>0</v>
      </c>
      <c r="AT286" s="26">
        <f t="shared" si="190"/>
        <v>0</v>
      </c>
      <c r="AV286" s="28">
        <f t="shared" si="191"/>
        <v>0</v>
      </c>
      <c r="AX286" s="32">
        <f t="shared" si="192"/>
        <v>0</v>
      </c>
      <c r="AY286" s="54"/>
      <c r="AZ286" s="32">
        <f t="shared" si="193"/>
        <v>0</v>
      </c>
      <c r="BB286" s="32">
        <f t="shared" si="194"/>
        <v>0</v>
      </c>
      <c r="BD286" s="34">
        <f t="shared" si="195"/>
        <v>0</v>
      </c>
      <c r="BF286" s="34">
        <f t="shared" si="196"/>
        <v>0</v>
      </c>
      <c r="BH286" s="34">
        <f t="shared" si="197"/>
        <v>0</v>
      </c>
      <c r="BI286" s="1"/>
      <c r="BJ286" s="1"/>
    </row>
    <row r="287" spans="1:76" ht="14.4" x14ac:dyDescent="0.3">
      <c r="A287" s="2" t="s">
        <v>53</v>
      </c>
      <c r="B287" s="99" t="s">
        <v>109</v>
      </c>
      <c r="C287" s="99" t="s">
        <v>55</v>
      </c>
      <c r="D287" s="3">
        <f t="shared" si="215"/>
        <v>279</v>
      </c>
      <c r="E287" s="104" t="s">
        <v>637</v>
      </c>
      <c r="F287" t="s">
        <v>638</v>
      </c>
      <c r="G287" s="19">
        <f t="shared" si="205"/>
        <v>10</v>
      </c>
      <c r="H287" s="2" t="s">
        <v>58</v>
      </c>
      <c r="I287" s="102">
        <v>0.19</v>
      </c>
      <c r="J287" s="37">
        <v>19327.73</v>
      </c>
      <c r="K287" s="8">
        <f t="shared" si="198"/>
        <v>3672.2687000000001</v>
      </c>
      <c r="L287" s="8">
        <f t="shared" si="212"/>
        <v>23000</v>
      </c>
      <c r="M287" s="40">
        <v>15714.29</v>
      </c>
      <c r="N287" s="10">
        <f t="shared" si="199"/>
        <v>2985.7151000000003</v>
      </c>
      <c r="O287" s="10">
        <f t="shared" si="209"/>
        <v>18700</v>
      </c>
      <c r="P287" s="42">
        <v>18957.98</v>
      </c>
      <c r="Q287" s="12">
        <f t="shared" si="200"/>
        <v>3602.0162</v>
      </c>
      <c r="R287" s="12">
        <f t="shared" si="210"/>
        <v>22560</v>
      </c>
      <c r="S287" s="5">
        <f t="shared" si="201"/>
        <v>18000</v>
      </c>
      <c r="T287" s="5">
        <f t="shared" si="202"/>
        <v>3420</v>
      </c>
      <c r="U287" s="15">
        <f t="shared" si="213"/>
        <v>21420</v>
      </c>
      <c r="V287" s="15">
        <f t="shared" si="206"/>
        <v>180000</v>
      </c>
      <c r="W287" s="15">
        <f t="shared" si="207"/>
        <v>34200</v>
      </c>
      <c r="X287" s="15">
        <f t="shared" si="203"/>
        <v>214200</v>
      </c>
      <c r="Y287" s="16">
        <f t="shared" si="204"/>
        <v>1931.7004598712158</v>
      </c>
      <c r="Z287" s="17">
        <f t="shared" si="214"/>
        <v>9.0182094298376092E-2</v>
      </c>
      <c r="AA287" s="144"/>
      <c r="AB287" s="139">
        <f t="shared" si="208"/>
        <v>0</v>
      </c>
      <c r="AC287" s="18">
        <v>0</v>
      </c>
      <c r="AD287" s="8">
        <f t="shared" si="211"/>
        <v>0</v>
      </c>
      <c r="AG287" s="76">
        <v>10</v>
      </c>
      <c r="AH287" s="21">
        <f t="shared" si="216"/>
        <v>214200</v>
      </c>
      <c r="AJ287" s="21">
        <f t="shared" si="217"/>
        <v>0</v>
      </c>
      <c r="AL287" s="16">
        <f t="shared" si="186"/>
        <v>0</v>
      </c>
      <c r="AN287" s="16">
        <f t="shared" si="187"/>
        <v>0</v>
      </c>
      <c r="AP287" s="16">
        <f t="shared" si="188"/>
        <v>0</v>
      </c>
      <c r="AR287" s="24">
        <f t="shared" si="189"/>
        <v>0</v>
      </c>
      <c r="AT287" s="26">
        <f t="shared" si="190"/>
        <v>0</v>
      </c>
      <c r="AV287" s="28">
        <f t="shared" si="191"/>
        <v>0</v>
      </c>
      <c r="AX287" s="32">
        <f t="shared" si="192"/>
        <v>0</v>
      </c>
      <c r="AY287" s="54"/>
      <c r="AZ287" s="32">
        <f t="shared" si="193"/>
        <v>0</v>
      </c>
      <c r="BB287" s="32">
        <f t="shared" si="194"/>
        <v>0</v>
      </c>
      <c r="BD287" s="34">
        <f t="shared" si="195"/>
        <v>0</v>
      </c>
      <c r="BF287" s="34">
        <f t="shared" si="196"/>
        <v>0</v>
      </c>
      <c r="BH287" s="34">
        <f t="shared" si="197"/>
        <v>0</v>
      </c>
      <c r="BI287" s="1"/>
      <c r="BJ287" s="1"/>
    </row>
    <row r="288" spans="1:76" ht="14.4" x14ac:dyDescent="0.3">
      <c r="A288" s="2" t="s">
        <v>53</v>
      </c>
      <c r="B288" s="99" t="s">
        <v>109</v>
      </c>
      <c r="C288" s="99" t="s">
        <v>55</v>
      </c>
      <c r="D288" s="3">
        <f t="shared" si="215"/>
        <v>280</v>
      </c>
      <c r="E288" s="104" t="s">
        <v>639</v>
      </c>
      <c r="F288" t="s">
        <v>640</v>
      </c>
      <c r="G288" s="19">
        <f t="shared" si="205"/>
        <v>5</v>
      </c>
      <c r="H288" s="2" t="s">
        <v>58</v>
      </c>
      <c r="I288" s="102">
        <v>0.19</v>
      </c>
      <c r="J288" s="37">
        <v>19327.73</v>
      </c>
      <c r="K288" s="8">
        <f t="shared" si="198"/>
        <v>3672.2687000000001</v>
      </c>
      <c r="L288" s="8">
        <f t="shared" si="212"/>
        <v>23000</v>
      </c>
      <c r="M288" s="40">
        <v>15714.29</v>
      </c>
      <c r="N288" s="10">
        <f t="shared" si="199"/>
        <v>2985.7151000000003</v>
      </c>
      <c r="O288" s="10">
        <f t="shared" si="209"/>
        <v>18700</v>
      </c>
      <c r="P288" s="42">
        <v>18957.98</v>
      </c>
      <c r="Q288" s="12">
        <f t="shared" si="200"/>
        <v>3602.0162</v>
      </c>
      <c r="R288" s="12">
        <f t="shared" si="210"/>
        <v>22560</v>
      </c>
      <c r="S288" s="5">
        <f t="shared" si="201"/>
        <v>18000</v>
      </c>
      <c r="T288" s="5">
        <f t="shared" si="202"/>
        <v>3420</v>
      </c>
      <c r="U288" s="15">
        <f t="shared" si="213"/>
        <v>21420</v>
      </c>
      <c r="V288" s="15">
        <f t="shared" si="206"/>
        <v>90000</v>
      </c>
      <c r="W288" s="15">
        <f t="shared" si="207"/>
        <v>17100</v>
      </c>
      <c r="X288" s="15">
        <f t="shared" si="203"/>
        <v>107100</v>
      </c>
      <c r="Y288" s="16">
        <f t="shared" si="204"/>
        <v>1931.7004598712158</v>
      </c>
      <c r="Z288" s="17">
        <f t="shared" si="214"/>
        <v>9.0182094298376092E-2</v>
      </c>
      <c r="AA288" s="144"/>
      <c r="AB288" s="139">
        <f t="shared" si="208"/>
        <v>0</v>
      </c>
      <c r="AC288" s="18">
        <v>0</v>
      </c>
      <c r="AD288" s="8">
        <f t="shared" si="211"/>
        <v>0</v>
      </c>
      <c r="AG288" s="76">
        <v>5</v>
      </c>
      <c r="AH288" s="21">
        <f t="shared" si="216"/>
        <v>107100</v>
      </c>
      <c r="AJ288" s="21">
        <f t="shared" si="217"/>
        <v>0</v>
      </c>
      <c r="AL288" s="16">
        <f t="shared" si="186"/>
        <v>0</v>
      </c>
      <c r="AN288" s="16">
        <f t="shared" si="187"/>
        <v>0</v>
      </c>
      <c r="AP288" s="16">
        <f t="shared" si="188"/>
        <v>0</v>
      </c>
      <c r="AR288" s="24">
        <f t="shared" si="189"/>
        <v>0</v>
      </c>
      <c r="AT288" s="26">
        <f t="shared" si="190"/>
        <v>0</v>
      </c>
      <c r="AV288" s="28">
        <f t="shared" si="191"/>
        <v>0</v>
      </c>
      <c r="AX288" s="32">
        <f t="shared" si="192"/>
        <v>0</v>
      </c>
      <c r="AY288" s="54"/>
      <c r="AZ288" s="32">
        <f t="shared" si="193"/>
        <v>0</v>
      </c>
      <c r="BB288" s="32">
        <f t="shared" si="194"/>
        <v>0</v>
      </c>
      <c r="BD288" s="34">
        <f t="shared" si="195"/>
        <v>0</v>
      </c>
      <c r="BF288" s="34">
        <f t="shared" si="196"/>
        <v>0</v>
      </c>
      <c r="BH288" s="34">
        <f t="shared" si="197"/>
        <v>0</v>
      </c>
      <c r="BI288" s="1"/>
      <c r="BJ288" s="1"/>
    </row>
    <row r="289" spans="1:62" ht="14.4" x14ac:dyDescent="0.3">
      <c r="A289" s="2" t="s">
        <v>53</v>
      </c>
      <c r="B289" s="99" t="s">
        <v>109</v>
      </c>
      <c r="C289" s="99" t="s">
        <v>55</v>
      </c>
      <c r="D289" s="3">
        <f t="shared" si="215"/>
        <v>281</v>
      </c>
      <c r="E289" s="104" t="s">
        <v>641</v>
      </c>
      <c r="F289" t="s">
        <v>642</v>
      </c>
      <c r="G289" s="19">
        <f t="shared" si="205"/>
        <v>10</v>
      </c>
      <c r="H289" s="2" t="s">
        <v>58</v>
      </c>
      <c r="I289" s="102">
        <v>0.19</v>
      </c>
      <c r="J289" s="37">
        <v>19327.73</v>
      </c>
      <c r="K289" s="8">
        <f t="shared" si="198"/>
        <v>3672.2687000000001</v>
      </c>
      <c r="L289" s="8">
        <f t="shared" si="212"/>
        <v>23000</v>
      </c>
      <c r="M289" s="40">
        <v>15714.29</v>
      </c>
      <c r="N289" s="10">
        <f t="shared" si="199"/>
        <v>2985.7151000000003</v>
      </c>
      <c r="O289" s="10">
        <f t="shared" si="209"/>
        <v>18700</v>
      </c>
      <c r="P289" s="42">
        <v>18957.98</v>
      </c>
      <c r="Q289" s="12">
        <f t="shared" si="200"/>
        <v>3602.0162</v>
      </c>
      <c r="R289" s="12">
        <f t="shared" si="210"/>
        <v>22560</v>
      </c>
      <c r="S289" s="5">
        <f t="shared" si="201"/>
        <v>18000</v>
      </c>
      <c r="T289" s="5">
        <f t="shared" si="202"/>
        <v>3420</v>
      </c>
      <c r="U289" s="15">
        <f t="shared" si="213"/>
        <v>21420</v>
      </c>
      <c r="V289" s="15">
        <f t="shared" si="206"/>
        <v>180000</v>
      </c>
      <c r="W289" s="15">
        <f t="shared" si="207"/>
        <v>34200</v>
      </c>
      <c r="X289" s="15">
        <f t="shared" si="203"/>
        <v>214200</v>
      </c>
      <c r="Y289" s="16">
        <f t="shared" si="204"/>
        <v>1931.7004598712158</v>
      </c>
      <c r="Z289" s="17">
        <f t="shared" si="214"/>
        <v>9.0182094298376092E-2</v>
      </c>
      <c r="AA289" s="144"/>
      <c r="AB289" s="139">
        <f t="shared" si="208"/>
        <v>0</v>
      </c>
      <c r="AC289" s="18">
        <v>0</v>
      </c>
      <c r="AD289" s="8">
        <f t="shared" si="211"/>
        <v>0</v>
      </c>
      <c r="AG289" s="76">
        <v>10</v>
      </c>
      <c r="AH289" s="21">
        <f t="shared" si="216"/>
        <v>214200</v>
      </c>
      <c r="AJ289" s="21">
        <f t="shared" si="217"/>
        <v>0</v>
      </c>
      <c r="AL289" s="16">
        <f t="shared" si="186"/>
        <v>0</v>
      </c>
      <c r="AN289" s="16">
        <f t="shared" si="187"/>
        <v>0</v>
      </c>
      <c r="AP289" s="16">
        <f t="shared" si="188"/>
        <v>0</v>
      </c>
      <c r="AR289" s="24">
        <f t="shared" si="189"/>
        <v>0</v>
      </c>
      <c r="AT289" s="26">
        <f t="shared" si="190"/>
        <v>0</v>
      </c>
      <c r="AV289" s="28">
        <f t="shared" si="191"/>
        <v>0</v>
      </c>
      <c r="AX289" s="32">
        <f t="shared" si="192"/>
        <v>0</v>
      </c>
      <c r="AY289" s="54"/>
      <c r="AZ289" s="32">
        <f t="shared" si="193"/>
        <v>0</v>
      </c>
      <c r="BB289" s="32">
        <f t="shared" si="194"/>
        <v>0</v>
      </c>
      <c r="BD289" s="34">
        <f t="shared" si="195"/>
        <v>0</v>
      </c>
      <c r="BF289" s="34">
        <f t="shared" si="196"/>
        <v>0</v>
      </c>
      <c r="BH289" s="34">
        <f t="shared" si="197"/>
        <v>0</v>
      </c>
      <c r="BI289" s="1"/>
      <c r="BJ289" s="1"/>
    </row>
    <row r="290" spans="1:62" ht="14.4" x14ac:dyDescent="0.3">
      <c r="A290" s="2" t="s">
        <v>53</v>
      </c>
      <c r="B290" s="99" t="s">
        <v>109</v>
      </c>
      <c r="C290" s="99" t="s">
        <v>55</v>
      </c>
      <c r="D290" s="3">
        <f t="shared" si="215"/>
        <v>282</v>
      </c>
      <c r="E290" s="104" t="s">
        <v>643</v>
      </c>
      <c r="F290" s="104" t="s">
        <v>644</v>
      </c>
      <c r="G290" s="19">
        <f t="shared" si="205"/>
        <v>5</v>
      </c>
      <c r="H290" s="2" t="s">
        <v>58</v>
      </c>
      <c r="I290" s="102">
        <v>0.19</v>
      </c>
      <c r="J290" s="37">
        <v>239495.8</v>
      </c>
      <c r="K290" s="8">
        <f t="shared" si="198"/>
        <v>45504.201999999997</v>
      </c>
      <c r="L290" s="8">
        <f t="shared" si="212"/>
        <v>285000</v>
      </c>
      <c r="M290" s="40">
        <v>268907.56</v>
      </c>
      <c r="N290" s="10">
        <f t="shared" si="199"/>
        <v>51092.436399999999</v>
      </c>
      <c r="O290" s="10">
        <f t="shared" si="209"/>
        <v>320000</v>
      </c>
      <c r="P290" s="42">
        <v>229596.64</v>
      </c>
      <c r="Q290" s="12">
        <f t="shared" si="200"/>
        <v>43623.361600000004</v>
      </c>
      <c r="R290" s="12">
        <f t="shared" si="210"/>
        <v>273220</v>
      </c>
      <c r="S290" s="5">
        <f t="shared" si="201"/>
        <v>246000</v>
      </c>
      <c r="T290" s="5">
        <f t="shared" si="202"/>
        <v>46740</v>
      </c>
      <c r="U290" s="15">
        <f t="shared" si="213"/>
        <v>292740</v>
      </c>
      <c r="V290" s="15">
        <f t="shared" si="206"/>
        <v>1230000</v>
      </c>
      <c r="W290" s="15">
        <f t="shared" si="207"/>
        <v>233700</v>
      </c>
      <c r="X290" s="15">
        <f t="shared" si="203"/>
        <v>1463700</v>
      </c>
      <c r="Y290" s="16">
        <f t="shared" si="204"/>
        <v>19866.601789603239</v>
      </c>
      <c r="Z290" s="17">
        <f t="shared" si="214"/>
        <v>6.7864322571576277E-2</v>
      </c>
      <c r="AA290" s="144"/>
      <c r="AB290" s="139">
        <f t="shared" si="208"/>
        <v>0</v>
      </c>
      <c r="AC290" s="18">
        <v>0</v>
      </c>
      <c r="AD290" s="8">
        <f t="shared" si="211"/>
        <v>0</v>
      </c>
      <c r="AG290" s="76">
        <v>5</v>
      </c>
      <c r="AH290" s="21">
        <f t="shared" si="216"/>
        <v>1463700</v>
      </c>
      <c r="AJ290" s="21">
        <f t="shared" si="217"/>
        <v>0</v>
      </c>
      <c r="AL290" s="16">
        <f t="shared" si="186"/>
        <v>0</v>
      </c>
      <c r="AN290" s="16">
        <f t="shared" si="187"/>
        <v>0</v>
      </c>
      <c r="AP290" s="16">
        <f t="shared" si="188"/>
        <v>0</v>
      </c>
      <c r="AR290" s="24">
        <f t="shared" si="189"/>
        <v>0</v>
      </c>
      <c r="AT290" s="26">
        <f t="shared" si="190"/>
        <v>0</v>
      </c>
      <c r="AV290" s="28">
        <f t="shared" si="191"/>
        <v>0</v>
      </c>
      <c r="AX290" s="32">
        <f t="shared" si="192"/>
        <v>0</v>
      </c>
      <c r="AY290" s="54"/>
      <c r="AZ290" s="32">
        <f t="shared" si="193"/>
        <v>0</v>
      </c>
      <c r="BB290" s="32">
        <f t="shared" si="194"/>
        <v>0</v>
      </c>
      <c r="BD290" s="34">
        <f t="shared" si="195"/>
        <v>0</v>
      </c>
      <c r="BF290" s="34">
        <f t="shared" si="196"/>
        <v>0</v>
      </c>
      <c r="BH290" s="34">
        <f t="shared" si="197"/>
        <v>0</v>
      </c>
      <c r="BI290" s="1"/>
      <c r="BJ290" s="1"/>
    </row>
    <row r="291" spans="1:62" ht="14.4" x14ac:dyDescent="0.3">
      <c r="A291" s="2" t="s">
        <v>53</v>
      </c>
      <c r="B291" s="99" t="s">
        <v>109</v>
      </c>
      <c r="C291" s="99" t="s">
        <v>55</v>
      </c>
      <c r="D291" s="3">
        <f t="shared" si="215"/>
        <v>283</v>
      </c>
      <c r="E291" s="104" t="s">
        <v>645</v>
      </c>
      <c r="F291" s="104" t="s">
        <v>646</v>
      </c>
      <c r="G291" s="19">
        <f t="shared" si="205"/>
        <v>5</v>
      </c>
      <c r="H291" s="2" t="s">
        <v>58</v>
      </c>
      <c r="I291" s="102">
        <v>0.19</v>
      </c>
      <c r="J291" s="37">
        <v>239495.8</v>
      </c>
      <c r="K291" s="8">
        <f t="shared" si="198"/>
        <v>45504.201999999997</v>
      </c>
      <c r="L291" s="8">
        <f t="shared" si="212"/>
        <v>285000</v>
      </c>
      <c r="M291" s="40">
        <v>268907.56</v>
      </c>
      <c r="N291" s="10">
        <f t="shared" si="199"/>
        <v>51092.436399999999</v>
      </c>
      <c r="O291" s="10">
        <f t="shared" si="209"/>
        <v>320000</v>
      </c>
      <c r="P291" s="42">
        <v>229596.64</v>
      </c>
      <c r="Q291" s="12">
        <f t="shared" si="200"/>
        <v>43623.361600000004</v>
      </c>
      <c r="R291" s="12">
        <f t="shared" si="210"/>
        <v>273220</v>
      </c>
      <c r="S291" s="5">
        <f t="shared" si="201"/>
        <v>246000</v>
      </c>
      <c r="T291" s="5">
        <f t="shared" si="202"/>
        <v>46740</v>
      </c>
      <c r="U291" s="15">
        <f t="shared" si="213"/>
        <v>292740</v>
      </c>
      <c r="V291" s="15">
        <f t="shared" si="206"/>
        <v>1230000</v>
      </c>
      <c r="W291" s="15">
        <f t="shared" si="207"/>
        <v>233700</v>
      </c>
      <c r="X291" s="15">
        <f t="shared" si="203"/>
        <v>1463700</v>
      </c>
      <c r="Y291" s="16">
        <f t="shared" si="204"/>
        <v>19866.601789603239</v>
      </c>
      <c r="Z291" s="17">
        <f t="shared" si="214"/>
        <v>6.7864322571576277E-2</v>
      </c>
      <c r="AA291" s="144"/>
      <c r="AB291" s="139">
        <f t="shared" si="208"/>
        <v>0</v>
      </c>
      <c r="AC291" s="18">
        <v>0</v>
      </c>
      <c r="AD291" s="8">
        <f t="shared" si="211"/>
        <v>0</v>
      </c>
      <c r="AG291" s="76">
        <v>5</v>
      </c>
      <c r="AH291" s="21">
        <f t="shared" si="216"/>
        <v>1463700</v>
      </c>
      <c r="AJ291" s="21">
        <f t="shared" si="217"/>
        <v>0</v>
      </c>
      <c r="AL291" s="16">
        <f t="shared" si="186"/>
        <v>0</v>
      </c>
      <c r="AN291" s="16">
        <f t="shared" si="187"/>
        <v>0</v>
      </c>
      <c r="AP291" s="16">
        <f t="shared" si="188"/>
        <v>0</v>
      </c>
      <c r="AR291" s="24">
        <f t="shared" si="189"/>
        <v>0</v>
      </c>
      <c r="AT291" s="26">
        <f t="shared" si="190"/>
        <v>0</v>
      </c>
      <c r="AV291" s="28">
        <f t="shared" si="191"/>
        <v>0</v>
      </c>
      <c r="AX291" s="32">
        <f t="shared" si="192"/>
        <v>0</v>
      </c>
      <c r="AY291" s="54"/>
      <c r="AZ291" s="32">
        <f t="shared" si="193"/>
        <v>0</v>
      </c>
      <c r="BB291" s="32">
        <f t="shared" si="194"/>
        <v>0</v>
      </c>
      <c r="BD291" s="34">
        <f t="shared" si="195"/>
        <v>0</v>
      </c>
      <c r="BF291" s="34">
        <f t="shared" si="196"/>
        <v>0</v>
      </c>
      <c r="BH291" s="34">
        <f t="shared" si="197"/>
        <v>0</v>
      </c>
      <c r="BI291" s="1"/>
      <c r="BJ291" s="1"/>
    </row>
    <row r="292" spans="1:62" ht="14.4" x14ac:dyDescent="0.3">
      <c r="A292" s="2" t="s">
        <v>53</v>
      </c>
      <c r="B292" s="99" t="s">
        <v>109</v>
      </c>
      <c r="C292" s="99" t="s">
        <v>55</v>
      </c>
      <c r="D292" s="3">
        <f t="shared" si="215"/>
        <v>284</v>
      </c>
      <c r="E292" t="s">
        <v>647</v>
      </c>
      <c r="F292" s="104" t="s">
        <v>648</v>
      </c>
      <c r="G292" s="19">
        <f t="shared" si="205"/>
        <v>5</v>
      </c>
      <c r="H292" s="2" t="s">
        <v>649</v>
      </c>
      <c r="I292" s="102">
        <v>0.19</v>
      </c>
      <c r="J292" s="37">
        <v>260504.2</v>
      </c>
      <c r="K292" s="8">
        <f t="shared" si="198"/>
        <v>49495.798000000003</v>
      </c>
      <c r="L292" s="8">
        <f t="shared" si="212"/>
        <v>310000</v>
      </c>
      <c r="M292" s="40">
        <v>294117.65000000002</v>
      </c>
      <c r="N292" s="10">
        <f t="shared" si="199"/>
        <v>55882.353500000005</v>
      </c>
      <c r="O292" s="10">
        <f t="shared" si="209"/>
        <v>350000</v>
      </c>
      <c r="P292" s="42">
        <v>252378.15</v>
      </c>
      <c r="Q292" s="12">
        <f t="shared" si="200"/>
        <v>47951.8485</v>
      </c>
      <c r="R292" s="12">
        <f t="shared" si="210"/>
        <v>300330</v>
      </c>
      <c r="S292" s="5">
        <f t="shared" si="201"/>
        <v>269000.00000000006</v>
      </c>
      <c r="T292" s="5">
        <f t="shared" si="202"/>
        <v>51110.000000000015</v>
      </c>
      <c r="U292" s="15">
        <f t="shared" si="213"/>
        <v>320110</v>
      </c>
      <c r="V292" s="15">
        <f t="shared" si="206"/>
        <v>1345000.0000000002</v>
      </c>
      <c r="W292" s="15">
        <f t="shared" si="207"/>
        <v>255550.00000000006</v>
      </c>
      <c r="X292" s="15">
        <f t="shared" si="203"/>
        <v>1600550</v>
      </c>
      <c r="Y292" s="16">
        <f t="shared" si="204"/>
        <v>21500.950366592326</v>
      </c>
      <c r="Z292" s="17">
        <f t="shared" si="214"/>
        <v>6.7167381108345026E-2</v>
      </c>
      <c r="AA292" s="144"/>
      <c r="AB292" s="139">
        <f t="shared" si="208"/>
        <v>0</v>
      </c>
      <c r="AC292" s="18">
        <v>0</v>
      </c>
      <c r="AD292" s="8">
        <f t="shared" si="211"/>
        <v>0</v>
      </c>
      <c r="AG292" s="76">
        <v>5</v>
      </c>
      <c r="AH292" s="21">
        <f t="shared" si="216"/>
        <v>1600550</v>
      </c>
      <c r="AJ292" s="21">
        <f t="shared" si="217"/>
        <v>0</v>
      </c>
      <c r="AL292" s="16">
        <f t="shared" si="186"/>
        <v>0</v>
      </c>
      <c r="AN292" s="16">
        <f t="shared" si="187"/>
        <v>0</v>
      </c>
      <c r="AP292" s="16">
        <f t="shared" si="188"/>
        <v>0</v>
      </c>
      <c r="AR292" s="24">
        <f t="shared" si="189"/>
        <v>0</v>
      </c>
      <c r="AT292" s="26">
        <f t="shared" si="190"/>
        <v>0</v>
      </c>
      <c r="AV292" s="28">
        <f t="shared" si="191"/>
        <v>0</v>
      </c>
      <c r="AX292" s="32">
        <f t="shared" si="192"/>
        <v>0</v>
      </c>
      <c r="AY292" s="54"/>
      <c r="AZ292" s="32">
        <f t="shared" si="193"/>
        <v>0</v>
      </c>
      <c r="BB292" s="32">
        <f t="shared" si="194"/>
        <v>0</v>
      </c>
      <c r="BD292" s="34">
        <f t="shared" si="195"/>
        <v>0</v>
      </c>
      <c r="BF292" s="34">
        <f t="shared" si="196"/>
        <v>0</v>
      </c>
      <c r="BH292" s="34">
        <f t="shared" si="197"/>
        <v>0</v>
      </c>
      <c r="BI292" s="1"/>
      <c r="BJ292" s="1"/>
    </row>
    <row r="293" spans="1:62" ht="14.4" x14ac:dyDescent="0.3">
      <c r="A293" s="2" t="s">
        <v>53</v>
      </c>
      <c r="B293" s="99" t="s">
        <v>109</v>
      </c>
      <c r="C293" s="99" t="s">
        <v>55</v>
      </c>
      <c r="D293" s="3">
        <f t="shared" si="215"/>
        <v>285</v>
      </c>
      <c r="E293" s="104" t="s">
        <v>650</v>
      </c>
      <c r="F293" t="s">
        <v>651</v>
      </c>
      <c r="G293" s="19">
        <f t="shared" si="205"/>
        <v>5</v>
      </c>
      <c r="H293" s="2" t="s">
        <v>58</v>
      </c>
      <c r="I293" s="102">
        <v>0.19</v>
      </c>
      <c r="J293" s="37">
        <v>40336.129999999997</v>
      </c>
      <c r="K293" s="8">
        <f t="shared" si="198"/>
        <v>7663.8646999999992</v>
      </c>
      <c r="L293" s="8">
        <f t="shared" si="212"/>
        <v>48000</v>
      </c>
      <c r="M293" s="40">
        <v>46218.49</v>
      </c>
      <c r="N293" s="10">
        <f t="shared" si="199"/>
        <v>8781.5131000000001</v>
      </c>
      <c r="O293" s="10">
        <f t="shared" si="209"/>
        <v>55000</v>
      </c>
      <c r="P293" s="42">
        <v>39445.379999999997</v>
      </c>
      <c r="Q293" s="12">
        <f t="shared" si="200"/>
        <v>7494.6221999999998</v>
      </c>
      <c r="R293" s="12">
        <f t="shared" si="210"/>
        <v>46940</v>
      </c>
      <c r="S293" s="5">
        <f t="shared" si="201"/>
        <v>42000</v>
      </c>
      <c r="T293" s="5">
        <f t="shared" si="202"/>
        <v>7980</v>
      </c>
      <c r="U293" s="15">
        <f t="shared" si="213"/>
        <v>49980</v>
      </c>
      <c r="V293" s="15">
        <f t="shared" si="206"/>
        <v>210000</v>
      </c>
      <c r="W293" s="15">
        <f t="shared" si="207"/>
        <v>39900</v>
      </c>
      <c r="X293" s="15">
        <f t="shared" si="203"/>
        <v>249900</v>
      </c>
      <c r="Y293" s="16">
        <f t="shared" si="204"/>
        <v>3575.9567484334407</v>
      </c>
      <c r="Z293" s="17">
        <f t="shared" si="214"/>
        <v>7.1547754070296926E-2</v>
      </c>
      <c r="AA293" s="144"/>
      <c r="AB293" s="139">
        <f t="shared" si="208"/>
        <v>0</v>
      </c>
      <c r="AC293" s="18">
        <v>0</v>
      </c>
      <c r="AD293" s="8">
        <f t="shared" si="211"/>
        <v>0</v>
      </c>
      <c r="AG293" s="76">
        <v>5</v>
      </c>
      <c r="AH293" s="21">
        <f t="shared" si="216"/>
        <v>249900</v>
      </c>
      <c r="AJ293" s="21">
        <f t="shared" si="217"/>
        <v>0</v>
      </c>
      <c r="AL293" s="16">
        <f t="shared" si="186"/>
        <v>0</v>
      </c>
      <c r="AN293" s="16">
        <f t="shared" si="187"/>
        <v>0</v>
      </c>
      <c r="AP293" s="16">
        <f t="shared" si="188"/>
        <v>0</v>
      </c>
      <c r="AR293" s="24">
        <f t="shared" si="189"/>
        <v>0</v>
      </c>
      <c r="AT293" s="26">
        <f t="shared" si="190"/>
        <v>0</v>
      </c>
      <c r="AV293" s="28">
        <f t="shared" si="191"/>
        <v>0</v>
      </c>
      <c r="AX293" s="32">
        <f t="shared" si="192"/>
        <v>0</v>
      </c>
      <c r="AY293" s="54"/>
      <c r="AZ293" s="32">
        <f t="shared" si="193"/>
        <v>0</v>
      </c>
      <c r="BB293" s="32">
        <f t="shared" si="194"/>
        <v>0</v>
      </c>
      <c r="BD293" s="34">
        <f t="shared" si="195"/>
        <v>0</v>
      </c>
      <c r="BF293" s="34">
        <f t="shared" si="196"/>
        <v>0</v>
      </c>
      <c r="BH293" s="34">
        <f t="shared" si="197"/>
        <v>0</v>
      </c>
      <c r="BI293" s="1"/>
      <c r="BJ293" s="1"/>
    </row>
    <row r="294" spans="1:62" ht="14.4" x14ac:dyDescent="0.3">
      <c r="A294" s="2" t="s">
        <v>53</v>
      </c>
      <c r="B294" s="99" t="s">
        <v>109</v>
      </c>
      <c r="C294" s="99" t="s">
        <v>55</v>
      </c>
      <c r="D294" s="3">
        <f t="shared" si="215"/>
        <v>286</v>
      </c>
      <c r="E294" s="104" t="s">
        <v>652</v>
      </c>
      <c r="F294" t="s">
        <v>653</v>
      </c>
      <c r="G294" s="19">
        <f t="shared" si="205"/>
        <v>5</v>
      </c>
      <c r="H294" s="2" t="s">
        <v>58</v>
      </c>
      <c r="I294" s="102">
        <v>0.19</v>
      </c>
      <c r="J294" s="37">
        <v>19327.73</v>
      </c>
      <c r="K294" s="8">
        <f t="shared" si="198"/>
        <v>3672.2687000000001</v>
      </c>
      <c r="L294" s="8">
        <f t="shared" si="212"/>
        <v>23000</v>
      </c>
      <c r="M294" s="40">
        <v>22689.08</v>
      </c>
      <c r="N294" s="10">
        <f t="shared" si="199"/>
        <v>4310.9252000000006</v>
      </c>
      <c r="O294" s="10">
        <f t="shared" si="209"/>
        <v>27000</v>
      </c>
      <c r="P294" s="42">
        <v>20983.19</v>
      </c>
      <c r="Q294" s="12">
        <f t="shared" si="200"/>
        <v>3986.8060999999998</v>
      </c>
      <c r="R294" s="12">
        <f t="shared" si="210"/>
        <v>24970</v>
      </c>
      <c r="S294" s="5">
        <f t="shared" si="201"/>
        <v>21000</v>
      </c>
      <c r="T294" s="5">
        <f t="shared" si="202"/>
        <v>3990</v>
      </c>
      <c r="U294" s="15">
        <f t="shared" si="213"/>
        <v>24990</v>
      </c>
      <c r="V294" s="15">
        <f t="shared" si="206"/>
        <v>105000</v>
      </c>
      <c r="W294" s="15">
        <f t="shared" si="207"/>
        <v>19950</v>
      </c>
      <c r="X294" s="15">
        <f t="shared" si="203"/>
        <v>124950</v>
      </c>
      <c r="Y294" s="16">
        <f t="shared" si="204"/>
        <v>1633.0543979508664</v>
      </c>
      <c r="Z294" s="17">
        <f t="shared" si="214"/>
        <v>6.5348315244132302E-2</v>
      </c>
      <c r="AA294" s="144"/>
      <c r="AB294" s="139">
        <f t="shared" si="208"/>
        <v>0</v>
      </c>
      <c r="AC294" s="18">
        <v>0</v>
      </c>
      <c r="AD294" s="8">
        <f t="shared" si="211"/>
        <v>0</v>
      </c>
      <c r="AG294" s="76">
        <v>5</v>
      </c>
      <c r="AH294" s="21">
        <f t="shared" si="216"/>
        <v>124950</v>
      </c>
      <c r="AJ294" s="21">
        <f t="shared" si="217"/>
        <v>0</v>
      </c>
      <c r="AL294" s="16">
        <f t="shared" si="186"/>
        <v>0</v>
      </c>
      <c r="AN294" s="16">
        <f t="shared" si="187"/>
        <v>0</v>
      </c>
      <c r="AP294" s="16">
        <f t="shared" si="188"/>
        <v>0</v>
      </c>
      <c r="AR294" s="24">
        <f t="shared" si="189"/>
        <v>0</v>
      </c>
      <c r="AT294" s="26">
        <f t="shared" si="190"/>
        <v>0</v>
      </c>
      <c r="AV294" s="28">
        <f t="shared" si="191"/>
        <v>0</v>
      </c>
      <c r="AX294" s="32">
        <f t="shared" si="192"/>
        <v>0</v>
      </c>
      <c r="AY294" s="54"/>
      <c r="AZ294" s="32">
        <f t="shared" si="193"/>
        <v>0</v>
      </c>
      <c r="BB294" s="32">
        <f t="shared" si="194"/>
        <v>0</v>
      </c>
      <c r="BD294" s="34">
        <f t="shared" si="195"/>
        <v>0</v>
      </c>
      <c r="BF294" s="34">
        <f t="shared" si="196"/>
        <v>0</v>
      </c>
      <c r="BH294" s="34">
        <f t="shared" si="197"/>
        <v>0</v>
      </c>
      <c r="BI294" s="1"/>
      <c r="BJ294" s="1"/>
    </row>
    <row r="295" spans="1:62" ht="14.4" x14ac:dyDescent="0.3">
      <c r="A295" s="2" t="s">
        <v>53</v>
      </c>
      <c r="B295" s="99" t="s">
        <v>109</v>
      </c>
      <c r="C295" s="99" t="s">
        <v>55</v>
      </c>
      <c r="D295" s="3">
        <f t="shared" si="215"/>
        <v>287</v>
      </c>
      <c r="E295" s="104" t="s">
        <v>654</v>
      </c>
      <c r="F295" t="s">
        <v>655</v>
      </c>
      <c r="G295" s="19">
        <f t="shared" si="205"/>
        <v>5</v>
      </c>
      <c r="H295" s="2" t="s">
        <v>58</v>
      </c>
      <c r="I295" s="102">
        <v>0.19</v>
      </c>
      <c r="J295" s="37">
        <v>19327.73</v>
      </c>
      <c r="K295" s="8">
        <f t="shared" si="198"/>
        <v>3672.2687000000001</v>
      </c>
      <c r="L295" s="8">
        <f t="shared" si="212"/>
        <v>23000</v>
      </c>
      <c r="M295" s="40">
        <v>22689.08</v>
      </c>
      <c r="N295" s="10">
        <f t="shared" si="199"/>
        <v>4310.9252000000006</v>
      </c>
      <c r="O295" s="10">
        <f t="shared" si="209"/>
        <v>27000</v>
      </c>
      <c r="P295" s="42">
        <v>20983.19</v>
      </c>
      <c r="Q295" s="12">
        <f t="shared" si="200"/>
        <v>3986.8060999999998</v>
      </c>
      <c r="R295" s="12">
        <f t="shared" si="210"/>
        <v>24970</v>
      </c>
      <c r="S295" s="5">
        <f t="shared" si="201"/>
        <v>21000</v>
      </c>
      <c r="T295" s="5">
        <f t="shared" si="202"/>
        <v>3990</v>
      </c>
      <c r="U295" s="15">
        <f t="shared" si="213"/>
        <v>24990</v>
      </c>
      <c r="V295" s="15">
        <f t="shared" si="206"/>
        <v>105000</v>
      </c>
      <c r="W295" s="15">
        <f t="shared" si="207"/>
        <v>19950</v>
      </c>
      <c r="X295" s="15">
        <f t="shared" si="203"/>
        <v>124950</v>
      </c>
      <c r="Y295" s="16">
        <f t="shared" si="204"/>
        <v>1633.0543979508664</v>
      </c>
      <c r="Z295" s="17">
        <f t="shared" si="214"/>
        <v>6.5348315244132302E-2</v>
      </c>
      <c r="AA295" s="144"/>
      <c r="AB295" s="139">
        <f t="shared" si="208"/>
        <v>0</v>
      </c>
      <c r="AC295" s="18">
        <v>0</v>
      </c>
      <c r="AD295" s="8">
        <f t="shared" si="211"/>
        <v>0</v>
      </c>
      <c r="AG295" s="76">
        <v>5</v>
      </c>
      <c r="AH295" s="21">
        <f t="shared" si="216"/>
        <v>124950</v>
      </c>
      <c r="AJ295" s="21">
        <f t="shared" si="217"/>
        <v>0</v>
      </c>
      <c r="AL295" s="16">
        <f t="shared" si="186"/>
        <v>0</v>
      </c>
      <c r="AN295" s="16">
        <f t="shared" si="187"/>
        <v>0</v>
      </c>
      <c r="AP295" s="16">
        <f t="shared" si="188"/>
        <v>0</v>
      </c>
      <c r="AR295" s="24">
        <f t="shared" si="189"/>
        <v>0</v>
      </c>
      <c r="AT295" s="26">
        <f t="shared" si="190"/>
        <v>0</v>
      </c>
      <c r="AV295" s="28">
        <f t="shared" si="191"/>
        <v>0</v>
      </c>
      <c r="AX295" s="32">
        <f t="shared" si="192"/>
        <v>0</v>
      </c>
      <c r="AY295" s="54"/>
      <c r="AZ295" s="32">
        <f t="shared" si="193"/>
        <v>0</v>
      </c>
      <c r="BB295" s="32">
        <f t="shared" si="194"/>
        <v>0</v>
      </c>
      <c r="BD295" s="34">
        <f t="shared" si="195"/>
        <v>0</v>
      </c>
      <c r="BF295" s="34">
        <f t="shared" si="196"/>
        <v>0</v>
      </c>
      <c r="BH295" s="34">
        <f t="shared" si="197"/>
        <v>0</v>
      </c>
      <c r="BI295" s="1"/>
      <c r="BJ295" s="1"/>
    </row>
    <row r="296" spans="1:62" ht="14.4" x14ac:dyDescent="0.3">
      <c r="A296" s="2" t="s">
        <v>53</v>
      </c>
      <c r="B296" s="99" t="s">
        <v>109</v>
      </c>
      <c r="C296" s="99" t="s">
        <v>55</v>
      </c>
      <c r="D296" s="3">
        <f t="shared" si="215"/>
        <v>288</v>
      </c>
      <c r="E296" s="104" t="s">
        <v>656</v>
      </c>
      <c r="F296" t="s">
        <v>657</v>
      </c>
      <c r="G296" s="19">
        <f t="shared" si="205"/>
        <v>5</v>
      </c>
      <c r="H296" s="2" t="s">
        <v>58</v>
      </c>
      <c r="I296" s="102">
        <v>0.19</v>
      </c>
      <c r="J296" s="37">
        <v>19327.73</v>
      </c>
      <c r="K296" s="8">
        <f t="shared" si="198"/>
        <v>3672.2687000000001</v>
      </c>
      <c r="L296" s="8">
        <f t="shared" si="212"/>
        <v>23000</v>
      </c>
      <c r="M296" s="40">
        <v>22689.08</v>
      </c>
      <c r="N296" s="10">
        <f t="shared" si="199"/>
        <v>4310.9252000000006</v>
      </c>
      <c r="O296" s="10">
        <f t="shared" si="209"/>
        <v>27000</v>
      </c>
      <c r="P296" s="42">
        <v>20983.19</v>
      </c>
      <c r="Q296" s="12">
        <f t="shared" si="200"/>
        <v>3986.8060999999998</v>
      </c>
      <c r="R296" s="12">
        <f t="shared" si="210"/>
        <v>24970</v>
      </c>
      <c r="S296" s="5">
        <f t="shared" si="201"/>
        <v>21000</v>
      </c>
      <c r="T296" s="5">
        <f t="shared" si="202"/>
        <v>3990</v>
      </c>
      <c r="U296" s="15">
        <f t="shared" si="213"/>
        <v>24990</v>
      </c>
      <c r="V296" s="15">
        <f t="shared" si="206"/>
        <v>105000</v>
      </c>
      <c r="W296" s="15">
        <f t="shared" si="207"/>
        <v>19950</v>
      </c>
      <c r="X296" s="15">
        <f t="shared" si="203"/>
        <v>124950</v>
      </c>
      <c r="Y296" s="16">
        <f t="shared" si="204"/>
        <v>1633.0543979508664</v>
      </c>
      <c r="Z296" s="17">
        <f t="shared" si="214"/>
        <v>6.5348315244132302E-2</v>
      </c>
      <c r="AA296" s="144"/>
      <c r="AB296" s="139">
        <f t="shared" si="208"/>
        <v>0</v>
      </c>
      <c r="AC296" s="18">
        <v>0</v>
      </c>
      <c r="AD296" s="8">
        <f t="shared" si="211"/>
        <v>0</v>
      </c>
      <c r="AG296" s="76">
        <v>5</v>
      </c>
      <c r="AH296" s="21">
        <f t="shared" si="216"/>
        <v>124950</v>
      </c>
      <c r="AJ296" s="21">
        <f t="shared" si="217"/>
        <v>0</v>
      </c>
      <c r="AL296" s="16">
        <f t="shared" si="186"/>
        <v>0</v>
      </c>
      <c r="AN296" s="16">
        <f t="shared" si="187"/>
        <v>0</v>
      </c>
      <c r="AP296" s="16">
        <f t="shared" si="188"/>
        <v>0</v>
      </c>
      <c r="AR296" s="24">
        <f t="shared" si="189"/>
        <v>0</v>
      </c>
      <c r="AT296" s="26">
        <f t="shared" si="190"/>
        <v>0</v>
      </c>
      <c r="AV296" s="28">
        <f t="shared" si="191"/>
        <v>0</v>
      </c>
      <c r="AX296" s="32">
        <f t="shared" si="192"/>
        <v>0</v>
      </c>
      <c r="AY296" s="54"/>
      <c r="AZ296" s="32">
        <f t="shared" si="193"/>
        <v>0</v>
      </c>
      <c r="BB296" s="32">
        <f t="shared" si="194"/>
        <v>0</v>
      </c>
      <c r="BD296" s="34">
        <f t="shared" si="195"/>
        <v>0</v>
      </c>
      <c r="BF296" s="34">
        <f t="shared" si="196"/>
        <v>0</v>
      </c>
      <c r="BH296" s="34">
        <f t="shared" si="197"/>
        <v>0</v>
      </c>
      <c r="BI296" s="1"/>
      <c r="BJ296" s="1"/>
    </row>
    <row r="297" spans="1:62" ht="14.4" x14ac:dyDescent="0.3">
      <c r="A297" s="2" t="s">
        <v>53</v>
      </c>
      <c r="B297" s="99" t="s">
        <v>109</v>
      </c>
      <c r="C297" s="99" t="s">
        <v>55</v>
      </c>
      <c r="D297" s="3">
        <f t="shared" si="215"/>
        <v>289</v>
      </c>
      <c r="E297" s="104" t="s">
        <v>658</v>
      </c>
      <c r="F297" t="s">
        <v>659</v>
      </c>
      <c r="G297" s="19">
        <f t="shared" si="205"/>
        <v>5</v>
      </c>
      <c r="H297" s="2" t="s">
        <v>58</v>
      </c>
      <c r="I297" s="102">
        <v>0.19</v>
      </c>
      <c r="J297" s="37">
        <v>19327.73</v>
      </c>
      <c r="K297" s="8">
        <f t="shared" si="198"/>
        <v>3672.2687000000001</v>
      </c>
      <c r="L297" s="8">
        <f t="shared" si="212"/>
        <v>23000</v>
      </c>
      <c r="M297" s="40">
        <v>22689.08</v>
      </c>
      <c r="N297" s="10">
        <f t="shared" si="199"/>
        <v>4310.9252000000006</v>
      </c>
      <c r="O297" s="10">
        <f t="shared" si="209"/>
        <v>27000</v>
      </c>
      <c r="P297" s="42">
        <v>20983.19</v>
      </c>
      <c r="Q297" s="12">
        <f t="shared" si="200"/>
        <v>3986.8060999999998</v>
      </c>
      <c r="R297" s="12">
        <f t="shared" si="210"/>
        <v>24970</v>
      </c>
      <c r="S297" s="5">
        <f t="shared" si="201"/>
        <v>21000</v>
      </c>
      <c r="T297" s="5">
        <f t="shared" si="202"/>
        <v>3990</v>
      </c>
      <c r="U297" s="15">
        <f t="shared" si="213"/>
        <v>24990</v>
      </c>
      <c r="V297" s="15">
        <f t="shared" si="206"/>
        <v>105000</v>
      </c>
      <c r="W297" s="15">
        <f t="shared" si="207"/>
        <v>19950</v>
      </c>
      <c r="X297" s="15">
        <f t="shared" si="203"/>
        <v>124950</v>
      </c>
      <c r="Y297" s="16">
        <f t="shared" si="204"/>
        <v>1633.0543979508664</v>
      </c>
      <c r="Z297" s="17">
        <f t="shared" si="214"/>
        <v>6.5348315244132302E-2</v>
      </c>
      <c r="AA297" s="144"/>
      <c r="AB297" s="139">
        <f t="shared" si="208"/>
        <v>0</v>
      </c>
      <c r="AC297" s="18">
        <v>0</v>
      </c>
      <c r="AD297" s="8">
        <f t="shared" si="211"/>
        <v>0</v>
      </c>
      <c r="AG297" s="76">
        <v>5</v>
      </c>
      <c r="AH297" s="21">
        <f t="shared" si="216"/>
        <v>124950</v>
      </c>
      <c r="AJ297" s="21">
        <f t="shared" si="217"/>
        <v>0</v>
      </c>
      <c r="AL297" s="16">
        <f t="shared" si="186"/>
        <v>0</v>
      </c>
      <c r="AN297" s="16">
        <f t="shared" si="187"/>
        <v>0</v>
      </c>
      <c r="AP297" s="16">
        <f t="shared" si="188"/>
        <v>0</v>
      </c>
      <c r="AR297" s="24">
        <f t="shared" si="189"/>
        <v>0</v>
      </c>
      <c r="AT297" s="26">
        <f t="shared" si="190"/>
        <v>0</v>
      </c>
      <c r="AV297" s="28">
        <f t="shared" si="191"/>
        <v>0</v>
      </c>
      <c r="AX297" s="32">
        <f t="shared" si="192"/>
        <v>0</v>
      </c>
      <c r="AY297" s="54"/>
      <c r="AZ297" s="32">
        <f t="shared" si="193"/>
        <v>0</v>
      </c>
      <c r="BB297" s="32">
        <f t="shared" si="194"/>
        <v>0</v>
      </c>
      <c r="BD297" s="34">
        <f t="shared" si="195"/>
        <v>0</v>
      </c>
      <c r="BF297" s="34">
        <f t="shared" si="196"/>
        <v>0</v>
      </c>
      <c r="BH297" s="34">
        <f t="shared" si="197"/>
        <v>0</v>
      </c>
      <c r="BI297" s="1"/>
      <c r="BJ297" s="1"/>
    </row>
    <row r="298" spans="1:62" ht="14.4" x14ac:dyDescent="0.3">
      <c r="A298" s="2" t="s">
        <v>53</v>
      </c>
      <c r="B298" s="99" t="s">
        <v>109</v>
      </c>
      <c r="C298" s="99" t="s">
        <v>55</v>
      </c>
      <c r="D298" s="3">
        <f t="shared" si="215"/>
        <v>290</v>
      </c>
      <c r="E298" s="104" t="s">
        <v>660</v>
      </c>
      <c r="F298" t="s">
        <v>661</v>
      </c>
      <c r="G298" s="19">
        <f t="shared" si="205"/>
        <v>5</v>
      </c>
      <c r="H298" s="2" t="s">
        <v>58</v>
      </c>
      <c r="I298" s="102">
        <v>0.19</v>
      </c>
      <c r="J298" s="37">
        <v>19327.73</v>
      </c>
      <c r="K298" s="8">
        <f t="shared" si="198"/>
        <v>3672.2687000000001</v>
      </c>
      <c r="L298" s="8">
        <f t="shared" si="212"/>
        <v>23000</v>
      </c>
      <c r="M298" s="40">
        <v>22689.08</v>
      </c>
      <c r="N298" s="10">
        <f t="shared" si="199"/>
        <v>4310.9252000000006</v>
      </c>
      <c r="O298" s="10">
        <f t="shared" si="209"/>
        <v>27000</v>
      </c>
      <c r="P298" s="42">
        <v>20983.19</v>
      </c>
      <c r="Q298" s="12">
        <f t="shared" si="200"/>
        <v>3986.8060999999998</v>
      </c>
      <c r="R298" s="12">
        <f t="shared" si="210"/>
        <v>24970</v>
      </c>
      <c r="S298" s="5">
        <f t="shared" si="201"/>
        <v>21000</v>
      </c>
      <c r="T298" s="5">
        <f t="shared" si="202"/>
        <v>3990</v>
      </c>
      <c r="U298" s="15">
        <f t="shared" si="213"/>
        <v>24990</v>
      </c>
      <c r="V298" s="15">
        <f t="shared" si="206"/>
        <v>105000</v>
      </c>
      <c r="W298" s="15">
        <f t="shared" si="207"/>
        <v>19950</v>
      </c>
      <c r="X298" s="15">
        <f t="shared" si="203"/>
        <v>124950</v>
      </c>
      <c r="Y298" s="16">
        <f t="shared" si="204"/>
        <v>1633.0543979508664</v>
      </c>
      <c r="Z298" s="17">
        <f t="shared" si="214"/>
        <v>6.5348315244132302E-2</v>
      </c>
      <c r="AA298" s="144"/>
      <c r="AB298" s="139">
        <f t="shared" si="208"/>
        <v>0</v>
      </c>
      <c r="AC298" s="18">
        <v>0</v>
      </c>
      <c r="AD298" s="8">
        <f t="shared" si="211"/>
        <v>0</v>
      </c>
      <c r="AG298" s="76">
        <v>5</v>
      </c>
      <c r="AH298" s="21">
        <f t="shared" si="216"/>
        <v>124950</v>
      </c>
      <c r="AJ298" s="21">
        <f t="shared" si="217"/>
        <v>0</v>
      </c>
      <c r="AL298" s="16">
        <f t="shared" si="186"/>
        <v>0</v>
      </c>
      <c r="AN298" s="16">
        <f t="shared" si="187"/>
        <v>0</v>
      </c>
      <c r="AP298" s="16">
        <f t="shared" si="188"/>
        <v>0</v>
      </c>
      <c r="AR298" s="24">
        <f t="shared" si="189"/>
        <v>0</v>
      </c>
      <c r="AT298" s="26">
        <f t="shared" si="190"/>
        <v>0</v>
      </c>
      <c r="AV298" s="28">
        <f t="shared" si="191"/>
        <v>0</v>
      </c>
      <c r="AX298" s="32">
        <f t="shared" si="192"/>
        <v>0</v>
      </c>
      <c r="AY298" s="54"/>
      <c r="AZ298" s="32">
        <f t="shared" si="193"/>
        <v>0</v>
      </c>
      <c r="BB298" s="32">
        <f t="shared" si="194"/>
        <v>0</v>
      </c>
      <c r="BD298" s="34">
        <f t="shared" si="195"/>
        <v>0</v>
      </c>
      <c r="BF298" s="34">
        <f t="shared" si="196"/>
        <v>0</v>
      </c>
      <c r="BH298" s="34">
        <f t="shared" si="197"/>
        <v>0</v>
      </c>
      <c r="BI298" s="1"/>
      <c r="BJ298" s="1"/>
    </row>
    <row r="299" spans="1:62" ht="14.4" x14ac:dyDescent="0.3">
      <c r="A299" s="2" t="s">
        <v>53</v>
      </c>
      <c r="B299" s="99" t="s">
        <v>109</v>
      </c>
      <c r="C299" s="99" t="s">
        <v>55</v>
      </c>
      <c r="D299" s="3">
        <f t="shared" si="215"/>
        <v>291</v>
      </c>
      <c r="E299" s="104" t="s">
        <v>662</v>
      </c>
      <c r="F299" s="100" t="s">
        <v>661</v>
      </c>
      <c r="G299" s="19">
        <f t="shared" si="205"/>
        <v>5</v>
      </c>
      <c r="H299" s="2" t="s">
        <v>58</v>
      </c>
      <c r="I299" s="102">
        <v>0.19</v>
      </c>
      <c r="J299" s="37">
        <v>19327.73</v>
      </c>
      <c r="K299" s="8">
        <f t="shared" si="198"/>
        <v>3672.2687000000001</v>
      </c>
      <c r="L299" s="8">
        <f t="shared" si="212"/>
        <v>23000</v>
      </c>
      <c r="M299" s="40">
        <v>22689.08</v>
      </c>
      <c r="N299" s="10">
        <f t="shared" si="199"/>
        <v>4310.9252000000006</v>
      </c>
      <c r="O299" s="10">
        <f t="shared" si="209"/>
        <v>27000</v>
      </c>
      <c r="P299" s="42">
        <v>20983.19</v>
      </c>
      <c r="Q299" s="12">
        <f t="shared" si="200"/>
        <v>3986.8060999999998</v>
      </c>
      <c r="R299" s="12">
        <f t="shared" si="210"/>
        <v>24970</v>
      </c>
      <c r="S299" s="5">
        <f t="shared" si="201"/>
        <v>21000</v>
      </c>
      <c r="T299" s="5">
        <f t="shared" si="202"/>
        <v>3990</v>
      </c>
      <c r="U299" s="15">
        <f t="shared" si="213"/>
        <v>24990</v>
      </c>
      <c r="V299" s="15">
        <f t="shared" si="206"/>
        <v>105000</v>
      </c>
      <c r="W299" s="15">
        <f t="shared" si="207"/>
        <v>19950</v>
      </c>
      <c r="X299" s="15">
        <f t="shared" si="203"/>
        <v>124950</v>
      </c>
      <c r="Y299" s="16">
        <f t="shared" si="204"/>
        <v>1633.0543979508664</v>
      </c>
      <c r="Z299" s="17">
        <f t="shared" si="214"/>
        <v>6.5348315244132302E-2</v>
      </c>
      <c r="AA299" s="144"/>
      <c r="AB299" s="139">
        <f t="shared" si="208"/>
        <v>0</v>
      </c>
      <c r="AC299" s="18">
        <v>0</v>
      </c>
      <c r="AD299" s="8">
        <f t="shared" si="211"/>
        <v>0</v>
      </c>
      <c r="AG299" s="76">
        <v>5</v>
      </c>
      <c r="AH299" s="21">
        <f t="shared" si="216"/>
        <v>124950</v>
      </c>
      <c r="AJ299" s="21">
        <f t="shared" si="217"/>
        <v>0</v>
      </c>
      <c r="AL299" s="16">
        <f t="shared" si="186"/>
        <v>0</v>
      </c>
      <c r="AN299" s="16">
        <f t="shared" si="187"/>
        <v>0</v>
      </c>
      <c r="AP299" s="16">
        <f t="shared" si="188"/>
        <v>0</v>
      </c>
      <c r="AR299" s="24">
        <f t="shared" si="189"/>
        <v>0</v>
      </c>
      <c r="AT299" s="26">
        <f t="shared" si="190"/>
        <v>0</v>
      </c>
      <c r="AV299" s="28">
        <f t="shared" si="191"/>
        <v>0</v>
      </c>
      <c r="AX299" s="32">
        <f t="shared" si="192"/>
        <v>0</v>
      </c>
      <c r="AY299" s="54"/>
      <c r="AZ299" s="32">
        <f t="shared" si="193"/>
        <v>0</v>
      </c>
      <c r="BB299" s="32">
        <f t="shared" si="194"/>
        <v>0</v>
      </c>
      <c r="BD299" s="34">
        <f t="shared" si="195"/>
        <v>0</v>
      </c>
      <c r="BF299" s="34">
        <f t="shared" si="196"/>
        <v>0</v>
      </c>
      <c r="BH299" s="34">
        <f t="shared" si="197"/>
        <v>0</v>
      </c>
      <c r="BI299" s="1"/>
      <c r="BJ299" s="1"/>
    </row>
    <row r="300" spans="1:62" ht="14.4" x14ac:dyDescent="0.3">
      <c r="A300" s="2" t="s">
        <v>53</v>
      </c>
      <c r="B300" s="99" t="s">
        <v>109</v>
      </c>
      <c r="C300" s="99" t="s">
        <v>55</v>
      </c>
      <c r="D300" s="3">
        <f t="shared" si="215"/>
        <v>292</v>
      </c>
      <c r="E300" s="104" t="s">
        <v>663</v>
      </c>
      <c r="F300" s="100" t="s">
        <v>664</v>
      </c>
      <c r="G300" s="19">
        <f t="shared" si="205"/>
        <v>5</v>
      </c>
      <c r="H300" s="2" t="s">
        <v>58</v>
      </c>
      <c r="I300" s="102">
        <v>0.19</v>
      </c>
      <c r="J300" s="37">
        <v>19327.73</v>
      </c>
      <c r="K300" s="8">
        <f t="shared" si="198"/>
        <v>3672.2687000000001</v>
      </c>
      <c r="L300" s="8">
        <f t="shared" si="212"/>
        <v>23000</v>
      </c>
      <c r="M300" s="40">
        <v>22689.08</v>
      </c>
      <c r="N300" s="10">
        <f t="shared" si="199"/>
        <v>4310.9252000000006</v>
      </c>
      <c r="O300" s="10">
        <f t="shared" si="209"/>
        <v>27000</v>
      </c>
      <c r="P300" s="42">
        <v>20983.19</v>
      </c>
      <c r="Q300" s="12">
        <f t="shared" si="200"/>
        <v>3986.8060999999998</v>
      </c>
      <c r="R300" s="12">
        <f t="shared" si="210"/>
        <v>24970</v>
      </c>
      <c r="S300" s="5">
        <f t="shared" si="201"/>
        <v>21000</v>
      </c>
      <c r="T300" s="5">
        <f t="shared" si="202"/>
        <v>3990</v>
      </c>
      <c r="U300" s="15">
        <f t="shared" si="213"/>
        <v>24990</v>
      </c>
      <c r="V300" s="15">
        <f t="shared" si="206"/>
        <v>105000</v>
      </c>
      <c r="W300" s="15">
        <f t="shared" si="207"/>
        <v>19950</v>
      </c>
      <c r="X300" s="15">
        <f t="shared" si="203"/>
        <v>124950</v>
      </c>
      <c r="Y300" s="16">
        <f t="shared" si="204"/>
        <v>1633.0543979508664</v>
      </c>
      <c r="Z300" s="17">
        <f t="shared" si="214"/>
        <v>6.5348315244132302E-2</v>
      </c>
      <c r="AA300" s="144"/>
      <c r="AB300" s="139">
        <f t="shared" si="208"/>
        <v>0</v>
      </c>
      <c r="AC300" s="18">
        <v>0</v>
      </c>
      <c r="AD300" s="8">
        <f t="shared" si="211"/>
        <v>0</v>
      </c>
      <c r="AG300" s="76">
        <v>5</v>
      </c>
      <c r="AH300" s="21">
        <f t="shared" si="216"/>
        <v>124950</v>
      </c>
      <c r="AJ300" s="21">
        <f t="shared" si="217"/>
        <v>0</v>
      </c>
      <c r="AL300" s="16">
        <f t="shared" si="186"/>
        <v>0</v>
      </c>
      <c r="AN300" s="16">
        <f t="shared" si="187"/>
        <v>0</v>
      </c>
      <c r="AP300" s="16">
        <f t="shared" si="188"/>
        <v>0</v>
      </c>
      <c r="AR300" s="24">
        <f t="shared" si="189"/>
        <v>0</v>
      </c>
      <c r="AT300" s="26">
        <f t="shared" si="190"/>
        <v>0</v>
      </c>
      <c r="AV300" s="28">
        <f t="shared" si="191"/>
        <v>0</v>
      </c>
      <c r="AX300" s="32">
        <f t="shared" si="192"/>
        <v>0</v>
      </c>
      <c r="AY300" s="54"/>
      <c r="AZ300" s="32">
        <f t="shared" si="193"/>
        <v>0</v>
      </c>
      <c r="BB300" s="32">
        <f t="shared" si="194"/>
        <v>0</v>
      </c>
      <c r="BD300" s="34">
        <f t="shared" si="195"/>
        <v>0</v>
      </c>
      <c r="BF300" s="34">
        <f t="shared" si="196"/>
        <v>0</v>
      </c>
      <c r="BH300" s="34">
        <f t="shared" si="197"/>
        <v>0</v>
      </c>
      <c r="BI300" s="1"/>
      <c r="BJ300" s="1"/>
    </row>
    <row r="301" spans="1:62" ht="14.4" x14ac:dyDescent="0.3">
      <c r="A301" s="2" t="s">
        <v>53</v>
      </c>
      <c r="B301" s="99" t="s">
        <v>109</v>
      </c>
      <c r="C301" s="99" t="s">
        <v>55</v>
      </c>
      <c r="D301" s="3">
        <f t="shared" si="215"/>
        <v>293</v>
      </c>
      <c r="E301" s="104" t="s">
        <v>665</v>
      </c>
      <c r="F301" s="100" t="s">
        <v>666</v>
      </c>
      <c r="G301" s="19">
        <f t="shared" si="205"/>
        <v>5</v>
      </c>
      <c r="H301" s="2" t="s">
        <v>58</v>
      </c>
      <c r="I301" s="102">
        <v>0.19</v>
      </c>
      <c r="J301" s="37">
        <v>19327.73</v>
      </c>
      <c r="K301" s="8">
        <f t="shared" si="198"/>
        <v>3672.2687000000001</v>
      </c>
      <c r="L301" s="8">
        <f t="shared" si="212"/>
        <v>23000</v>
      </c>
      <c r="M301" s="40">
        <v>22689.08</v>
      </c>
      <c r="N301" s="10">
        <f t="shared" si="199"/>
        <v>4310.9252000000006</v>
      </c>
      <c r="O301" s="10">
        <f t="shared" si="209"/>
        <v>27000</v>
      </c>
      <c r="P301" s="42">
        <v>20983.19</v>
      </c>
      <c r="Q301" s="12">
        <f t="shared" si="200"/>
        <v>3986.8060999999998</v>
      </c>
      <c r="R301" s="12">
        <f t="shared" si="210"/>
        <v>24970</v>
      </c>
      <c r="S301" s="5">
        <f t="shared" si="201"/>
        <v>21000</v>
      </c>
      <c r="T301" s="5">
        <f t="shared" si="202"/>
        <v>3990</v>
      </c>
      <c r="U301" s="15">
        <f t="shared" si="213"/>
        <v>24990</v>
      </c>
      <c r="V301" s="15">
        <f t="shared" si="206"/>
        <v>105000</v>
      </c>
      <c r="W301" s="15">
        <f t="shared" si="207"/>
        <v>19950</v>
      </c>
      <c r="X301" s="15">
        <f t="shared" si="203"/>
        <v>124950</v>
      </c>
      <c r="Y301" s="16">
        <f t="shared" si="204"/>
        <v>1633.0543979508664</v>
      </c>
      <c r="Z301" s="17">
        <f t="shared" si="214"/>
        <v>6.5348315244132302E-2</v>
      </c>
      <c r="AA301" s="144"/>
      <c r="AB301" s="139">
        <f t="shared" si="208"/>
        <v>0</v>
      </c>
      <c r="AC301" s="18">
        <v>0</v>
      </c>
      <c r="AD301" s="8">
        <f t="shared" si="211"/>
        <v>0</v>
      </c>
      <c r="AG301" s="76">
        <v>5</v>
      </c>
      <c r="AH301" s="21">
        <f t="shared" si="216"/>
        <v>124950</v>
      </c>
      <c r="AJ301" s="21">
        <f t="shared" si="217"/>
        <v>0</v>
      </c>
      <c r="AL301" s="16">
        <f t="shared" si="186"/>
        <v>0</v>
      </c>
      <c r="AN301" s="16">
        <f t="shared" si="187"/>
        <v>0</v>
      </c>
      <c r="AP301" s="16">
        <f t="shared" si="188"/>
        <v>0</v>
      </c>
      <c r="AR301" s="24">
        <f t="shared" si="189"/>
        <v>0</v>
      </c>
      <c r="AT301" s="26">
        <f t="shared" si="190"/>
        <v>0</v>
      </c>
      <c r="AV301" s="28">
        <f t="shared" si="191"/>
        <v>0</v>
      </c>
      <c r="AX301" s="32">
        <f t="shared" si="192"/>
        <v>0</v>
      </c>
      <c r="AY301" s="54"/>
      <c r="AZ301" s="32">
        <f t="shared" si="193"/>
        <v>0</v>
      </c>
      <c r="BB301" s="32">
        <f t="shared" si="194"/>
        <v>0</v>
      </c>
      <c r="BD301" s="34">
        <f t="shared" si="195"/>
        <v>0</v>
      </c>
      <c r="BF301" s="34">
        <f t="shared" si="196"/>
        <v>0</v>
      </c>
      <c r="BH301" s="34">
        <f t="shared" si="197"/>
        <v>0</v>
      </c>
      <c r="BI301" s="1"/>
      <c r="BJ301" s="1"/>
    </row>
    <row r="302" spans="1:62" ht="14.4" x14ac:dyDescent="0.3">
      <c r="A302" s="2" t="s">
        <v>53</v>
      </c>
      <c r="B302" s="99" t="s">
        <v>109</v>
      </c>
      <c r="C302" s="99" t="s">
        <v>55</v>
      </c>
      <c r="D302" s="3">
        <f t="shared" si="215"/>
        <v>294</v>
      </c>
      <c r="E302" s="104" t="s">
        <v>667</v>
      </c>
      <c r="F302" s="100" t="s">
        <v>668</v>
      </c>
      <c r="G302" s="19">
        <f t="shared" si="205"/>
        <v>5</v>
      </c>
      <c r="H302" s="2" t="s">
        <v>58</v>
      </c>
      <c r="I302" s="102">
        <v>0.19</v>
      </c>
      <c r="J302" s="37">
        <v>19327.73</v>
      </c>
      <c r="K302" s="8">
        <f t="shared" si="198"/>
        <v>3672.2687000000001</v>
      </c>
      <c r="L302" s="8">
        <f t="shared" si="212"/>
        <v>23000</v>
      </c>
      <c r="M302" s="40">
        <v>22689.08</v>
      </c>
      <c r="N302" s="10">
        <f t="shared" si="199"/>
        <v>4310.9252000000006</v>
      </c>
      <c r="O302" s="10">
        <f t="shared" si="209"/>
        <v>27000</v>
      </c>
      <c r="P302" s="42">
        <v>20983.19</v>
      </c>
      <c r="Q302" s="12">
        <f t="shared" si="200"/>
        <v>3986.8060999999998</v>
      </c>
      <c r="R302" s="12">
        <f t="shared" si="210"/>
        <v>24970</v>
      </c>
      <c r="S302" s="5">
        <f t="shared" si="201"/>
        <v>21000</v>
      </c>
      <c r="T302" s="5">
        <f t="shared" si="202"/>
        <v>3990</v>
      </c>
      <c r="U302" s="15">
        <f t="shared" si="213"/>
        <v>24990</v>
      </c>
      <c r="V302" s="15">
        <f t="shared" si="206"/>
        <v>105000</v>
      </c>
      <c r="W302" s="15">
        <f t="shared" si="207"/>
        <v>19950</v>
      </c>
      <c r="X302" s="15">
        <f t="shared" si="203"/>
        <v>124950</v>
      </c>
      <c r="Y302" s="16">
        <f t="shared" si="204"/>
        <v>1633.0543979508664</v>
      </c>
      <c r="Z302" s="17">
        <f t="shared" si="214"/>
        <v>6.5348315244132302E-2</v>
      </c>
      <c r="AA302" s="144"/>
      <c r="AB302" s="139">
        <f t="shared" si="208"/>
        <v>0</v>
      </c>
      <c r="AC302" s="18">
        <v>0</v>
      </c>
      <c r="AD302" s="8">
        <f t="shared" si="211"/>
        <v>0</v>
      </c>
      <c r="AG302" s="76">
        <v>5</v>
      </c>
      <c r="AH302" s="21">
        <f t="shared" si="216"/>
        <v>124950</v>
      </c>
      <c r="AJ302" s="21">
        <f t="shared" si="217"/>
        <v>0</v>
      </c>
      <c r="AL302" s="16">
        <f t="shared" si="186"/>
        <v>0</v>
      </c>
      <c r="AN302" s="16">
        <f t="shared" si="187"/>
        <v>0</v>
      </c>
      <c r="AP302" s="16">
        <f t="shared" si="188"/>
        <v>0</v>
      </c>
      <c r="AR302" s="24">
        <f t="shared" si="189"/>
        <v>0</v>
      </c>
      <c r="AT302" s="26">
        <f t="shared" si="190"/>
        <v>0</v>
      </c>
      <c r="AV302" s="28">
        <f t="shared" si="191"/>
        <v>0</v>
      </c>
      <c r="AX302" s="32">
        <f t="shared" si="192"/>
        <v>0</v>
      </c>
      <c r="AY302" s="54"/>
      <c r="AZ302" s="32">
        <f t="shared" si="193"/>
        <v>0</v>
      </c>
      <c r="BB302" s="32">
        <f t="shared" si="194"/>
        <v>0</v>
      </c>
      <c r="BD302" s="34">
        <f t="shared" si="195"/>
        <v>0</v>
      </c>
      <c r="BF302" s="34">
        <f t="shared" si="196"/>
        <v>0</v>
      </c>
      <c r="BH302" s="34">
        <f t="shared" si="197"/>
        <v>0</v>
      </c>
      <c r="BI302" s="1"/>
      <c r="BJ302" s="1"/>
    </row>
    <row r="303" spans="1:62" ht="14.4" x14ac:dyDescent="0.3">
      <c r="A303" s="2" t="s">
        <v>53</v>
      </c>
      <c r="B303" s="99" t="s">
        <v>109</v>
      </c>
      <c r="C303" s="99" t="s">
        <v>55</v>
      </c>
      <c r="D303" s="3">
        <f t="shared" si="215"/>
        <v>295</v>
      </c>
      <c r="E303" s="104" t="s">
        <v>669</v>
      </c>
      <c r="F303" s="100" t="s">
        <v>670</v>
      </c>
      <c r="G303" s="19">
        <f t="shared" si="205"/>
        <v>5</v>
      </c>
      <c r="H303" s="2" t="s">
        <v>58</v>
      </c>
      <c r="I303" s="102">
        <v>0.19</v>
      </c>
      <c r="J303" s="37">
        <v>19327.73</v>
      </c>
      <c r="K303" s="8">
        <f t="shared" si="198"/>
        <v>3672.2687000000001</v>
      </c>
      <c r="L303" s="8">
        <f t="shared" si="212"/>
        <v>23000</v>
      </c>
      <c r="M303" s="40">
        <v>22689.08</v>
      </c>
      <c r="N303" s="10">
        <f t="shared" si="199"/>
        <v>4310.9252000000006</v>
      </c>
      <c r="O303" s="10">
        <f t="shared" si="209"/>
        <v>27000</v>
      </c>
      <c r="P303" s="42">
        <v>20983.19</v>
      </c>
      <c r="Q303" s="12">
        <f t="shared" si="200"/>
        <v>3986.8060999999998</v>
      </c>
      <c r="R303" s="12">
        <f t="shared" si="210"/>
        <v>24970</v>
      </c>
      <c r="S303" s="5">
        <f t="shared" si="201"/>
        <v>21000</v>
      </c>
      <c r="T303" s="5">
        <f t="shared" si="202"/>
        <v>3990</v>
      </c>
      <c r="U303" s="15">
        <f t="shared" si="213"/>
        <v>24990</v>
      </c>
      <c r="V303" s="15">
        <f t="shared" si="206"/>
        <v>105000</v>
      </c>
      <c r="W303" s="15">
        <f t="shared" si="207"/>
        <v>19950</v>
      </c>
      <c r="X303" s="15">
        <f t="shared" si="203"/>
        <v>124950</v>
      </c>
      <c r="Y303" s="16">
        <f t="shared" si="204"/>
        <v>1633.0543979508664</v>
      </c>
      <c r="Z303" s="17">
        <f t="shared" si="214"/>
        <v>6.5348315244132302E-2</v>
      </c>
      <c r="AA303" s="144"/>
      <c r="AB303" s="139">
        <f t="shared" si="208"/>
        <v>0</v>
      </c>
      <c r="AC303" s="18">
        <v>0</v>
      </c>
      <c r="AD303" s="8">
        <f t="shared" si="211"/>
        <v>0</v>
      </c>
      <c r="AG303" s="76">
        <v>5</v>
      </c>
      <c r="AH303" s="21">
        <f t="shared" si="216"/>
        <v>124950</v>
      </c>
      <c r="AJ303" s="21">
        <f t="shared" si="217"/>
        <v>0</v>
      </c>
      <c r="AL303" s="16">
        <f t="shared" si="186"/>
        <v>0</v>
      </c>
      <c r="AN303" s="16">
        <f t="shared" si="187"/>
        <v>0</v>
      </c>
      <c r="AP303" s="16">
        <f t="shared" si="188"/>
        <v>0</v>
      </c>
      <c r="AR303" s="24">
        <f t="shared" si="189"/>
        <v>0</v>
      </c>
      <c r="AT303" s="26">
        <f t="shared" si="190"/>
        <v>0</v>
      </c>
      <c r="AV303" s="28">
        <f t="shared" si="191"/>
        <v>0</v>
      </c>
      <c r="AX303" s="32">
        <f t="shared" si="192"/>
        <v>0</v>
      </c>
      <c r="AY303" s="54"/>
      <c r="AZ303" s="32">
        <f t="shared" si="193"/>
        <v>0</v>
      </c>
      <c r="BB303" s="32">
        <f t="shared" si="194"/>
        <v>0</v>
      </c>
      <c r="BD303" s="34">
        <f t="shared" si="195"/>
        <v>0</v>
      </c>
      <c r="BF303" s="34">
        <f t="shared" si="196"/>
        <v>0</v>
      </c>
      <c r="BH303" s="34">
        <f t="shared" si="197"/>
        <v>0</v>
      </c>
      <c r="BI303" s="1"/>
      <c r="BJ303" s="1"/>
    </row>
    <row r="304" spans="1:62" ht="14.4" x14ac:dyDescent="0.3">
      <c r="A304" s="2" t="s">
        <v>53</v>
      </c>
      <c r="B304" s="99" t="s">
        <v>109</v>
      </c>
      <c r="C304" s="99" t="s">
        <v>55</v>
      </c>
      <c r="D304" s="3">
        <f t="shared" si="215"/>
        <v>296</v>
      </c>
      <c r="E304" t="s">
        <v>671</v>
      </c>
      <c r="F304" t="s">
        <v>672</v>
      </c>
      <c r="G304" s="19">
        <f t="shared" si="205"/>
        <v>15</v>
      </c>
      <c r="H304" s="2" t="s">
        <v>58</v>
      </c>
      <c r="I304" s="102">
        <v>0.19</v>
      </c>
      <c r="J304" s="37">
        <v>16722.689999999999</v>
      </c>
      <c r="K304" s="8">
        <f t="shared" si="198"/>
        <v>3177.3110999999999</v>
      </c>
      <c r="L304" s="8">
        <f t="shared" si="212"/>
        <v>19900</v>
      </c>
      <c r="M304" s="40">
        <v>21008.400000000001</v>
      </c>
      <c r="N304" s="10">
        <f t="shared" si="199"/>
        <v>3991.5960000000005</v>
      </c>
      <c r="O304" s="10">
        <f t="shared" si="209"/>
        <v>25000</v>
      </c>
      <c r="P304" s="42">
        <v>13268.91</v>
      </c>
      <c r="Q304" s="12">
        <f t="shared" si="200"/>
        <v>2521.0929000000001</v>
      </c>
      <c r="R304" s="12">
        <f t="shared" si="210"/>
        <v>15790</v>
      </c>
      <c r="S304" s="5">
        <f t="shared" si="201"/>
        <v>17000</v>
      </c>
      <c r="T304" s="5">
        <f t="shared" si="202"/>
        <v>3230</v>
      </c>
      <c r="U304" s="15">
        <f t="shared" si="213"/>
        <v>20230</v>
      </c>
      <c r="V304" s="15">
        <f t="shared" si="206"/>
        <v>255000</v>
      </c>
      <c r="W304" s="15">
        <f t="shared" si="207"/>
        <v>48450</v>
      </c>
      <c r="X304" s="15">
        <f t="shared" si="203"/>
        <v>303450</v>
      </c>
      <c r="Y304" s="16">
        <f t="shared" si="204"/>
        <v>3767.2005521341707</v>
      </c>
      <c r="Z304" s="17">
        <f t="shared" si="214"/>
        <v>0.18621851468779885</v>
      </c>
      <c r="AA304" s="144"/>
      <c r="AB304" s="139">
        <f t="shared" si="208"/>
        <v>0</v>
      </c>
      <c r="AC304" s="18">
        <v>0</v>
      </c>
      <c r="AD304" s="8">
        <f t="shared" si="211"/>
        <v>0</v>
      </c>
      <c r="AG304" s="76">
        <v>15</v>
      </c>
      <c r="AH304" s="21">
        <f t="shared" si="216"/>
        <v>303450</v>
      </c>
      <c r="AJ304" s="21">
        <f t="shared" si="217"/>
        <v>0</v>
      </c>
      <c r="AL304" s="16">
        <f t="shared" ref="AL304:AL324" si="218">AK304*U304</f>
        <v>0</v>
      </c>
      <c r="AN304" s="16">
        <f t="shared" ref="AN304:AN324" si="219">AM304*U304</f>
        <v>0</v>
      </c>
      <c r="AP304" s="16">
        <f t="shared" ref="AP304:AP331" si="220">AO304*U304</f>
        <v>0</v>
      </c>
      <c r="AR304" s="24">
        <f t="shared" ref="AR304:AR331" si="221">AQ304*U304</f>
        <v>0</v>
      </c>
      <c r="AT304" s="26">
        <f t="shared" ref="AT304:AT324" si="222">AS304*U304</f>
        <v>0</v>
      </c>
      <c r="AV304" s="28">
        <f t="shared" ref="AV304:AV324" si="223">AU304*U304</f>
        <v>0</v>
      </c>
      <c r="AX304" s="32">
        <f t="shared" ref="AX304:AX324" si="224">AW304*U304</f>
        <v>0</v>
      </c>
      <c r="AY304" s="54"/>
      <c r="AZ304" s="32">
        <f t="shared" ref="AZ304:AZ324" si="225">AY304*U304</f>
        <v>0</v>
      </c>
      <c r="BB304" s="32">
        <f t="shared" ref="BB304:BB324" si="226">BA304*U304</f>
        <v>0</v>
      </c>
      <c r="BD304" s="34">
        <f t="shared" ref="BD304:BD324" si="227">BC304*U304</f>
        <v>0</v>
      </c>
      <c r="BF304" s="34">
        <f t="shared" ref="BF304:BF327" si="228">BE304*U304</f>
        <v>0</v>
      </c>
      <c r="BH304" s="34">
        <f t="shared" ref="BH304:BH324" si="229">BG304*U304</f>
        <v>0</v>
      </c>
      <c r="BI304" s="1"/>
      <c r="BJ304" s="1"/>
    </row>
    <row r="305" spans="1:62" ht="14.4" x14ac:dyDescent="0.3">
      <c r="A305" s="2" t="s">
        <v>53</v>
      </c>
      <c r="B305" s="99" t="s">
        <v>109</v>
      </c>
      <c r="C305" s="99" t="s">
        <v>55</v>
      </c>
      <c r="D305" s="3">
        <f t="shared" si="215"/>
        <v>297</v>
      </c>
      <c r="E305" s="104" t="s">
        <v>673</v>
      </c>
      <c r="F305" t="s">
        <v>674</v>
      </c>
      <c r="G305" s="19">
        <f t="shared" si="205"/>
        <v>15</v>
      </c>
      <c r="H305" s="2" t="s">
        <v>58</v>
      </c>
      <c r="I305" s="102">
        <v>0.19</v>
      </c>
      <c r="J305" s="37">
        <v>10840.34</v>
      </c>
      <c r="K305" s="8">
        <f t="shared" ref="K305:K324" si="230">J305*I305</f>
        <v>2059.6646000000001</v>
      </c>
      <c r="L305" s="8">
        <f t="shared" si="212"/>
        <v>12900</v>
      </c>
      <c r="M305" s="40">
        <v>12605.04</v>
      </c>
      <c r="N305" s="10">
        <f t="shared" ref="N305:N324" si="231">M305*I305</f>
        <v>2394.9576000000002</v>
      </c>
      <c r="O305" s="10">
        <f t="shared" si="209"/>
        <v>15000</v>
      </c>
      <c r="P305" s="42">
        <v>9554.6200000000008</v>
      </c>
      <c r="Q305" s="12">
        <f t="shared" ref="Q305:Q324" si="232">P305*I305</f>
        <v>1815.3778000000002</v>
      </c>
      <c r="R305" s="12">
        <f t="shared" si="210"/>
        <v>11370</v>
      </c>
      <c r="S305" s="5">
        <f t="shared" ref="S305:S324" si="233">(J305+M305+P305)/3</f>
        <v>11000</v>
      </c>
      <c r="T305" s="5">
        <f t="shared" ref="T305:T324" si="234">S305*I305</f>
        <v>2090</v>
      </c>
      <c r="U305" s="15">
        <f t="shared" si="213"/>
        <v>13090</v>
      </c>
      <c r="V305" s="15">
        <f t="shared" si="206"/>
        <v>165000</v>
      </c>
      <c r="W305" s="15">
        <f t="shared" si="207"/>
        <v>31350</v>
      </c>
      <c r="X305" s="15">
        <f t="shared" ref="X305:X331" si="235">U305*G305</f>
        <v>196350</v>
      </c>
      <c r="Y305" s="16">
        <f t="shared" ref="Y305:Y324" si="236">_xlfn.STDEV.P(L305,O305,R305)</f>
        <v>1488.0188170853216</v>
      </c>
      <c r="Z305" s="17">
        <f t="shared" si="214"/>
        <v>0.11367599824945161</v>
      </c>
      <c r="AA305" s="144"/>
      <c r="AB305" s="139">
        <f t="shared" si="208"/>
        <v>0</v>
      </c>
      <c r="AC305" s="18">
        <v>0</v>
      </c>
      <c r="AD305" s="8">
        <f t="shared" si="211"/>
        <v>0</v>
      </c>
      <c r="AG305" s="76">
        <v>15</v>
      </c>
      <c r="AH305" s="21">
        <f t="shared" si="216"/>
        <v>196350</v>
      </c>
      <c r="AJ305" s="21">
        <f t="shared" si="217"/>
        <v>0</v>
      </c>
      <c r="AL305" s="16">
        <f t="shared" si="218"/>
        <v>0</v>
      </c>
      <c r="AN305" s="16">
        <f t="shared" si="219"/>
        <v>0</v>
      </c>
      <c r="AP305" s="16">
        <f t="shared" si="220"/>
        <v>0</v>
      </c>
      <c r="AR305" s="24">
        <f t="shared" si="221"/>
        <v>0</v>
      </c>
      <c r="AT305" s="26">
        <f t="shared" si="222"/>
        <v>0</v>
      </c>
      <c r="AV305" s="28">
        <f t="shared" si="223"/>
        <v>0</v>
      </c>
      <c r="AX305" s="32">
        <f t="shared" si="224"/>
        <v>0</v>
      </c>
      <c r="AY305" s="54"/>
      <c r="AZ305" s="32">
        <f t="shared" si="225"/>
        <v>0</v>
      </c>
      <c r="BB305" s="32">
        <f t="shared" si="226"/>
        <v>0</v>
      </c>
      <c r="BD305" s="34">
        <f t="shared" si="227"/>
        <v>0</v>
      </c>
      <c r="BF305" s="34">
        <f t="shared" si="228"/>
        <v>0</v>
      </c>
      <c r="BH305" s="34">
        <f t="shared" si="229"/>
        <v>0</v>
      </c>
      <c r="BI305" s="1"/>
      <c r="BJ305" s="1"/>
    </row>
    <row r="306" spans="1:62" ht="14.4" x14ac:dyDescent="0.3">
      <c r="A306" s="2" t="s">
        <v>53</v>
      </c>
      <c r="B306" s="99" t="s">
        <v>109</v>
      </c>
      <c r="C306" s="99" t="s">
        <v>55</v>
      </c>
      <c r="D306" s="3">
        <f t="shared" si="215"/>
        <v>298</v>
      </c>
      <c r="E306" s="104" t="s">
        <v>675</v>
      </c>
      <c r="F306" t="s">
        <v>676</v>
      </c>
      <c r="G306" s="19">
        <f t="shared" ref="G306:G331" si="237">AC306+AE306+AG306+AI306+AK306+AM306+AO306+AQ306+AS306+AU306+AW306+AY306+BA306+BC306+BE306+BG306+AA306</f>
        <v>15</v>
      </c>
      <c r="H306" s="2" t="s">
        <v>58</v>
      </c>
      <c r="I306" s="102">
        <v>0.19</v>
      </c>
      <c r="J306" s="37">
        <v>10840.34</v>
      </c>
      <c r="K306" s="8">
        <f t="shared" si="230"/>
        <v>2059.6646000000001</v>
      </c>
      <c r="L306" s="8">
        <f t="shared" si="212"/>
        <v>12900</v>
      </c>
      <c r="M306" s="40">
        <v>12605.04</v>
      </c>
      <c r="N306" s="10">
        <f t="shared" si="231"/>
        <v>2394.9576000000002</v>
      </c>
      <c r="O306" s="10">
        <f t="shared" si="209"/>
        <v>15000</v>
      </c>
      <c r="P306" s="42">
        <v>9554.6200000000008</v>
      </c>
      <c r="Q306" s="12">
        <f t="shared" si="232"/>
        <v>1815.3778000000002</v>
      </c>
      <c r="R306" s="12">
        <f t="shared" si="210"/>
        <v>11370</v>
      </c>
      <c r="S306" s="5">
        <f t="shared" si="233"/>
        <v>11000</v>
      </c>
      <c r="T306" s="5">
        <f t="shared" si="234"/>
        <v>2090</v>
      </c>
      <c r="U306" s="15">
        <f t="shared" si="213"/>
        <v>13090</v>
      </c>
      <c r="V306" s="15">
        <f t="shared" ref="V306:V333" si="238">+S306*G306</f>
        <v>165000</v>
      </c>
      <c r="W306" s="15">
        <f t="shared" ref="W306:W334" si="239">+V306*I306</f>
        <v>31350</v>
      </c>
      <c r="X306" s="15">
        <f t="shared" si="235"/>
        <v>196350</v>
      </c>
      <c r="Y306" s="16">
        <f t="shared" si="236"/>
        <v>1488.0188170853216</v>
      </c>
      <c r="Z306" s="17">
        <f t="shared" si="214"/>
        <v>0.11367599824945161</v>
      </c>
      <c r="AA306" s="144"/>
      <c r="AB306" s="139">
        <f t="shared" ref="AB306:AB331" si="240">U306*AA306</f>
        <v>0</v>
      </c>
      <c r="AC306" s="18">
        <v>0</v>
      </c>
      <c r="AD306" s="8">
        <f t="shared" si="211"/>
        <v>0</v>
      </c>
      <c r="AG306" s="76">
        <v>15</v>
      </c>
      <c r="AH306" s="21">
        <f t="shared" si="216"/>
        <v>196350</v>
      </c>
      <c r="AJ306" s="21">
        <f t="shared" si="217"/>
        <v>0</v>
      </c>
      <c r="AL306" s="16">
        <f t="shared" si="218"/>
        <v>0</v>
      </c>
      <c r="AN306" s="16">
        <f t="shared" si="219"/>
        <v>0</v>
      </c>
      <c r="AP306" s="16">
        <f t="shared" si="220"/>
        <v>0</v>
      </c>
      <c r="AR306" s="24">
        <f t="shared" si="221"/>
        <v>0</v>
      </c>
      <c r="AT306" s="26">
        <f t="shared" si="222"/>
        <v>0</v>
      </c>
      <c r="AV306" s="28">
        <f t="shared" si="223"/>
        <v>0</v>
      </c>
      <c r="AX306" s="32">
        <f t="shared" si="224"/>
        <v>0</v>
      </c>
      <c r="AY306" s="54"/>
      <c r="AZ306" s="32">
        <f t="shared" si="225"/>
        <v>0</v>
      </c>
      <c r="BB306" s="32">
        <f t="shared" si="226"/>
        <v>0</v>
      </c>
      <c r="BD306" s="34">
        <f t="shared" si="227"/>
        <v>0</v>
      </c>
      <c r="BF306" s="34">
        <f t="shared" si="228"/>
        <v>0</v>
      </c>
      <c r="BH306" s="34">
        <f t="shared" si="229"/>
        <v>0</v>
      </c>
      <c r="BI306" s="1"/>
      <c r="BJ306" s="1"/>
    </row>
    <row r="307" spans="1:62" ht="14.4" x14ac:dyDescent="0.3">
      <c r="A307" s="2" t="s">
        <v>53</v>
      </c>
      <c r="B307" s="99" t="s">
        <v>109</v>
      </c>
      <c r="C307" s="99" t="s">
        <v>55</v>
      </c>
      <c r="D307" s="3">
        <f t="shared" si="215"/>
        <v>299</v>
      </c>
      <c r="E307" s="104" t="s">
        <v>677</v>
      </c>
      <c r="F307" t="s">
        <v>678</v>
      </c>
      <c r="G307" s="19">
        <f t="shared" si="237"/>
        <v>15</v>
      </c>
      <c r="H307" s="2" t="s">
        <v>58</v>
      </c>
      <c r="I307" s="102">
        <v>0.19</v>
      </c>
      <c r="J307" s="37">
        <v>10840.34</v>
      </c>
      <c r="K307" s="8">
        <f t="shared" si="230"/>
        <v>2059.6646000000001</v>
      </c>
      <c r="L307" s="8">
        <f t="shared" si="212"/>
        <v>12900</v>
      </c>
      <c r="M307" s="40">
        <v>12605.04</v>
      </c>
      <c r="N307" s="10">
        <f t="shared" si="231"/>
        <v>2394.9576000000002</v>
      </c>
      <c r="O307" s="10">
        <f t="shared" ref="O307:O324" si="241">ROUND((M307+N307),0)</f>
        <v>15000</v>
      </c>
      <c r="P307" s="42">
        <v>9554.6200000000008</v>
      </c>
      <c r="Q307" s="12">
        <f t="shared" si="232"/>
        <v>1815.3778000000002</v>
      </c>
      <c r="R307" s="12">
        <f t="shared" ref="R307:R324" si="242">ROUND((P307+Q307),0)</f>
        <v>11370</v>
      </c>
      <c r="S307" s="5">
        <f t="shared" si="233"/>
        <v>11000</v>
      </c>
      <c r="T307" s="5">
        <f t="shared" si="234"/>
        <v>2090</v>
      </c>
      <c r="U307" s="15">
        <f t="shared" si="213"/>
        <v>13090</v>
      </c>
      <c r="V307" s="15">
        <f t="shared" si="238"/>
        <v>165000</v>
      </c>
      <c r="W307" s="15">
        <f t="shared" si="239"/>
        <v>31350</v>
      </c>
      <c r="X307" s="15">
        <f t="shared" si="235"/>
        <v>196350</v>
      </c>
      <c r="Y307" s="16">
        <f t="shared" si="236"/>
        <v>1488.0188170853216</v>
      </c>
      <c r="Z307" s="17">
        <f t="shared" si="214"/>
        <v>0.11367599824945161</v>
      </c>
      <c r="AA307" s="144"/>
      <c r="AB307" s="139">
        <f t="shared" si="240"/>
        <v>0</v>
      </c>
      <c r="AC307" s="18">
        <v>0</v>
      </c>
      <c r="AD307" s="8">
        <f t="shared" ref="AD307:AD327" si="243">AC307*U307</f>
        <v>0</v>
      </c>
      <c r="AG307" s="76">
        <v>15</v>
      </c>
      <c r="AH307" s="21">
        <f t="shared" si="216"/>
        <v>196350</v>
      </c>
      <c r="AJ307" s="21">
        <f t="shared" si="217"/>
        <v>0</v>
      </c>
      <c r="AL307" s="16">
        <f t="shared" si="218"/>
        <v>0</v>
      </c>
      <c r="AN307" s="16">
        <f t="shared" si="219"/>
        <v>0</v>
      </c>
      <c r="AP307" s="16">
        <f t="shared" si="220"/>
        <v>0</v>
      </c>
      <c r="AR307" s="24">
        <f t="shared" si="221"/>
        <v>0</v>
      </c>
      <c r="AT307" s="26">
        <f t="shared" si="222"/>
        <v>0</v>
      </c>
      <c r="AV307" s="28">
        <f t="shared" si="223"/>
        <v>0</v>
      </c>
      <c r="AX307" s="32">
        <f t="shared" si="224"/>
        <v>0</v>
      </c>
      <c r="AY307" s="54"/>
      <c r="AZ307" s="32">
        <f t="shared" si="225"/>
        <v>0</v>
      </c>
      <c r="BB307" s="32">
        <f t="shared" si="226"/>
        <v>0</v>
      </c>
      <c r="BD307" s="34">
        <f t="shared" si="227"/>
        <v>0</v>
      </c>
      <c r="BF307" s="34">
        <f t="shared" si="228"/>
        <v>0</v>
      </c>
      <c r="BH307" s="34">
        <f t="shared" si="229"/>
        <v>0</v>
      </c>
      <c r="BI307" s="1"/>
      <c r="BJ307" s="1"/>
    </row>
    <row r="308" spans="1:62" ht="14.4" x14ac:dyDescent="0.3">
      <c r="A308" s="2" t="s">
        <v>53</v>
      </c>
      <c r="B308" s="99" t="s">
        <v>109</v>
      </c>
      <c r="C308" s="99" t="s">
        <v>55</v>
      </c>
      <c r="D308" s="3">
        <f t="shared" si="215"/>
        <v>300</v>
      </c>
      <c r="E308" s="104" t="s">
        <v>679</v>
      </c>
      <c r="F308" t="s">
        <v>680</v>
      </c>
      <c r="G308" s="19">
        <f t="shared" si="237"/>
        <v>15</v>
      </c>
      <c r="H308" s="2" t="s">
        <v>58</v>
      </c>
      <c r="I308" s="102">
        <v>0.19</v>
      </c>
      <c r="J308" s="37">
        <v>10840.34</v>
      </c>
      <c r="K308" s="8">
        <f t="shared" si="230"/>
        <v>2059.6646000000001</v>
      </c>
      <c r="L308" s="8">
        <f t="shared" ref="L308:L324" si="244">ROUND((K308+J308),0)</f>
        <v>12900</v>
      </c>
      <c r="M308" s="40">
        <v>12605.04</v>
      </c>
      <c r="N308" s="10">
        <f t="shared" si="231"/>
        <v>2394.9576000000002</v>
      </c>
      <c r="O308" s="10">
        <f t="shared" si="241"/>
        <v>15000</v>
      </c>
      <c r="P308" s="42">
        <v>9554.6200000000008</v>
      </c>
      <c r="Q308" s="12">
        <f t="shared" si="232"/>
        <v>1815.3778000000002</v>
      </c>
      <c r="R308" s="12">
        <f t="shared" si="242"/>
        <v>11370</v>
      </c>
      <c r="S308" s="5">
        <f t="shared" si="233"/>
        <v>11000</v>
      </c>
      <c r="T308" s="5">
        <f t="shared" si="234"/>
        <v>2090</v>
      </c>
      <c r="U308" s="15">
        <f t="shared" ref="U308:U324" si="245">ROUND((S308+T308),0)</f>
        <v>13090</v>
      </c>
      <c r="V308" s="15">
        <f t="shared" si="238"/>
        <v>165000</v>
      </c>
      <c r="W308" s="15">
        <f t="shared" si="239"/>
        <v>31350</v>
      </c>
      <c r="X308" s="15">
        <f t="shared" si="235"/>
        <v>196350</v>
      </c>
      <c r="Y308" s="16">
        <f t="shared" si="236"/>
        <v>1488.0188170853216</v>
      </c>
      <c r="Z308" s="17">
        <f t="shared" ref="Z308:Z331" si="246">Y308/U308</f>
        <v>0.11367599824945161</v>
      </c>
      <c r="AA308" s="144"/>
      <c r="AB308" s="139">
        <f t="shared" si="240"/>
        <v>0</v>
      </c>
      <c r="AC308" s="18">
        <v>0</v>
      </c>
      <c r="AD308" s="8">
        <f t="shared" si="243"/>
        <v>0</v>
      </c>
      <c r="AG308" s="76">
        <v>15</v>
      </c>
      <c r="AH308" s="21">
        <f t="shared" si="216"/>
        <v>196350</v>
      </c>
      <c r="AJ308" s="21">
        <f t="shared" si="217"/>
        <v>0</v>
      </c>
      <c r="AL308" s="16">
        <f t="shared" si="218"/>
        <v>0</v>
      </c>
      <c r="AN308" s="16">
        <f t="shared" si="219"/>
        <v>0</v>
      </c>
      <c r="AP308" s="16">
        <f t="shared" si="220"/>
        <v>0</v>
      </c>
      <c r="AR308" s="24">
        <f t="shared" si="221"/>
        <v>0</v>
      </c>
      <c r="AT308" s="26">
        <f t="shared" si="222"/>
        <v>0</v>
      </c>
      <c r="AV308" s="28">
        <f t="shared" si="223"/>
        <v>0</v>
      </c>
      <c r="AX308" s="32">
        <f t="shared" si="224"/>
        <v>0</v>
      </c>
      <c r="AY308" s="54"/>
      <c r="AZ308" s="32">
        <f t="shared" si="225"/>
        <v>0</v>
      </c>
      <c r="BB308" s="32">
        <f t="shared" si="226"/>
        <v>0</v>
      </c>
      <c r="BD308" s="34">
        <f t="shared" si="227"/>
        <v>0</v>
      </c>
      <c r="BF308" s="34">
        <f t="shared" si="228"/>
        <v>0</v>
      </c>
      <c r="BH308" s="34">
        <f t="shared" si="229"/>
        <v>0</v>
      </c>
      <c r="BI308" s="1"/>
      <c r="BJ308" s="1"/>
    </row>
    <row r="309" spans="1:62" ht="14.4" x14ac:dyDescent="0.3">
      <c r="A309" s="2" t="s">
        <v>53</v>
      </c>
      <c r="B309" s="99" t="s">
        <v>109</v>
      </c>
      <c r="C309" s="99" t="s">
        <v>55</v>
      </c>
      <c r="D309" s="3">
        <f t="shared" si="215"/>
        <v>301</v>
      </c>
      <c r="E309" s="104" t="s">
        <v>681</v>
      </c>
      <c r="F309" t="s">
        <v>682</v>
      </c>
      <c r="G309" s="19">
        <f t="shared" si="237"/>
        <v>20</v>
      </c>
      <c r="H309" s="2" t="s">
        <v>58</v>
      </c>
      <c r="I309" s="102">
        <v>0.19</v>
      </c>
      <c r="J309" s="37">
        <v>10840.34</v>
      </c>
      <c r="K309" s="8">
        <f t="shared" si="230"/>
        <v>2059.6646000000001</v>
      </c>
      <c r="L309" s="8">
        <f t="shared" si="244"/>
        <v>12900</v>
      </c>
      <c r="M309" s="40">
        <v>12605.04</v>
      </c>
      <c r="N309" s="10">
        <f t="shared" si="231"/>
        <v>2394.9576000000002</v>
      </c>
      <c r="O309" s="10">
        <f t="shared" si="241"/>
        <v>15000</v>
      </c>
      <c r="P309" s="42">
        <v>9554.6200000000008</v>
      </c>
      <c r="Q309" s="12">
        <f t="shared" si="232"/>
        <v>1815.3778000000002</v>
      </c>
      <c r="R309" s="12">
        <f t="shared" si="242"/>
        <v>11370</v>
      </c>
      <c r="S309" s="5">
        <f t="shared" si="233"/>
        <v>11000</v>
      </c>
      <c r="T309" s="5">
        <f t="shared" si="234"/>
        <v>2090</v>
      </c>
      <c r="U309" s="15">
        <f t="shared" si="245"/>
        <v>13090</v>
      </c>
      <c r="V309" s="15">
        <f t="shared" si="238"/>
        <v>220000</v>
      </c>
      <c r="W309" s="15">
        <f t="shared" si="239"/>
        <v>41800</v>
      </c>
      <c r="X309" s="15">
        <f t="shared" si="235"/>
        <v>261800</v>
      </c>
      <c r="Y309" s="16">
        <f t="shared" si="236"/>
        <v>1488.0188170853216</v>
      </c>
      <c r="Z309" s="17">
        <f t="shared" si="246"/>
        <v>0.11367599824945161</v>
      </c>
      <c r="AA309" s="144"/>
      <c r="AB309" s="139">
        <f t="shared" si="240"/>
        <v>0</v>
      </c>
      <c r="AC309" s="18">
        <v>0</v>
      </c>
      <c r="AD309" s="8">
        <f t="shared" si="243"/>
        <v>0</v>
      </c>
      <c r="AG309" s="76">
        <v>20</v>
      </c>
      <c r="AH309" s="21">
        <f t="shared" si="216"/>
        <v>261800</v>
      </c>
      <c r="AJ309" s="21">
        <f t="shared" si="217"/>
        <v>0</v>
      </c>
      <c r="AL309" s="16">
        <f t="shared" si="218"/>
        <v>0</v>
      </c>
      <c r="AN309" s="16">
        <f t="shared" si="219"/>
        <v>0</v>
      </c>
      <c r="AP309" s="16">
        <f t="shared" si="220"/>
        <v>0</v>
      </c>
      <c r="AR309" s="24">
        <f t="shared" si="221"/>
        <v>0</v>
      </c>
      <c r="AT309" s="26">
        <f t="shared" si="222"/>
        <v>0</v>
      </c>
      <c r="AV309" s="28">
        <f t="shared" si="223"/>
        <v>0</v>
      </c>
      <c r="AX309" s="32">
        <f t="shared" si="224"/>
        <v>0</v>
      </c>
      <c r="AY309" s="54"/>
      <c r="AZ309" s="32">
        <f t="shared" si="225"/>
        <v>0</v>
      </c>
      <c r="BB309" s="32">
        <f t="shared" si="226"/>
        <v>0</v>
      </c>
      <c r="BD309" s="34">
        <f t="shared" si="227"/>
        <v>0</v>
      </c>
      <c r="BF309" s="34">
        <f t="shared" si="228"/>
        <v>0</v>
      </c>
      <c r="BH309" s="34">
        <f t="shared" si="229"/>
        <v>0</v>
      </c>
      <c r="BI309" s="1"/>
      <c r="BJ309" s="1"/>
    </row>
    <row r="310" spans="1:62" ht="14.4" x14ac:dyDescent="0.3">
      <c r="A310" s="2" t="s">
        <v>53</v>
      </c>
      <c r="B310" s="99" t="s">
        <v>109</v>
      </c>
      <c r="C310" s="99" t="s">
        <v>55</v>
      </c>
      <c r="D310" s="3">
        <f t="shared" ref="D310:D328" si="247">1+D309</f>
        <v>302</v>
      </c>
      <c r="E310" s="104" t="s">
        <v>683</v>
      </c>
      <c r="F310" t="s">
        <v>684</v>
      </c>
      <c r="G310" s="19">
        <f t="shared" si="237"/>
        <v>25</v>
      </c>
      <c r="H310" s="2" t="s">
        <v>58</v>
      </c>
      <c r="I310" s="102">
        <v>0.19</v>
      </c>
      <c r="J310" s="37">
        <v>10840.34</v>
      </c>
      <c r="K310" s="8">
        <f t="shared" si="230"/>
        <v>2059.6646000000001</v>
      </c>
      <c r="L310" s="8">
        <f t="shared" si="244"/>
        <v>12900</v>
      </c>
      <c r="M310" s="40">
        <v>12605.04</v>
      </c>
      <c r="N310" s="10">
        <f t="shared" si="231"/>
        <v>2394.9576000000002</v>
      </c>
      <c r="O310" s="10">
        <f t="shared" si="241"/>
        <v>15000</v>
      </c>
      <c r="P310" s="42">
        <v>9554.6200000000008</v>
      </c>
      <c r="Q310" s="12">
        <f t="shared" si="232"/>
        <v>1815.3778000000002</v>
      </c>
      <c r="R310" s="12">
        <f t="shared" si="242"/>
        <v>11370</v>
      </c>
      <c r="S310" s="5">
        <f t="shared" si="233"/>
        <v>11000</v>
      </c>
      <c r="T310" s="5">
        <f t="shared" si="234"/>
        <v>2090</v>
      </c>
      <c r="U310" s="15">
        <f t="shared" si="245"/>
        <v>13090</v>
      </c>
      <c r="V310" s="15">
        <f t="shared" si="238"/>
        <v>275000</v>
      </c>
      <c r="W310" s="15">
        <f t="shared" si="239"/>
        <v>52250</v>
      </c>
      <c r="X310" s="15">
        <f t="shared" si="235"/>
        <v>327250</v>
      </c>
      <c r="Y310" s="16">
        <f t="shared" si="236"/>
        <v>1488.0188170853216</v>
      </c>
      <c r="Z310" s="17">
        <f t="shared" si="246"/>
        <v>0.11367599824945161</v>
      </c>
      <c r="AA310" s="144"/>
      <c r="AB310" s="139">
        <f t="shared" si="240"/>
        <v>0</v>
      </c>
      <c r="AC310" s="18">
        <v>0</v>
      </c>
      <c r="AD310" s="8">
        <f t="shared" si="243"/>
        <v>0</v>
      </c>
      <c r="AG310" s="76">
        <v>25</v>
      </c>
      <c r="AH310" s="21">
        <f t="shared" ref="AH310:AH324" si="248">AG310*U310</f>
        <v>327250</v>
      </c>
      <c r="AJ310" s="21">
        <f t="shared" si="217"/>
        <v>0</v>
      </c>
      <c r="AL310" s="16">
        <f t="shared" si="218"/>
        <v>0</v>
      </c>
      <c r="AN310" s="16">
        <f t="shared" si="219"/>
        <v>0</v>
      </c>
      <c r="AP310" s="16">
        <f t="shared" si="220"/>
        <v>0</v>
      </c>
      <c r="AR310" s="24">
        <f t="shared" si="221"/>
        <v>0</v>
      </c>
      <c r="AT310" s="26">
        <f t="shared" si="222"/>
        <v>0</v>
      </c>
      <c r="AV310" s="28">
        <f t="shared" si="223"/>
        <v>0</v>
      </c>
      <c r="AX310" s="32">
        <f t="shared" si="224"/>
        <v>0</v>
      </c>
      <c r="AY310" s="54"/>
      <c r="AZ310" s="32">
        <f t="shared" si="225"/>
        <v>0</v>
      </c>
      <c r="BB310" s="32">
        <f t="shared" si="226"/>
        <v>0</v>
      </c>
      <c r="BD310" s="34">
        <f t="shared" si="227"/>
        <v>0</v>
      </c>
      <c r="BF310" s="34">
        <f t="shared" si="228"/>
        <v>0</v>
      </c>
      <c r="BH310" s="34">
        <f t="shared" si="229"/>
        <v>0</v>
      </c>
      <c r="BI310" s="1"/>
      <c r="BJ310" s="1"/>
    </row>
    <row r="311" spans="1:62" ht="14.4" x14ac:dyDescent="0.3">
      <c r="A311" s="2" t="s">
        <v>53</v>
      </c>
      <c r="B311" s="99" t="s">
        <v>109</v>
      </c>
      <c r="C311" s="99" t="s">
        <v>55</v>
      </c>
      <c r="D311" s="3">
        <f t="shared" si="247"/>
        <v>303</v>
      </c>
      <c r="E311" s="104" t="s">
        <v>685</v>
      </c>
      <c r="F311" s="100" t="s">
        <v>686</v>
      </c>
      <c r="G311" s="19">
        <f t="shared" si="237"/>
        <v>20</v>
      </c>
      <c r="H311" s="2" t="s">
        <v>58</v>
      </c>
      <c r="I311" s="102">
        <v>0.19</v>
      </c>
      <c r="J311" s="37">
        <v>10840.34</v>
      </c>
      <c r="K311" s="8">
        <f t="shared" si="230"/>
        <v>2059.6646000000001</v>
      </c>
      <c r="L311" s="8">
        <f t="shared" si="244"/>
        <v>12900</v>
      </c>
      <c r="M311" s="40">
        <v>12605.04</v>
      </c>
      <c r="N311" s="10">
        <f t="shared" si="231"/>
        <v>2394.9576000000002</v>
      </c>
      <c r="O311" s="10">
        <f t="shared" si="241"/>
        <v>15000</v>
      </c>
      <c r="P311" s="42">
        <v>9554.6200000000008</v>
      </c>
      <c r="Q311" s="12">
        <f t="shared" si="232"/>
        <v>1815.3778000000002</v>
      </c>
      <c r="R311" s="12">
        <f t="shared" si="242"/>
        <v>11370</v>
      </c>
      <c r="S311" s="5">
        <f t="shared" si="233"/>
        <v>11000</v>
      </c>
      <c r="T311" s="5">
        <f t="shared" si="234"/>
        <v>2090</v>
      </c>
      <c r="U311" s="15">
        <f t="shared" si="245"/>
        <v>13090</v>
      </c>
      <c r="V311" s="15">
        <f t="shared" si="238"/>
        <v>220000</v>
      </c>
      <c r="W311" s="15">
        <f t="shared" si="239"/>
        <v>41800</v>
      </c>
      <c r="X311" s="15">
        <f t="shared" si="235"/>
        <v>261800</v>
      </c>
      <c r="Y311" s="16">
        <f t="shared" si="236"/>
        <v>1488.0188170853216</v>
      </c>
      <c r="Z311" s="17">
        <f t="shared" si="246"/>
        <v>0.11367599824945161</v>
      </c>
      <c r="AA311" s="144"/>
      <c r="AB311" s="139">
        <f t="shared" si="240"/>
        <v>0</v>
      </c>
      <c r="AC311" s="18">
        <v>0</v>
      </c>
      <c r="AD311" s="8">
        <f t="shared" si="243"/>
        <v>0</v>
      </c>
      <c r="AG311" s="76">
        <v>20</v>
      </c>
      <c r="AH311" s="21">
        <f t="shared" si="248"/>
        <v>261800</v>
      </c>
      <c r="AJ311" s="21">
        <f t="shared" ref="AJ311:AJ324" si="249">AI311*U311</f>
        <v>0</v>
      </c>
      <c r="AL311" s="16">
        <f t="shared" si="218"/>
        <v>0</v>
      </c>
      <c r="AN311" s="16">
        <f t="shared" si="219"/>
        <v>0</v>
      </c>
      <c r="AP311" s="16">
        <f t="shared" si="220"/>
        <v>0</v>
      </c>
      <c r="AR311" s="24">
        <f t="shared" si="221"/>
        <v>0</v>
      </c>
      <c r="AT311" s="26">
        <f t="shared" si="222"/>
        <v>0</v>
      </c>
      <c r="AV311" s="28">
        <f t="shared" si="223"/>
        <v>0</v>
      </c>
      <c r="AX311" s="32">
        <f t="shared" si="224"/>
        <v>0</v>
      </c>
      <c r="AY311" s="54"/>
      <c r="AZ311" s="32">
        <f t="shared" si="225"/>
        <v>0</v>
      </c>
      <c r="BB311" s="32">
        <f t="shared" si="226"/>
        <v>0</v>
      </c>
      <c r="BD311" s="34">
        <f t="shared" si="227"/>
        <v>0</v>
      </c>
      <c r="BF311" s="34">
        <f t="shared" si="228"/>
        <v>0</v>
      </c>
      <c r="BH311" s="34">
        <f t="shared" si="229"/>
        <v>0</v>
      </c>
      <c r="BI311" s="1"/>
      <c r="BJ311" s="1"/>
    </row>
    <row r="312" spans="1:62" ht="14.4" x14ac:dyDescent="0.3">
      <c r="A312" s="2" t="s">
        <v>53</v>
      </c>
      <c r="B312" s="99" t="s">
        <v>109</v>
      </c>
      <c r="C312" s="99" t="s">
        <v>55</v>
      </c>
      <c r="D312" s="3">
        <f t="shared" si="247"/>
        <v>304</v>
      </c>
      <c r="E312" s="104" t="s">
        <v>687</v>
      </c>
      <c r="F312" s="100" t="s">
        <v>688</v>
      </c>
      <c r="G312" s="19">
        <f t="shared" si="237"/>
        <v>20</v>
      </c>
      <c r="H312" s="2" t="s">
        <v>58</v>
      </c>
      <c r="I312" s="102">
        <v>0.19</v>
      </c>
      <c r="J312" s="37">
        <v>10840.34</v>
      </c>
      <c r="K312" s="8">
        <f t="shared" si="230"/>
        <v>2059.6646000000001</v>
      </c>
      <c r="L312" s="8">
        <f t="shared" si="244"/>
        <v>12900</v>
      </c>
      <c r="M312" s="40">
        <v>12605.04</v>
      </c>
      <c r="N312" s="10">
        <f t="shared" si="231"/>
        <v>2394.9576000000002</v>
      </c>
      <c r="O312" s="10">
        <f t="shared" si="241"/>
        <v>15000</v>
      </c>
      <c r="P312" s="42">
        <v>9554.6200000000008</v>
      </c>
      <c r="Q312" s="12">
        <f t="shared" si="232"/>
        <v>1815.3778000000002</v>
      </c>
      <c r="R312" s="12">
        <f t="shared" si="242"/>
        <v>11370</v>
      </c>
      <c r="S312" s="5">
        <f t="shared" si="233"/>
        <v>11000</v>
      </c>
      <c r="T312" s="5">
        <f t="shared" si="234"/>
        <v>2090</v>
      </c>
      <c r="U312" s="15">
        <f t="shared" si="245"/>
        <v>13090</v>
      </c>
      <c r="V312" s="15">
        <f t="shared" si="238"/>
        <v>220000</v>
      </c>
      <c r="W312" s="15">
        <f t="shared" si="239"/>
        <v>41800</v>
      </c>
      <c r="X312" s="15">
        <f t="shared" si="235"/>
        <v>261800</v>
      </c>
      <c r="Y312" s="16">
        <f t="shared" si="236"/>
        <v>1488.0188170853216</v>
      </c>
      <c r="Z312" s="17">
        <f t="shared" si="246"/>
        <v>0.11367599824945161</v>
      </c>
      <c r="AA312" s="144"/>
      <c r="AB312" s="139">
        <f t="shared" si="240"/>
        <v>0</v>
      </c>
      <c r="AC312" s="18">
        <v>0</v>
      </c>
      <c r="AD312" s="8">
        <f t="shared" si="243"/>
        <v>0</v>
      </c>
      <c r="AG312" s="76">
        <v>20</v>
      </c>
      <c r="AH312" s="21">
        <f t="shared" si="248"/>
        <v>261800</v>
      </c>
      <c r="AJ312" s="21">
        <f t="shared" si="249"/>
        <v>0</v>
      </c>
      <c r="AL312" s="16">
        <f t="shared" si="218"/>
        <v>0</v>
      </c>
      <c r="AN312" s="16">
        <f t="shared" si="219"/>
        <v>0</v>
      </c>
      <c r="AP312" s="16">
        <f t="shared" si="220"/>
        <v>0</v>
      </c>
      <c r="AR312" s="24">
        <f t="shared" si="221"/>
        <v>0</v>
      </c>
      <c r="AT312" s="26">
        <f t="shared" si="222"/>
        <v>0</v>
      </c>
      <c r="AV312" s="28">
        <f t="shared" si="223"/>
        <v>0</v>
      </c>
      <c r="AX312" s="32">
        <f t="shared" si="224"/>
        <v>0</v>
      </c>
      <c r="AY312" s="54"/>
      <c r="AZ312" s="32">
        <f t="shared" si="225"/>
        <v>0</v>
      </c>
      <c r="BB312" s="32">
        <f t="shared" si="226"/>
        <v>0</v>
      </c>
      <c r="BD312" s="34">
        <f t="shared" si="227"/>
        <v>0</v>
      </c>
      <c r="BF312" s="34">
        <f t="shared" si="228"/>
        <v>0</v>
      </c>
      <c r="BH312" s="34">
        <f t="shared" si="229"/>
        <v>0</v>
      </c>
      <c r="BI312" s="1"/>
      <c r="BJ312" s="1"/>
    </row>
    <row r="313" spans="1:62" ht="14.4" x14ac:dyDescent="0.3">
      <c r="A313" s="2" t="s">
        <v>53</v>
      </c>
      <c r="B313" s="99" t="s">
        <v>109</v>
      </c>
      <c r="C313" s="99" t="s">
        <v>55</v>
      </c>
      <c r="D313" s="3">
        <f t="shared" si="247"/>
        <v>305</v>
      </c>
      <c r="E313" s="104" t="s">
        <v>689</v>
      </c>
      <c r="F313" s="100" t="s">
        <v>690</v>
      </c>
      <c r="G313" s="19">
        <f t="shared" si="237"/>
        <v>20</v>
      </c>
      <c r="H313" s="2" t="s">
        <v>58</v>
      </c>
      <c r="I313" s="102">
        <v>0.19</v>
      </c>
      <c r="J313" s="37">
        <v>10840.34</v>
      </c>
      <c r="K313" s="8">
        <f t="shared" si="230"/>
        <v>2059.6646000000001</v>
      </c>
      <c r="L313" s="8">
        <f t="shared" si="244"/>
        <v>12900</v>
      </c>
      <c r="M313" s="40">
        <v>12605.04</v>
      </c>
      <c r="N313" s="10">
        <f t="shared" si="231"/>
        <v>2394.9576000000002</v>
      </c>
      <c r="O313" s="10">
        <f t="shared" si="241"/>
        <v>15000</v>
      </c>
      <c r="P313" s="42">
        <v>9554.6200000000008</v>
      </c>
      <c r="Q313" s="12">
        <f t="shared" si="232"/>
        <v>1815.3778000000002</v>
      </c>
      <c r="R313" s="12">
        <f t="shared" si="242"/>
        <v>11370</v>
      </c>
      <c r="S313" s="5">
        <f t="shared" si="233"/>
        <v>11000</v>
      </c>
      <c r="T313" s="5">
        <f t="shared" si="234"/>
        <v>2090</v>
      </c>
      <c r="U313" s="15">
        <f t="shared" si="245"/>
        <v>13090</v>
      </c>
      <c r="V313" s="15">
        <f t="shared" si="238"/>
        <v>220000</v>
      </c>
      <c r="W313" s="15">
        <f t="shared" si="239"/>
        <v>41800</v>
      </c>
      <c r="X313" s="15">
        <f t="shared" si="235"/>
        <v>261800</v>
      </c>
      <c r="Y313" s="16">
        <f t="shared" si="236"/>
        <v>1488.0188170853216</v>
      </c>
      <c r="Z313" s="17">
        <f t="shared" si="246"/>
        <v>0.11367599824945161</v>
      </c>
      <c r="AA313" s="144"/>
      <c r="AB313" s="139">
        <f t="shared" si="240"/>
        <v>0</v>
      </c>
      <c r="AC313" s="18">
        <v>0</v>
      </c>
      <c r="AD313" s="8">
        <f t="shared" si="243"/>
        <v>0</v>
      </c>
      <c r="AG313" s="76">
        <v>20</v>
      </c>
      <c r="AH313" s="21">
        <f t="shared" si="248"/>
        <v>261800</v>
      </c>
      <c r="AJ313" s="21">
        <f t="shared" si="249"/>
        <v>0</v>
      </c>
      <c r="AL313" s="16">
        <f t="shared" si="218"/>
        <v>0</v>
      </c>
      <c r="AN313" s="16">
        <f t="shared" si="219"/>
        <v>0</v>
      </c>
      <c r="AP313" s="16">
        <f t="shared" si="220"/>
        <v>0</v>
      </c>
      <c r="AR313" s="24">
        <f t="shared" si="221"/>
        <v>0</v>
      </c>
      <c r="AT313" s="26">
        <f t="shared" si="222"/>
        <v>0</v>
      </c>
      <c r="AV313" s="28">
        <f t="shared" si="223"/>
        <v>0</v>
      </c>
      <c r="AX313" s="32">
        <f t="shared" si="224"/>
        <v>0</v>
      </c>
      <c r="AY313" s="54"/>
      <c r="AZ313" s="32">
        <f t="shared" si="225"/>
        <v>0</v>
      </c>
      <c r="BB313" s="32">
        <f t="shared" si="226"/>
        <v>0</v>
      </c>
      <c r="BD313" s="34">
        <f t="shared" si="227"/>
        <v>0</v>
      </c>
      <c r="BF313" s="34">
        <f t="shared" si="228"/>
        <v>0</v>
      </c>
      <c r="BH313" s="34">
        <f t="shared" si="229"/>
        <v>0</v>
      </c>
      <c r="BI313" s="1"/>
      <c r="BJ313" s="1"/>
    </row>
    <row r="314" spans="1:62" ht="14.4" x14ac:dyDescent="0.3">
      <c r="A314" s="2" t="s">
        <v>53</v>
      </c>
      <c r="B314" s="99" t="s">
        <v>109</v>
      </c>
      <c r="C314" s="99" t="s">
        <v>55</v>
      </c>
      <c r="D314" s="3">
        <f t="shared" si="247"/>
        <v>306</v>
      </c>
      <c r="E314" s="104" t="s">
        <v>691</v>
      </c>
      <c r="F314" s="100" t="s">
        <v>692</v>
      </c>
      <c r="G314" s="19">
        <f t="shared" si="237"/>
        <v>30</v>
      </c>
      <c r="H314" s="2" t="s">
        <v>58</v>
      </c>
      <c r="I314" s="102">
        <v>0.19</v>
      </c>
      <c r="J314" s="37">
        <v>10840.34</v>
      </c>
      <c r="K314" s="8">
        <f t="shared" si="230"/>
        <v>2059.6646000000001</v>
      </c>
      <c r="L314" s="8">
        <f t="shared" si="244"/>
        <v>12900</v>
      </c>
      <c r="M314" s="40">
        <v>12605.04</v>
      </c>
      <c r="N314" s="10">
        <f t="shared" si="231"/>
        <v>2394.9576000000002</v>
      </c>
      <c r="O314" s="10">
        <f t="shared" si="241"/>
        <v>15000</v>
      </c>
      <c r="P314" s="42">
        <v>9554.6200000000008</v>
      </c>
      <c r="Q314" s="12">
        <f t="shared" si="232"/>
        <v>1815.3778000000002</v>
      </c>
      <c r="R314" s="12">
        <f t="shared" si="242"/>
        <v>11370</v>
      </c>
      <c r="S314" s="5">
        <f t="shared" si="233"/>
        <v>11000</v>
      </c>
      <c r="T314" s="5">
        <f t="shared" si="234"/>
        <v>2090</v>
      </c>
      <c r="U314" s="15">
        <f t="shared" si="245"/>
        <v>13090</v>
      </c>
      <c r="V314" s="15">
        <f t="shared" si="238"/>
        <v>330000</v>
      </c>
      <c r="W314" s="15">
        <f t="shared" si="239"/>
        <v>62700</v>
      </c>
      <c r="X314" s="15">
        <f t="shared" si="235"/>
        <v>392700</v>
      </c>
      <c r="Y314" s="16">
        <f t="shared" si="236"/>
        <v>1488.0188170853216</v>
      </c>
      <c r="Z314" s="17">
        <f t="shared" si="246"/>
        <v>0.11367599824945161</v>
      </c>
      <c r="AA314" s="144"/>
      <c r="AB314" s="139">
        <f t="shared" si="240"/>
        <v>0</v>
      </c>
      <c r="AC314" s="18">
        <v>0</v>
      </c>
      <c r="AD314" s="8">
        <f t="shared" si="243"/>
        <v>0</v>
      </c>
      <c r="AG314" s="76">
        <v>30</v>
      </c>
      <c r="AH314" s="21">
        <f t="shared" si="248"/>
        <v>392700</v>
      </c>
      <c r="AJ314" s="21">
        <f t="shared" si="249"/>
        <v>0</v>
      </c>
      <c r="AL314" s="16">
        <f t="shared" si="218"/>
        <v>0</v>
      </c>
      <c r="AN314" s="16">
        <f t="shared" si="219"/>
        <v>0</v>
      </c>
      <c r="AP314" s="16">
        <f t="shared" si="220"/>
        <v>0</v>
      </c>
      <c r="AR314" s="24">
        <f t="shared" si="221"/>
        <v>0</v>
      </c>
      <c r="AT314" s="26">
        <f t="shared" si="222"/>
        <v>0</v>
      </c>
      <c r="AV314" s="28">
        <f t="shared" si="223"/>
        <v>0</v>
      </c>
      <c r="AX314" s="32">
        <f t="shared" si="224"/>
        <v>0</v>
      </c>
      <c r="AY314" s="54"/>
      <c r="AZ314" s="32">
        <f t="shared" si="225"/>
        <v>0</v>
      </c>
      <c r="BB314" s="32">
        <f t="shared" si="226"/>
        <v>0</v>
      </c>
      <c r="BD314" s="34">
        <f t="shared" si="227"/>
        <v>0</v>
      </c>
      <c r="BF314" s="34">
        <f t="shared" si="228"/>
        <v>0</v>
      </c>
      <c r="BH314" s="34">
        <f t="shared" si="229"/>
        <v>0</v>
      </c>
      <c r="BI314" s="1"/>
      <c r="BJ314" s="1"/>
    </row>
    <row r="315" spans="1:62" ht="14.4" x14ac:dyDescent="0.3">
      <c r="A315" s="2" t="s">
        <v>53</v>
      </c>
      <c r="B315" s="99" t="s">
        <v>109</v>
      </c>
      <c r="C315" s="99" t="s">
        <v>55</v>
      </c>
      <c r="D315" s="3">
        <f t="shared" si="247"/>
        <v>307</v>
      </c>
      <c r="E315" s="104" t="s">
        <v>693</v>
      </c>
      <c r="F315" s="100" t="s">
        <v>694</v>
      </c>
      <c r="G315" s="19">
        <f t="shared" si="237"/>
        <v>35</v>
      </c>
      <c r="H315" s="2" t="s">
        <v>58</v>
      </c>
      <c r="I315" s="102">
        <v>0.19</v>
      </c>
      <c r="J315" s="37">
        <v>10840.34</v>
      </c>
      <c r="K315" s="8">
        <f t="shared" si="230"/>
        <v>2059.6646000000001</v>
      </c>
      <c r="L315" s="8">
        <f t="shared" si="244"/>
        <v>12900</v>
      </c>
      <c r="M315" s="40">
        <v>12605.04</v>
      </c>
      <c r="N315" s="10">
        <f t="shared" si="231"/>
        <v>2394.9576000000002</v>
      </c>
      <c r="O315" s="10">
        <f t="shared" si="241"/>
        <v>15000</v>
      </c>
      <c r="P315" s="42">
        <v>9554.6200000000008</v>
      </c>
      <c r="Q315" s="12">
        <f t="shared" si="232"/>
        <v>1815.3778000000002</v>
      </c>
      <c r="R315" s="12">
        <f t="shared" si="242"/>
        <v>11370</v>
      </c>
      <c r="S315" s="5">
        <f t="shared" si="233"/>
        <v>11000</v>
      </c>
      <c r="T315" s="5">
        <f t="shared" si="234"/>
        <v>2090</v>
      </c>
      <c r="U315" s="15">
        <f t="shared" si="245"/>
        <v>13090</v>
      </c>
      <c r="V315" s="15">
        <f t="shared" si="238"/>
        <v>385000</v>
      </c>
      <c r="W315" s="15">
        <f t="shared" si="239"/>
        <v>73150</v>
      </c>
      <c r="X315" s="15">
        <f t="shared" si="235"/>
        <v>458150</v>
      </c>
      <c r="Y315" s="16">
        <f t="shared" si="236"/>
        <v>1488.0188170853216</v>
      </c>
      <c r="Z315" s="17">
        <f t="shared" si="246"/>
        <v>0.11367599824945161</v>
      </c>
      <c r="AA315" s="144"/>
      <c r="AB315" s="139">
        <f t="shared" si="240"/>
        <v>0</v>
      </c>
      <c r="AC315" s="18">
        <v>0</v>
      </c>
      <c r="AD315" s="8">
        <f t="shared" si="243"/>
        <v>0</v>
      </c>
      <c r="AG315" s="76">
        <v>35</v>
      </c>
      <c r="AH315" s="21">
        <f t="shared" si="248"/>
        <v>458150</v>
      </c>
      <c r="AJ315" s="21">
        <f t="shared" si="249"/>
        <v>0</v>
      </c>
      <c r="AL315" s="16">
        <f t="shared" si="218"/>
        <v>0</v>
      </c>
      <c r="AN315" s="16">
        <f t="shared" si="219"/>
        <v>0</v>
      </c>
      <c r="AP315" s="16">
        <f t="shared" si="220"/>
        <v>0</v>
      </c>
      <c r="AR315" s="24">
        <f t="shared" si="221"/>
        <v>0</v>
      </c>
      <c r="AT315" s="26">
        <f t="shared" si="222"/>
        <v>0</v>
      </c>
      <c r="AV315" s="28">
        <f t="shared" si="223"/>
        <v>0</v>
      </c>
      <c r="AX315" s="32">
        <f t="shared" si="224"/>
        <v>0</v>
      </c>
      <c r="AY315" s="54"/>
      <c r="AZ315" s="32">
        <f t="shared" si="225"/>
        <v>0</v>
      </c>
      <c r="BB315" s="32">
        <f t="shared" si="226"/>
        <v>0</v>
      </c>
      <c r="BD315" s="34">
        <f t="shared" si="227"/>
        <v>0</v>
      </c>
      <c r="BF315" s="34">
        <f t="shared" si="228"/>
        <v>0</v>
      </c>
      <c r="BH315" s="34">
        <f t="shared" si="229"/>
        <v>0</v>
      </c>
      <c r="BI315" s="1"/>
      <c r="BJ315" s="1"/>
    </row>
    <row r="316" spans="1:62" ht="14.4" x14ac:dyDescent="0.3">
      <c r="A316" s="2" t="s">
        <v>53</v>
      </c>
      <c r="B316" s="99" t="s">
        <v>109</v>
      </c>
      <c r="C316" s="99" t="s">
        <v>55</v>
      </c>
      <c r="D316" s="3">
        <f t="shared" si="247"/>
        <v>308</v>
      </c>
      <c r="E316" s="104" t="s">
        <v>695</v>
      </c>
      <c r="F316" s="100" t="s">
        <v>696</v>
      </c>
      <c r="G316" s="19">
        <f t="shared" si="237"/>
        <v>40</v>
      </c>
      <c r="H316" s="2" t="s">
        <v>58</v>
      </c>
      <c r="I316" s="102">
        <v>0.19</v>
      </c>
      <c r="J316" s="37">
        <v>10840.34</v>
      </c>
      <c r="K316" s="8">
        <f t="shared" si="230"/>
        <v>2059.6646000000001</v>
      </c>
      <c r="L316" s="8">
        <f t="shared" si="244"/>
        <v>12900</v>
      </c>
      <c r="M316" s="40">
        <v>12605.04</v>
      </c>
      <c r="N316" s="10">
        <f t="shared" si="231"/>
        <v>2394.9576000000002</v>
      </c>
      <c r="O316" s="10">
        <f t="shared" si="241"/>
        <v>15000</v>
      </c>
      <c r="P316" s="42">
        <v>9554.6200000000008</v>
      </c>
      <c r="Q316" s="12">
        <f t="shared" si="232"/>
        <v>1815.3778000000002</v>
      </c>
      <c r="R316" s="12">
        <f t="shared" si="242"/>
        <v>11370</v>
      </c>
      <c r="S316" s="5">
        <f t="shared" si="233"/>
        <v>11000</v>
      </c>
      <c r="T316" s="5">
        <f t="shared" si="234"/>
        <v>2090</v>
      </c>
      <c r="U316" s="15">
        <f t="shared" si="245"/>
        <v>13090</v>
      </c>
      <c r="V316" s="15">
        <f t="shared" si="238"/>
        <v>440000</v>
      </c>
      <c r="W316" s="15">
        <f t="shared" si="239"/>
        <v>83600</v>
      </c>
      <c r="X316" s="15">
        <f t="shared" si="235"/>
        <v>523600</v>
      </c>
      <c r="Y316" s="16">
        <f t="shared" si="236"/>
        <v>1488.0188170853216</v>
      </c>
      <c r="Z316" s="17">
        <f t="shared" si="246"/>
        <v>0.11367599824945161</v>
      </c>
      <c r="AA316" s="144"/>
      <c r="AB316" s="139">
        <f t="shared" si="240"/>
        <v>0</v>
      </c>
      <c r="AC316" s="18">
        <v>0</v>
      </c>
      <c r="AD316" s="8">
        <f t="shared" si="243"/>
        <v>0</v>
      </c>
      <c r="AG316" s="76">
        <v>40</v>
      </c>
      <c r="AH316" s="21">
        <f t="shared" si="248"/>
        <v>523600</v>
      </c>
      <c r="AJ316" s="21">
        <f t="shared" si="249"/>
        <v>0</v>
      </c>
      <c r="AL316" s="16">
        <f t="shared" si="218"/>
        <v>0</v>
      </c>
      <c r="AN316" s="16">
        <f t="shared" si="219"/>
        <v>0</v>
      </c>
      <c r="AP316" s="16">
        <f t="shared" si="220"/>
        <v>0</v>
      </c>
      <c r="AR316" s="24">
        <f t="shared" si="221"/>
        <v>0</v>
      </c>
      <c r="AT316" s="26">
        <f t="shared" si="222"/>
        <v>0</v>
      </c>
      <c r="AV316" s="28">
        <f t="shared" si="223"/>
        <v>0</v>
      </c>
      <c r="AX316" s="32">
        <f t="shared" si="224"/>
        <v>0</v>
      </c>
      <c r="AY316" s="54"/>
      <c r="AZ316" s="32">
        <f t="shared" si="225"/>
        <v>0</v>
      </c>
      <c r="BB316" s="32">
        <f t="shared" si="226"/>
        <v>0</v>
      </c>
      <c r="BD316" s="34">
        <f t="shared" si="227"/>
        <v>0</v>
      </c>
      <c r="BF316" s="34">
        <f t="shared" si="228"/>
        <v>0</v>
      </c>
      <c r="BH316" s="34">
        <f t="shared" si="229"/>
        <v>0</v>
      </c>
      <c r="BI316" s="1"/>
      <c r="BJ316" s="1"/>
    </row>
    <row r="317" spans="1:62" ht="14.4" x14ac:dyDescent="0.3">
      <c r="A317" s="2" t="s">
        <v>53</v>
      </c>
      <c r="B317" s="99" t="s">
        <v>109</v>
      </c>
      <c r="C317" s="99" t="s">
        <v>55</v>
      </c>
      <c r="D317" s="3">
        <f t="shared" si="247"/>
        <v>309</v>
      </c>
      <c r="E317" s="104" t="s">
        <v>697</v>
      </c>
      <c r="F317" s="100" t="s">
        <v>698</v>
      </c>
      <c r="G317" s="19">
        <f t="shared" si="237"/>
        <v>40</v>
      </c>
      <c r="H317" s="2" t="s">
        <v>58</v>
      </c>
      <c r="I317" s="102">
        <v>0.19</v>
      </c>
      <c r="J317" s="37">
        <v>10840.34</v>
      </c>
      <c r="K317" s="8">
        <f t="shared" si="230"/>
        <v>2059.6646000000001</v>
      </c>
      <c r="L317" s="8">
        <f t="shared" si="244"/>
        <v>12900</v>
      </c>
      <c r="M317" s="40">
        <v>12605.04</v>
      </c>
      <c r="N317" s="10">
        <f t="shared" si="231"/>
        <v>2394.9576000000002</v>
      </c>
      <c r="O317" s="10">
        <f t="shared" si="241"/>
        <v>15000</v>
      </c>
      <c r="P317" s="42">
        <v>9554.6200000000008</v>
      </c>
      <c r="Q317" s="12">
        <f t="shared" si="232"/>
        <v>1815.3778000000002</v>
      </c>
      <c r="R317" s="12">
        <f t="shared" si="242"/>
        <v>11370</v>
      </c>
      <c r="S317" s="5">
        <f t="shared" si="233"/>
        <v>11000</v>
      </c>
      <c r="T317" s="5">
        <f t="shared" si="234"/>
        <v>2090</v>
      </c>
      <c r="U317" s="15">
        <f t="shared" si="245"/>
        <v>13090</v>
      </c>
      <c r="V317" s="15">
        <f t="shared" si="238"/>
        <v>440000</v>
      </c>
      <c r="W317" s="15">
        <f t="shared" si="239"/>
        <v>83600</v>
      </c>
      <c r="X317" s="15">
        <f t="shared" si="235"/>
        <v>523600</v>
      </c>
      <c r="Y317" s="16">
        <f t="shared" si="236"/>
        <v>1488.0188170853216</v>
      </c>
      <c r="Z317" s="17">
        <f t="shared" si="246"/>
        <v>0.11367599824945161</v>
      </c>
      <c r="AA317" s="144"/>
      <c r="AB317" s="139">
        <f t="shared" si="240"/>
        <v>0</v>
      </c>
      <c r="AC317" s="18">
        <v>0</v>
      </c>
      <c r="AD317" s="8">
        <f t="shared" si="243"/>
        <v>0</v>
      </c>
      <c r="AG317" s="76">
        <v>40</v>
      </c>
      <c r="AH317" s="21">
        <f t="shared" si="248"/>
        <v>523600</v>
      </c>
      <c r="AJ317" s="21">
        <f t="shared" si="249"/>
        <v>0</v>
      </c>
      <c r="AL317" s="16">
        <f t="shared" si="218"/>
        <v>0</v>
      </c>
      <c r="AN317" s="16">
        <f t="shared" si="219"/>
        <v>0</v>
      </c>
      <c r="AP317" s="16">
        <f t="shared" si="220"/>
        <v>0</v>
      </c>
      <c r="AR317" s="24">
        <f t="shared" si="221"/>
        <v>0</v>
      </c>
      <c r="AT317" s="26">
        <f t="shared" si="222"/>
        <v>0</v>
      </c>
      <c r="AV317" s="28">
        <f t="shared" si="223"/>
        <v>0</v>
      </c>
      <c r="AX317" s="32">
        <f t="shared" si="224"/>
        <v>0</v>
      </c>
      <c r="AY317" s="54"/>
      <c r="AZ317" s="32">
        <f t="shared" si="225"/>
        <v>0</v>
      </c>
      <c r="BB317" s="32">
        <f t="shared" si="226"/>
        <v>0</v>
      </c>
      <c r="BD317" s="34">
        <f t="shared" si="227"/>
        <v>0</v>
      </c>
      <c r="BF317" s="34">
        <f t="shared" si="228"/>
        <v>0</v>
      </c>
      <c r="BH317" s="34">
        <f t="shared" si="229"/>
        <v>0</v>
      </c>
      <c r="BI317" s="1"/>
      <c r="BJ317" s="1"/>
    </row>
    <row r="318" spans="1:62" ht="14.4" x14ac:dyDescent="0.3">
      <c r="A318" s="2" t="s">
        <v>53</v>
      </c>
      <c r="B318" s="99" t="s">
        <v>109</v>
      </c>
      <c r="C318" s="99" t="s">
        <v>55</v>
      </c>
      <c r="D318" s="3">
        <f t="shared" si="247"/>
        <v>310</v>
      </c>
      <c r="E318" s="104" t="s">
        <v>699</v>
      </c>
      <c r="F318" s="100" t="s">
        <v>700</v>
      </c>
      <c r="G318" s="19">
        <f t="shared" si="237"/>
        <v>5</v>
      </c>
      <c r="H318" s="2" t="s">
        <v>58</v>
      </c>
      <c r="I318" s="102">
        <v>0.19</v>
      </c>
      <c r="J318" s="37">
        <v>10840.34</v>
      </c>
      <c r="K318" s="8">
        <f t="shared" si="230"/>
        <v>2059.6646000000001</v>
      </c>
      <c r="L318" s="8">
        <f t="shared" si="244"/>
        <v>12900</v>
      </c>
      <c r="M318" s="40">
        <v>12605.04</v>
      </c>
      <c r="N318" s="10">
        <f t="shared" si="231"/>
        <v>2394.9576000000002</v>
      </c>
      <c r="O318" s="10">
        <f t="shared" si="241"/>
        <v>15000</v>
      </c>
      <c r="P318" s="42">
        <v>9554.6200000000008</v>
      </c>
      <c r="Q318" s="12">
        <f t="shared" si="232"/>
        <v>1815.3778000000002</v>
      </c>
      <c r="R318" s="12">
        <f t="shared" si="242"/>
        <v>11370</v>
      </c>
      <c r="S318" s="5">
        <f t="shared" si="233"/>
        <v>11000</v>
      </c>
      <c r="T318" s="5">
        <f t="shared" si="234"/>
        <v>2090</v>
      </c>
      <c r="U318" s="15">
        <f t="shared" si="245"/>
        <v>13090</v>
      </c>
      <c r="V318" s="15">
        <f t="shared" si="238"/>
        <v>55000</v>
      </c>
      <c r="W318" s="15">
        <f t="shared" si="239"/>
        <v>10450</v>
      </c>
      <c r="X318" s="15">
        <f t="shared" si="235"/>
        <v>65450</v>
      </c>
      <c r="Y318" s="16">
        <f t="shared" si="236"/>
        <v>1488.0188170853216</v>
      </c>
      <c r="Z318" s="17">
        <f t="shared" si="246"/>
        <v>0.11367599824945161</v>
      </c>
      <c r="AA318" s="144"/>
      <c r="AB318" s="139">
        <f t="shared" si="240"/>
        <v>0</v>
      </c>
      <c r="AC318" s="18">
        <v>0</v>
      </c>
      <c r="AD318" s="8">
        <f t="shared" si="243"/>
        <v>0</v>
      </c>
      <c r="AG318" s="76">
        <v>5</v>
      </c>
      <c r="AH318" s="21">
        <f t="shared" si="248"/>
        <v>65450</v>
      </c>
      <c r="AJ318" s="21">
        <f t="shared" si="249"/>
        <v>0</v>
      </c>
      <c r="AL318" s="16">
        <f t="shared" si="218"/>
        <v>0</v>
      </c>
      <c r="AN318" s="16">
        <f t="shared" si="219"/>
        <v>0</v>
      </c>
      <c r="AP318" s="16">
        <f t="shared" si="220"/>
        <v>0</v>
      </c>
      <c r="AR318" s="24">
        <f t="shared" si="221"/>
        <v>0</v>
      </c>
      <c r="AT318" s="26">
        <f t="shared" si="222"/>
        <v>0</v>
      </c>
      <c r="AV318" s="28">
        <f t="shared" si="223"/>
        <v>0</v>
      </c>
      <c r="AX318" s="32">
        <f t="shared" si="224"/>
        <v>0</v>
      </c>
      <c r="AY318" s="54"/>
      <c r="AZ318" s="32">
        <f t="shared" si="225"/>
        <v>0</v>
      </c>
      <c r="BB318" s="32">
        <f t="shared" si="226"/>
        <v>0</v>
      </c>
      <c r="BD318" s="34">
        <f t="shared" si="227"/>
        <v>0</v>
      </c>
      <c r="BF318" s="34">
        <f t="shared" si="228"/>
        <v>0</v>
      </c>
      <c r="BH318" s="34">
        <f t="shared" si="229"/>
        <v>0</v>
      </c>
      <c r="BI318" s="1"/>
      <c r="BJ318" s="1"/>
    </row>
    <row r="319" spans="1:62" ht="14.4" x14ac:dyDescent="0.3">
      <c r="A319" s="2" t="s">
        <v>53</v>
      </c>
      <c r="B319" s="99" t="s">
        <v>109</v>
      </c>
      <c r="C319" s="99" t="s">
        <v>55</v>
      </c>
      <c r="D319" s="3">
        <f t="shared" si="247"/>
        <v>311</v>
      </c>
      <c r="E319" s="104" t="s">
        <v>701</v>
      </c>
      <c r="F319" s="100" t="s">
        <v>702</v>
      </c>
      <c r="G319" s="19">
        <f t="shared" si="237"/>
        <v>50</v>
      </c>
      <c r="H319" s="2" t="s">
        <v>58</v>
      </c>
      <c r="I319" s="102">
        <v>0.19</v>
      </c>
      <c r="J319" s="37">
        <v>10840.34</v>
      </c>
      <c r="K319" s="8">
        <f t="shared" si="230"/>
        <v>2059.6646000000001</v>
      </c>
      <c r="L319" s="8">
        <f t="shared" si="244"/>
        <v>12900</v>
      </c>
      <c r="M319" s="40">
        <v>12605.04</v>
      </c>
      <c r="N319" s="10">
        <f t="shared" si="231"/>
        <v>2394.9576000000002</v>
      </c>
      <c r="O319" s="10">
        <f t="shared" si="241"/>
        <v>15000</v>
      </c>
      <c r="P319" s="42">
        <v>9554.6200000000008</v>
      </c>
      <c r="Q319" s="12">
        <f t="shared" si="232"/>
        <v>1815.3778000000002</v>
      </c>
      <c r="R319" s="12">
        <f t="shared" si="242"/>
        <v>11370</v>
      </c>
      <c r="S319" s="5">
        <f t="shared" si="233"/>
        <v>11000</v>
      </c>
      <c r="T319" s="5">
        <f t="shared" si="234"/>
        <v>2090</v>
      </c>
      <c r="U319" s="15">
        <f t="shared" si="245"/>
        <v>13090</v>
      </c>
      <c r="V319" s="15">
        <f t="shared" si="238"/>
        <v>550000</v>
      </c>
      <c r="W319" s="15">
        <f t="shared" si="239"/>
        <v>104500</v>
      </c>
      <c r="X319" s="15">
        <f t="shared" si="235"/>
        <v>654500</v>
      </c>
      <c r="Y319" s="16">
        <f t="shared" si="236"/>
        <v>1488.0188170853216</v>
      </c>
      <c r="Z319" s="17">
        <f t="shared" si="246"/>
        <v>0.11367599824945161</v>
      </c>
      <c r="AA319" s="144"/>
      <c r="AB319" s="139">
        <f>U319*AA319</f>
        <v>0</v>
      </c>
      <c r="AC319" s="18">
        <v>0</v>
      </c>
      <c r="AD319" s="8">
        <f t="shared" si="243"/>
        <v>0</v>
      </c>
      <c r="AG319" s="76">
        <v>50</v>
      </c>
      <c r="AH319" s="21">
        <f t="shared" si="248"/>
        <v>654500</v>
      </c>
      <c r="AJ319" s="21">
        <f t="shared" si="249"/>
        <v>0</v>
      </c>
      <c r="AL319" s="16">
        <f t="shared" si="218"/>
        <v>0</v>
      </c>
      <c r="AN319" s="16">
        <f t="shared" si="219"/>
        <v>0</v>
      </c>
      <c r="AP319" s="16">
        <f t="shared" si="220"/>
        <v>0</v>
      </c>
      <c r="AR319" s="24">
        <f t="shared" si="221"/>
        <v>0</v>
      </c>
      <c r="AT319" s="26">
        <f t="shared" si="222"/>
        <v>0</v>
      </c>
      <c r="AV319" s="28">
        <f t="shared" si="223"/>
        <v>0</v>
      </c>
      <c r="AX319" s="32">
        <f t="shared" si="224"/>
        <v>0</v>
      </c>
      <c r="AY319" s="54"/>
      <c r="AZ319" s="32">
        <f t="shared" si="225"/>
        <v>0</v>
      </c>
      <c r="BB319" s="32">
        <f t="shared" si="226"/>
        <v>0</v>
      </c>
      <c r="BD319" s="34">
        <f t="shared" si="227"/>
        <v>0</v>
      </c>
      <c r="BF319" s="34">
        <f t="shared" si="228"/>
        <v>0</v>
      </c>
      <c r="BH319" s="34">
        <f t="shared" si="229"/>
        <v>0</v>
      </c>
      <c r="BI319" s="1"/>
      <c r="BJ319" s="1"/>
    </row>
    <row r="320" spans="1:62" ht="14.4" x14ac:dyDescent="0.3">
      <c r="A320" s="2" t="s">
        <v>53</v>
      </c>
      <c r="B320" s="99" t="s">
        <v>109</v>
      </c>
      <c r="C320" s="99" t="s">
        <v>55</v>
      </c>
      <c r="D320" s="3">
        <f t="shared" si="247"/>
        <v>312</v>
      </c>
      <c r="E320" s="104" t="s">
        <v>703</v>
      </c>
      <c r="F320" s="100" t="s">
        <v>704</v>
      </c>
      <c r="G320" s="19">
        <f t="shared" si="237"/>
        <v>40</v>
      </c>
      <c r="H320" s="2" t="s">
        <v>58</v>
      </c>
      <c r="I320" s="102">
        <v>0.19</v>
      </c>
      <c r="J320" s="37">
        <v>10840.34</v>
      </c>
      <c r="K320" s="8">
        <f t="shared" si="230"/>
        <v>2059.6646000000001</v>
      </c>
      <c r="L320" s="8">
        <f t="shared" si="244"/>
        <v>12900</v>
      </c>
      <c r="M320" s="40">
        <v>12605.04</v>
      </c>
      <c r="N320" s="10">
        <f t="shared" si="231"/>
        <v>2394.9576000000002</v>
      </c>
      <c r="O320" s="10">
        <f t="shared" si="241"/>
        <v>15000</v>
      </c>
      <c r="P320" s="42">
        <v>9554.6200000000008</v>
      </c>
      <c r="Q320" s="12">
        <f t="shared" si="232"/>
        <v>1815.3778000000002</v>
      </c>
      <c r="R320" s="12">
        <f t="shared" si="242"/>
        <v>11370</v>
      </c>
      <c r="S320" s="5">
        <f t="shared" si="233"/>
        <v>11000</v>
      </c>
      <c r="T320" s="5">
        <f t="shared" si="234"/>
        <v>2090</v>
      </c>
      <c r="U320" s="15">
        <f t="shared" si="245"/>
        <v>13090</v>
      </c>
      <c r="V320" s="15">
        <f t="shared" si="238"/>
        <v>440000</v>
      </c>
      <c r="W320" s="15">
        <f t="shared" si="239"/>
        <v>83600</v>
      </c>
      <c r="X320" s="15">
        <f t="shared" si="235"/>
        <v>523600</v>
      </c>
      <c r="Y320" s="16">
        <f t="shared" si="236"/>
        <v>1488.0188170853216</v>
      </c>
      <c r="Z320" s="17">
        <f t="shared" si="246"/>
        <v>0.11367599824945161</v>
      </c>
      <c r="AA320" s="144"/>
      <c r="AB320" s="139">
        <f t="shared" si="240"/>
        <v>0</v>
      </c>
      <c r="AC320" s="18">
        <v>0</v>
      </c>
      <c r="AD320" s="8">
        <f t="shared" si="243"/>
        <v>0</v>
      </c>
      <c r="AG320" s="76">
        <v>40</v>
      </c>
      <c r="AH320" s="21">
        <f t="shared" si="248"/>
        <v>523600</v>
      </c>
      <c r="AJ320" s="21">
        <f t="shared" si="249"/>
        <v>0</v>
      </c>
      <c r="AL320" s="16">
        <f t="shared" si="218"/>
        <v>0</v>
      </c>
      <c r="AN320" s="16">
        <f t="shared" si="219"/>
        <v>0</v>
      </c>
      <c r="AP320" s="16">
        <f t="shared" si="220"/>
        <v>0</v>
      </c>
      <c r="AR320" s="24">
        <f t="shared" si="221"/>
        <v>0</v>
      </c>
      <c r="AT320" s="26">
        <f t="shared" si="222"/>
        <v>0</v>
      </c>
      <c r="AV320" s="28">
        <f t="shared" si="223"/>
        <v>0</v>
      </c>
      <c r="AX320" s="32">
        <f t="shared" si="224"/>
        <v>0</v>
      </c>
      <c r="AY320" s="54"/>
      <c r="AZ320" s="32">
        <f t="shared" si="225"/>
        <v>0</v>
      </c>
      <c r="BB320" s="32">
        <f t="shared" si="226"/>
        <v>0</v>
      </c>
      <c r="BD320" s="34">
        <f t="shared" si="227"/>
        <v>0</v>
      </c>
      <c r="BF320" s="34">
        <f t="shared" si="228"/>
        <v>0</v>
      </c>
      <c r="BH320" s="34">
        <f t="shared" si="229"/>
        <v>0</v>
      </c>
      <c r="BI320" s="1"/>
      <c r="BJ320" s="1"/>
    </row>
    <row r="321" spans="1:62" ht="14.4" x14ac:dyDescent="0.3">
      <c r="A321" s="2" t="s">
        <v>53</v>
      </c>
      <c r="B321" s="99" t="s">
        <v>109</v>
      </c>
      <c r="C321" s="99" t="s">
        <v>55</v>
      </c>
      <c r="D321" s="3">
        <f t="shared" si="247"/>
        <v>313</v>
      </c>
      <c r="E321" s="104" t="s">
        <v>705</v>
      </c>
      <c r="F321" t="s">
        <v>706</v>
      </c>
      <c r="G321" s="19">
        <f t="shared" si="237"/>
        <v>100</v>
      </c>
      <c r="H321" s="2" t="s">
        <v>707</v>
      </c>
      <c r="I321" s="102">
        <v>0.19</v>
      </c>
      <c r="J321" s="37">
        <v>189075.63</v>
      </c>
      <c r="K321" s="8">
        <f t="shared" si="230"/>
        <v>35924.369700000003</v>
      </c>
      <c r="L321" s="8">
        <f t="shared" si="244"/>
        <v>225000</v>
      </c>
      <c r="M321" s="40">
        <v>201680.67</v>
      </c>
      <c r="N321" s="10">
        <f t="shared" si="231"/>
        <v>38319.327300000004</v>
      </c>
      <c r="O321" s="10">
        <f t="shared" si="241"/>
        <v>240000</v>
      </c>
      <c r="P321" s="42">
        <v>179243.7</v>
      </c>
      <c r="Q321" s="12">
        <f t="shared" si="232"/>
        <v>34056.303</v>
      </c>
      <c r="R321" s="12">
        <f t="shared" si="242"/>
        <v>213300</v>
      </c>
      <c r="S321" s="5">
        <f t="shared" si="233"/>
        <v>190000</v>
      </c>
      <c r="T321" s="5">
        <f t="shared" si="234"/>
        <v>36100</v>
      </c>
      <c r="U321" s="15">
        <f t="shared" si="245"/>
        <v>226100</v>
      </c>
      <c r="V321" s="15">
        <f t="shared" si="238"/>
        <v>19000000</v>
      </c>
      <c r="W321" s="15">
        <f t="shared" si="239"/>
        <v>3610000</v>
      </c>
      <c r="X321" s="15">
        <f t="shared" si="235"/>
        <v>22610000</v>
      </c>
      <c r="Y321" s="16">
        <f t="shared" si="236"/>
        <v>10927.945827098521</v>
      </c>
      <c r="Z321" s="17">
        <f t="shared" si="246"/>
        <v>4.8332356599285808E-2</v>
      </c>
      <c r="AA321" s="144"/>
      <c r="AB321" s="139">
        <f t="shared" si="240"/>
        <v>0</v>
      </c>
      <c r="AC321" s="18">
        <v>0</v>
      </c>
      <c r="AD321" s="8">
        <f t="shared" si="243"/>
        <v>0</v>
      </c>
      <c r="AG321" s="76">
        <v>100</v>
      </c>
      <c r="AH321" s="21">
        <f t="shared" si="248"/>
        <v>22610000</v>
      </c>
      <c r="AJ321" s="21">
        <f t="shared" si="249"/>
        <v>0</v>
      </c>
      <c r="AL321" s="16">
        <f t="shared" si="218"/>
        <v>0</v>
      </c>
      <c r="AN321" s="16">
        <f t="shared" si="219"/>
        <v>0</v>
      </c>
      <c r="AP321" s="16">
        <f t="shared" si="220"/>
        <v>0</v>
      </c>
      <c r="AR321" s="24">
        <f t="shared" si="221"/>
        <v>0</v>
      </c>
      <c r="AT321" s="26">
        <f t="shared" si="222"/>
        <v>0</v>
      </c>
      <c r="AV321" s="28">
        <f t="shared" si="223"/>
        <v>0</v>
      </c>
      <c r="AX321" s="32">
        <f t="shared" si="224"/>
        <v>0</v>
      </c>
      <c r="AY321" s="54"/>
      <c r="AZ321" s="32">
        <f t="shared" si="225"/>
        <v>0</v>
      </c>
      <c r="BB321" s="32">
        <f t="shared" si="226"/>
        <v>0</v>
      </c>
      <c r="BD321" s="34">
        <f t="shared" si="227"/>
        <v>0</v>
      </c>
      <c r="BF321" s="34">
        <f t="shared" si="228"/>
        <v>0</v>
      </c>
      <c r="BH321" s="34">
        <f t="shared" si="229"/>
        <v>0</v>
      </c>
      <c r="BI321" s="1"/>
      <c r="BJ321" s="1"/>
    </row>
    <row r="322" spans="1:62" ht="14.4" x14ac:dyDescent="0.3">
      <c r="A322" s="2" t="s">
        <v>53</v>
      </c>
      <c r="B322" s="99" t="s">
        <v>109</v>
      </c>
      <c r="C322" s="99" t="s">
        <v>55</v>
      </c>
      <c r="D322" s="3">
        <f t="shared" si="247"/>
        <v>314</v>
      </c>
      <c r="E322" s="104" t="s">
        <v>708</v>
      </c>
      <c r="F322" s="100" t="s">
        <v>709</v>
      </c>
      <c r="G322" s="19">
        <f t="shared" si="237"/>
        <v>15</v>
      </c>
      <c r="H322" s="2" t="s">
        <v>58</v>
      </c>
      <c r="I322" s="102">
        <v>0.19</v>
      </c>
      <c r="J322" s="37">
        <v>47899.16</v>
      </c>
      <c r="K322" s="8">
        <f t="shared" si="230"/>
        <v>9100.840400000001</v>
      </c>
      <c r="L322" s="8">
        <f t="shared" si="244"/>
        <v>57000</v>
      </c>
      <c r="M322" s="40">
        <v>52100.84</v>
      </c>
      <c r="N322" s="10">
        <f t="shared" si="231"/>
        <v>9899.159599999999</v>
      </c>
      <c r="O322" s="10">
        <f t="shared" si="241"/>
        <v>62000</v>
      </c>
      <c r="P322" s="42">
        <v>47000</v>
      </c>
      <c r="Q322" s="12">
        <f t="shared" si="232"/>
        <v>8930</v>
      </c>
      <c r="R322" s="12">
        <f t="shared" si="242"/>
        <v>55930</v>
      </c>
      <c r="S322" s="5">
        <f t="shared" si="233"/>
        <v>49000</v>
      </c>
      <c r="T322" s="5">
        <f t="shared" si="234"/>
        <v>9310</v>
      </c>
      <c r="U322" s="15">
        <f t="shared" si="245"/>
        <v>58310</v>
      </c>
      <c r="V322" s="15">
        <f t="shared" si="238"/>
        <v>735000</v>
      </c>
      <c r="W322" s="15">
        <f t="shared" si="239"/>
        <v>139650</v>
      </c>
      <c r="X322" s="15">
        <f t="shared" si="235"/>
        <v>874650</v>
      </c>
      <c r="Y322" s="16">
        <f t="shared" si="236"/>
        <v>2645.5371225266649</v>
      </c>
      <c r="Z322" s="17">
        <f t="shared" si="246"/>
        <v>4.5370213042817097E-2</v>
      </c>
      <c r="AA322" s="144"/>
      <c r="AB322" s="139">
        <f t="shared" si="240"/>
        <v>0</v>
      </c>
      <c r="AC322" s="18">
        <v>0</v>
      </c>
      <c r="AD322" s="8">
        <f t="shared" si="243"/>
        <v>0</v>
      </c>
      <c r="AG322" s="76">
        <v>15</v>
      </c>
      <c r="AH322" s="21">
        <f t="shared" si="248"/>
        <v>874650</v>
      </c>
      <c r="AJ322" s="21">
        <f t="shared" si="249"/>
        <v>0</v>
      </c>
      <c r="AL322" s="16">
        <f t="shared" si="218"/>
        <v>0</v>
      </c>
      <c r="AN322" s="16">
        <f t="shared" si="219"/>
        <v>0</v>
      </c>
      <c r="AP322" s="16">
        <f t="shared" si="220"/>
        <v>0</v>
      </c>
      <c r="AR322" s="24">
        <f t="shared" si="221"/>
        <v>0</v>
      </c>
      <c r="AT322" s="26">
        <f t="shared" si="222"/>
        <v>0</v>
      </c>
      <c r="AV322" s="28">
        <f t="shared" si="223"/>
        <v>0</v>
      </c>
      <c r="AX322" s="32">
        <f t="shared" si="224"/>
        <v>0</v>
      </c>
      <c r="AY322" s="54"/>
      <c r="AZ322" s="32">
        <f t="shared" si="225"/>
        <v>0</v>
      </c>
      <c r="BB322" s="32">
        <f t="shared" si="226"/>
        <v>0</v>
      </c>
      <c r="BD322" s="34">
        <f t="shared" si="227"/>
        <v>0</v>
      </c>
      <c r="BF322" s="34">
        <f t="shared" si="228"/>
        <v>0</v>
      </c>
      <c r="BH322" s="34">
        <f t="shared" si="229"/>
        <v>0</v>
      </c>
      <c r="BI322" s="1"/>
      <c r="BJ322" s="1"/>
    </row>
    <row r="323" spans="1:62" ht="14.4" x14ac:dyDescent="0.3">
      <c r="A323" s="2" t="s">
        <v>53</v>
      </c>
      <c r="B323" s="99" t="s">
        <v>109</v>
      </c>
      <c r="C323" s="99" t="s">
        <v>55</v>
      </c>
      <c r="D323" s="3">
        <f t="shared" si="247"/>
        <v>315</v>
      </c>
      <c r="E323" s="104" t="s">
        <v>710</v>
      </c>
      <c r="F323" s="100" t="s">
        <v>711</v>
      </c>
      <c r="G323" s="19">
        <f t="shared" si="237"/>
        <v>25</v>
      </c>
      <c r="H323" s="2" t="s">
        <v>58</v>
      </c>
      <c r="I323" s="102">
        <v>0.19</v>
      </c>
      <c r="J323" s="37">
        <v>19327.73</v>
      </c>
      <c r="K323" s="8">
        <f t="shared" si="230"/>
        <v>3672.2687000000001</v>
      </c>
      <c r="L323" s="8">
        <f t="shared" si="244"/>
        <v>23000</v>
      </c>
      <c r="M323" s="40">
        <v>22689.08</v>
      </c>
      <c r="N323" s="10">
        <f t="shared" si="231"/>
        <v>4310.9252000000006</v>
      </c>
      <c r="O323" s="10">
        <f t="shared" si="241"/>
        <v>27000</v>
      </c>
      <c r="P323" s="42">
        <v>20983.19</v>
      </c>
      <c r="Q323" s="12">
        <f t="shared" si="232"/>
        <v>3986.8060999999998</v>
      </c>
      <c r="R323" s="12">
        <f t="shared" si="242"/>
        <v>24970</v>
      </c>
      <c r="S323" s="5">
        <f t="shared" si="233"/>
        <v>21000</v>
      </c>
      <c r="T323" s="5">
        <f t="shared" si="234"/>
        <v>3990</v>
      </c>
      <c r="U323" s="15">
        <f t="shared" si="245"/>
        <v>24990</v>
      </c>
      <c r="V323" s="15">
        <f t="shared" si="238"/>
        <v>525000</v>
      </c>
      <c r="W323" s="15">
        <f t="shared" si="239"/>
        <v>99750</v>
      </c>
      <c r="X323" s="15">
        <f t="shared" si="235"/>
        <v>624750</v>
      </c>
      <c r="Y323" s="16">
        <f t="shared" si="236"/>
        <v>1633.0543979508664</v>
      </c>
      <c r="Z323" s="17">
        <f t="shared" si="246"/>
        <v>6.5348315244132302E-2</v>
      </c>
      <c r="AA323" s="144"/>
      <c r="AB323" s="139">
        <f t="shared" si="240"/>
        <v>0</v>
      </c>
      <c r="AC323" s="18">
        <v>0</v>
      </c>
      <c r="AD323" s="8">
        <f t="shared" si="243"/>
        <v>0</v>
      </c>
      <c r="AG323" s="76">
        <v>25</v>
      </c>
      <c r="AH323" s="21">
        <f t="shared" si="248"/>
        <v>624750</v>
      </c>
      <c r="AJ323" s="21">
        <f t="shared" si="249"/>
        <v>0</v>
      </c>
      <c r="AL323" s="16">
        <f t="shared" si="218"/>
        <v>0</v>
      </c>
      <c r="AN323" s="16">
        <f t="shared" si="219"/>
        <v>0</v>
      </c>
      <c r="AP323" s="16">
        <f t="shared" si="220"/>
        <v>0</v>
      </c>
      <c r="AR323" s="24">
        <f t="shared" si="221"/>
        <v>0</v>
      </c>
      <c r="AT323" s="26">
        <f t="shared" si="222"/>
        <v>0</v>
      </c>
      <c r="AV323" s="28">
        <f t="shared" si="223"/>
        <v>0</v>
      </c>
      <c r="AX323" s="32">
        <f t="shared" si="224"/>
        <v>0</v>
      </c>
      <c r="AY323" s="54"/>
      <c r="AZ323" s="32">
        <f t="shared" si="225"/>
        <v>0</v>
      </c>
      <c r="BB323" s="32">
        <f t="shared" si="226"/>
        <v>0</v>
      </c>
      <c r="BD323" s="34">
        <f t="shared" si="227"/>
        <v>0</v>
      </c>
      <c r="BF323" s="34">
        <f t="shared" si="228"/>
        <v>0</v>
      </c>
      <c r="BH323" s="34">
        <f t="shared" si="229"/>
        <v>0</v>
      </c>
      <c r="BI323" s="1"/>
      <c r="BJ323" s="1"/>
    </row>
    <row r="324" spans="1:62" ht="14.4" x14ac:dyDescent="0.3">
      <c r="A324" s="2" t="s">
        <v>53</v>
      </c>
      <c r="B324" s="99" t="s">
        <v>109</v>
      </c>
      <c r="C324" s="99" t="s">
        <v>55</v>
      </c>
      <c r="D324" s="3">
        <f t="shared" si="247"/>
        <v>316</v>
      </c>
      <c r="E324" s="104" t="s">
        <v>712</v>
      </c>
      <c r="F324" s="100" t="s">
        <v>713</v>
      </c>
      <c r="G324" s="19">
        <f t="shared" si="237"/>
        <v>10</v>
      </c>
      <c r="H324" s="2" t="s">
        <v>58</v>
      </c>
      <c r="I324" s="102">
        <v>0.19</v>
      </c>
      <c r="J324" s="37">
        <v>134453.78</v>
      </c>
      <c r="K324" s="8">
        <f t="shared" si="230"/>
        <v>25546.218199999999</v>
      </c>
      <c r="L324" s="8">
        <f t="shared" si="244"/>
        <v>160000</v>
      </c>
      <c r="M324" s="40">
        <v>151260.5</v>
      </c>
      <c r="N324" s="10">
        <f t="shared" si="231"/>
        <v>28739.494999999999</v>
      </c>
      <c r="O324" s="10">
        <f t="shared" si="241"/>
        <v>180000</v>
      </c>
      <c r="P324" s="42">
        <v>134285.71</v>
      </c>
      <c r="Q324" s="12">
        <f t="shared" si="232"/>
        <v>25514.284899999999</v>
      </c>
      <c r="R324" s="12">
        <f t="shared" si="242"/>
        <v>159800</v>
      </c>
      <c r="S324" s="5">
        <f t="shared" si="233"/>
        <v>139999.99666666667</v>
      </c>
      <c r="T324" s="5">
        <f t="shared" si="234"/>
        <v>26599.999366666667</v>
      </c>
      <c r="U324" s="15">
        <f t="shared" si="245"/>
        <v>166600</v>
      </c>
      <c r="V324" s="15">
        <f t="shared" si="238"/>
        <v>1399999.9666666668</v>
      </c>
      <c r="W324" s="15">
        <f t="shared" si="239"/>
        <v>265999.99366666668</v>
      </c>
      <c r="X324" s="15">
        <f t="shared" si="235"/>
        <v>1666000</v>
      </c>
      <c r="Y324" s="16">
        <f t="shared" si="236"/>
        <v>9475.5826557878045</v>
      </c>
      <c r="Z324" s="17">
        <f t="shared" si="246"/>
        <v>5.6876246433300144E-2</v>
      </c>
      <c r="AA324" s="144"/>
      <c r="AB324" s="139">
        <f t="shared" si="240"/>
        <v>0</v>
      </c>
      <c r="AC324" s="18">
        <v>0</v>
      </c>
      <c r="AD324" s="8">
        <f t="shared" si="243"/>
        <v>0</v>
      </c>
      <c r="AG324" s="76">
        <v>10</v>
      </c>
      <c r="AH324" s="21">
        <f t="shared" si="248"/>
        <v>1666000</v>
      </c>
      <c r="AJ324" s="21">
        <f t="shared" si="249"/>
        <v>0</v>
      </c>
      <c r="AL324" s="16">
        <f t="shared" si="218"/>
        <v>0</v>
      </c>
      <c r="AN324" s="16">
        <f t="shared" si="219"/>
        <v>0</v>
      </c>
      <c r="AP324" s="16">
        <f t="shared" si="220"/>
        <v>0</v>
      </c>
      <c r="AR324" s="24">
        <f t="shared" si="221"/>
        <v>0</v>
      </c>
      <c r="AT324" s="26">
        <f t="shared" si="222"/>
        <v>0</v>
      </c>
      <c r="AV324" s="28">
        <f t="shared" si="223"/>
        <v>0</v>
      </c>
      <c r="AX324" s="32">
        <f t="shared" si="224"/>
        <v>0</v>
      </c>
      <c r="AY324" s="54"/>
      <c r="AZ324" s="32">
        <f t="shared" si="225"/>
        <v>0</v>
      </c>
      <c r="BB324" s="32">
        <f t="shared" si="226"/>
        <v>0</v>
      </c>
      <c r="BD324" s="34">
        <f t="shared" si="227"/>
        <v>0</v>
      </c>
      <c r="BF324" s="34">
        <f t="shared" si="228"/>
        <v>0</v>
      </c>
      <c r="BH324" s="34">
        <f t="shared" si="229"/>
        <v>0</v>
      </c>
      <c r="BI324" s="1"/>
      <c r="BJ324" s="1"/>
    </row>
    <row r="325" spans="1:62" ht="14.4" x14ac:dyDescent="0.3">
      <c r="A325" s="118" t="s">
        <v>53</v>
      </c>
      <c r="B325" s="130" t="s">
        <v>109</v>
      </c>
      <c r="C325" s="95" t="s">
        <v>104</v>
      </c>
      <c r="D325" s="3">
        <f t="shared" si="247"/>
        <v>317</v>
      </c>
      <c r="E325" s="123" t="s">
        <v>714</v>
      </c>
      <c r="F325" s="100" t="s">
        <v>715</v>
      </c>
      <c r="G325" s="19">
        <f t="shared" si="237"/>
        <v>0</v>
      </c>
      <c r="H325" s="2" t="s">
        <v>58</v>
      </c>
      <c r="I325" s="102">
        <v>0.19</v>
      </c>
      <c r="J325" s="37">
        <v>1300000</v>
      </c>
      <c r="K325" s="8">
        <f t="shared" ref="K325:K331" si="250">J325*I325</f>
        <v>247000</v>
      </c>
      <c r="L325" s="8">
        <f t="shared" ref="L325:L327" si="251">ROUND((K325+J325),0)</f>
        <v>1547000</v>
      </c>
      <c r="M325" s="40">
        <v>1200000</v>
      </c>
      <c r="N325" s="10">
        <f t="shared" ref="N325:N327" si="252">M325*I325</f>
        <v>228000</v>
      </c>
      <c r="O325" s="10">
        <f t="shared" ref="O325:O327" si="253">ROUND((M325+N325),0)</f>
        <v>1428000</v>
      </c>
      <c r="P325" s="42">
        <v>1300000</v>
      </c>
      <c r="Q325" s="12">
        <f t="shared" ref="Q325:Q327" si="254">P325*I325</f>
        <v>247000</v>
      </c>
      <c r="R325" s="12">
        <f t="shared" ref="R325:R327" si="255">ROUND((P325+Q325),0)</f>
        <v>1547000</v>
      </c>
      <c r="S325" s="5">
        <f t="shared" ref="S325:S327" si="256">(J325+M325+P325)/3</f>
        <v>1266666.6666666667</v>
      </c>
      <c r="T325" s="5">
        <f t="shared" ref="T325:T327" si="257">S325*I325</f>
        <v>240666.66666666669</v>
      </c>
      <c r="U325" s="15">
        <f t="shared" ref="U325:U327" si="258">ROUND((S325+T325),0)</f>
        <v>1507333</v>
      </c>
      <c r="V325" s="15">
        <f t="shared" si="238"/>
        <v>0</v>
      </c>
      <c r="W325" s="15">
        <f t="shared" si="239"/>
        <v>0</v>
      </c>
      <c r="X325" s="15">
        <f t="shared" si="235"/>
        <v>0</v>
      </c>
      <c r="Y325" s="16">
        <f t="shared" ref="Y325:Y331" si="259">_xlfn.STDEV.P(L325,O325,R325)</f>
        <v>56097.137974132769</v>
      </c>
      <c r="Z325" s="17">
        <f t="shared" si="246"/>
        <v>3.7216154608260263E-2</v>
      </c>
      <c r="AA325" s="144"/>
      <c r="AB325" s="139">
        <f t="shared" si="240"/>
        <v>0</v>
      </c>
      <c r="AC325" s="18">
        <v>0</v>
      </c>
      <c r="AD325" s="8">
        <f t="shared" si="243"/>
        <v>0</v>
      </c>
      <c r="AE325" s="114"/>
      <c r="AF325" s="114"/>
      <c r="AG325" s="115"/>
      <c r="AH325" s="63"/>
      <c r="AI325" s="114"/>
      <c r="AJ325" s="63"/>
      <c r="AK325" s="116"/>
      <c r="AL325" s="64"/>
      <c r="AM325" s="116"/>
      <c r="AN325" s="64"/>
      <c r="AO325" s="116"/>
      <c r="AP325" s="16">
        <f t="shared" si="220"/>
        <v>0</v>
      </c>
      <c r="AQ325" s="65"/>
      <c r="AR325" s="24">
        <f t="shared" si="221"/>
        <v>0</v>
      </c>
      <c r="AS325" s="67"/>
      <c r="AT325" s="68"/>
      <c r="AU325" s="69"/>
      <c r="AV325" s="70"/>
      <c r="AW325" s="71"/>
      <c r="AX325" s="72"/>
      <c r="AY325" s="117"/>
      <c r="AZ325" s="72"/>
      <c r="BA325" s="71"/>
      <c r="BB325" s="72"/>
      <c r="BC325" s="73"/>
      <c r="BD325" s="74"/>
      <c r="BE325" s="73"/>
      <c r="BF325" s="34">
        <f t="shared" si="228"/>
        <v>0</v>
      </c>
      <c r="BG325" s="73"/>
      <c r="BH325" s="109"/>
      <c r="BI325" s="1"/>
      <c r="BJ325" s="1"/>
    </row>
    <row r="326" spans="1:62" ht="14.4" x14ac:dyDescent="0.3">
      <c r="A326" s="119" t="s">
        <v>53</v>
      </c>
      <c r="B326" s="131" t="s">
        <v>109</v>
      </c>
      <c r="C326" s="132" t="s">
        <v>104</v>
      </c>
      <c r="D326" s="3">
        <f t="shared" si="247"/>
        <v>318</v>
      </c>
      <c r="E326" s="121" t="s">
        <v>716</v>
      </c>
      <c r="F326" s="100" t="s">
        <v>717</v>
      </c>
      <c r="G326" s="19">
        <f t="shared" si="237"/>
        <v>0</v>
      </c>
      <c r="H326" s="2" t="s">
        <v>58</v>
      </c>
      <c r="I326" s="102">
        <v>0.19</v>
      </c>
      <c r="J326" s="37">
        <v>2300000</v>
      </c>
      <c r="K326" s="8">
        <f t="shared" si="250"/>
        <v>437000</v>
      </c>
      <c r="L326" s="8">
        <f t="shared" si="251"/>
        <v>2737000</v>
      </c>
      <c r="M326" s="40">
        <v>2200000</v>
      </c>
      <c r="N326" s="10">
        <f t="shared" si="252"/>
        <v>418000</v>
      </c>
      <c r="O326" s="10">
        <f t="shared" si="253"/>
        <v>2618000</v>
      </c>
      <c r="P326" s="42">
        <v>2100000</v>
      </c>
      <c r="Q326" s="12">
        <f t="shared" si="254"/>
        <v>399000</v>
      </c>
      <c r="R326" s="12">
        <f t="shared" si="255"/>
        <v>2499000</v>
      </c>
      <c r="S326" s="5">
        <f t="shared" si="256"/>
        <v>2200000</v>
      </c>
      <c r="T326" s="5">
        <f t="shared" si="257"/>
        <v>418000</v>
      </c>
      <c r="U326" s="15">
        <f t="shared" si="258"/>
        <v>2618000</v>
      </c>
      <c r="V326" s="15">
        <f t="shared" si="238"/>
        <v>0</v>
      </c>
      <c r="W326" s="15">
        <f t="shared" si="239"/>
        <v>0</v>
      </c>
      <c r="X326" s="15">
        <f t="shared" si="235"/>
        <v>0</v>
      </c>
      <c r="Y326" s="16">
        <f t="shared" si="259"/>
        <v>97163.0931303994</v>
      </c>
      <c r="Z326" s="17">
        <f t="shared" si="246"/>
        <v>3.7113480951260276E-2</v>
      </c>
      <c r="AA326" s="144"/>
      <c r="AB326" s="139">
        <f t="shared" si="240"/>
        <v>0</v>
      </c>
      <c r="AC326" s="18">
        <v>0</v>
      </c>
      <c r="AD326" s="8">
        <f t="shared" si="243"/>
        <v>0</v>
      </c>
      <c r="AE326" s="114"/>
      <c r="AF326" s="114"/>
      <c r="AG326" s="115"/>
      <c r="AH326" s="63"/>
      <c r="AI326" s="114"/>
      <c r="AJ326" s="63"/>
      <c r="AK326" s="116"/>
      <c r="AL326" s="64"/>
      <c r="AM326" s="116"/>
      <c r="AN326" s="64"/>
      <c r="AO326" s="116"/>
      <c r="AP326" s="16">
        <f t="shared" si="220"/>
        <v>0</v>
      </c>
      <c r="AQ326" s="65"/>
      <c r="AR326" s="24">
        <f t="shared" si="221"/>
        <v>0</v>
      </c>
      <c r="AS326" s="67"/>
      <c r="AT326" s="68"/>
      <c r="AU326" s="69"/>
      <c r="AV326" s="70"/>
      <c r="AW326" s="71"/>
      <c r="AX326" s="72"/>
      <c r="AY326" s="117"/>
      <c r="AZ326" s="72"/>
      <c r="BA326" s="71"/>
      <c r="BB326" s="72"/>
      <c r="BC326" s="73"/>
      <c r="BD326" s="74"/>
      <c r="BE326" s="73"/>
      <c r="BF326" s="34">
        <f t="shared" si="228"/>
        <v>0</v>
      </c>
      <c r="BG326" s="73"/>
      <c r="BH326" s="109"/>
      <c r="BI326" s="1"/>
      <c r="BJ326" s="1"/>
    </row>
    <row r="327" spans="1:62" ht="14.4" x14ac:dyDescent="0.3">
      <c r="A327" s="120" t="s">
        <v>53</v>
      </c>
      <c r="B327" s="133" t="s">
        <v>109</v>
      </c>
      <c r="C327" s="134" t="s">
        <v>104</v>
      </c>
      <c r="D327" s="3">
        <f>1+D326</f>
        <v>319</v>
      </c>
      <c r="E327" s="122" t="s">
        <v>718</v>
      </c>
      <c r="F327" s="100" t="s">
        <v>717</v>
      </c>
      <c r="G327" s="19">
        <f t="shared" si="237"/>
        <v>0</v>
      </c>
      <c r="H327" s="2" t="s">
        <v>58</v>
      </c>
      <c r="I327" s="102">
        <v>0.19</v>
      </c>
      <c r="J327" s="37">
        <v>2900000</v>
      </c>
      <c r="K327" s="8">
        <f t="shared" si="250"/>
        <v>551000</v>
      </c>
      <c r="L327" s="8">
        <f t="shared" si="251"/>
        <v>3451000</v>
      </c>
      <c r="M327" s="40">
        <v>2800000</v>
      </c>
      <c r="N327" s="10">
        <f t="shared" si="252"/>
        <v>532000</v>
      </c>
      <c r="O327" s="10">
        <f t="shared" si="253"/>
        <v>3332000</v>
      </c>
      <c r="P327" s="42">
        <v>3000000</v>
      </c>
      <c r="Q327" s="12">
        <f t="shared" si="254"/>
        <v>570000</v>
      </c>
      <c r="R327" s="12">
        <f t="shared" si="255"/>
        <v>3570000</v>
      </c>
      <c r="S327" s="5">
        <f t="shared" si="256"/>
        <v>2900000</v>
      </c>
      <c r="T327" s="5">
        <f t="shared" si="257"/>
        <v>551000</v>
      </c>
      <c r="U327" s="15">
        <f t="shared" si="258"/>
        <v>3451000</v>
      </c>
      <c r="V327" s="15">
        <f t="shared" si="238"/>
        <v>0</v>
      </c>
      <c r="W327" s="15">
        <f t="shared" si="239"/>
        <v>0</v>
      </c>
      <c r="X327" s="15">
        <f t="shared" si="235"/>
        <v>0</v>
      </c>
      <c r="Y327" s="16">
        <f t="shared" si="259"/>
        <v>97163.0931303994</v>
      </c>
      <c r="Z327" s="17">
        <f t="shared" si="246"/>
        <v>2.8155054514749173E-2</v>
      </c>
      <c r="AA327" s="144"/>
      <c r="AB327" s="139">
        <f t="shared" si="240"/>
        <v>0</v>
      </c>
      <c r="AC327" s="18">
        <v>0</v>
      </c>
      <c r="AD327" s="8">
        <f t="shared" si="243"/>
        <v>0</v>
      </c>
      <c r="AE327" s="114"/>
      <c r="AF327" s="114"/>
      <c r="AG327" s="115"/>
      <c r="AH327" s="63"/>
      <c r="AI327" s="114"/>
      <c r="AJ327" s="63"/>
      <c r="AK327" s="116"/>
      <c r="AL327" s="64"/>
      <c r="AM327" s="116"/>
      <c r="AN327" s="64"/>
      <c r="AO327" s="116"/>
      <c r="AP327" s="16">
        <f t="shared" si="220"/>
        <v>0</v>
      </c>
      <c r="AQ327" s="65"/>
      <c r="AR327" s="24">
        <f t="shared" si="221"/>
        <v>0</v>
      </c>
      <c r="AS327" s="67"/>
      <c r="AT327" s="68"/>
      <c r="AU327" s="69"/>
      <c r="AV327" s="70"/>
      <c r="AW327" s="71"/>
      <c r="AX327" s="72"/>
      <c r="AY327" s="117"/>
      <c r="AZ327" s="72"/>
      <c r="BA327" s="71"/>
      <c r="BB327" s="72"/>
      <c r="BC327" s="73"/>
      <c r="BD327" s="74"/>
      <c r="BE327" s="73"/>
      <c r="BF327" s="34">
        <f t="shared" si="228"/>
        <v>0</v>
      </c>
      <c r="BG327" s="73"/>
      <c r="BH327" s="109"/>
      <c r="BI327" s="1"/>
      <c r="BJ327" s="1"/>
    </row>
    <row r="328" spans="1:62" ht="14.4" x14ac:dyDescent="0.3">
      <c r="A328" s="120" t="s">
        <v>53</v>
      </c>
      <c r="B328" s="133" t="s">
        <v>237</v>
      </c>
      <c r="C328" s="134" t="s">
        <v>55</v>
      </c>
      <c r="D328" s="3">
        <f t="shared" si="247"/>
        <v>320</v>
      </c>
      <c r="E328" s="142" t="s">
        <v>719</v>
      </c>
      <c r="F328" s="100" t="s">
        <v>720</v>
      </c>
      <c r="G328" s="19">
        <f t="shared" si="237"/>
        <v>1</v>
      </c>
      <c r="H328" s="2" t="s">
        <v>58</v>
      </c>
      <c r="I328" s="102">
        <v>0.19</v>
      </c>
      <c r="J328" s="37">
        <f>L328/(1+I328)</f>
        <v>13865546.218487395</v>
      </c>
      <c r="K328" s="8">
        <f t="shared" si="250"/>
        <v>2634453.781512605</v>
      </c>
      <c r="L328" s="8">
        <v>16500000</v>
      </c>
      <c r="M328" s="40">
        <f>O328/(1+I328)</f>
        <v>13966386.554621849</v>
      </c>
      <c r="N328" s="10">
        <f>O328-M328</f>
        <v>2653613.4453781508</v>
      </c>
      <c r="O328" s="10">
        <v>16620000</v>
      </c>
      <c r="P328" s="42">
        <f>R328/(1+I328)</f>
        <v>13445378.151260504</v>
      </c>
      <c r="Q328" s="12">
        <f>R328-P328</f>
        <v>2554621.8487394955</v>
      </c>
      <c r="R328" s="12">
        <v>16000000</v>
      </c>
      <c r="S328" s="5">
        <f t="shared" ref="S328:S329" si="260">(J328+M328+P328)/3</f>
        <v>13759103.641456582</v>
      </c>
      <c r="T328" s="5">
        <f t="shared" ref="T328:T331" si="261">S328*I328</f>
        <v>2614229.6918767504</v>
      </c>
      <c r="U328" s="15">
        <f t="shared" ref="U328:U329" si="262">ROUND((S328+T328),0)</f>
        <v>16373333</v>
      </c>
      <c r="V328" s="15">
        <f t="shared" si="238"/>
        <v>13759103.641456582</v>
      </c>
      <c r="W328" s="15">
        <f t="shared" si="239"/>
        <v>2614229.6918767504</v>
      </c>
      <c r="X328" s="15">
        <f t="shared" si="235"/>
        <v>16373333</v>
      </c>
      <c r="Y328" s="16">
        <f t="shared" si="259"/>
        <v>268493.74087469687</v>
      </c>
      <c r="Z328" s="17">
        <f t="shared" si="246"/>
        <v>1.6398233693451229E-2</v>
      </c>
      <c r="AA328" s="146">
        <v>1</v>
      </c>
      <c r="AB328" s="139">
        <f t="shared" si="240"/>
        <v>16373333</v>
      </c>
      <c r="AC328" s="61"/>
      <c r="AD328" s="62"/>
      <c r="AE328" s="114"/>
      <c r="AF328" s="114"/>
      <c r="AG328" s="115"/>
      <c r="AH328" s="63"/>
      <c r="AI328" s="114"/>
      <c r="AJ328" s="63"/>
      <c r="AK328" s="116"/>
      <c r="AL328" s="64"/>
      <c r="AM328" s="116"/>
      <c r="AN328" s="64"/>
      <c r="AO328" s="116"/>
      <c r="AP328" s="16">
        <f t="shared" si="220"/>
        <v>0</v>
      </c>
      <c r="AQ328" s="65"/>
      <c r="AR328" s="24">
        <f t="shared" si="221"/>
        <v>0</v>
      </c>
      <c r="AS328" s="67"/>
      <c r="AT328" s="68"/>
      <c r="AU328" s="69"/>
      <c r="AV328" s="70"/>
      <c r="AW328" s="71"/>
      <c r="AX328" s="72"/>
      <c r="AY328" s="117"/>
      <c r="AZ328" s="72"/>
      <c r="BA328" s="71"/>
      <c r="BB328" s="72"/>
      <c r="BC328" s="73"/>
      <c r="BD328" s="74"/>
      <c r="BE328" s="73"/>
      <c r="BF328" s="74"/>
      <c r="BG328" s="73"/>
      <c r="BH328" s="109"/>
      <c r="BI328" s="1"/>
      <c r="BJ328" s="1"/>
    </row>
    <row r="329" spans="1:62" ht="14.4" x14ac:dyDescent="0.3">
      <c r="A329" s="120" t="s">
        <v>53</v>
      </c>
      <c r="B329" s="133" t="s">
        <v>237</v>
      </c>
      <c r="C329" s="134" t="s">
        <v>55</v>
      </c>
      <c r="D329" s="3">
        <f>1+D328</f>
        <v>321</v>
      </c>
      <c r="E329" s="142" t="s">
        <v>721</v>
      </c>
      <c r="F329" s="100" t="s">
        <v>722</v>
      </c>
      <c r="G329" s="19">
        <f t="shared" si="237"/>
        <v>1</v>
      </c>
      <c r="H329" s="2" t="s">
        <v>58</v>
      </c>
      <c r="I329" s="102">
        <v>0.19</v>
      </c>
      <c r="J329" s="37">
        <f t="shared" ref="J329:J331" si="263">L329/(1+I329)</f>
        <v>9537815.1260504201</v>
      </c>
      <c r="K329" s="8">
        <f t="shared" si="250"/>
        <v>1812184.8739495799</v>
      </c>
      <c r="L329" s="8">
        <v>11350000</v>
      </c>
      <c r="M329" s="40">
        <f t="shared" ref="M329:M331" si="264">O329/(1+I329)</f>
        <v>9554621.8487394955</v>
      </c>
      <c r="N329" s="10">
        <f t="shared" ref="N329:N331" si="265">O329-M329</f>
        <v>1815378.1512605045</v>
      </c>
      <c r="O329" s="10">
        <v>11370000</v>
      </c>
      <c r="P329" s="42">
        <f t="shared" ref="P329:P330" si="266">R329/(1+I329)</f>
        <v>9243697.4789915979</v>
      </c>
      <c r="Q329" s="12">
        <f t="shared" ref="Q329:Q330" si="267">R329-P329</f>
        <v>1756302.5210084021</v>
      </c>
      <c r="R329" s="12">
        <v>11000000</v>
      </c>
      <c r="S329" s="5">
        <f t="shared" si="260"/>
        <v>9445378.1512605045</v>
      </c>
      <c r="T329" s="5">
        <f t="shared" si="261"/>
        <v>1794621.848739496</v>
      </c>
      <c r="U329" s="15">
        <f t="shared" si="262"/>
        <v>11240000</v>
      </c>
      <c r="V329" s="15">
        <f t="shared" si="238"/>
        <v>9445378.1512605045</v>
      </c>
      <c r="W329" s="15">
        <f t="shared" si="239"/>
        <v>1794621.848739496</v>
      </c>
      <c r="X329" s="15">
        <f t="shared" si="235"/>
        <v>11240000</v>
      </c>
      <c r="Y329" s="16">
        <f t="shared" si="259"/>
        <v>169901.93249832877</v>
      </c>
      <c r="Z329" s="17">
        <f t="shared" si="246"/>
        <v>1.511583029344562E-2</v>
      </c>
      <c r="AA329" s="146">
        <v>1</v>
      </c>
      <c r="AB329" s="139">
        <f t="shared" si="240"/>
        <v>11240000</v>
      </c>
      <c r="AC329" s="61"/>
      <c r="AD329" s="62"/>
      <c r="AE329" s="114"/>
      <c r="AF329" s="114"/>
      <c r="AG329" s="115"/>
      <c r="AH329" s="63"/>
      <c r="AI329" s="114"/>
      <c r="AJ329" s="63"/>
      <c r="AK329" s="116"/>
      <c r="AL329" s="64"/>
      <c r="AM329" s="116"/>
      <c r="AN329" s="64"/>
      <c r="AO329" s="116"/>
      <c r="AP329" s="16">
        <f t="shared" si="220"/>
        <v>0</v>
      </c>
      <c r="AQ329" s="65"/>
      <c r="AR329" s="24">
        <f t="shared" si="221"/>
        <v>0</v>
      </c>
      <c r="AS329" s="67"/>
      <c r="AT329" s="68"/>
      <c r="AU329" s="69"/>
      <c r="AV329" s="70"/>
      <c r="AW329" s="71"/>
      <c r="AX329" s="72"/>
      <c r="AY329" s="117"/>
      <c r="AZ329" s="72"/>
      <c r="BA329" s="71"/>
      <c r="BB329" s="72"/>
      <c r="BC329" s="73"/>
      <c r="BD329" s="74"/>
      <c r="BE329" s="73"/>
      <c r="BF329" s="74"/>
      <c r="BG329" s="73"/>
      <c r="BH329" s="109"/>
      <c r="BI329" s="1"/>
      <c r="BJ329" s="1"/>
    </row>
    <row r="330" spans="1:62" ht="14.4" x14ac:dyDescent="0.3">
      <c r="A330" s="120" t="s">
        <v>53</v>
      </c>
      <c r="B330" s="133" t="s">
        <v>723</v>
      </c>
      <c r="C330" s="134" t="s">
        <v>55</v>
      </c>
      <c r="D330" s="3">
        <f t="shared" ref="D330:D331" si="268">1+D329</f>
        <v>322</v>
      </c>
      <c r="E330" s="142" t="s">
        <v>724</v>
      </c>
      <c r="F330" s="100" t="s">
        <v>725</v>
      </c>
      <c r="G330" s="19">
        <f t="shared" si="237"/>
        <v>0</v>
      </c>
      <c r="H330" s="2" t="s">
        <v>58</v>
      </c>
      <c r="I330" s="102">
        <v>0.19</v>
      </c>
      <c r="J330" s="37">
        <f t="shared" si="263"/>
        <v>2705882.3529411764</v>
      </c>
      <c r="K330" s="8">
        <f t="shared" si="250"/>
        <v>514117.6470588235</v>
      </c>
      <c r="L330" s="8">
        <v>3220000</v>
      </c>
      <c r="M330" s="40">
        <f t="shared" si="264"/>
        <v>2697478.9915966387</v>
      </c>
      <c r="N330" s="10">
        <f t="shared" si="265"/>
        <v>512521.00840336131</v>
      </c>
      <c r="O330" s="10">
        <v>3210000</v>
      </c>
      <c r="P330" s="42">
        <f t="shared" si="266"/>
        <v>2689075.630252101</v>
      </c>
      <c r="Q330" s="12">
        <f t="shared" si="267"/>
        <v>510924.36974789901</v>
      </c>
      <c r="R330" s="12">
        <v>3200000</v>
      </c>
      <c r="S330" s="5">
        <f>(J330+M330+P330)/3</f>
        <v>2697478.9915966387</v>
      </c>
      <c r="T330" s="5">
        <f t="shared" si="261"/>
        <v>512521.00840336137</v>
      </c>
      <c r="U330" s="15">
        <f>ROUND((S330+T330),0)</f>
        <v>3210000</v>
      </c>
      <c r="V330" s="15">
        <f t="shared" si="238"/>
        <v>0</v>
      </c>
      <c r="W330" s="15">
        <f t="shared" si="239"/>
        <v>0</v>
      </c>
      <c r="X330" s="15">
        <f t="shared" si="235"/>
        <v>0</v>
      </c>
      <c r="Y330" s="16">
        <f t="shared" si="259"/>
        <v>8164.9658092772597</v>
      </c>
      <c r="Z330" s="17">
        <f t="shared" si="246"/>
        <v>2.5436030558496137E-3</v>
      </c>
      <c r="AA330" s="146"/>
      <c r="AB330" s="139">
        <f t="shared" si="240"/>
        <v>0</v>
      </c>
      <c r="AC330" s="61"/>
      <c r="AD330" s="62"/>
      <c r="AE330" s="114"/>
      <c r="AF330" s="114"/>
      <c r="AG330" s="115"/>
      <c r="AH330" s="63"/>
      <c r="AI330" s="114"/>
      <c r="AJ330" s="63"/>
      <c r="AK330" s="116"/>
      <c r="AL330" s="64"/>
      <c r="AM330" s="116"/>
      <c r="AN330" s="64"/>
      <c r="AO330" s="116"/>
      <c r="AP330" s="16">
        <f t="shared" si="220"/>
        <v>0</v>
      </c>
      <c r="AQ330" s="65"/>
      <c r="AR330" s="24">
        <f t="shared" si="221"/>
        <v>0</v>
      </c>
      <c r="AS330" s="67"/>
      <c r="AT330" s="68"/>
      <c r="AU330" s="69"/>
      <c r="AV330" s="70"/>
      <c r="AW330" s="71"/>
      <c r="AX330" s="72"/>
      <c r="AY330" s="117"/>
      <c r="AZ330" s="72"/>
      <c r="BA330" s="71"/>
      <c r="BB330" s="72"/>
      <c r="BC330" s="73"/>
      <c r="BD330" s="74"/>
      <c r="BE330" s="73"/>
      <c r="BF330" s="74"/>
      <c r="BG330" s="73"/>
      <c r="BH330" s="109"/>
      <c r="BI330" s="1"/>
      <c r="BJ330" s="1"/>
    </row>
    <row r="331" spans="1:62" ht="14.4" x14ac:dyDescent="0.3">
      <c r="A331" s="120" t="s">
        <v>53</v>
      </c>
      <c r="B331" s="133" t="s">
        <v>237</v>
      </c>
      <c r="C331" s="134"/>
      <c r="D331" s="3">
        <f t="shared" si="268"/>
        <v>323</v>
      </c>
      <c r="E331" s="142" t="s">
        <v>332</v>
      </c>
      <c r="F331" s="100" t="s">
        <v>726</v>
      </c>
      <c r="G331" s="19">
        <f t="shared" si="237"/>
        <v>28</v>
      </c>
      <c r="H331" s="2" t="s">
        <v>58</v>
      </c>
      <c r="I331" s="102">
        <v>0.19</v>
      </c>
      <c r="J331" s="37">
        <f t="shared" si="263"/>
        <v>96722.68907563026</v>
      </c>
      <c r="K331" s="8">
        <f t="shared" si="250"/>
        <v>18377.310924369751</v>
      </c>
      <c r="L331" s="8">
        <v>115100</v>
      </c>
      <c r="M331" s="40">
        <f t="shared" si="264"/>
        <v>96554.621848739494</v>
      </c>
      <c r="N331" s="10">
        <f t="shared" si="265"/>
        <v>18345.378151260506</v>
      </c>
      <c r="O331" s="10">
        <v>114900</v>
      </c>
      <c r="P331" s="42">
        <f>R331/(1+I331)</f>
        <v>92436.97478991597</v>
      </c>
      <c r="Q331" s="12">
        <f>R331-P331</f>
        <v>17563.02521008403</v>
      </c>
      <c r="R331" s="12">
        <v>110000</v>
      </c>
      <c r="S331" s="5">
        <f>(J331+M331+P331)/3</f>
        <v>95238.095238095251</v>
      </c>
      <c r="T331" s="5">
        <f t="shared" si="261"/>
        <v>18095.238095238099</v>
      </c>
      <c r="U331" s="15">
        <f>ROUND((S331+T331),0)</f>
        <v>113333</v>
      </c>
      <c r="V331" s="15">
        <f>+S331*G331</f>
        <v>2666666.666666667</v>
      </c>
      <c r="W331" s="15">
        <f t="shared" si="239"/>
        <v>506666.66666666674</v>
      </c>
      <c r="X331" s="15">
        <f t="shared" si="235"/>
        <v>3173324</v>
      </c>
      <c r="Y331" s="16">
        <f t="shared" si="259"/>
        <v>2358.4363935078304</v>
      </c>
      <c r="Z331" s="17">
        <f t="shared" si="246"/>
        <v>2.0809794089169355E-2</v>
      </c>
      <c r="AA331" s="146">
        <v>28</v>
      </c>
      <c r="AB331" s="139">
        <f t="shared" si="240"/>
        <v>3173324</v>
      </c>
      <c r="AC331" s="61"/>
      <c r="AD331" s="62"/>
      <c r="AE331" s="114"/>
      <c r="AF331" s="114"/>
      <c r="AG331" s="115"/>
      <c r="AH331" s="63"/>
      <c r="AI331" s="114"/>
      <c r="AJ331" s="63"/>
      <c r="AK331" s="116"/>
      <c r="AL331" s="64"/>
      <c r="AM331" s="116"/>
      <c r="AN331" s="64"/>
      <c r="AO331" s="116"/>
      <c r="AP331" s="16">
        <f t="shared" si="220"/>
        <v>0</v>
      </c>
      <c r="AQ331" s="65"/>
      <c r="AR331" s="24">
        <f t="shared" si="221"/>
        <v>0</v>
      </c>
      <c r="AS331" s="67"/>
      <c r="AT331" s="68"/>
      <c r="AU331" s="69"/>
      <c r="AV331" s="70"/>
      <c r="AW331" s="71"/>
      <c r="AX331" s="72"/>
      <c r="AY331" s="117"/>
      <c r="AZ331" s="72"/>
      <c r="BA331" s="71"/>
      <c r="BB331" s="72"/>
      <c r="BC331" s="73"/>
      <c r="BD331" s="74"/>
      <c r="BE331" s="73"/>
      <c r="BF331" s="74"/>
      <c r="BG331" s="73"/>
      <c r="BH331" s="109"/>
      <c r="BI331" s="1"/>
      <c r="BJ331" s="1"/>
    </row>
    <row r="332" spans="1:62" ht="23.4" customHeight="1" thickBot="1" x14ac:dyDescent="0.35">
      <c r="D332" s="103"/>
      <c r="E332" s="105"/>
      <c r="J332" s="38">
        <f>SUM(J9:J327)</f>
        <v>238320457.31999952</v>
      </c>
      <c r="K332" s="14"/>
      <c r="L332" s="14"/>
      <c r="M332" s="39"/>
      <c r="N332" s="14"/>
      <c r="O332" s="14"/>
      <c r="P332" s="41"/>
      <c r="Q332" s="14"/>
      <c r="R332" s="14"/>
      <c r="S332" s="217" t="s">
        <v>727</v>
      </c>
      <c r="T332" s="218"/>
      <c r="U332" s="219"/>
      <c r="V332" s="125">
        <f>SUM(V9:V327)</f>
        <v>1286892961.1766663</v>
      </c>
      <c r="W332" s="125">
        <f>SUM(W9:W327)</f>
        <v>219579125.84039989</v>
      </c>
      <c r="X332" s="58">
        <f>SUM(X9:X331)</f>
        <v>1548258767</v>
      </c>
      <c r="AA332" s="137"/>
      <c r="AB332" s="140">
        <f>SUM(AB9:AB331)</f>
        <v>30786657</v>
      </c>
      <c r="AC332" s="61"/>
      <c r="AD332" s="62">
        <f>SUM(AD9:AD327)</f>
        <v>67708720</v>
      </c>
      <c r="AE332" s="63"/>
      <c r="AF332" s="63">
        <f>SUM(AF9:AF324)</f>
        <v>37823740</v>
      </c>
      <c r="AG332" s="63"/>
      <c r="AH332" s="63">
        <f>SUM(AH9:AH324)</f>
        <v>175156300</v>
      </c>
      <c r="AI332" s="63"/>
      <c r="AJ332" s="63">
        <f>SUM(AJ9:AJ324)</f>
        <v>131975600</v>
      </c>
      <c r="AK332" s="64"/>
      <c r="AL332" s="64">
        <f>SUM(AL9:AL324)</f>
        <v>121280000</v>
      </c>
      <c r="AM332" s="64"/>
      <c r="AN332" s="64">
        <f>SUM(AN9:AN324)</f>
        <v>47834800</v>
      </c>
      <c r="AO332" s="64"/>
      <c r="AP332" s="64">
        <f>SUM(AP9:AP324)</f>
        <v>19200000</v>
      </c>
      <c r="AQ332" s="65"/>
      <c r="AR332" s="66">
        <f>SUM(AR9:AR324)</f>
        <v>35700000</v>
      </c>
      <c r="AS332" s="67"/>
      <c r="AT332" s="68">
        <f>SUM(AT9:AT324)</f>
        <v>99690000</v>
      </c>
      <c r="AU332" s="69"/>
      <c r="AV332" s="70">
        <f>SUM(AV9:AV324)</f>
        <v>48700000</v>
      </c>
      <c r="AW332" s="71"/>
      <c r="AX332" s="72">
        <f>SUM(AX9:AX324)</f>
        <v>121217500</v>
      </c>
      <c r="AY332" s="72"/>
      <c r="AZ332" s="72">
        <f>SUM(AZ9:AZ324)</f>
        <v>14490950</v>
      </c>
      <c r="BA332" s="72"/>
      <c r="BB332" s="72">
        <f>SUM(BB9:BB324)</f>
        <v>5970000</v>
      </c>
      <c r="BC332" s="73"/>
      <c r="BD332" s="74">
        <f>SUM(BD9:BD324)</f>
        <v>365404500</v>
      </c>
      <c r="BE332" s="74"/>
      <c r="BF332" s="74">
        <f>SUM(BF9:BF324)</f>
        <v>182590000</v>
      </c>
      <c r="BG332" s="74"/>
      <c r="BH332" s="109">
        <f>SUM(BH9:BH324)</f>
        <v>42730000</v>
      </c>
    </row>
    <row r="333" spans="1:62" ht="29.4" customHeight="1" thickBot="1" x14ac:dyDescent="0.35">
      <c r="S333" s="220"/>
      <c r="T333" s="221"/>
      <c r="U333" s="222"/>
      <c r="V333" s="15">
        <f t="shared" si="238"/>
        <v>0</v>
      </c>
      <c r="W333" s="15">
        <f t="shared" si="239"/>
        <v>0</v>
      </c>
      <c r="X333" s="59">
        <f>AD332+AF332+AH332+AJ332+AL332+AN332+AP332+AR332+AT332+AV332+AX332+AZ332+BB332+BD332+BF332+BH332+AB332</f>
        <v>1548258767</v>
      </c>
      <c r="Z333" s="60"/>
      <c r="AA333" s="256" t="s">
        <v>728</v>
      </c>
      <c r="AB333" s="257"/>
      <c r="AC333" s="226" t="s">
        <v>728</v>
      </c>
      <c r="AD333" s="227"/>
      <c r="AE333" s="228" t="s">
        <v>728</v>
      </c>
      <c r="AF333" s="229"/>
      <c r="AG333" s="228" t="s">
        <v>728</v>
      </c>
      <c r="AH333" s="229"/>
      <c r="AI333" s="228" t="s">
        <v>728</v>
      </c>
      <c r="AJ333" s="229"/>
      <c r="AK333" s="214" t="s">
        <v>728</v>
      </c>
      <c r="AL333" s="215"/>
      <c r="AM333" s="214" t="s">
        <v>728</v>
      </c>
      <c r="AN333" s="215"/>
      <c r="AO333" s="214" t="s">
        <v>728</v>
      </c>
      <c r="AP333" s="215"/>
      <c r="AQ333" s="206" t="s">
        <v>728</v>
      </c>
      <c r="AR333" s="207"/>
      <c r="AS333" s="208" t="s">
        <v>728</v>
      </c>
      <c r="AT333" s="209"/>
      <c r="AU333" s="210" t="s">
        <v>728</v>
      </c>
      <c r="AV333" s="211"/>
      <c r="AW333" s="212" t="s">
        <v>728</v>
      </c>
      <c r="AX333" s="213"/>
      <c r="AY333" s="212" t="s">
        <v>728</v>
      </c>
      <c r="AZ333" s="213"/>
      <c r="BA333" s="212" t="s">
        <v>728</v>
      </c>
      <c r="BB333" s="213"/>
      <c r="BC333" s="204" t="s">
        <v>729</v>
      </c>
      <c r="BD333" s="216"/>
      <c r="BE333" s="204" t="s">
        <v>729</v>
      </c>
      <c r="BF333" s="216"/>
      <c r="BG333" s="204" t="s">
        <v>729</v>
      </c>
      <c r="BH333" s="205"/>
    </row>
    <row r="334" spans="1:62" ht="48" customHeight="1" x14ac:dyDescent="0.3">
      <c r="S334" s="223" t="s">
        <v>730</v>
      </c>
      <c r="T334" s="224"/>
      <c r="U334" s="225"/>
      <c r="V334" s="15">
        <f>SUBTOTAL(9,V333)</f>
        <v>0</v>
      </c>
      <c r="W334" s="15">
        <f t="shared" si="239"/>
        <v>0</v>
      </c>
      <c r="X334" s="77">
        <f>AD334+AF334+AH334+AJ334+AL334+AN334+AP334+AR334+AT334+AV334+AX334+AZ334+BB334+BD334+BF334+BH334+AB334</f>
        <v>1526137000</v>
      </c>
      <c r="Y334" s="78"/>
      <c r="Z334" s="79"/>
      <c r="AA334" s="138"/>
      <c r="AB334" s="141">
        <v>30000000</v>
      </c>
      <c r="AC334" s="80"/>
      <c r="AD334" s="81">
        <v>70000000</v>
      </c>
      <c r="AE334" s="82"/>
      <c r="AF334" s="82">
        <v>38756000</v>
      </c>
      <c r="AG334" s="82"/>
      <c r="AH334" s="82">
        <v>148000000</v>
      </c>
      <c r="AI334" s="82"/>
      <c r="AJ334" s="82">
        <v>133586000</v>
      </c>
      <c r="AK334" s="83"/>
      <c r="AL334" s="83">
        <v>122000000</v>
      </c>
      <c r="AM334" s="83"/>
      <c r="AN334" s="83">
        <v>49900000</v>
      </c>
      <c r="AO334" s="83"/>
      <c r="AP334" s="83">
        <v>20000000</v>
      </c>
      <c r="AQ334" s="84"/>
      <c r="AR334" s="84">
        <v>40000000</v>
      </c>
      <c r="AS334" s="85"/>
      <c r="AT334" s="85">
        <v>100000000</v>
      </c>
      <c r="AU334" s="86"/>
      <c r="AV334" s="86">
        <v>50000000</v>
      </c>
      <c r="AW334" s="87"/>
      <c r="AX334" s="87">
        <v>122792000</v>
      </c>
      <c r="AY334" s="87"/>
      <c r="AZ334" s="87">
        <v>15000000</v>
      </c>
      <c r="BA334" s="87"/>
      <c r="BB334" s="87">
        <v>6000000</v>
      </c>
      <c r="BC334" s="88"/>
      <c r="BD334" s="88">
        <v>354103000</v>
      </c>
      <c r="BE334" s="88"/>
      <c r="BF334" s="88">
        <v>183000000</v>
      </c>
      <c r="BG334" s="88"/>
      <c r="BH334" s="110">
        <v>43000000</v>
      </c>
    </row>
    <row r="335" spans="1:62" ht="23.4" x14ac:dyDescent="0.3">
      <c r="S335" s="260"/>
      <c r="T335" s="261"/>
      <c r="U335" s="262"/>
      <c r="X335" s="113"/>
      <c r="AJ335" s="124"/>
    </row>
    <row r="336" spans="1:62" ht="14.4" x14ac:dyDescent="0.3">
      <c r="AC336" s="22"/>
    </row>
  </sheetData>
  <autoFilter ref="A8:BX333" xr:uid="{11E0AB30-F564-40D3-97E4-CAFA8367B1E8}"/>
  <mergeCells count="52">
    <mergeCell ref="AA333:AB333"/>
    <mergeCell ref="S7:V7"/>
    <mergeCell ref="S335:U335"/>
    <mergeCell ref="BC6:BH6"/>
    <mergeCell ref="BI6:BJ6"/>
    <mergeCell ref="BE7:BF7"/>
    <mergeCell ref="BG7:BH7"/>
    <mergeCell ref="AS7:AT7"/>
    <mergeCell ref="AY7:AZ7"/>
    <mergeCell ref="AW7:AX7"/>
    <mergeCell ref="BA7:BB7"/>
    <mergeCell ref="BC7:BD7"/>
    <mergeCell ref="AU7:AV7"/>
    <mergeCell ref="AK6:AP6"/>
    <mergeCell ref="AW6:BB6"/>
    <mergeCell ref="AS6:AT6"/>
    <mergeCell ref="AQ6:AR6"/>
    <mergeCell ref="AU6:AV6"/>
    <mergeCell ref="M7:O7"/>
    <mergeCell ref="AM7:AN7"/>
    <mergeCell ref="AO7:AP7"/>
    <mergeCell ref="AQ7:AR7"/>
    <mergeCell ref="AK7:AL7"/>
    <mergeCell ref="P7:R7"/>
    <mergeCell ref="S332:U333"/>
    <mergeCell ref="S334:U334"/>
    <mergeCell ref="AC333:AD333"/>
    <mergeCell ref="AE333:AF333"/>
    <mergeCell ref="A4:E4"/>
    <mergeCell ref="A6:E6"/>
    <mergeCell ref="AE7:AF7"/>
    <mergeCell ref="AC7:AD7"/>
    <mergeCell ref="A7:A8"/>
    <mergeCell ref="B7:F7"/>
    <mergeCell ref="AE6:AJ6"/>
    <mergeCell ref="AG7:AH7"/>
    <mergeCell ref="AI7:AJ7"/>
    <mergeCell ref="AG333:AH333"/>
    <mergeCell ref="AI333:AJ333"/>
    <mergeCell ref="J7:L7"/>
    <mergeCell ref="AK333:AL333"/>
    <mergeCell ref="AM333:AN333"/>
    <mergeCell ref="AO333:AP333"/>
    <mergeCell ref="BA333:BB333"/>
    <mergeCell ref="BE333:BF333"/>
    <mergeCell ref="BC333:BD333"/>
    <mergeCell ref="BG333:BH333"/>
    <mergeCell ref="AQ333:AR333"/>
    <mergeCell ref="AS333:AT333"/>
    <mergeCell ref="AU333:AV333"/>
    <mergeCell ref="AW333:AX333"/>
    <mergeCell ref="AY333:AZ3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DD8BA-3EE0-432F-B124-7E63E38456D8}">
  <dimension ref="A1:I363"/>
  <sheetViews>
    <sheetView tabSelected="1" zoomScale="55" zoomScaleNormal="55" workbookViewId="0">
      <selection activeCell="K8" sqref="K8"/>
    </sheetView>
  </sheetViews>
  <sheetFormatPr baseColWidth="10" defaultColWidth="11.44140625" defaultRowHeight="15" customHeight="1" x14ac:dyDescent="0.3"/>
  <cols>
    <col min="1" max="1" width="7.44140625" bestFit="1" customWidth="1"/>
    <col min="2" max="2" width="28.33203125" customWidth="1"/>
    <col min="3" max="3" width="60.5546875" customWidth="1"/>
    <col min="4" max="4" width="47.33203125" customWidth="1"/>
    <col min="5" max="5" width="18.6640625" customWidth="1"/>
    <col min="6" max="6" width="24.88671875" bestFit="1" customWidth="1"/>
    <col min="7" max="7" width="31.6640625" customWidth="1"/>
    <col min="8" max="8" width="21.33203125" customWidth="1"/>
    <col min="9" max="9" width="30.5546875" customWidth="1"/>
  </cols>
  <sheetData>
    <row r="1" spans="1:7" ht="95.4" customHeight="1" x14ac:dyDescent="0.3">
      <c r="A1" s="91"/>
      <c r="B1" s="91"/>
      <c r="C1" s="282" t="s">
        <v>734</v>
      </c>
      <c r="D1" s="283"/>
      <c r="E1" s="283"/>
      <c r="F1" s="283"/>
      <c r="G1" s="283"/>
    </row>
    <row r="2" spans="1:7" ht="26.4" customHeight="1" x14ac:dyDescent="0.3">
      <c r="A2" s="284" t="s">
        <v>731</v>
      </c>
      <c r="B2" s="285"/>
      <c r="C2" s="285"/>
      <c r="D2" s="285"/>
      <c r="E2" s="285"/>
      <c r="F2" s="285"/>
      <c r="G2" s="285"/>
    </row>
    <row r="3" spans="1:7" ht="15" customHeight="1" x14ac:dyDescent="0.3">
      <c r="A3" s="148" t="s">
        <v>39</v>
      </c>
      <c r="B3" s="148" t="s">
        <v>37</v>
      </c>
      <c r="C3" s="148" t="s">
        <v>40</v>
      </c>
      <c r="D3" s="147" t="s">
        <v>16</v>
      </c>
      <c r="E3" s="126" t="s">
        <v>41</v>
      </c>
      <c r="F3" s="126" t="s">
        <v>42</v>
      </c>
      <c r="G3" s="126" t="s">
        <v>732</v>
      </c>
    </row>
    <row r="4" spans="1:7" ht="15" customHeight="1" x14ac:dyDescent="0.3">
      <c r="A4" s="3">
        <v>1</v>
      </c>
      <c r="B4" s="2" t="s">
        <v>54</v>
      </c>
      <c r="C4" s="2" t="s">
        <v>56</v>
      </c>
      <c r="D4" s="2" t="s">
        <v>57</v>
      </c>
      <c r="E4">
        <v>1</v>
      </c>
      <c r="F4" t="s">
        <v>58</v>
      </c>
      <c r="G4" s="15">
        <v>13300</v>
      </c>
    </row>
    <row r="5" spans="1:7" ht="15" customHeight="1" x14ac:dyDescent="0.3">
      <c r="A5" s="3">
        <f t="shared" ref="A5:A68" si="0">1+A4</f>
        <v>2</v>
      </c>
      <c r="B5" s="2" t="s">
        <v>54</v>
      </c>
      <c r="C5" s="2" t="s">
        <v>59</v>
      </c>
      <c r="D5" s="2" t="s">
        <v>60</v>
      </c>
      <c r="E5">
        <v>1</v>
      </c>
      <c r="F5" t="s">
        <v>58</v>
      </c>
      <c r="G5" s="15">
        <v>17000</v>
      </c>
    </row>
    <row r="6" spans="1:7" ht="15" customHeight="1" x14ac:dyDescent="0.3">
      <c r="A6" s="3">
        <f t="shared" si="0"/>
        <v>3</v>
      </c>
      <c r="B6" s="2" t="s">
        <v>54</v>
      </c>
      <c r="C6" s="2" t="s">
        <v>61</v>
      </c>
      <c r="D6" s="2" t="s">
        <v>62</v>
      </c>
      <c r="E6">
        <v>1</v>
      </c>
      <c r="F6" t="s">
        <v>58</v>
      </c>
      <c r="G6" s="15">
        <v>17000</v>
      </c>
    </row>
    <row r="7" spans="1:7" ht="15" customHeight="1" x14ac:dyDescent="0.3">
      <c r="A7" s="3">
        <f t="shared" si="0"/>
        <v>4</v>
      </c>
      <c r="B7" s="2" t="s">
        <v>54</v>
      </c>
      <c r="C7" s="2" t="s">
        <v>63</v>
      </c>
      <c r="D7" s="2" t="s">
        <v>64</v>
      </c>
      <c r="E7">
        <v>1</v>
      </c>
      <c r="F7" t="s">
        <v>58</v>
      </c>
      <c r="G7" s="15">
        <v>14000</v>
      </c>
    </row>
    <row r="8" spans="1:7" ht="15" customHeight="1" x14ac:dyDescent="0.3">
      <c r="A8" s="3">
        <f t="shared" si="0"/>
        <v>5</v>
      </c>
      <c r="B8" s="2" t="s">
        <v>54</v>
      </c>
      <c r="C8" s="2" t="s">
        <v>65</v>
      </c>
      <c r="D8" s="2" t="s">
        <v>66</v>
      </c>
      <c r="E8">
        <v>1</v>
      </c>
      <c r="F8" t="s">
        <v>58</v>
      </c>
      <c r="G8" s="15">
        <v>13300</v>
      </c>
    </row>
    <row r="9" spans="1:7" ht="15" customHeight="1" x14ac:dyDescent="0.3">
      <c r="A9" s="3">
        <f t="shared" si="0"/>
        <v>6</v>
      </c>
      <c r="B9" s="2" t="s">
        <v>54</v>
      </c>
      <c r="C9" s="2" t="s">
        <v>67</v>
      </c>
      <c r="D9" s="2" t="s">
        <v>68</v>
      </c>
      <c r="E9">
        <v>1</v>
      </c>
      <c r="F9" t="s">
        <v>58</v>
      </c>
      <c r="G9" s="15">
        <v>21600</v>
      </c>
    </row>
    <row r="10" spans="1:7" ht="15" customHeight="1" x14ac:dyDescent="0.3">
      <c r="A10" s="3">
        <f t="shared" si="0"/>
        <v>7</v>
      </c>
      <c r="B10" s="2" t="s">
        <v>54</v>
      </c>
      <c r="C10" s="2" t="s">
        <v>69</v>
      </c>
      <c r="D10" s="2" t="s">
        <v>70</v>
      </c>
      <c r="E10">
        <v>1</v>
      </c>
      <c r="F10" t="s">
        <v>58</v>
      </c>
      <c r="G10" s="15">
        <v>13500</v>
      </c>
    </row>
    <row r="11" spans="1:7" ht="15" customHeight="1" x14ac:dyDescent="0.3">
      <c r="A11" s="3">
        <f t="shared" si="0"/>
        <v>8</v>
      </c>
      <c r="B11" s="2" t="s">
        <v>54</v>
      </c>
      <c r="C11" s="2" t="s">
        <v>71</v>
      </c>
      <c r="D11" s="2" t="s">
        <v>72</v>
      </c>
      <c r="E11">
        <v>1</v>
      </c>
      <c r="F11" t="s">
        <v>58</v>
      </c>
      <c r="G11" s="15">
        <v>25000</v>
      </c>
    </row>
    <row r="12" spans="1:7" ht="15" customHeight="1" x14ac:dyDescent="0.3">
      <c r="A12" s="3">
        <f t="shared" si="0"/>
        <v>9</v>
      </c>
      <c r="B12" s="2" t="s">
        <v>54</v>
      </c>
      <c r="C12" s="2" t="s">
        <v>73</v>
      </c>
      <c r="D12" s="2" t="s">
        <v>74</v>
      </c>
      <c r="E12">
        <v>1</v>
      </c>
      <c r="F12" t="s">
        <v>58</v>
      </c>
      <c r="G12" s="15">
        <v>27000</v>
      </c>
    </row>
    <row r="13" spans="1:7" ht="15" customHeight="1" x14ac:dyDescent="0.3">
      <c r="A13" s="3">
        <f t="shared" si="0"/>
        <v>10</v>
      </c>
      <c r="B13" s="2" t="s">
        <v>54</v>
      </c>
      <c r="C13" s="2" t="s">
        <v>75</v>
      </c>
      <c r="D13" s="2" t="s">
        <v>76</v>
      </c>
      <c r="E13">
        <v>1</v>
      </c>
      <c r="F13" t="s">
        <v>58</v>
      </c>
      <c r="G13" s="15">
        <v>27000</v>
      </c>
    </row>
    <row r="14" spans="1:7" ht="15" customHeight="1" x14ac:dyDescent="0.3">
      <c r="A14" s="3">
        <f t="shared" si="0"/>
        <v>11</v>
      </c>
      <c r="B14" s="2" t="s">
        <v>54</v>
      </c>
      <c r="C14" s="2" t="s">
        <v>77</v>
      </c>
      <c r="D14" s="2" t="s">
        <v>78</v>
      </c>
      <c r="E14">
        <v>1</v>
      </c>
      <c r="F14" t="s">
        <v>58</v>
      </c>
      <c r="G14" s="15">
        <v>31300</v>
      </c>
    </row>
    <row r="15" spans="1:7" ht="15" customHeight="1" x14ac:dyDescent="0.3">
      <c r="A15" s="3">
        <f t="shared" si="0"/>
        <v>12</v>
      </c>
      <c r="B15" s="2" t="s">
        <v>54</v>
      </c>
      <c r="C15" s="2" t="s">
        <v>79</v>
      </c>
      <c r="D15" s="2" t="s">
        <v>80</v>
      </c>
      <c r="E15">
        <v>1</v>
      </c>
      <c r="F15" t="s">
        <v>58</v>
      </c>
      <c r="G15" s="15">
        <v>1600</v>
      </c>
    </row>
    <row r="16" spans="1:7" ht="15" customHeight="1" x14ac:dyDescent="0.3">
      <c r="A16" s="3">
        <f t="shared" si="0"/>
        <v>13</v>
      </c>
      <c r="B16" s="2" t="s">
        <v>54</v>
      </c>
      <c r="C16" s="2" t="s">
        <v>79</v>
      </c>
      <c r="D16" s="2" t="s">
        <v>81</v>
      </c>
      <c r="E16">
        <v>1</v>
      </c>
      <c r="F16" t="s">
        <v>58</v>
      </c>
      <c r="G16" s="15">
        <v>2400</v>
      </c>
    </row>
    <row r="17" spans="1:7" ht="15" customHeight="1" x14ac:dyDescent="0.3">
      <c r="A17" s="3">
        <f t="shared" si="0"/>
        <v>14</v>
      </c>
      <c r="B17" s="2" t="s">
        <v>54</v>
      </c>
      <c r="C17" s="2" t="s">
        <v>82</v>
      </c>
      <c r="D17" s="2" t="s">
        <v>83</v>
      </c>
      <c r="E17">
        <v>1</v>
      </c>
      <c r="F17" t="s">
        <v>58</v>
      </c>
      <c r="G17" s="15">
        <v>14600</v>
      </c>
    </row>
    <row r="18" spans="1:7" ht="15" customHeight="1" x14ac:dyDescent="0.3">
      <c r="A18" s="3">
        <f t="shared" si="0"/>
        <v>15</v>
      </c>
      <c r="B18" s="2" t="s">
        <v>54</v>
      </c>
      <c r="C18" s="2" t="s">
        <v>84</v>
      </c>
      <c r="D18" s="2" t="s">
        <v>85</v>
      </c>
      <c r="E18">
        <v>1</v>
      </c>
      <c r="F18" t="s">
        <v>58</v>
      </c>
      <c r="G18" s="15">
        <v>13300</v>
      </c>
    </row>
    <row r="19" spans="1:7" ht="15" customHeight="1" x14ac:dyDescent="0.3">
      <c r="A19" s="3">
        <f t="shared" si="0"/>
        <v>16</v>
      </c>
      <c r="B19" s="2" t="s">
        <v>54</v>
      </c>
      <c r="C19" s="2" t="s">
        <v>86</v>
      </c>
      <c r="D19" s="2" t="s">
        <v>87</v>
      </c>
      <c r="E19">
        <v>1</v>
      </c>
      <c r="F19" t="s">
        <v>58</v>
      </c>
      <c r="G19" s="15">
        <v>13300</v>
      </c>
    </row>
    <row r="20" spans="1:7" ht="15" customHeight="1" x14ac:dyDescent="0.3">
      <c r="A20" s="3">
        <f t="shared" si="0"/>
        <v>17</v>
      </c>
      <c r="B20" s="2" t="s">
        <v>54</v>
      </c>
      <c r="C20" s="2" t="s">
        <v>88</v>
      </c>
      <c r="D20" s="2" t="s">
        <v>89</v>
      </c>
      <c r="E20">
        <v>1</v>
      </c>
      <c r="F20" t="s">
        <v>58</v>
      </c>
      <c r="G20" s="15">
        <v>14000</v>
      </c>
    </row>
    <row r="21" spans="1:7" ht="15" customHeight="1" x14ac:dyDescent="0.3">
      <c r="A21" s="3">
        <f t="shared" si="0"/>
        <v>18</v>
      </c>
      <c r="B21" s="2" t="s">
        <v>54</v>
      </c>
      <c r="C21" s="2" t="s">
        <v>90</v>
      </c>
      <c r="D21" s="2" t="s">
        <v>91</v>
      </c>
      <c r="E21">
        <v>1</v>
      </c>
      <c r="F21" t="s">
        <v>58</v>
      </c>
      <c r="G21" s="15">
        <v>14000</v>
      </c>
    </row>
    <row r="22" spans="1:7" ht="15" customHeight="1" x14ac:dyDescent="0.3">
      <c r="A22" s="3">
        <f t="shared" si="0"/>
        <v>19</v>
      </c>
      <c r="B22" s="2" t="s">
        <v>54</v>
      </c>
      <c r="C22" s="2" t="s">
        <v>92</v>
      </c>
      <c r="D22" s="2" t="s">
        <v>93</v>
      </c>
      <c r="E22">
        <v>1</v>
      </c>
      <c r="F22" t="s">
        <v>58</v>
      </c>
      <c r="G22" s="15">
        <v>46067</v>
      </c>
    </row>
    <row r="23" spans="1:7" ht="15" customHeight="1" x14ac:dyDescent="0.3">
      <c r="A23" s="3">
        <f t="shared" si="0"/>
        <v>20</v>
      </c>
      <c r="B23" s="2" t="s">
        <v>54</v>
      </c>
      <c r="C23" s="2" t="s">
        <v>94</v>
      </c>
      <c r="D23" s="2" t="s">
        <v>95</v>
      </c>
      <c r="E23">
        <v>1</v>
      </c>
      <c r="F23" t="s">
        <v>58</v>
      </c>
      <c r="G23" s="15">
        <v>35000</v>
      </c>
    </row>
    <row r="24" spans="1:7" ht="15" customHeight="1" x14ac:dyDescent="0.3">
      <c r="A24" s="3">
        <f t="shared" si="0"/>
        <v>21</v>
      </c>
      <c r="B24" s="2" t="s">
        <v>54</v>
      </c>
      <c r="C24" s="2" t="s">
        <v>96</v>
      </c>
      <c r="D24" s="2" t="s">
        <v>97</v>
      </c>
      <c r="E24">
        <v>1</v>
      </c>
      <c r="F24" t="s">
        <v>58</v>
      </c>
      <c r="G24" s="15">
        <v>40000</v>
      </c>
    </row>
    <row r="25" spans="1:7" ht="15" customHeight="1" x14ac:dyDescent="0.3">
      <c r="A25" s="3">
        <f t="shared" si="0"/>
        <v>22</v>
      </c>
      <c r="B25" s="2" t="s">
        <v>54</v>
      </c>
      <c r="C25" s="2" t="s">
        <v>98</v>
      </c>
      <c r="D25" s="2" t="s">
        <v>99</v>
      </c>
      <c r="E25">
        <v>1</v>
      </c>
      <c r="F25" t="s">
        <v>58</v>
      </c>
      <c r="G25" s="15">
        <v>40000</v>
      </c>
    </row>
    <row r="26" spans="1:7" ht="15" customHeight="1" x14ac:dyDescent="0.3">
      <c r="A26" s="3">
        <f t="shared" si="0"/>
        <v>23</v>
      </c>
      <c r="B26" s="2" t="s">
        <v>54</v>
      </c>
      <c r="C26" s="2" t="s">
        <v>100</v>
      </c>
      <c r="D26" s="2" t="s">
        <v>101</v>
      </c>
      <c r="E26">
        <v>1</v>
      </c>
      <c r="F26" t="s">
        <v>58</v>
      </c>
      <c r="G26" s="15">
        <v>40000</v>
      </c>
    </row>
    <row r="27" spans="1:7" ht="15" customHeight="1" x14ac:dyDescent="0.3">
      <c r="A27" s="3">
        <f t="shared" si="0"/>
        <v>24</v>
      </c>
      <c r="B27" s="2" t="s">
        <v>54</v>
      </c>
      <c r="C27" s="2" t="s">
        <v>102</v>
      </c>
      <c r="D27" s="2" t="s">
        <v>103</v>
      </c>
      <c r="E27">
        <v>1</v>
      </c>
      <c r="F27" t="s">
        <v>58</v>
      </c>
      <c r="G27" s="15">
        <v>40000</v>
      </c>
    </row>
    <row r="28" spans="1:7" ht="15" customHeight="1" x14ac:dyDescent="0.3">
      <c r="A28" s="3">
        <f t="shared" si="0"/>
        <v>25</v>
      </c>
      <c r="B28" s="2" t="s">
        <v>54</v>
      </c>
      <c r="C28" s="2" t="s">
        <v>105</v>
      </c>
      <c r="D28" s="2" t="s">
        <v>106</v>
      </c>
      <c r="E28">
        <v>1</v>
      </c>
      <c r="F28" t="s">
        <v>104</v>
      </c>
      <c r="G28" s="15">
        <v>1700000</v>
      </c>
    </row>
    <row r="29" spans="1:7" ht="15" customHeight="1" x14ac:dyDescent="0.3">
      <c r="A29" s="3">
        <f t="shared" si="0"/>
        <v>26</v>
      </c>
      <c r="B29" s="2" t="s">
        <v>54</v>
      </c>
      <c r="C29" s="2" t="s">
        <v>107</v>
      </c>
      <c r="D29" s="2" t="s">
        <v>108</v>
      </c>
      <c r="E29">
        <v>1</v>
      </c>
      <c r="F29" t="s">
        <v>104</v>
      </c>
      <c r="G29" s="15">
        <v>60000</v>
      </c>
    </row>
    <row r="30" spans="1:7" ht="15" customHeight="1" x14ac:dyDescent="0.3">
      <c r="A30" s="3">
        <f t="shared" si="0"/>
        <v>27</v>
      </c>
      <c r="B30" s="2" t="s">
        <v>109</v>
      </c>
      <c r="C30" s="2" t="s">
        <v>110</v>
      </c>
      <c r="D30" s="2" t="s">
        <v>111</v>
      </c>
      <c r="E30">
        <v>1</v>
      </c>
      <c r="F30" t="s">
        <v>112</v>
      </c>
      <c r="G30" s="15">
        <v>2500000</v>
      </c>
    </row>
    <row r="31" spans="1:7" ht="15" customHeight="1" x14ac:dyDescent="0.3">
      <c r="A31" s="3">
        <f t="shared" si="0"/>
        <v>28</v>
      </c>
      <c r="B31" s="2" t="s">
        <v>109</v>
      </c>
      <c r="C31" s="2" t="s">
        <v>113</v>
      </c>
      <c r="D31" s="2" t="s">
        <v>114</v>
      </c>
      <c r="E31">
        <v>1</v>
      </c>
      <c r="F31" t="s">
        <v>115</v>
      </c>
      <c r="G31" s="15">
        <v>128000</v>
      </c>
    </row>
    <row r="32" spans="1:7" ht="15" customHeight="1" x14ac:dyDescent="0.3">
      <c r="A32" s="3">
        <f t="shared" si="0"/>
        <v>29</v>
      </c>
      <c r="B32" s="2" t="s">
        <v>109</v>
      </c>
      <c r="C32" s="2" t="s">
        <v>116</v>
      </c>
      <c r="D32" s="2" t="s">
        <v>117</v>
      </c>
      <c r="E32">
        <v>1</v>
      </c>
      <c r="F32" t="s">
        <v>118</v>
      </c>
      <c r="G32" s="15">
        <v>13000</v>
      </c>
    </row>
    <row r="33" spans="1:7" ht="15" customHeight="1" x14ac:dyDescent="0.3">
      <c r="A33" s="3">
        <f t="shared" si="0"/>
        <v>30</v>
      </c>
      <c r="B33" s="2" t="s">
        <v>109</v>
      </c>
      <c r="C33" s="2" t="s">
        <v>119</v>
      </c>
      <c r="D33" s="2" t="s">
        <v>120</v>
      </c>
      <c r="E33">
        <v>1</v>
      </c>
      <c r="F33" t="s">
        <v>115</v>
      </c>
      <c r="G33" s="15">
        <v>3000000</v>
      </c>
    </row>
    <row r="34" spans="1:7" ht="15" customHeight="1" x14ac:dyDescent="0.3">
      <c r="A34" s="3">
        <f t="shared" si="0"/>
        <v>31</v>
      </c>
      <c r="B34" s="2" t="s">
        <v>109</v>
      </c>
      <c r="C34" s="2" t="s">
        <v>121</v>
      </c>
      <c r="D34" s="2" t="s">
        <v>120</v>
      </c>
      <c r="E34">
        <v>1</v>
      </c>
      <c r="F34" t="s">
        <v>115</v>
      </c>
      <c r="G34" s="15">
        <v>5000000</v>
      </c>
    </row>
    <row r="35" spans="1:7" ht="15" customHeight="1" x14ac:dyDescent="0.3">
      <c r="A35" s="3">
        <f t="shared" si="0"/>
        <v>32</v>
      </c>
      <c r="B35" s="2" t="s">
        <v>109</v>
      </c>
      <c r="C35" s="2" t="s">
        <v>122</v>
      </c>
      <c r="D35" s="2" t="s">
        <v>120</v>
      </c>
      <c r="E35">
        <v>1</v>
      </c>
      <c r="F35" t="s">
        <v>115</v>
      </c>
      <c r="G35" s="15">
        <v>8000000</v>
      </c>
    </row>
    <row r="36" spans="1:7" ht="15" customHeight="1" x14ac:dyDescent="0.3">
      <c r="A36" s="3">
        <f t="shared" si="0"/>
        <v>33</v>
      </c>
      <c r="B36" s="2" t="s">
        <v>109</v>
      </c>
      <c r="C36" s="2" t="s">
        <v>123</v>
      </c>
      <c r="D36" s="2" t="s">
        <v>124</v>
      </c>
      <c r="E36">
        <v>1</v>
      </c>
      <c r="F36" t="s">
        <v>112</v>
      </c>
      <c r="G36" s="15">
        <v>2500000</v>
      </c>
    </row>
    <row r="37" spans="1:7" ht="15" customHeight="1" x14ac:dyDescent="0.3">
      <c r="A37" s="3">
        <f t="shared" si="0"/>
        <v>34</v>
      </c>
      <c r="B37" s="2" t="s">
        <v>109</v>
      </c>
      <c r="C37" s="2" t="s">
        <v>125</v>
      </c>
      <c r="D37" s="2" t="s">
        <v>126</v>
      </c>
      <c r="E37">
        <v>1</v>
      </c>
      <c r="F37" t="s">
        <v>112</v>
      </c>
      <c r="G37" s="15">
        <v>4800000</v>
      </c>
    </row>
    <row r="38" spans="1:7" ht="15" customHeight="1" x14ac:dyDescent="0.3">
      <c r="A38" s="3">
        <f t="shared" si="0"/>
        <v>35</v>
      </c>
      <c r="B38" s="2" t="s">
        <v>109</v>
      </c>
      <c r="C38" s="2" t="s">
        <v>127</v>
      </c>
      <c r="D38" s="2" t="s">
        <v>128</v>
      </c>
      <c r="E38">
        <v>1</v>
      </c>
      <c r="F38" t="s">
        <v>112</v>
      </c>
      <c r="G38" s="15">
        <v>9600000</v>
      </c>
    </row>
    <row r="39" spans="1:7" ht="15" customHeight="1" x14ac:dyDescent="0.3">
      <c r="A39" s="3">
        <f t="shared" si="0"/>
        <v>36</v>
      </c>
      <c r="B39" s="2" t="s">
        <v>109</v>
      </c>
      <c r="C39" s="2" t="s">
        <v>129</v>
      </c>
      <c r="D39" s="2" t="s">
        <v>130</v>
      </c>
      <c r="E39">
        <v>1</v>
      </c>
      <c r="F39" t="s">
        <v>112</v>
      </c>
      <c r="G39" s="15">
        <v>4800000</v>
      </c>
    </row>
    <row r="40" spans="1:7" ht="15" customHeight="1" x14ac:dyDescent="0.3">
      <c r="A40" s="3">
        <f t="shared" si="0"/>
        <v>37</v>
      </c>
      <c r="B40" s="2" t="s">
        <v>109</v>
      </c>
      <c r="C40" s="2" t="s">
        <v>131</v>
      </c>
      <c r="D40" s="2" t="s">
        <v>132</v>
      </c>
      <c r="E40">
        <v>1</v>
      </c>
      <c r="F40" t="s">
        <v>112</v>
      </c>
      <c r="G40" s="15">
        <v>8000000</v>
      </c>
    </row>
    <row r="41" spans="1:7" ht="15" customHeight="1" x14ac:dyDescent="0.3">
      <c r="A41" s="3">
        <f t="shared" si="0"/>
        <v>38</v>
      </c>
      <c r="B41" s="2" t="s">
        <v>109</v>
      </c>
      <c r="C41" s="2" t="s">
        <v>133</v>
      </c>
      <c r="D41" s="2" t="s">
        <v>134</v>
      </c>
      <c r="E41">
        <v>1</v>
      </c>
      <c r="F41" t="s">
        <v>112</v>
      </c>
      <c r="G41" s="15">
        <v>12800000</v>
      </c>
    </row>
    <row r="42" spans="1:7" ht="15" customHeight="1" x14ac:dyDescent="0.3">
      <c r="A42" s="3">
        <f t="shared" si="0"/>
        <v>39</v>
      </c>
      <c r="B42" s="2" t="s">
        <v>109</v>
      </c>
      <c r="C42" s="2" t="s">
        <v>135</v>
      </c>
      <c r="D42" s="2" t="s">
        <v>136</v>
      </c>
      <c r="E42">
        <v>1</v>
      </c>
      <c r="F42" t="s">
        <v>112</v>
      </c>
      <c r="G42" s="15">
        <v>1600000</v>
      </c>
    </row>
    <row r="43" spans="1:7" ht="15" customHeight="1" x14ac:dyDescent="0.3">
      <c r="A43" s="3">
        <f t="shared" si="0"/>
        <v>40</v>
      </c>
      <c r="B43" s="2" t="s">
        <v>109</v>
      </c>
      <c r="C43" s="2" t="s">
        <v>137</v>
      </c>
      <c r="D43" s="2" t="s">
        <v>138</v>
      </c>
      <c r="E43">
        <v>1</v>
      </c>
      <c r="F43" t="s">
        <v>112</v>
      </c>
      <c r="G43" s="15">
        <v>3200000</v>
      </c>
    </row>
    <row r="44" spans="1:7" ht="15" customHeight="1" x14ac:dyDescent="0.3">
      <c r="A44" s="3">
        <f t="shared" si="0"/>
        <v>41</v>
      </c>
      <c r="B44" s="2" t="s">
        <v>109</v>
      </c>
      <c r="C44" s="2" t="s">
        <v>139</v>
      </c>
      <c r="D44" s="97" t="s">
        <v>140</v>
      </c>
      <c r="E44">
        <v>1</v>
      </c>
      <c r="F44" t="s">
        <v>112</v>
      </c>
      <c r="G44" s="15">
        <v>5600000</v>
      </c>
    </row>
    <row r="45" spans="1:7" ht="15" customHeight="1" x14ac:dyDescent="0.3">
      <c r="A45" s="3">
        <f t="shared" si="0"/>
        <v>42</v>
      </c>
      <c r="B45" s="2" t="s">
        <v>109</v>
      </c>
      <c r="C45" s="2" t="s">
        <v>141</v>
      </c>
      <c r="D45" s="2" t="s">
        <v>142</v>
      </c>
      <c r="E45">
        <v>1</v>
      </c>
      <c r="F45" t="s">
        <v>112</v>
      </c>
      <c r="G45" s="15">
        <v>500000</v>
      </c>
    </row>
    <row r="46" spans="1:7" ht="15" customHeight="1" x14ac:dyDescent="0.3">
      <c r="A46" s="3">
        <f t="shared" si="0"/>
        <v>43</v>
      </c>
      <c r="B46" s="2" t="s">
        <v>109</v>
      </c>
      <c r="C46" s="2" t="s">
        <v>143</v>
      </c>
      <c r="D46" s="2" t="s">
        <v>144</v>
      </c>
      <c r="E46">
        <v>1</v>
      </c>
      <c r="F46" t="s">
        <v>112</v>
      </c>
      <c r="G46" s="15">
        <v>1000000</v>
      </c>
    </row>
    <row r="47" spans="1:7" ht="15" customHeight="1" x14ac:dyDescent="0.3">
      <c r="A47" s="3">
        <f t="shared" si="0"/>
        <v>44</v>
      </c>
      <c r="B47" s="2" t="s">
        <v>109</v>
      </c>
      <c r="C47" s="2" t="s">
        <v>145</v>
      </c>
      <c r="D47" s="2" t="s">
        <v>146</v>
      </c>
      <c r="E47">
        <v>1</v>
      </c>
      <c r="F47" t="s">
        <v>112</v>
      </c>
      <c r="G47" s="15">
        <v>1500000</v>
      </c>
    </row>
    <row r="48" spans="1:7" ht="15" customHeight="1" x14ac:dyDescent="0.3">
      <c r="A48" s="3">
        <f t="shared" si="0"/>
        <v>45</v>
      </c>
      <c r="B48" s="2" t="s">
        <v>109</v>
      </c>
      <c r="C48" s="2" t="s">
        <v>147</v>
      </c>
      <c r="D48" s="2" t="s">
        <v>148</v>
      </c>
      <c r="E48">
        <v>1</v>
      </c>
      <c r="F48" t="s">
        <v>149</v>
      </c>
      <c r="G48" s="15">
        <v>2500000</v>
      </c>
    </row>
    <row r="49" spans="1:7" ht="15" customHeight="1" x14ac:dyDescent="0.3">
      <c r="A49" s="3">
        <f t="shared" si="0"/>
        <v>46</v>
      </c>
      <c r="B49" s="2" t="s">
        <v>109</v>
      </c>
      <c r="C49" s="2" t="s">
        <v>150</v>
      </c>
      <c r="D49" s="2" t="s">
        <v>151</v>
      </c>
      <c r="E49">
        <v>1</v>
      </c>
      <c r="F49" t="s">
        <v>112</v>
      </c>
      <c r="G49" s="15">
        <v>700000</v>
      </c>
    </row>
    <row r="50" spans="1:7" ht="15" customHeight="1" x14ac:dyDescent="0.3">
      <c r="A50" s="3">
        <f t="shared" si="0"/>
        <v>47</v>
      </c>
      <c r="B50" s="2" t="s">
        <v>109</v>
      </c>
      <c r="C50" s="2" t="s">
        <v>152</v>
      </c>
      <c r="D50" s="2" t="s">
        <v>153</v>
      </c>
      <c r="E50">
        <v>1</v>
      </c>
      <c r="F50" t="s">
        <v>149</v>
      </c>
      <c r="G50" s="15">
        <v>12000000</v>
      </c>
    </row>
    <row r="51" spans="1:7" ht="15" customHeight="1" x14ac:dyDescent="0.3">
      <c r="A51" s="3">
        <f t="shared" si="0"/>
        <v>48</v>
      </c>
      <c r="B51" s="2" t="s">
        <v>109</v>
      </c>
      <c r="C51" s="2" t="s">
        <v>152</v>
      </c>
      <c r="D51" s="2" t="s">
        <v>154</v>
      </c>
      <c r="E51">
        <v>1</v>
      </c>
      <c r="F51" t="s">
        <v>112</v>
      </c>
      <c r="G51" s="15">
        <v>2000000</v>
      </c>
    </row>
    <row r="52" spans="1:7" ht="15" customHeight="1" x14ac:dyDescent="0.3">
      <c r="A52" s="3">
        <f t="shared" si="0"/>
        <v>49</v>
      </c>
      <c r="B52" s="2" t="s">
        <v>109</v>
      </c>
      <c r="C52" s="2" t="s">
        <v>155</v>
      </c>
      <c r="D52" s="2" t="s">
        <v>156</v>
      </c>
      <c r="E52">
        <v>1</v>
      </c>
      <c r="F52" t="s">
        <v>157</v>
      </c>
      <c r="G52" s="15">
        <v>18000000</v>
      </c>
    </row>
    <row r="53" spans="1:7" ht="15" customHeight="1" x14ac:dyDescent="0.3">
      <c r="A53" s="3">
        <f t="shared" si="0"/>
        <v>50</v>
      </c>
      <c r="B53" s="2" t="s">
        <v>109</v>
      </c>
      <c r="C53" s="2" t="s">
        <v>155</v>
      </c>
      <c r="D53" s="2" t="s">
        <v>154</v>
      </c>
      <c r="E53">
        <v>1</v>
      </c>
      <c r="F53" t="s">
        <v>112</v>
      </c>
      <c r="G53" s="15">
        <v>3000000</v>
      </c>
    </row>
    <row r="54" spans="1:7" ht="15" customHeight="1" x14ac:dyDescent="0.3">
      <c r="A54" s="3">
        <f t="shared" si="0"/>
        <v>51</v>
      </c>
      <c r="B54" s="2" t="s">
        <v>109</v>
      </c>
      <c r="C54" s="2" t="s">
        <v>158</v>
      </c>
      <c r="D54" s="2" t="s">
        <v>159</v>
      </c>
      <c r="E54">
        <v>1</v>
      </c>
      <c r="F54" t="s">
        <v>149</v>
      </c>
      <c r="G54" s="15">
        <v>2400000</v>
      </c>
    </row>
    <row r="55" spans="1:7" ht="15" customHeight="1" x14ac:dyDescent="0.3">
      <c r="A55" s="3">
        <f t="shared" si="0"/>
        <v>52</v>
      </c>
      <c r="B55" s="2" t="s">
        <v>109</v>
      </c>
      <c r="C55" s="2" t="s">
        <v>160</v>
      </c>
      <c r="D55" s="2" t="s">
        <v>161</v>
      </c>
      <c r="E55">
        <v>1</v>
      </c>
      <c r="F55" t="s">
        <v>149</v>
      </c>
      <c r="G55" s="15">
        <v>4200000</v>
      </c>
    </row>
    <row r="56" spans="1:7" ht="15" customHeight="1" x14ac:dyDescent="0.3">
      <c r="A56" s="3">
        <f t="shared" si="0"/>
        <v>53</v>
      </c>
      <c r="B56" s="2" t="s">
        <v>109</v>
      </c>
      <c r="C56" s="2" t="s">
        <v>162</v>
      </c>
      <c r="D56" s="2" t="s">
        <v>163</v>
      </c>
      <c r="E56">
        <v>1</v>
      </c>
      <c r="F56" t="s">
        <v>149</v>
      </c>
      <c r="G56" s="15">
        <v>6000000</v>
      </c>
    </row>
    <row r="57" spans="1:7" ht="15" customHeight="1" x14ac:dyDescent="0.3">
      <c r="A57" s="3">
        <f t="shared" si="0"/>
        <v>54</v>
      </c>
      <c r="B57" s="2" t="s">
        <v>109</v>
      </c>
      <c r="C57" s="2" t="s">
        <v>164</v>
      </c>
      <c r="D57" s="2" t="s">
        <v>165</v>
      </c>
      <c r="E57">
        <v>1</v>
      </c>
      <c r="F57" t="s">
        <v>149</v>
      </c>
      <c r="G57" s="15">
        <v>12800000</v>
      </c>
    </row>
    <row r="58" spans="1:7" ht="15" customHeight="1" x14ac:dyDescent="0.3">
      <c r="A58" s="3">
        <f t="shared" si="0"/>
        <v>55</v>
      </c>
      <c r="B58" s="2" t="s">
        <v>109</v>
      </c>
      <c r="C58" s="2" t="s">
        <v>166</v>
      </c>
      <c r="D58" s="2" t="s">
        <v>167</v>
      </c>
      <c r="E58">
        <v>1</v>
      </c>
      <c r="F58" t="s">
        <v>149</v>
      </c>
      <c r="G58" s="15">
        <v>120000</v>
      </c>
    </row>
    <row r="59" spans="1:7" ht="15" customHeight="1" x14ac:dyDescent="0.3">
      <c r="A59" s="3">
        <f t="shared" si="0"/>
        <v>56</v>
      </c>
      <c r="B59" s="2" t="s">
        <v>109</v>
      </c>
      <c r="C59" s="2" t="s">
        <v>168</v>
      </c>
      <c r="D59" s="2" t="s">
        <v>169</v>
      </c>
      <c r="E59">
        <v>1</v>
      </c>
      <c r="F59" t="s">
        <v>149</v>
      </c>
      <c r="G59" s="15">
        <v>1700000</v>
      </c>
    </row>
    <row r="60" spans="1:7" ht="15" customHeight="1" x14ac:dyDescent="0.3">
      <c r="A60" s="3">
        <f t="shared" si="0"/>
        <v>57</v>
      </c>
      <c r="B60" s="2" t="s">
        <v>109</v>
      </c>
      <c r="C60" s="2" t="s">
        <v>170</v>
      </c>
      <c r="D60" s="2" t="s">
        <v>171</v>
      </c>
      <c r="E60">
        <v>1</v>
      </c>
      <c r="F60" t="s">
        <v>149</v>
      </c>
      <c r="G60" s="15">
        <v>128000</v>
      </c>
    </row>
    <row r="61" spans="1:7" ht="15" customHeight="1" x14ac:dyDescent="0.3">
      <c r="A61" s="3">
        <f t="shared" si="0"/>
        <v>58</v>
      </c>
      <c r="B61" s="2" t="s">
        <v>109</v>
      </c>
      <c r="C61" s="2" t="s">
        <v>172</v>
      </c>
      <c r="D61" s="2" t="s">
        <v>173</v>
      </c>
      <c r="E61">
        <v>1</v>
      </c>
      <c r="F61" t="s">
        <v>58</v>
      </c>
      <c r="G61" s="15">
        <v>250</v>
      </c>
    </row>
    <row r="62" spans="1:7" ht="15" customHeight="1" x14ac:dyDescent="0.3">
      <c r="A62" s="3">
        <f t="shared" si="0"/>
        <v>59</v>
      </c>
      <c r="B62" s="2" t="s">
        <v>109</v>
      </c>
      <c r="C62" s="2" t="s">
        <v>174</v>
      </c>
      <c r="D62" s="2" t="s">
        <v>175</v>
      </c>
      <c r="E62">
        <v>1</v>
      </c>
      <c r="F62" t="s">
        <v>149</v>
      </c>
      <c r="G62" s="15">
        <v>6800000</v>
      </c>
    </row>
    <row r="63" spans="1:7" ht="15" customHeight="1" x14ac:dyDescent="0.3">
      <c r="A63" s="3">
        <f t="shared" si="0"/>
        <v>60</v>
      </c>
      <c r="B63" s="2" t="s">
        <v>109</v>
      </c>
      <c r="C63" s="2" t="s">
        <v>176</v>
      </c>
      <c r="D63" s="2" t="s">
        <v>177</v>
      </c>
      <c r="E63">
        <v>1</v>
      </c>
      <c r="F63" t="s">
        <v>149</v>
      </c>
      <c r="G63" s="15">
        <v>5500000</v>
      </c>
    </row>
    <row r="64" spans="1:7" ht="15" customHeight="1" x14ac:dyDescent="0.3">
      <c r="A64" s="3">
        <f t="shared" si="0"/>
        <v>61</v>
      </c>
      <c r="B64" s="2" t="s">
        <v>109</v>
      </c>
      <c r="C64" s="2" t="s">
        <v>178</v>
      </c>
      <c r="D64" s="2" t="s">
        <v>179</v>
      </c>
      <c r="E64">
        <v>1</v>
      </c>
      <c r="F64" t="s">
        <v>149</v>
      </c>
      <c r="G64" s="15">
        <v>3840000</v>
      </c>
    </row>
    <row r="65" spans="1:7" ht="15" customHeight="1" x14ac:dyDescent="0.3">
      <c r="A65" s="3">
        <f t="shared" si="0"/>
        <v>62</v>
      </c>
      <c r="B65" s="2" t="s">
        <v>109</v>
      </c>
      <c r="C65" s="2" t="s">
        <v>180</v>
      </c>
      <c r="D65" s="2" t="s">
        <v>181</v>
      </c>
      <c r="E65">
        <v>1</v>
      </c>
      <c r="F65" t="s">
        <v>149</v>
      </c>
      <c r="G65" s="15">
        <v>11200000</v>
      </c>
    </row>
    <row r="66" spans="1:7" ht="15" customHeight="1" x14ac:dyDescent="0.3">
      <c r="A66" s="3">
        <f t="shared" si="0"/>
        <v>63</v>
      </c>
      <c r="B66" s="2" t="s">
        <v>109</v>
      </c>
      <c r="C66" s="2" t="s">
        <v>182</v>
      </c>
      <c r="D66" s="2" t="s">
        <v>183</v>
      </c>
      <c r="E66">
        <v>1</v>
      </c>
      <c r="F66" t="s">
        <v>149</v>
      </c>
      <c r="G66" s="15">
        <v>4000</v>
      </c>
    </row>
    <row r="67" spans="1:7" ht="15" customHeight="1" x14ac:dyDescent="0.3">
      <c r="A67" s="3">
        <f t="shared" si="0"/>
        <v>64</v>
      </c>
      <c r="B67" s="2" t="s">
        <v>109</v>
      </c>
      <c r="C67" s="2" t="s">
        <v>184</v>
      </c>
      <c r="D67" s="2" t="s">
        <v>185</v>
      </c>
      <c r="E67">
        <v>1</v>
      </c>
      <c r="F67" t="s">
        <v>149</v>
      </c>
      <c r="G67" s="15">
        <v>11200</v>
      </c>
    </row>
    <row r="68" spans="1:7" ht="15" customHeight="1" x14ac:dyDescent="0.3">
      <c r="A68" s="3">
        <f t="shared" si="0"/>
        <v>65</v>
      </c>
      <c r="B68" s="2" t="s">
        <v>109</v>
      </c>
      <c r="C68" s="2" t="s">
        <v>186</v>
      </c>
      <c r="D68" s="2" t="s">
        <v>187</v>
      </c>
      <c r="E68">
        <v>1</v>
      </c>
      <c r="F68" t="s">
        <v>149</v>
      </c>
      <c r="G68" s="15">
        <v>24000</v>
      </c>
    </row>
    <row r="69" spans="1:7" ht="15" customHeight="1" x14ac:dyDescent="0.3">
      <c r="A69" s="3">
        <f t="shared" ref="A69:A132" si="1">1+A68</f>
        <v>66</v>
      </c>
      <c r="B69" s="2" t="s">
        <v>109</v>
      </c>
      <c r="C69" s="2" t="s">
        <v>188</v>
      </c>
      <c r="D69" s="2" t="s">
        <v>189</v>
      </c>
      <c r="E69">
        <v>1</v>
      </c>
      <c r="F69" t="s">
        <v>190</v>
      </c>
      <c r="G69" s="15">
        <v>600000</v>
      </c>
    </row>
    <row r="70" spans="1:7" ht="15" customHeight="1" x14ac:dyDescent="0.3">
      <c r="A70" s="3">
        <f t="shared" si="1"/>
        <v>67</v>
      </c>
      <c r="B70" s="2" t="s">
        <v>109</v>
      </c>
      <c r="C70" s="2" t="s">
        <v>191</v>
      </c>
      <c r="D70" s="2" t="s">
        <v>192</v>
      </c>
      <c r="E70">
        <v>1</v>
      </c>
      <c r="F70" t="s">
        <v>190</v>
      </c>
      <c r="G70" s="15">
        <v>900000</v>
      </c>
    </row>
    <row r="71" spans="1:7" ht="15" customHeight="1" x14ac:dyDescent="0.3">
      <c r="A71" s="3">
        <f t="shared" si="1"/>
        <v>68</v>
      </c>
      <c r="B71" s="2" t="s">
        <v>109</v>
      </c>
      <c r="C71" s="2" t="s">
        <v>193</v>
      </c>
      <c r="D71" s="2" t="s">
        <v>194</v>
      </c>
      <c r="E71">
        <v>1</v>
      </c>
      <c r="F71" t="s">
        <v>190</v>
      </c>
      <c r="G71" s="15">
        <v>730000</v>
      </c>
    </row>
    <row r="72" spans="1:7" ht="15" customHeight="1" x14ac:dyDescent="0.3">
      <c r="A72" s="3">
        <f t="shared" si="1"/>
        <v>69</v>
      </c>
      <c r="B72" s="2" t="s">
        <v>109</v>
      </c>
      <c r="C72" s="2" t="s">
        <v>195</v>
      </c>
      <c r="D72" s="2" t="s">
        <v>196</v>
      </c>
      <c r="E72">
        <v>1</v>
      </c>
      <c r="F72" t="s">
        <v>197</v>
      </c>
      <c r="G72" s="15">
        <v>1920000</v>
      </c>
    </row>
    <row r="73" spans="1:7" ht="15" customHeight="1" x14ac:dyDescent="0.3">
      <c r="A73" s="3">
        <f t="shared" si="1"/>
        <v>70</v>
      </c>
      <c r="B73" s="2" t="s">
        <v>109</v>
      </c>
      <c r="C73" s="2" t="s">
        <v>198</v>
      </c>
      <c r="D73" s="2" t="s">
        <v>199</v>
      </c>
      <c r="E73">
        <v>1</v>
      </c>
      <c r="F73" t="s">
        <v>197</v>
      </c>
      <c r="G73" s="15">
        <v>2400000</v>
      </c>
    </row>
    <row r="74" spans="1:7" ht="15" customHeight="1" x14ac:dyDescent="0.3">
      <c r="A74" s="3">
        <f t="shared" si="1"/>
        <v>71</v>
      </c>
      <c r="B74" s="2" t="s">
        <v>109</v>
      </c>
      <c r="C74" s="2" t="s">
        <v>200</v>
      </c>
      <c r="D74" s="2" t="s">
        <v>201</v>
      </c>
      <c r="E74">
        <v>1</v>
      </c>
      <c r="F74" t="s">
        <v>197</v>
      </c>
      <c r="G74" s="15">
        <v>3840000</v>
      </c>
    </row>
    <row r="75" spans="1:7" ht="15" customHeight="1" x14ac:dyDescent="0.3">
      <c r="A75" s="3">
        <f t="shared" si="1"/>
        <v>72</v>
      </c>
      <c r="B75" s="2" t="s">
        <v>109</v>
      </c>
      <c r="C75" s="2" t="s">
        <v>202</v>
      </c>
      <c r="D75" s="2" t="s">
        <v>203</v>
      </c>
      <c r="E75">
        <v>1</v>
      </c>
      <c r="F75" t="s">
        <v>197</v>
      </c>
      <c r="G75" s="15">
        <v>4480000</v>
      </c>
    </row>
    <row r="76" spans="1:7" ht="15" customHeight="1" x14ac:dyDescent="0.3">
      <c r="A76" s="3">
        <f t="shared" si="1"/>
        <v>73</v>
      </c>
      <c r="B76" s="2" t="s">
        <v>109</v>
      </c>
      <c r="C76" s="2" t="s">
        <v>204</v>
      </c>
      <c r="D76" s="2" t="s">
        <v>205</v>
      </c>
      <c r="E76">
        <v>1</v>
      </c>
      <c r="F76" t="s">
        <v>206</v>
      </c>
      <c r="G76" s="15">
        <v>50000</v>
      </c>
    </row>
    <row r="77" spans="1:7" ht="15" customHeight="1" x14ac:dyDescent="0.3">
      <c r="A77" s="3">
        <f t="shared" si="1"/>
        <v>74</v>
      </c>
      <c r="B77" s="2" t="s">
        <v>109</v>
      </c>
      <c r="C77" s="2" t="s">
        <v>207</v>
      </c>
      <c r="D77" s="2" t="s">
        <v>208</v>
      </c>
      <c r="E77">
        <v>1</v>
      </c>
      <c r="F77" t="s">
        <v>209</v>
      </c>
      <c r="G77" s="15">
        <v>342720</v>
      </c>
    </row>
    <row r="78" spans="1:7" ht="15" customHeight="1" x14ac:dyDescent="0.3">
      <c r="A78" s="3">
        <f t="shared" si="1"/>
        <v>75</v>
      </c>
      <c r="B78" s="2" t="s">
        <v>109</v>
      </c>
      <c r="C78" s="2" t="s">
        <v>210</v>
      </c>
      <c r="D78" s="2" t="s">
        <v>211</v>
      </c>
      <c r="E78">
        <v>1</v>
      </c>
      <c r="F78" t="s">
        <v>58</v>
      </c>
      <c r="G78" s="15">
        <v>30000</v>
      </c>
    </row>
    <row r="79" spans="1:7" ht="15" customHeight="1" x14ac:dyDescent="0.3">
      <c r="A79" s="3">
        <f t="shared" si="1"/>
        <v>76</v>
      </c>
      <c r="B79" s="2" t="s">
        <v>109</v>
      </c>
      <c r="C79" s="2" t="s">
        <v>212</v>
      </c>
      <c r="D79" s="2" t="s">
        <v>213</v>
      </c>
      <c r="E79">
        <v>1</v>
      </c>
      <c r="F79" t="s">
        <v>58</v>
      </c>
      <c r="G79" s="15">
        <v>150000</v>
      </c>
    </row>
    <row r="80" spans="1:7" ht="15" customHeight="1" x14ac:dyDescent="0.3">
      <c r="A80" s="3">
        <f t="shared" si="1"/>
        <v>77</v>
      </c>
      <c r="B80" s="2" t="s">
        <v>109</v>
      </c>
      <c r="C80" s="2" t="s">
        <v>214</v>
      </c>
      <c r="D80" s="2" t="s">
        <v>215</v>
      </c>
      <c r="E80">
        <v>1</v>
      </c>
      <c r="F80" t="s">
        <v>58</v>
      </c>
      <c r="G80" s="15">
        <v>340000</v>
      </c>
    </row>
    <row r="81" spans="1:7" ht="15" customHeight="1" x14ac:dyDescent="0.3">
      <c r="A81" s="3">
        <f t="shared" si="1"/>
        <v>78</v>
      </c>
      <c r="B81" s="2" t="s">
        <v>109</v>
      </c>
      <c r="C81" s="2" t="s">
        <v>216</v>
      </c>
      <c r="D81" s="2" t="s">
        <v>217</v>
      </c>
      <c r="E81">
        <v>1</v>
      </c>
      <c r="F81" t="s">
        <v>58</v>
      </c>
      <c r="G81" s="15">
        <v>280000</v>
      </c>
    </row>
    <row r="82" spans="1:7" ht="15" customHeight="1" x14ac:dyDescent="0.3">
      <c r="A82" s="3">
        <f t="shared" si="1"/>
        <v>79</v>
      </c>
      <c r="B82" s="2" t="s">
        <v>109</v>
      </c>
      <c r="C82" s="2" t="s">
        <v>218</v>
      </c>
      <c r="D82" s="2" t="s">
        <v>219</v>
      </c>
      <c r="E82">
        <v>1</v>
      </c>
      <c r="F82" t="s">
        <v>58</v>
      </c>
      <c r="G82" s="15">
        <v>280000</v>
      </c>
    </row>
    <row r="83" spans="1:7" ht="15" customHeight="1" x14ac:dyDescent="0.3">
      <c r="A83" s="3">
        <f t="shared" si="1"/>
        <v>80</v>
      </c>
      <c r="B83" s="2" t="s">
        <v>109</v>
      </c>
      <c r="C83" s="2" t="s">
        <v>220</v>
      </c>
      <c r="D83" s="2" t="s">
        <v>221</v>
      </c>
      <c r="E83">
        <v>1</v>
      </c>
      <c r="F83" t="s">
        <v>222</v>
      </c>
      <c r="G83" s="15">
        <v>8000000</v>
      </c>
    </row>
    <row r="84" spans="1:7" ht="15" customHeight="1" x14ac:dyDescent="0.3">
      <c r="A84" s="3">
        <f t="shared" si="1"/>
        <v>81</v>
      </c>
      <c r="B84" s="2" t="s">
        <v>109</v>
      </c>
      <c r="C84" s="2" t="s">
        <v>223</v>
      </c>
      <c r="D84" s="2" t="s">
        <v>224</v>
      </c>
      <c r="E84">
        <v>1</v>
      </c>
      <c r="F84" t="s">
        <v>118</v>
      </c>
      <c r="G84" s="15">
        <v>700000</v>
      </c>
    </row>
    <row r="85" spans="1:7" ht="15" customHeight="1" x14ac:dyDescent="0.3">
      <c r="A85" s="3">
        <f t="shared" si="1"/>
        <v>82</v>
      </c>
      <c r="B85" s="2" t="s">
        <v>109</v>
      </c>
      <c r="C85" s="2" t="s">
        <v>225</v>
      </c>
      <c r="D85" s="2" t="s">
        <v>226</v>
      </c>
      <c r="E85">
        <v>1</v>
      </c>
      <c r="F85" t="s">
        <v>227</v>
      </c>
      <c r="G85" s="15">
        <v>2880000</v>
      </c>
    </row>
    <row r="86" spans="1:7" ht="15" customHeight="1" x14ac:dyDescent="0.3">
      <c r="A86" s="3">
        <f t="shared" si="1"/>
        <v>83</v>
      </c>
      <c r="B86" s="2" t="s">
        <v>109</v>
      </c>
      <c r="C86" s="2" t="s">
        <v>228</v>
      </c>
      <c r="D86" s="2" t="s">
        <v>229</v>
      </c>
      <c r="E86">
        <v>1</v>
      </c>
      <c r="F86" t="s">
        <v>230</v>
      </c>
      <c r="G86" s="15">
        <v>80000</v>
      </c>
    </row>
    <row r="87" spans="1:7" ht="15" customHeight="1" x14ac:dyDescent="0.3">
      <c r="A87" s="3">
        <f t="shared" si="1"/>
        <v>84</v>
      </c>
      <c r="B87" s="2" t="s">
        <v>109</v>
      </c>
      <c r="C87" s="2" t="s">
        <v>231</v>
      </c>
      <c r="D87" s="2" t="s">
        <v>232</v>
      </c>
      <c r="E87">
        <v>1</v>
      </c>
      <c r="F87" t="s">
        <v>149</v>
      </c>
      <c r="G87" s="15">
        <v>80000</v>
      </c>
    </row>
    <row r="88" spans="1:7" ht="15" customHeight="1" x14ac:dyDescent="0.3">
      <c r="A88" s="3">
        <f t="shared" si="1"/>
        <v>85</v>
      </c>
      <c r="B88" s="2" t="s">
        <v>109</v>
      </c>
      <c r="C88" s="2" t="s">
        <v>233</v>
      </c>
      <c r="D88" s="2" t="s">
        <v>234</v>
      </c>
      <c r="E88">
        <v>1</v>
      </c>
      <c r="F88" t="s">
        <v>118</v>
      </c>
      <c r="G88" s="15">
        <v>1600000</v>
      </c>
    </row>
    <row r="89" spans="1:7" ht="15" customHeight="1" x14ac:dyDescent="0.3">
      <c r="A89" s="3">
        <f t="shared" si="1"/>
        <v>86</v>
      </c>
      <c r="B89" s="2" t="s">
        <v>109</v>
      </c>
      <c r="C89" s="2" t="s">
        <v>235</v>
      </c>
      <c r="D89" s="2" t="s">
        <v>236</v>
      </c>
      <c r="E89">
        <v>1</v>
      </c>
      <c r="F89" t="s">
        <v>118</v>
      </c>
      <c r="G89" s="15">
        <v>1200000</v>
      </c>
    </row>
    <row r="90" spans="1:7" ht="15" customHeight="1" x14ac:dyDescent="0.3">
      <c r="A90" s="3">
        <f t="shared" si="1"/>
        <v>87</v>
      </c>
      <c r="B90" s="2" t="s">
        <v>237</v>
      </c>
      <c r="C90" s="2" t="s">
        <v>238</v>
      </c>
      <c r="D90" s="2" t="s">
        <v>239</v>
      </c>
      <c r="E90">
        <v>1</v>
      </c>
      <c r="F90" t="s">
        <v>58</v>
      </c>
      <c r="G90" s="15">
        <v>960000</v>
      </c>
    </row>
    <row r="91" spans="1:7" ht="15" customHeight="1" x14ac:dyDescent="0.3">
      <c r="A91" s="3">
        <f t="shared" si="1"/>
        <v>88</v>
      </c>
      <c r="B91" s="2" t="s">
        <v>237</v>
      </c>
      <c r="C91" s="2" t="s">
        <v>240</v>
      </c>
      <c r="D91" s="2" t="s">
        <v>241</v>
      </c>
      <c r="E91">
        <v>1</v>
      </c>
      <c r="F91" t="s">
        <v>242</v>
      </c>
      <c r="G91" s="15">
        <v>50000</v>
      </c>
    </row>
    <row r="92" spans="1:7" ht="15" customHeight="1" x14ac:dyDescent="0.3">
      <c r="A92" s="3">
        <f t="shared" si="1"/>
        <v>89</v>
      </c>
      <c r="B92" s="2" t="s">
        <v>237</v>
      </c>
      <c r="C92" s="2" t="s">
        <v>243</v>
      </c>
      <c r="D92" s="2" t="s">
        <v>244</v>
      </c>
      <c r="E92">
        <v>1</v>
      </c>
      <c r="F92" t="s">
        <v>58</v>
      </c>
      <c r="G92" s="15">
        <v>200000</v>
      </c>
    </row>
    <row r="93" spans="1:7" ht="15" customHeight="1" x14ac:dyDescent="0.3">
      <c r="A93" s="3">
        <f t="shared" si="1"/>
        <v>90</v>
      </c>
      <c r="B93" s="2" t="s">
        <v>237</v>
      </c>
      <c r="C93" s="2" t="s">
        <v>245</v>
      </c>
      <c r="D93" s="2" t="s">
        <v>246</v>
      </c>
      <c r="E93">
        <v>1</v>
      </c>
      <c r="F93" t="s">
        <v>58</v>
      </c>
      <c r="G93" s="15">
        <v>380000</v>
      </c>
    </row>
    <row r="94" spans="1:7" ht="15" customHeight="1" x14ac:dyDescent="0.3">
      <c r="A94" s="3">
        <f t="shared" si="1"/>
        <v>91</v>
      </c>
      <c r="B94" s="2" t="s">
        <v>237</v>
      </c>
      <c r="C94" s="2" t="s">
        <v>247</v>
      </c>
      <c r="D94" s="2" t="s">
        <v>248</v>
      </c>
      <c r="E94">
        <v>1</v>
      </c>
      <c r="F94" t="s">
        <v>58</v>
      </c>
      <c r="G94" s="15">
        <v>480000</v>
      </c>
    </row>
    <row r="95" spans="1:7" ht="15" customHeight="1" x14ac:dyDescent="0.3">
      <c r="A95" s="3">
        <f t="shared" si="1"/>
        <v>92</v>
      </c>
      <c r="B95" s="2" t="s">
        <v>237</v>
      </c>
      <c r="C95" s="2" t="s">
        <v>249</v>
      </c>
      <c r="D95" s="2" t="s">
        <v>250</v>
      </c>
      <c r="E95">
        <v>1</v>
      </c>
      <c r="F95" t="s">
        <v>58</v>
      </c>
      <c r="G95" s="15">
        <v>480000</v>
      </c>
    </row>
    <row r="96" spans="1:7" ht="15" customHeight="1" x14ac:dyDescent="0.3">
      <c r="A96" s="3">
        <f t="shared" si="1"/>
        <v>93</v>
      </c>
      <c r="B96" s="2" t="s">
        <v>237</v>
      </c>
      <c r="C96" s="2" t="s">
        <v>251</v>
      </c>
      <c r="D96" s="2" t="s">
        <v>252</v>
      </c>
      <c r="E96">
        <v>1</v>
      </c>
      <c r="F96" t="s">
        <v>58</v>
      </c>
      <c r="G96" s="15">
        <v>48000</v>
      </c>
    </row>
    <row r="97" spans="1:7" ht="15" customHeight="1" x14ac:dyDescent="0.3">
      <c r="A97" s="3">
        <f t="shared" si="1"/>
        <v>94</v>
      </c>
      <c r="B97" s="2" t="s">
        <v>237</v>
      </c>
      <c r="C97" s="2" t="s">
        <v>253</v>
      </c>
      <c r="D97" s="2" t="s">
        <v>254</v>
      </c>
      <c r="E97">
        <v>1</v>
      </c>
      <c r="F97" t="s">
        <v>58</v>
      </c>
      <c r="G97" s="15">
        <v>3200</v>
      </c>
    </row>
    <row r="98" spans="1:7" ht="15" customHeight="1" x14ac:dyDescent="0.3">
      <c r="A98" s="3">
        <f t="shared" si="1"/>
        <v>95</v>
      </c>
      <c r="B98" s="2" t="s">
        <v>237</v>
      </c>
      <c r="C98" s="2" t="s">
        <v>255</v>
      </c>
      <c r="D98" s="2" t="s">
        <v>254</v>
      </c>
      <c r="E98">
        <v>1</v>
      </c>
      <c r="F98" t="s">
        <v>58</v>
      </c>
      <c r="G98" s="15">
        <v>4000</v>
      </c>
    </row>
    <row r="99" spans="1:7" ht="15" customHeight="1" x14ac:dyDescent="0.3">
      <c r="A99" s="3">
        <f t="shared" si="1"/>
        <v>96</v>
      </c>
      <c r="B99" s="2" t="s">
        <v>237</v>
      </c>
      <c r="C99" s="2" t="s">
        <v>256</v>
      </c>
      <c r="D99" s="2" t="s">
        <v>257</v>
      </c>
      <c r="E99">
        <v>1</v>
      </c>
      <c r="F99" t="s">
        <v>58</v>
      </c>
      <c r="G99" s="15">
        <v>9600</v>
      </c>
    </row>
    <row r="100" spans="1:7" ht="15" customHeight="1" x14ac:dyDescent="0.3">
      <c r="A100" s="3">
        <f t="shared" si="1"/>
        <v>97</v>
      </c>
      <c r="B100" s="2" t="s">
        <v>237</v>
      </c>
      <c r="C100" s="2" t="s">
        <v>258</v>
      </c>
      <c r="D100" s="2" t="s">
        <v>259</v>
      </c>
      <c r="E100">
        <v>1</v>
      </c>
      <c r="F100" t="s">
        <v>58</v>
      </c>
      <c r="G100" s="15">
        <v>24000</v>
      </c>
    </row>
    <row r="101" spans="1:7" ht="15" customHeight="1" x14ac:dyDescent="0.3">
      <c r="A101" s="3">
        <f t="shared" si="1"/>
        <v>98</v>
      </c>
      <c r="B101" s="2" t="s">
        <v>237</v>
      </c>
      <c r="C101" s="2" t="s">
        <v>260</v>
      </c>
      <c r="D101" s="2" t="s">
        <v>261</v>
      </c>
      <c r="E101">
        <v>1</v>
      </c>
      <c r="F101" t="s">
        <v>58</v>
      </c>
      <c r="G101" s="15">
        <v>28800</v>
      </c>
    </row>
    <row r="102" spans="1:7" ht="15" customHeight="1" x14ac:dyDescent="0.3">
      <c r="A102" s="3">
        <f t="shared" si="1"/>
        <v>99</v>
      </c>
      <c r="B102" s="2" t="s">
        <v>237</v>
      </c>
      <c r="C102" s="2" t="s">
        <v>262</v>
      </c>
      <c r="D102" s="2" t="s">
        <v>263</v>
      </c>
      <c r="E102">
        <v>1</v>
      </c>
      <c r="F102" t="s">
        <v>58</v>
      </c>
      <c r="G102" s="15">
        <v>19200</v>
      </c>
    </row>
    <row r="103" spans="1:7" ht="15" customHeight="1" x14ac:dyDescent="0.3">
      <c r="A103" s="3">
        <f t="shared" si="1"/>
        <v>100</v>
      </c>
      <c r="B103" s="2" t="s">
        <v>237</v>
      </c>
      <c r="C103" s="2" t="s">
        <v>264</v>
      </c>
      <c r="D103" s="2" t="s">
        <v>265</v>
      </c>
      <c r="E103">
        <v>1</v>
      </c>
      <c r="F103" t="s">
        <v>58</v>
      </c>
      <c r="G103" s="15">
        <v>19000</v>
      </c>
    </row>
    <row r="104" spans="1:7" ht="15" customHeight="1" x14ac:dyDescent="0.3">
      <c r="A104" s="3">
        <f t="shared" si="1"/>
        <v>101</v>
      </c>
      <c r="B104" s="2" t="s">
        <v>237</v>
      </c>
      <c r="C104" s="2" t="s">
        <v>266</v>
      </c>
      <c r="D104" s="2" t="s">
        <v>267</v>
      </c>
      <c r="E104">
        <v>1</v>
      </c>
      <c r="F104" t="s">
        <v>58</v>
      </c>
      <c r="G104" s="15">
        <v>75000</v>
      </c>
    </row>
    <row r="105" spans="1:7" ht="15" customHeight="1" x14ac:dyDescent="0.3">
      <c r="A105" s="3">
        <f t="shared" si="1"/>
        <v>102</v>
      </c>
      <c r="B105" s="2" t="s">
        <v>237</v>
      </c>
      <c r="C105" s="2" t="s">
        <v>268</v>
      </c>
      <c r="D105" s="2" t="s">
        <v>269</v>
      </c>
      <c r="E105">
        <v>1</v>
      </c>
      <c r="F105" t="s">
        <v>58</v>
      </c>
      <c r="G105" s="15">
        <v>9000</v>
      </c>
    </row>
    <row r="106" spans="1:7" ht="15" customHeight="1" x14ac:dyDescent="0.3">
      <c r="A106" s="3">
        <f t="shared" si="1"/>
        <v>103</v>
      </c>
      <c r="B106" s="2" t="s">
        <v>237</v>
      </c>
      <c r="C106" s="2" t="s">
        <v>270</v>
      </c>
      <c r="D106" s="2" t="s">
        <v>271</v>
      </c>
      <c r="E106">
        <v>1</v>
      </c>
      <c r="F106" t="s">
        <v>58</v>
      </c>
      <c r="G106" s="15">
        <v>16000</v>
      </c>
    </row>
    <row r="107" spans="1:7" ht="15" customHeight="1" x14ac:dyDescent="0.3">
      <c r="A107" s="3">
        <f t="shared" si="1"/>
        <v>104</v>
      </c>
      <c r="B107" s="2" t="s">
        <v>237</v>
      </c>
      <c r="C107" s="2" t="s">
        <v>272</v>
      </c>
      <c r="D107" s="2" t="s">
        <v>273</v>
      </c>
      <c r="E107">
        <v>1</v>
      </c>
      <c r="F107" t="s">
        <v>58</v>
      </c>
      <c r="G107" s="15">
        <v>4000</v>
      </c>
    </row>
    <row r="108" spans="1:7" ht="15" customHeight="1" x14ac:dyDescent="0.3">
      <c r="A108" s="3">
        <f t="shared" si="1"/>
        <v>105</v>
      </c>
      <c r="B108" s="2" t="s">
        <v>237</v>
      </c>
      <c r="C108" s="2" t="s">
        <v>274</v>
      </c>
      <c r="D108" s="2" t="s">
        <v>275</v>
      </c>
      <c r="E108">
        <v>1</v>
      </c>
      <c r="F108" t="s">
        <v>58</v>
      </c>
      <c r="G108" s="15">
        <v>24000</v>
      </c>
    </row>
    <row r="109" spans="1:7" ht="15" customHeight="1" x14ac:dyDescent="0.3">
      <c r="A109" s="3">
        <f t="shared" si="1"/>
        <v>106</v>
      </c>
      <c r="B109" s="2" t="s">
        <v>237</v>
      </c>
      <c r="C109" s="2" t="s">
        <v>276</v>
      </c>
      <c r="D109" s="2" t="s">
        <v>277</v>
      </c>
      <c r="E109">
        <v>1</v>
      </c>
      <c r="F109" t="s">
        <v>58</v>
      </c>
      <c r="G109" s="15">
        <v>12000</v>
      </c>
    </row>
    <row r="110" spans="1:7" ht="15" customHeight="1" x14ac:dyDescent="0.3">
      <c r="A110" s="3">
        <f t="shared" si="1"/>
        <v>107</v>
      </c>
      <c r="B110" s="2" t="s">
        <v>237</v>
      </c>
      <c r="C110" s="2" t="s">
        <v>278</v>
      </c>
      <c r="D110" s="2" t="s">
        <v>279</v>
      </c>
      <c r="E110">
        <v>1</v>
      </c>
      <c r="F110" t="s">
        <v>58</v>
      </c>
      <c r="G110" s="15">
        <v>8800</v>
      </c>
    </row>
    <row r="111" spans="1:7" ht="15" customHeight="1" x14ac:dyDescent="0.3">
      <c r="A111" s="3">
        <f t="shared" si="1"/>
        <v>108</v>
      </c>
      <c r="B111" s="2" t="s">
        <v>237</v>
      </c>
      <c r="C111" s="2" t="s">
        <v>280</v>
      </c>
      <c r="D111" s="2" t="s">
        <v>281</v>
      </c>
      <c r="E111">
        <v>1</v>
      </c>
      <c r="F111" t="s">
        <v>58</v>
      </c>
      <c r="G111" s="15">
        <v>6400</v>
      </c>
    </row>
    <row r="112" spans="1:7" ht="15" customHeight="1" x14ac:dyDescent="0.3">
      <c r="A112" s="3">
        <f t="shared" si="1"/>
        <v>109</v>
      </c>
      <c r="B112" s="2" t="s">
        <v>237</v>
      </c>
      <c r="C112" s="2" t="s">
        <v>282</v>
      </c>
      <c r="D112" s="2" t="s">
        <v>283</v>
      </c>
      <c r="E112">
        <v>1</v>
      </c>
      <c r="F112" t="s">
        <v>58</v>
      </c>
      <c r="G112" s="15">
        <v>56000</v>
      </c>
    </row>
    <row r="113" spans="1:7" ht="15" customHeight="1" x14ac:dyDescent="0.3">
      <c r="A113" s="3">
        <f t="shared" si="1"/>
        <v>110</v>
      </c>
      <c r="B113" s="2" t="s">
        <v>237</v>
      </c>
      <c r="C113" s="2" t="s">
        <v>284</v>
      </c>
      <c r="D113" s="2" t="s">
        <v>285</v>
      </c>
      <c r="E113">
        <v>1</v>
      </c>
      <c r="F113" t="s">
        <v>58</v>
      </c>
      <c r="G113" s="15">
        <v>55000</v>
      </c>
    </row>
    <row r="114" spans="1:7" ht="15" customHeight="1" x14ac:dyDescent="0.3">
      <c r="A114" s="3">
        <f t="shared" si="1"/>
        <v>111</v>
      </c>
      <c r="B114" s="2" t="s">
        <v>237</v>
      </c>
      <c r="C114" s="2" t="s">
        <v>286</v>
      </c>
      <c r="D114" s="2" t="s">
        <v>287</v>
      </c>
      <c r="E114">
        <v>1</v>
      </c>
      <c r="F114" t="s">
        <v>58</v>
      </c>
      <c r="G114" s="15">
        <v>25000</v>
      </c>
    </row>
    <row r="115" spans="1:7" ht="15" customHeight="1" x14ac:dyDescent="0.3">
      <c r="A115" s="3">
        <f t="shared" si="1"/>
        <v>112</v>
      </c>
      <c r="B115" s="2" t="s">
        <v>237</v>
      </c>
      <c r="C115" s="2" t="s">
        <v>288</v>
      </c>
      <c r="D115" s="2" t="s">
        <v>289</v>
      </c>
      <c r="E115">
        <v>1</v>
      </c>
      <c r="F115" t="s">
        <v>58</v>
      </c>
      <c r="G115" s="15">
        <v>119000</v>
      </c>
    </row>
    <row r="116" spans="1:7" ht="15" customHeight="1" x14ac:dyDescent="0.3">
      <c r="A116" s="3">
        <f t="shared" si="1"/>
        <v>113</v>
      </c>
      <c r="B116" s="2" t="s">
        <v>237</v>
      </c>
      <c r="C116" s="2" t="s">
        <v>290</v>
      </c>
      <c r="D116" s="2" t="s">
        <v>291</v>
      </c>
      <c r="E116">
        <v>1</v>
      </c>
      <c r="F116" t="s">
        <v>58</v>
      </c>
      <c r="G116" s="15">
        <v>24000</v>
      </c>
    </row>
    <row r="117" spans="1:7" ht="15" customHeight="1" x14ac:dyDescent="0.3">
      <c r="A117" s="3">
        <f t="shared" si="1"/>
        <v>114</v>
      </c>
      <c r="B117" s="2" t="s">
        <v>237</v>
      </c>
      <c r="C117" s="2" t="s">
        <v>292</v>
      </c>
      <c r="D117" s="2" t="s">
        <v>293</v>
      </c>
      <c r="E117">
        <v>1</v>
      </c>
      <c r="F117" t="s">
        <v>58</v>
      </c>
      <c r="G117" s="15">
        <v>19200</v>
      </c>
    </row>
    <row r="118" spans="1:7" ht="15" customHeight="1" x14ac:dyDescent="0.3">
      <c r="A118" s="3">
        <f t="shared" si="1"/>
        <v>115</v>
      </c>
      <c r="B118" s="2" t="s">
        <v>237</v>
      </c>
      <c r="C118" s="2" t="s">
        <v>294</v>
      </c>
      <c r="D118" s="2" t="s">
        <v>295</v>
      </c>
      <c r="E118">
        <v>1</v>
      </c>
      <c r="F118" t="s">
        <v>58</v>
      </c>
      <c r="G118" s="15">
        <v>120000</v>
      </c>
    </row>
    <row r="119" spans="1:7" ht="15" customHeight="1" x14ac:dyDescent="0.3">
      <c r="A119" s="3">
        <f t="shared" si="1"/>
        <v>116</v>
      </c>
      <c r="B119" s="2" t="s">
        <v>237</v>
      </c>
      <c r="C119" s="2" t="s">
        <v>296</v>
      </c>
      <c r="D119" s="2" t="s">
        <v>297</v>
      </c>
      <c r="E119">
        <v>1</v>
      </c>
      <c r="F119" t="s">
        <v>58</v>
      </c>
      <c r="G119" s="15">
        <v>3200</v>
      </c>
    </row>
    <row r="120" spans="1:7" ht="15" customHeight="1" x14ac:dyDescent="0.3">
      <c r="A120" s="3">
        <f t="shared" si="1"/>
        <v>117</v>
      </c>
      <c r="B120" s="2" t="s">
        <v>237</v>
      </c>
      <c r="C120" s="2" t="s">
        <v>298</v>
      </c>
      <c r="D120" s="2" t="s">
        <v>299</v>
      </c>
      <c r="E120">
        <v>1</v>
      </c>
      <c r="F120" t="s">
        <v>58</v>
      </c>
      <c r="G120" s="15">
        <v>25000</v>
      </c>
    </row>
    <row r="121" spans="1:7" ht="15" customHeight="1" x14ac:dyDescent="0.3">
      <c r="A121" s="3">
        <f t="shared" si="1"/>
        <v>118</v>
      </c>
      <c r="B121" s="2" t="s">
        <v>237</v>
      </c>
      <c r="C121" s="2" t="s">
        <v>300</v>
      </c>
      <c r="D121" s="89" t="s">
        <v>301</v>
      </c>
      <c r="E121">
        <v>1</v>
      </c>
      <c r="F121" t="s">
        <v>302</v>
      </c>
      <c r="G121" s="15">
        <v>350000</v>
      </c>
    </row>
    <row r="122" spans="1:7" ht="15" customHeight="1" x14ac:dyDescent="0.3">
      <c r="A122" s="3">
        <f t="shared" si="1"/>
        <v>119</v>
      </c>
      <c r="B122" s="2" t="s">
        <v>237</v>
      </c>
      <c r="C122" s="2" t="s">
        <v>303</v>
      </c>
      <c r="D122" s="89" t="s">
        <v>304</v>
      </c>
      <c r="E122">
        <v>1</v>
      </c>
      <c r="F122" t="s">
        <v>302</v>
      </c>
      <c r="G122" s="15">
        <v>400000</v>
      </c>
    </row>
    <row r="123" spans="1:7" ht="15" customHeight="1" x14ac:dyDescent="0.3">
      <c r="A123" s="3">
        <f t="shared" si="1"/>
        <v>120</v>
      </c>
      <c r="B123" s="2" t="s">
        <v>237</v>
      </c>
      <c r="C123" s="2" t="s">
        <v>305</v>
      </c>
      <c r="D123" s="89" t="s">
        <v>306</v>
      </c>
      <c r="E123">
        <v>1</v>
      </c>
      <c r="F123" t="s">
        <v>302</v>
      </c>
      <c r="G123" s="15">
        <v>270000</v>
      </c>
    </row>
    <row r="124" spans="1:7" ht="15" customHeight="1" x14ac:dyDescent="0.3">
      <c r="A124" s="3">
        <f t="shared" si="1"/>
        <v>121</v>
      </c>
      <c r="B124" s="2" t="s">
        <v>237</v>
      </c>
      <c r="C124" s="2" t="s">
        <v>307</v>
      </c>
      <c r="D124" s="89" t="s">
        <v>308</v>
      </c>
      <c r="E124">
        <v>1</v>
      </c>
      <c r="F124" t="s">
        <v>302</v>
      </c>
      <c r="G124" s="15">
        <v>390000</v>
      </c>
    </row>
    <row r="125" spans="1:7" ht="15" customHeight="1" x14ac:dyDescent="0.3">
      <c r="A125" s="3">
        <f t="shared" si="1"/>
        <v>122</v>
      </c>
      <c r="B125" s="2" t="s">
        <v>237</v>
      </c>
      <c r="C125" s="2" t="s">
        <v>309</v>
      </c>
      <c r="D125" s="89" t="s">
        <v>310</v>
      </c>
      <c r="E125">
        <v>1</v>
      </c>
      <c r="F125" t="s">
        <v>302</v>
      </c>
      <c r="G125" s="15">
        <v>700000</v>
      </c>
    </row>
    <row r="126" spans="1:7" ht="15" customHeight="1" x14ac:dyDescent="0.3">
      <c r="A126" s="3">
        <f t="shared" si="1"/>
        <v>123</v>
      </c>
      <c r="B126" s="2" t="s">
        <v>237</v>
      </c>
      <c r="C126" s="2" t="s">
        <v>311</v>
      </c>
      <c r="D126" s="89" t="s">
        <v>312</v>
      </c>
      <c r="E126">
        <v>1</v>
      </c>
      <c r="F126" t="s">
        <v>302</v>
      </c>
      <c r="G126" s="15">
        <v>210000</v>
      </c>
    </row>
    <row r="127" spans="1:7" ht="15" customHeight="1" x14ac:dyDescent="0.3">
      <c r="A127" s="3">
        <f t="shared" si="1"/>
        <v>124</v>
      </c>
      <c r="B127" s="2" t="s">
        <v>237</v>
      </c>
      <c r="C127" s="2" t="s">
        <v>314</v>
      </c>
      <c r="D127" s="89" t="s">
        <v>315</v>
      </c>
      <c r="E127">
        <v>1</v>
      </c>
      <c r="F127" t="s">
        <v>302</v>
      </c>
      <c r="G127" s="15">
        <v>370000</v>
      </c>
    </row>
    <row r="128" spans="1:7" ht="15" customHeight="1" x14ac:dyDescent="0.3">
      <c r="A128" s="3">
        <f t="shared" si="1"/>
        <v>125</v>
      </c>
      <c r="B128" s="2" t="s">
        <v>237</v>
      </c>
      <c r="C128" s="2" t="s">
        <v>316</v>
      </c>
      <c r="D128" s="89" t="s">
        <v>317</v>
      </c>
      <c r="E128">
        <v>1</v>
      </c>
      <c r="F128" t="s">
        <v>58</v>
      </c>
      <c r="G128" s="15">
        <v>1250000</v>
      </c>
    </row>
    <row r="129" spans="1:7" ht="15" customHeight="1" x14ac:dyDescent="0.3">
      <c r="A129" s="3">
        <f t="shared" si="1"/>
        <v>126</v>
      </c>
      <c r="B129" s="2" t="s">
        <v>237</v>
      </c>
      <c r="C129" s="2" t="s">
        <v>318</v>
      </c>
      <c r="D129" s="89" t="s">
        <v>319</v>
      </c>
      <c r="E129">
        <v>1</v>
      </c>
      <c r="F129" t="s">
        <v>58</v>
      </c>
      <c r="G129" s="15">
        <v>480000</v>
      </c>
    </row>
    <row r="130" spans="1:7" ht="15" customHeight="1" x14ac:dyDescent="0.3">
      <c r="A130" s="3">
        <f t="shared" si="1"/>
        <v>127</v>
      </c>
      <c r="B130" s="2" t="s">
        <v>237</v>
      </c>
      <c r="C130" s="2" t="s">
        <v>320</v>
      </c>
      <c r="D130" s="2" t="s">
        <v>321</v>
      </c>
      <c r="E130">
        <v>1</v>
      </c>
      <c r="F130" t="s">
        <v>58</v>
      </c>
      <c r="G130" s="15">
        <v>35000</v>
      </c>
    </row>
    <row r="131" spans="1:7" ht="15" customHeight="1" x14ac:dyDescent="0.3">
      <c r="A131" s="3">
        <f t="shared" si="1"/>
        <v>128</v>
      </c>
      <c r="B131" s="2" t="s">
        <v>237</v>
      </c>
      <c r="C131" s="2" t="s">
        <v>322</v>
      </c>
      <c r="D131" s="2" t="s">
        <v>323</v>
      </c>
      <c r="E131">
        <v>1</v>
      </c>
      <c r="F131" t="s">
        <v>58</v>
      </c>
      <c r="G131" s="15">
        <v>12000</v>
      </c>
    </row>
    <row r="132" spans="1:7" ht="15" customHeight="1" x14ac:dyDescent="0.3">
      <c r="A132" s="3">
        <f t="shared" si="1"/>
        <v>129</v>
      </c>
      <c r="B132" s="2" t="s">
        <v>237</v>
      </c>
      <c r="C132" s="2" t="s">
        <v>324</v>
      </c>
      <c r="D132" s="2" t="s">
        <v>325</v>
      </c>
      <c r="E132">
        <v>1</v>
      </c>
      <c r="F132" t="s">
        <v>58</v>
      </c>
      <c r="G132" s="15">
        <v>90000</v>
      </c>
    </row>
    <row r="133" spans="1:7" ht="15" customHeight="1" x14ac:dyDescent="0.3">
      <c r="A133" s="3">
        <f t="shared" ref="A133:A196" si="2">1+A132</f>
        <v>130</v>
      </c>
      <c r="B133" s="2" t="s">
        <v>237</v>
      </c>
      <c r="C133" s="2" t="s">
        <v>326</v>
      </c>
      <c r="D133" s="2" t="s">
        <v>327</v>
      </c>
      <c r="E133">
        <v>1</v>
      </c>
      <c r="F133" t="s">
        <v>58</v>
      </c>
      <c r="G133" s="15">
        <v>280000</v>
      </c>
    </row>
    <row r="134" spans="1:7" ht="15" customHeight="1" x14ac:dyDescent="0.3">
      <c r="A134" s="3">
        <f t="shared" si="2"/>
        <v>131</v>
      </c>
      <c r="B134" s="2" t="s">
        <v>237</v>
      </c>
      <c r="C134" s="2" t="s">
        <v>328</v>
      </c>
      <c r="D134" s="2" t="s">
        <v>329</v>
      </c>
      <c r="E134">
        <v>1</v>
      </c>
      <c r="F134" t="s">
        <v>58</v>
      </c>
      <c r="G134" s="15">
        <v>22000</v>
      </c>
    </row>
    <row r="135" spans="1:7" ht="15" customHeight="1" x14ac:dyDescent="0.3">
      <c r="A135" s="3">
        <f t="shared" si="2"/>
        <v>132</v>
      </c>
      <c r="B135" s="2" t="s">
        <v>237</v>
      </c>
      <c r="C135" s="2" t="s">
        <v>330</v>
      </c>
      <c r="D135" s="2" t="s">
        <v>331</v>
      </c>
      <c r="E135">
        <v>1</v>
      </c>
      <c r="F135" t="s">
        <v>58</v>
      </c>
      <c r="G135" s="15">
        <v>9500</v>
      </c>
    </row>
    <row r="136" spans="1:7" ht="15" customHeight="1" x14ac:dyDescent="0.3">
      <c r="A136" s="3">
        <f t="shared" si="2"/>
        <v>133</v>
      </c>
      <c r="B136" s="2" t="s">
        <v>237</v>
      </c>
      <c r="C136" s="2" t="s">
        <v>332</v>
      </c>
      <c r="D136" s="2" t="s">
        <v>333</v>
      </c>
      <c r="E136">
        <v>1</v>
      </c>
      <c r="F136" t="s">
        <v>58</v>
      </c>
      <c r="G136" s="15">
        <v>23000</v>
      </c>
    </row>
    <row r="137" spans="1:7" ht="15" customHeight="1" x14ac:dyDescent="0.3">
      <c r="A137" s="3">
        <f t="shared" si="2"/>
        <v>134</v>
      </c>
      <c r="B137" s="2" t="s">
        <v>237</v>
      </c>
      <c r="C137" s="2" t="s">
        <v>334</v>
      </c>
      <c r="D137" s="2" t="s">
        <v>335</v>
      </c>
      <c r="E137">
        <v>1</v>
      </c>
      <c r="F137" t="s">
        <v>58</v>
      </c>
      <c r="G137" s="15">
        <v>3800000</v>
      </c>
    </row>
    <row r="138" spans="1:7" ht="15" customHeight="1" x14ac:dyDescent="0.3">
      <c r="A138" s="3">
        <f t="shared" si="2"/>
        <v>135</v>
      </c>
      <c r="B138" s="2" t="s">
        <v>237</v>
      </c>
      <c r="C138" s="2" t="s">
        <v>336</v>
      </c>
      <c r="D138" s="2" t="s">
        <v>337</v>
      </c>
      <c r="E138">
        <v>1</v>
      </c>
      <c r="F138" t="s">
        <v>58</v>
      </c>
      <c r="G138" s="15">
        <v>800000</v>
      </c>
    </row>
    <row r="139" spans="1:7" ht="15" customHeight="1" x14ac:dyDescent="0.3">
      <c r="A139" s="3">
        <f t="shared" si="2"/>
        <v>136</v>
      </c>
      <c r="B139" s="2" t="s">
        <v>237</v>
      </c>
      <c r="C139" s="2" t="s">
        <v>338</v>
      </c>
      <c r="D139" s="2" t="s">
        <v>339</v>
      </c>
      <c r="E139">
        <v>1</v>
      </c>
      <c r="F139" t="s">
        <v>58</v>
      </c>
      <c r="G139" s="15">
        <v>320000</v>
      </c>
    </row>
    <row r="140" spans="1:7" ht="15" customHeight="1" x14ac:dyDescent="0.3">
      <c r="A140" s="3">
        <f t="shared" si="2"/>
        <v>137</v>
      </c>
      <c r="B140" s="2" t="s">
        <v>109</v>
      </c>
      <c r="C140" s="2" t="s">
        <v>340</v>
      </c>
      <c r="D140" s="2" t="s">
        <v>341</v>
      </c>
      <c r="E140">
        <v>1</v>
      </c>
      <c r="F140" t="s">
        <v>149</v>
      </c>
      <c r="G140" s="15">
        <v>1800000</v>
      </c>
    </row>
    <row r="141" spans="1:7" ht="15" customHeight="1" x14ac:dyDescent="0.3">
      <c r="A141" s="3">
        <f t="shared" si="2"/>
        <v>138</v>
      </c>
      <c r="B141" s="2" t="s">
        <v>342</v>
      </c>
      <c r="C141" s="2" t="s">
        <v>343</v>
      </c>
      <c r="D141" s="2" t="s">
        <v>344</v>
      </c>
      <c r="E141">
        <v>1</v>
      </c>
      <c r="F141" t="s">
        <v>58</v>
      </c>
      <c r="G141" s="15">
        <v>3600</v>
      </c>
    </row>
    <row r="142" spans="1:7" ht="15" customHeight="1" x14ac:dyDescent="0.3">
      <c r="A142" s="3">
        <f t="shared" si="2"/>
        <v>139</v>
      </c>
      <c r="B142" s="2" t="s">
        <v>342</v>
      </c>
      <c r="C142" s="2" t="s">
        <v>345</v>
      </c>
      <c r="D142" s="90" t="s">
        <v>346</v>
      </c>
      <c r="E142">
        <v>1</v>
      </c>
      <c r="F142" t="s">
        <v>347</v>
      </c>
      <c r="G142" s="15">
        <v>55000</v>
      </c>
    </row>
    <row r="143" spans="1:7" ht="15" customHeight="1" x14ac:dyDescent="0.3">
      <c r="A143" s="3">
        <f t="shared" si="2"/>
        <v>140</v>
      </c>
      <c r="B143" s="2" t="s">
        <v>342</v>
      </c>
      <c r="C143" s="2" t="s">
        <v>348</v>
      </c>
      <c r="D143" s="2" t="s">
        <v>349</v>
      </c>
      <c r="E143">
        <v>1</v>
      </c>
      <c r="F143" t="s">
        <v>350</v>
      </c>
      <c r="G143" s="15">
        <v>52000</v>
      </c>
    </row>
    <row r="144" spans="1:7" ht="15" customHeight="1" x14ac:dyDescent="0.3">
      <c r="A144" s="3">
        <f t="shared" si="2"/>
        <v>141</v>
      </c>
      <c r="B144" s="2" t="s">
        <v>342</v>
      </c>
      <c r="C144" s="2" t="s">
        <v>351</v>
      </c>
      <c r="D144" s="2" t="s">
        <v>352</v>
      </c>
      <c r="E144">
        <v>1</v>
      </c>
      <c r="F144" t="s">
        <v>353</v>
      </c>
      <c r="G144" s="15">
        <v>15000</v>
      </c>
    </row>
    <row r="145" spans="1:7" ht="15" customHeight="1" x14ac:dyDescent="0.3">
      <c r="A145" s="3">
        <f t="shared" si="2"/>
        <v>142</v>
      </c>
      <c r="B145" s="2" t="s">
        <v>342</v>
      </c>
      <c r="C145" s="2" t="s">
        <v>354</v>
      </c>
      <c r="D145" s="90" t="s">
        <v>355</v>
      </c>
      <c r="E145">
        <v>1</v>
      </c>
      <c r="F145" t="s">
        <v>58</v>
      </c>
      <c r="G145" s="15">
        <v>13500</v>
      </c>
    </row>
    <row r="146" spans="1:7" ht="15" customHeight="1" x14ac:dyDescent="0.3">
      <c r="A146" s="3">
        <f t="shared" si="2"/>
        <v>143</v>
      </c>
      <c r="B146" s="2" t="s">
        <v>342</v>
      </c>
      <c r="C146" s="2" t="s">
        <v>356</v>
      </c>
      <c r="D146" s="90" t="s">
        <v>357</v>
      </c>
      <c r="E146">
        <v>1</v>
      </c>
      <c r="F146" t="s">
        <v>58</v>
      </c>
      <c r="G146" s="15">
        <v>30400</v>
      </c>
    </row>
    <row r="147" spans="1:7" ht="15" customHeight="1" x14ac:dyDescent="0.3">
      <c r="A147" s="3">
        <f t="shared" si="2"/>
        <v>144</v>
      </c>
      <c r="B147" s="2" t="s">
        <v>342</v>
      </c>
      <c r="C147" s="2" t="s">
        <v>358</v>
      </c>
      <c r="D147" s="2" t="s">
        <v>359</v>
      </c>
      <c r="E147">
        <v>1</v>
      </c>
      <c r="F147" t="s">
        <v>58</v>
      </c>
      <c r="G147" s="15">
        <v>27200</v>
      </c>
    </row>
    <row r="148" spans="1:7" ht="15" customHeight="1" x14ac:dyDescent="0.3">
      <c r="A148" s="3">
        <f t="shared" si="2"/>
        <v>145</v>
      </c>
      <c r="B148" s="2" t="s">
        <v>342</v>
      </c>
      <c r="C148" s="2" t="s">
        <v>360</v>
      </c>
      <c r="D148" s="2" t="s">
        <v>361</v>
      </c>
      <c r="E148">
        <v>1</v>
      </c>
      <c r="F148" t="s">
        <v>58</v>
      </c>
      <c r="G148" s="15">
        <v>60000</v>
      </c>
    </row>
    <row r="149" spans="1:7" ht="15" customHeight="1" x14ac:dyDescent="0.3">
      <c r="A149" s="3">
        <f t="shared" si="2"/>
        <v>146</v>
      </c>
      <c r="B149" s="2" t="s">
        <v>342</v>
      </c>
      <c r="C149" s="2" t="s">
        <v>362</v>
      </c>
      <c r="D149" s="90" t="s">
        <v>363</v>
      </c>
      <c r="E149">
        <v>1</v>
      </c>
      <c r="F149" t="s">
        <v>58</v>
      </c>
      <c r="G149" s="15">
        <v>32000</v>
      </c>
    </row>
    <row r="150" spans="1:7" ht="15" customHeight="1" x14ac:dyDescent="0.3">
      <c r="A150" s="3">
        <f t="shared" si="2"/>
        <v>147</v>
      </c>
      <c r="B150" s="2" t="s">
        <v>109</v>
      </c>
      <c r="C150" s="2" t="s">
        <v>364</v>
      </c>
      <c r="D150" s="2" t="s">
        <v>365</v>
      </c>
      <c r="E150">
        <v>1</v>
      </c>
      <c r="F150" t="s">
        <v>58</v>
      </c>
      <c r="G150" s="15">
        <v>120000</v>
      </c>
    </row>
    <row r="151" spans="1:7" ht="15" customHeight="1" x14ac:dyDescent="0.3">
      <c r="A151" s="3">
        <f t="shared" si="2"/>
        <v>148</v>
      </c>
      <c r="B151" s="2" t="s">
        <v>109</v>
      </c>
      <c r="C151" s="2" t="s">
        <v>366</v>
      </c>
      <c r="D151" s="2" t="s">
        <v>367</v>
      </c>
      <c r="E151">
        <v>1</v>
      </c>
      <c r="F151" t="s">
        <v>58</v>
      </c>
      <c r="G151" s="15">
        <v>45000</v>
      </c>
    </row>
    <row r="152" spans="1:7" ht="15" customHeight="1" x14ac:dyDescent="0.3">
      <c r="A152" s="3">
        <f t="shared" si="2"/>
        <v>149</v>
      </c>
      <c r="B152" s="2" t="s">
        <v>109</v>
      </c>
      <c r="C152" s="2" t="s">
        <v>368</v>
      </c>
      <c r="D152" s="2" t="s">
        <v>369</v>
      </c>
      <c r="E152">
        <v>1</v>
      </c>
      <c r="F152" t="s">
        <v>58</v>
      </c>
      <c r="G152" s="15">
        <v>16000</v>
      </c>
    </row>
    <row r="153" spans="1:7" ht="15" customHeight="1" x14ac:dyDescent="0.3">
      <c r="A153" s="3">
        <f t="shared" si="2"/>
        <v>150</v>
      </c>
      <c r="B153" s="2" t="s">
        <v>109</v>
      </c>
      <c r="C153" s="2" t="s">
        <v>370</v>
      </c>
      <c r="D153" s="2" t="s">
        <v>371</v>
      </c>
      <c r="E153">
        <v>1</v>
      </c>
      <c r="F153" t="s">
        <v>58</v>
      </c>
      <c r="G153" s="15">
        <v>32000</v>
      </c>
    </row>
    <row r="154" spans="1:7" ht="15" customHeight="1" x14ac:dyDescent="0.3">
      <c r="A154" s="3">
        <f t="shared" si="2"/>
        <v>151</v>
      </c>
      <c r="B154" s="2" t="s">
        <v>109</v>
      </c>
      <c r="C154" s="2" t="s">
        <v>372</v>
      </c>
      <c r="D154" s="2" t="s">
        <v>373</v>
      </c>
      <c r="E154">
        <v>1</v>
      </c>
      <c r="F154" t="s">
        <v>374</v>
      </c>
      <c r="G154" s="15">
        <v>25000</v>
      </c>
    </row>
    <row r="155" spans="1:7" ht="15" customHeight="1" x14ac:dyDescent="0.3">
      <c r="A155" s="3">
        <f t="shared" si="2"/>
        <v>152</v>
      </c>
      <c r="B155" s="2" t="s">
        <v>109</v>
      </c>
      <c r="C155" s="2" t="s">
        <v>375</v>
      </c>
      <c r="D155" s="2" t="s">
        <v>376</v>
      </c>
      <c r="E155">
        <v>1</v>
      </c>
      <c r="F155" t="s">
        <v>58</v>
      </c>
      <c r="G155" s="15">
        <v>18000</v>
      </c>
    </row>
    <row r="156" spans="1:7" ht="15" customHeight="1" x14ac:dyDescent="0.3">
      <c r="A156" s="3">
        <f t="shared" si="2"/>
        <v>153</v>
      </c>
      <c r="B156" s="2" t="s">
        <v>109</v>
      </c>
      <c r="C156" s="2" t="s">
        <v>377</v>
      </c>
      <c r="D156" s="2" t="s">
        <v>378</v>
      </c>
      <c r="E156">
        <v>1</v>
      </c>
      <c r="F156" t="s">
        <v>58</v>
      </c>
      <c r="G156" s="15">
        <v>20000</v>
      </c>
    </row>
    <row r="157" spans="1:7" ht="15" customHeight="1" x14ac:dyDescent="0.3">
      <c r="A157" s="3">
        <f t="shared" si="2"/>
        <v>154</v>
      </c>
      <c r="B157" s="2" t="s">
        <v>109</v>
      </c>
      <c r="C157" s="2" t="s">
        <v>379</v>
      </c>
      <c r="D157" s="2" t="s">
        <v>380</v>
      </c>
      <c r="E157">
        <v>1</v>
      </c>
      <c r="F157" t="s">
        <v>58</v>
      </c>
      <c r="G157" s="15">
        <v>120000</v>
      </c>
    </row>
    <row r="158" spans="1:7" ht="15" customHeight="1" x14ac:dyDescent="0.3">
      <c r="A158" s="3">
        <f t="shared" si="2"/>
        <v>155</v>
      </c>
      <c r="B158" s="2" t="s">
        <v>109</v>
      </c>
      <c r="C158" s="2" t="s">
        <v>381</v>
      </c>
      <c r="D158" s="2" t="s">
        <v>382</v>
      </c>
      <c r="E158">
        <v>1</v>
      </c>
      <c r="F158" t="s">
        <v>58</v>
      </c>
      <c r="G158" s="15">
        <v>220000</v>
      </c>
    </row>
    <row r="159" spans="1:7" ht="15" customHeight="1" x14ac:dyDescent="0.3">
      <c r="A159" s="3">
        <f t="shared" si="2"/>
        <v>156</v>
      </c>
      <c r="B159" s="2" t="s">
        <v>109</v>
      </c>
      <c r="C159" s="2" t="s">
        <v>383</v>
      </c>
      <c r="D159" s="2" t="s">
        <v>384</v>
      </c>
      <c r="E159">
        <v>1</v>
      </c>
      <c r="F159" t="s">
        <v>58</v>
      </c>
      <c r="G159" s="15">
        <v>12000</v>
      </c>
    </row>
    <row r="160" spans="1:7" ht="15" customHeight="1" x14ac:dyDescent="0.3">
      <c r="A160" s="3">
        <f t="shared" si="2"/>
        <v>157</v>
      </c>
      <c r="B160" s="2" t="s">
        <v>109</v>
      </c>
      <c r="C160" s="2" t="s">
        <v>385</v>
      </c>
      <c r="D160" s="2" t="s">
        <v>386</v>
      </c>
      <c r="E160">
        <v>1</v>
      </c>
      <c r="F160" t="s">
        <v>58</v>
      </c>
      <c r="G160" s="15">
        <v>25000</v>
      </c>
    </row>
    <row r="161" spans="1:7" ht="15" customHeight="1" x14ac:dyDescent="0.3">
      <c r="A161" s="3">
        <f t="shared" si="2"/>
        <v>158</v>
      </c>
      <c r="B161" s="2" t="s">
        <v>109</v>
      </c>
      <c r="C161" s="2" t="s">
        <v>387</v>
      </c>
      <c r="D161" s="91" t="s">
        <v>388</v>
      </c>
      <c r="E161">
        <v>1</v>
      </c>
      <c r="F161" t="s">
        <v>58</v>
      </c>
      <c r="G161" s="15">
        <v>5000</v>
      </c>
    </row>
    <row r="162" spans="1:7" ht="15" customHeight="1" x14ac:dyDescent="0.3">
      <c r="A162" s="3">
        <f t="shared" si="2"/>
        <v>159</v>
      </c>
      <c r="B162" s="2" t="s">
        <v>109</v>
      </c>
      <c r="C162" s="2" t="s">
        <v>262</v>
      </c>
      <c r="D162" s="2" t="s">
        <v>389</v>
      </c>
      <c r="E162">
        <v>1</v>
      </c>
      <c r="F162" t="s">
        <v>58</v>
      </c>
      <c r="G162" s="15">
        <v>15000</v>
      </c>
    </row>
    <row r="163" spans="1:7" ht="15" customHeight="1" x14ac:dyDescent="0.3">
      <c r="A163" s="3">
        <f t="shared" si="2"/>
        <v>160</v>
      </c>
      <c r="B163" s="2" t="s">
        <v>109</v>
      </c>
      <c r="C163" s="2" t="s">
        <v>390</v>
      </c>
      <c r="D163" s="2" t="s">
        <v>391</v>
      </c>
      <c r="E163">
        <v>1</v>
      </c>
      <c r="F163" t="s">
        <v>58</v>
      </c>
      <c r="G163" s="15">
        <v>3000000</v>
      </c>
    </row>
    <row r="164" spans="1:7" ht="15" customHeight="1" x14ac:dyDescent="0.3">
      <c r="A164" s="3">
        <f t="shared" si="2"/>
        <v>161</v>
      </c>
      <c r="B164" s="2" t="s">
        <v>109</v>
      </c>
      <c r="C164" s="2" t="s">
        <v>392</v>
      </c>
      <c r="D164" s="2" t="s">
        <v>393</v>
      </c>
      <c r="E164">
        <v>1</v>
      </c>
      <c r="F164" t="s">
        <v>58</v>
      </c>
      <c r="G164" s="15">
        <v>4500000</v>
      </c>
    </row>
    <row r="165" spans="1:7" ht="15" customHeight="1" x14ac:dyDescent="0.3">
      <c r="A165" s="3">
        <f t="shared" si="2"/>
        <v>162</v>
      </c>
      <c r="B165" s="2" t="s">
        <v>109</v>
      </c>
      <c r="C165" s="2" t="s">
        <v>394</v>
      </c>
      <c r="D165" s="2" t="s">
        <v>395</v>
      </c>
      <c r="E165">
        <v>1</v>
      </c>
      <c r="F165" t="s">
        <v>149</v>
      </c>
      <c r="G165" s="15">
        <v>150000</v>
      </c>
    </row>
    <row r="166" spans="1:7" ht="15" customHeight="1" x14ac:dyDescent="0.3">
      <c r="A166" s="3">
        <f t="shared" si="2"/>
        <v>163</v>
      </c>
      <c r="B166" s="2" t="s">
        <v>109</v>
      </c>
      <c r="C166" s="2" t="s">
        <v>396</v>
      </c>
      <c r="D166" s="2" t="s">
        <v>397</v>
      </c>
      <c r="E166">
        <v>1</v>
      </c>
      <c r="F166" t="s">
        <v>149</v>
      </c>
      <c r="G166" s="15">
        <v>100000</v>
      </c>
    </row>
    <row r="167" spans="1:7" ht="15" customHeight="1" x14ac:dyDescent="0.3">
      <c r="A167" s="3">
        <f t="shared" si="2"/>
        <v>164</v>
      </c>
      <c r="B167" s="2" t="s">
        <v>109</v>
      </c>
      <c r="C167" s="2" t="s">
        <v>398</v>
      </c>
      <c r="D167" s="2" t="s">
        <v>399</v>
      </c>
      <c r="E167">
        <v>1</v>
      </c>
      <c r="F167" t="s">
        <v>149</v>
      </c>
      <c r="G167" s="15">
        <v>120000</v>
      </c>
    </row>
    <row r="168" spans="1:7" ht="15" customHeight="1" x14ac:dyDescent="0.3">
      <c r="A168" s="3">
        <f t="shared" si="2"/>
        <v>165</v>
      </c>
      <c r="B168" s="2" t="s">
        <v>109</v>
      </c>
      <c r="C168" s="2" t="s">
        <v>400</v>
      </c>
      <c r="D168" s="2" t="s">
        <v>401</v>
      </c>
      <c r="E168">
        <v>1</v>
      </c>
      <c r="F168" t="s">
        <v>149</v>
      </c>
      <c r="G168" s="15">
        <v>300000</v>
      </c>
    </row>
    <row r="169" spans="1:7" ht="15" customHeight="1" x14ac:dyDescent="0.3">
      <c r="A169" s="3">
        <f t="shared" si="2"/>
        <v>166</v>
      </c>
      <c r="B169" s="2" t="s">
        <v>109</v>
      </c>
      <c r="C169" s="2" t="s">
        <v>402</v>
      </c>
      <c r="D169" s="2" t="s">
        <v>403</v>
      </c>
      <c r="E169">
        <v>1</v>
      </c>
      <c r="F169" t="s">
        <v>149</v>
      </c>
      <c r="G169" s="15">
        <v>350000</v>
      </c>
    </row>
    <row r="170" spans="1:7" ht="15" customHeight="1" x14ac:dyDescent="0.3">
      <c r="A170" s="3">
        <f t="shared" si="2"/>
        <v>167</v>
      </c>
      <c r="B170" s="2" t="s">
        <v>109</v>
      </c>
      <c r="C170" s="2" t="s">
        <v>404</v>
      </c>
      <c r="D170" s="2" t="s">
        <v>405</v>
      </c>
      <c r="E170">
        <v>1</v>
      </c>
      <c r="F170" t="s">
        <v>149</v>
      </c>
      <c r="G170" s="15">
        <v>50000</v>
      </c>
    </row>
    <row r="171" spans="1:7" ht="15" customHeight="1" x14ac:dyDescent="0.3">
      <c r="A171" s="3">
        <f t="shared" si="2"/>
        <v>168</v>
      </c>
      <c r="B171" s="2" t="s">
        <v>109</v>
      </c>
      <c r="C171" s="2" t="s">
        <v>406</v>
      </c>
      <c r="D171" s="2" t="s">
        <v>407</v>
      </c>
      <c r="E171">
        <v>1</v>
      </c>
      <c r="F171" t="s">
        <v>149</v>
      </c>
      <c r="G171" s="15">
        <v>450000</v>
      </c>
    </row>
    <row r="172" spans="1:7" ht="15" customHeight="1" x14ac:dyDescent="0.3">
      <c r="A172" s="3">
        <f t="shared" si="2"/>
        <v>169</v>
      </c>
      <c r="B172" s="2" t="s">
        <v>109</v>
      </c>
      <c r="C172" s="2" t="s">
        <v>408</v>
      </c>
      <c r="D172" s="2" t="s">
        <v>408</v>
      </c>
      <c r="E172">
        <v>1</v>
      </c>
      <c r="F172" t="s">
        <v>149</v>
      </c>
      <c r="G172" s="15">
        <v>1800000</v>
      </c>
    </row>
    <row r="173" spans="1:7" ht="15" customHeight="1" x14ac:dyDescent="0.3">
      <c r="A173" s="3">
        <f t="shared" si="2"/>
        <v>170</v>
      </c>
      <c r="B173" s="2" t="s">
        <v>109</v>
      </c>
      <c r="C173" s="2" t="s">
        <v>409</v>
      </c>
      <c r="D173" s="2" t="s">
        <v>410</v>
      </c>
      <c r="E173">
        <v>1</v>
      </c>
      <c r="F173" t="s">
        <v>149</v>
      </c>
      <c r="G173" s="15">
        <v>270000</v>
      </c>
    </row>
    <row r="174" spans="1:7" ht="15" customHeight="1" x14ac:dyDescent="0.3">
      <c r="A174" s="3">
        <f t="shared" si="2"/>
        <v>171</v>
      </c>
      <c r="B174" s="2" t="s">
        <v>109</v>
      </c>
      <c r="C174" s="2" t="s">
        <v>411</v>
      </c>
      <c r="D174" s="97" t="s">
        <v>412</v>
      </c>
      <c r="E174">
        <v>1</v>
      </c>
      <c r="F174" t="s">
        <v>58</v>
      </c>
      <c r="G174" s="15">
        <v>1760000</v>
      </c>
    </row>
    <row r="175" spans="1:7" ht="15" customHeight="1" x14ac:dyDescent="0.3">
      <c r="A175" s="3">
        <f t="shared" si="2"/>
        <v>172</v>
      </c>
      <c r="B175" s="2" t="s">
        <v>109</v>
      </c>
      <c r="C175" s="2" t="s">
        <v>413</v>
      </c>
      <c r="D175" s="2" t="s">
        <v>414</v>
      </c>
      <c r="E175">
        <v>1</v>
      </c>
      <c r="F175" t="s">
        <v>149</v>
      </c>
      <c r="G175" s="15">
        <v>200000</v>
      </c>
    </row>
    <row r="176" spans="1:7" ht="15" customHeight="1" x14ac:dyDescent="0.3">
      <c r="A176" s="3">
        <f t="shared" si="2"/>
        <v>173</v>
      </c>
      <c r="B176" s="2" t="s">
        <v>109</v>
      </c>
      <c r="C176" s="2" t="s">
        <v>415</v>
      </c>
      <c r="D176" s="2" t="s">
        <v>416</v>
      </c>
      <c r="E176">
        <v>1</v>
      </c>
      <c r="F176" t="s">
        <v>149</v>
      </c>
      <c r="G176" s="15">
        <v>150000</v>
      </c>
    </row>
    <row r="177" spans="1:7" ht="15" customHeight="1" x14ac:dyDescent="0.3">
      <c r="A177" s="3">
        <f t="shared" si="2"/>
        <v>174</v>
      </c>
      <c r="B177" s="2" t="s">
        <v>109</v>
      </c>
      <c r="C177" s="2" t="s">
        <v>417</v>
      </c>
      <c r="D177" s="2" t="s">
        <v>418</v>
      </c>
      <c r="E177">
        <v>1</v>
      </c>
      <c r="F177" t="s">
        <v>149</v>
      </c>
      <c r="G177" s="15">
        <v>250000</v>
      </c>
    </row>
    <row r="178" spans="1:7" ht="15" customHeight="1" x14ac:dyDescent="0.3">
      <c r="A178" s="3">
        <f t="shared" si="2"/>
        <v>175</v>
      </c>
      <c r="B178" s="2" t="s">
        <v>109</v>
      </c>
      <c r="C178" s="2" t="s">
        <v>419</v>
      </c>
      <c r="D178" s="2" t="s">
        <v>420</v>
      </c>
      <c r="E178">
        <v>1</v>
      </c>
      <c r="F178" t="s">
        <v>190</v>
      </c>
      <c r="G178" s="15">
        <v>150000</v>
      </c>
    </row>
    <row r="179" spans="1:7" ht="15" customHeight="1" x14ac:dyDescent="0.3">
      <c r="A179" s="3">
        <f t="shared" si="2"/>
        <v>176</v>
      </c>
      <c r="B179" s="2" t="s">
        <v>109</v>
      </c>
      <c r="C179" s="2" t="s">
        <v>421</v>
      </c>
      <c r="D179" s="92" t="s">
        <v>422</v>
      </c>
      <c r="E179">
        <v>1</v>
      </c>
      <c r="F179" t="s">
        <v>58</v>
      </c>
      <c r="G179" s="15">
        <v>80000</v>
      </c>
    </row>
    <row r="180" spans="1:7" ht="15" customHeight="1" x14ac:dyDescent="0.3">
      <c r="A180" s="3">
        <f t="shared" si="2"/>
        <v>177</v>
      </c>
      <c r="B180" s="2" t="s">
        <v>109</v>
      </c>
      <c r="C180" s="2" t="s">
        <v>423</v>
      </c>
      <c r="D180" s="2" t="s">
        <v>424</v>
      </c>
      <c r="E180">
        <v>1</v>
      </c>
      <c r="F180" t="s">
        <v>58</v>
      </c>
      <c r="G180" s="15">
        <v>250000</v>
      </c>
    </row>
    <row r="181" spans="1:7" ht="15" customHeight="1" x14ac:dyDescent="0.3">
      <c r="A181" s="3">
        <f t="shared" si="2"/>
        <v>178</v>
      </c>
      <c r="B181" s="2" t="s">
        <v>109</v>
      </c>
      <c r="C181" s="2" t="s">
        <v>425</v>
      </c>
      <c r="D181" s="2" t="s">
        <v>426</v>
      </c>
      <c r="E181">
        <v>1</v>
      </c>
      <c r="F181" t="s">
        <v>58</v>
      </c>
      <c r="G181" s="15">
        <v>167200</v>
      </c>
    </row>
    <row r="182" spans="1:7" ht="15" customHeight="1" x14ac:dyDescent="0.3">
      <c r="A182" s="3">
        <f t="shared" si="2"/>
        <v>179</v>
      </c>
      <c r="B182" s="2" t="s">
        <v>109</v>
      </c>
      <c r="C182" s="2" t="s">
        <v>427</v>
      </c>
      <c r="D182" s="2" t="s">
        <v>428</v>
      </c>
      <c r="E182">
        <v>1</v>
      </c>
      <c r="F182" t="s">
        <v>58</v>
      </c>
      <c r="G182" s="15">
        <v>150000</v>
      </c>
    </row>
    <row r="183" spans="1:7" ht="15" customHeight="1" x14ac:dyDescent="0.3">
      <c r="A183" s="3">
        <f t="shared" si="2"/>
        <v>180</v>
      </c>
      <c r="B183" s="2" t="s">
        <v>109</v>
      </c>
      <c r="C183" s="2" t="s">
        <v>429</v>
      </c>
      <c r="D183" s="2" t="s">
        <v>430</v>
      </c>
      <c r="E183">
        <v>1</v>
      </c>
      <c r="F183" t="s">
        <v>431</v>
      </c>
      <c r="G183" s="15">
        <v>500000</v>
      </c>
    </row>
    <row r="184" spans="1:7" ht="15" customHeight="1" x14ac:dyDescent="0.3">
      <c r="A184" s="3">
        <f t="shared" si="2"/>
        <v>181</v>
      </c>
      <c r="B184" s="2" t="s">
        <v>109</v>
      </c>
      <c r="C184" s="2" t="s">
        <v>432</v>
      </c>
      <c r="D184" s="2" t="s">
        <v>433</v>
      </c>
      <c r="E184">
        <v>1</v>
      </c>
      <c r="F184" t="s">
        <v>58</v>
      </c>
      <c r="G184" s="15">
        <v>2000000</v>
      </c>
    </row>
    <row r="185" spans="1:7" ht="15" customHeight="1" x14ac:dyDescent="0.3">
      <c r="A185" s="3">
        <f t="shared" si="2"/>
        <v>182</v>
      </c>
      <c r="B185" s="2" t="s">
        <v>109</v>
      </c>
      <c r="C185" s="2" t="s">
        <v>434</v>
      </c>
      <c r="D185" s="2" t="s">
        <v>435</v>
      </c>
      <c r="E185">
        <v>1</v>
      </c>
      <c r="F185" t="s">
        <v>58</v>
      </c>
      <c r="G185" s="15">
        <v>1500000</v>
      </c>
    </row>
    <row r="186" spans="1:7" ht="15" customHeight="1" x14ac:dyDescent="0.3">
      <c r="A186" s="3">
        <f t="shared" si="2"/>
        <v>183</v>
      </c>
      <c r="B186" s="2" t="s">
        <v>109</v>
      </c>
      <c r="C186" s="2" t="s">
        <v>436</v>
      </c>
      <c r="D186" s="2" t="s">
        <v>437</v>
      </c>
      <c r="E186">
        <v>1</v>
      </c>
      <c r="F186" t="s">
        <v>58</v>
      </c>
      <c r="G186" s="15">
        <v>24000</v>
      </c>
    </row>
    <row r="187" spans="1:7" ht="15" customHeight="1" x14ac:dyDescent="0.3">
      <c r="A187" s="3">
        <f t="shared" si="2"/>
        <v>184</v>
      </c>
      <c r="B187" s="2" t="s">
        <v>109</v>
      </c>
      <c r="C187" s="2" t="s">
        <v>438</v>
      </c>
      <c r="D187" s="2" t="s">
        <v>439</v>
      </c>
      <c r="E187">
        <v>1</v>
      </c>
      <c r="F187" t="s">
        <v>58</v>
      </c>
      <c r="G187" s="15">
        <v>500000</v>
      </c>
    </row>
    <row r="188" spans="1:7" ht="15" customHeight="1" x14ac:dyDescent="0.3">
      <c r="A188" s="3">
        <f t="shared" si="2"/>
        <v>185</v>
      </c>
      <c r="B188" s="2" t="s">
        <v>109</v>
      </c>
      <c r="C188" s="93" t="s">
        <v>440</v>
      </c>
      <c r="D188" s="94" t="s">
        <v>441</v>
      </c>
      <c r="E188">
        <v>1</v>
      </c>
      <c r="F188" t="s">
        <v>58</v>
      </c>
      <c r="G188" s="15">
        <v>450000</v>
      </c>
    </row>
    <row r="189" spans="1:7" ht="15" customHeight="1" x14ac:dyDescent="0.3">
      <c r="A189" s="3">
        <f t="shared" si="2"/>
        <v>186</v>
      </c>
      <c r="B189" s="2" t="s">
        <v>109</v>
      </c>
      <c r="C189" s="93" t="s">
        <v>442</v>
      </c>
      <c r="D189" s="94" t="s">
        <v>443</v>
      </c>
      <c r="E189">
        <v>1</v>
      </c>
      <c r="F189" t="s">
        <v>58</v>
      </c>
      <c r="G189" s="15">
        <v>160000</v>
      </c>
    </row>
    <row r="190" spans="1:7" ht="15" customHeight="1" x14ac:dyDescent="0.3">
      <c r="A190" s="3">
        <f t="shared" si="2"/>
        <v>187</v>
      </c>
      <c r="B190" s="2" t="s">
        <v>109</v>
      </c>
      <c r="C190" s="93" t="s">
        <v>444</v>
      </c>
      <c r="D190" s="95" t="s">
        <v>445</v>
      </c>
      <c r="E190">
        <v>1</v>
      </c>
      <c r="F190" t="s">
        <v>58</v>
      </c>
      <c r="G190" s="15">
        <v>15200</v>
      </c>
    </row>
    <row r="191" spans="1:7" ht="15" customHeight="1" x14ac:dyDescent="0.3">
      <c r="A191" s="3">
        <f t="shared" si="2"/>
        <v>188</v>
      </c>
      <c r="B191" s="2" t="s">
        <v>109</v>
      </c>
      <c r="C191" s="93" t="s">
        <v>446</v>
      </c>
      <c r="D191" s="95" t="s">
        <v>447</v>
      </c>
      <c r="E191">
        <v>1</v>
      </c>
      <c r="F191" t="s">
        <v>58</v>
      </c>
      <c r="G191" s="15">
        <v>22000</v>
      </c>
    </row>
    <row r="192" spans="1:7" ht="15" customHeight="1" x14ac:dyDescent="0.3">
      <c r="A192" s="3">
        <f t="shared" si="2"/>
        <v>189</v>
      </c>
      <c r="B192" s="2" t="s">
        <v>109</v>
      </c>
      <c r="C192" s="93" t="s">
        <v>448</v>
      </c>
      <c r="D192" s="95" t="s">
        <v>449</v>
      </c>
      <c r="E192">
        <v>1</v>
      </c>
      <c r="F192" t="s">
        <v>58</v>
      </c>
      <c r="G192" s="15">
        <v>30000</v>
      </c>
    </row>
    <row r="193" spans="1:7" ht="15" customHeight="1" x14ac:dyDescent="0.3">
      <c r="A193" s="3">
        <f t="shared" si="2"/>
        <v>190</v>
      </c>
      <c r="B193" s="2" t="s">
        <v>109</v>
      </c>
      <c r="C193" s="93" t="s">
        <v>450</v>
      </c>
      <c r="D193" s="95" t="s">
        <v>451</v>
      </c>
      <c r="E193">
        <v>1</v>
      </c>
      <c r="F193" t="s">
        <v>58</v>
      </c>
      <c r="G193" s="15">
        <v>60000</v>
      </c>
    </row>
    <row r="194" spans="1:7" ht="15" customHeight="1" x14ac:dyDescent="0.3">
      <c r="A194" s="3">
        <f t="shared" si="2"/>
        <v>191</v>
      </c>
      <c r="B194" s="2" t="s">
        <v>109</v>
      </c>
      <c r="C194" s="93" t="s">
        <v>452</v>
      </c>
      <c r="D194" s="95" t="s">
        <v>453</v>
      </c>
      <c r="E194">
        <v>1</v>
      </c>
      <c r="F194" t="s">
        <v>58</v>
      </c>
      <c r="G194" s="15">
        <v>110000</v>
      </c>
    </row>
    <row r="195" spans="1:7" ht="15" customHeight="1" x14ac:dyDescent="0.3">
      <c r="A195" s="3">
        <f t="shared" si="2"/>
        <v>192</v>
      </c>
      <c r="B195" s="2" t="s">
        <v>109</v>
      </c>
      <c r="C195" s="93" t="s">
        <v>454</v>
      </c>
      <c r="D195" s="96" t="s">
        <v>455</v>
      </c>
      <c r="E195">
        <v>1</v>
      </c>
      <c r="F195" t="s">
        <v>58</v>
      </c>
      <c r="G195" s="15">
        <v>35000</v>
      </c>
    </row>
    <row r="196" spans="1:7" ht="15" customHeight="1" x14ac:dyDescent="0.3">
      <c r="A196" s="3">
        <f t="shared" si="2"/>
        <v>193</v>
      </c>
      <c r="B196" s="2" t="s">
        <v>109</v>
      </c>
      <c r="C196" s="93" t="s">
        <v>456</v>
      </c>
      <c r="D196" s="95" t="s">
        <v>457</v>
      </c>
      <c r="E196">
        <v>1</v>
      </c>
      <c r="F196" t="s">
        <v>58</v>
      </c>
      <c r="G196" s="15">
        <v>227200</v>
      </c>
    </row>
    <row r="197" spans="1:7" ht="15" customHeight="1" x14ac:dyDescent="0.3">
      <c r="A197" s="3">
        <f t="shared" ref="A197:A260" si="3">1+A196</f>
        <v>194</v>
      </c>
      <c r="B197" s="2" t="s">
        <v>109</v>
      </c>
      <c r="C197" s="2" t="s">
        <v>458</v>
      </c>
      <c r="D197" s="90" t="s">
        <v>459</v>
      </c>
      <c r="E197">
        <v>1</v>
      </c>
      <c r="F197" t="s">
        <v>58</v>
      </c>
      <c r="G197" s="15">
        <v>120000</v>
      </c>
    </row>
    <row r="198" spans="1:7" ht="15" customHeight="1" x14ac:dyDescent="0.3">
      <c r="A198" s="3">
        <f t="shared" si="3"/>
        <v>195</v>
      </c>
      <c r="B198" s="2" t="s">
        <v>109</v>
      </c>
      <c r="C198" s="2" t="s">
        <v>460</v>
      </c>
      <c r="D198" s="2" t="s">
        <v>461</v>
      </c>
      <c r="E198">
        <v>1</v>
      </c>
      <c r="F198" t="s">
        <v>58</v>
      </c>
      <c r="G198" s="15">
        <v>24000</v>
      </c>
    </row>
    <row r="199" spans="1:7" ht="15" customHeight="1" x14ac:dyDescent="0.3">
      <c r="A199" s="3">
        <f t="shared" si="3"/>
        <v>196</v>
      </c>
      <c r="B199" s="2" t="s">
        <v>109</v>
      </c>
      <c r="C199" s="93" t="s">
        <v>462</v>
      </c>
      <c r="D199" s="95" t="s">
        <v>463</v>
      </c>
      <c r="E199">
        <v>1</v>
      </c>
      <c r="F199" t="s">
        <v>58</v>
      </c>
      <c r="G199" s="15">
        <v>75500</v>
      </c>
    </row>
    <row r="200" spans="1:7" ht="15" customHeight="1" x14ac:dyDescent="0.3">
      <c r="A200" s="3">
        <f t="shared" si="3"/>
        <v>197</v>
      </c>
      <c r="B200" s="2" t="s">
        <v>109</v>
      </c>
      <c r="C200" s="2" t="s">
        <v>464</v>
      </c>
      <c r="D200" s="95" t="s">
        <v>465</v>
      </c>
      <c r="E200">
        <v>1</v>
      </c>
      <c r="F200" t="s">
        <v>149</v>
      </c>
      <c r="G200" s="15">
        <v>1200000</v>
      </c>
    </row>
    <row r="201" spans="1:7" ht="15" customHeight="1" x14ac:dyDescent="0.3">
      <c r="A201" s="3">
        <f t="shared" si="3"/>
        <v>198</v>
      </c>
      <c r="B201" s="2" t="s">
        <v>109</v>
      </c>
      <c r="C201" s="2" t="s">
        <v>466</v>
      </c>
      <c r="D201" s="2" t="s">
        <v>467</v>
      </c>
      <c r="E201">
        <v>1</v>
      </c>
      <c r="F201" t="s">
        <v>58</v>
      </c>
      <c r="G201" s="15">
        <v>600000</v>
      </c>
    </row>
    <row r="202" spans="1:7" ht="15" customHeight="1" x14ac:dyDescent="0.3">
      <c r="A202" s="3">
        <f t="shared" si="3"/>
        <v>199</v>
      </c>
      <c r="B202" s="2" t="s">
        <v>109</v>
      </c>
      <c r="C202" s="2" t="s">
        <v>468</v>
      </c>
      <c r="D202" s="2" t="s">
        <v>469</v>
      </c>
      <c r="E202">
        <v>1</v>
      </c>
      <c r="F202" t="s">
        <v>58</v>
      </c>
      <c r="G202" s="15">
        <v>375000</v>
      </c>
    </row>
    <row r="203" spans="1:7" ht="15" customHeight="1" x14ac:dyDescent="0.3">
      <c r="A203" s="3">
        <f t="shared" si="3"/>
        <v>200</v>
      </c>
      <c r="B203" s="2" t="s">
        <v>109</v>
      </c>
      <c r="C203" s="2" t="s">
        <v>470</v>
      </c>
      <c r="D203" s="2" t="s">
        <v>471</v>
      </c>
      <c r="E203">
        <v>1</v>
      </c>
      <c r="F203" t="s">
        <v>58</v>
      </c>
      <c r="G203" s="15">
        <v>140000</v>
      </c>
    </row>
    <row r="204" spans="1:7" ht="15" customHeight="1" x14ac:dyDescent="0.3">
      <c r="A204" s="3">
        <f t="shared" si="3"/>
        <v>201</v>
      </c>
      <c r="B204" s="2" t="s">
        <v>109</v>
      </c>
      <c r="C204" s="2" t="s">
        <v>472</v>
      </c>
      <c r="D204" s="2" t="s">
        <v>473</v>
      </c>
      <c r="E204">
        <v>1</v>
      </c>
      <c r="F204" t="s">
        <v>58</v>
      </c>
      <c r="G204" s="15">
        <v>84000</v>
      </c>
    </row>
    <row r="205" spans="1:7" ht="15" customHeight="1" x14ac:dyDescent="0.3">
      <c r="A205" s="3">
        <f t="shared" si="3"/>
        <v>202</v>
      </c>
      <c r="B205" s="2" t="s">
        <v>109</v>
      </c>
      <c r="C205" s="2" t="s">
        <v>474</v>
      </c>
      <c r="D205" s="2" t="s">
        <v>475</v>
      </c>
      <c r="E205">
        <v>1</v>
      </c>
      <c r="F205" t="s">
        <v>58</v>
      </c>
      <c r="G205" s="15">
        <v>28000</v>
      </c>
    </row>
    <row r="206" spans="1:7" ht="15" customHeight="1" x14ac:dyDescent="0.3">
      <c r="A206" s="3">
        <f t="shared" si="3"/>
        <v>203</v>
      </c>
      <c r="B206" s="2" t="s">
        <v>109</v>
      </c>
      <c r="C206" s="2" t="s">
        <v>476</v>
      </c>
      <c r="D206" s="2" t="s">
        <v>477</v>
      </c>
      <c r="E206">
        <v>1</v>
      </c>
      <c r="F206" t="s">
        <v>58</v>
      </c>
      <c r="G206" s="15">
        <v>35000</v>
      </c>
    </row>
    <row r="207" spans="1:7" ht="15" customHeight="1" x14ac:dyDescent="0.3">
      <c r="A207" s="3">
        <f t="shared" si="3"/>
        <v>204</v>
      </c>
      <c r="B207" s="2" t="s">
        <v>109</v>
      </c>
      <c r="C207" s="2" t="s">
        <v>478</v>
      </c>
      <c r="D207" s="2" t="s">
        <v>479</v>
      </c>
      <c r="E207">
        <v>1</v>
      </c>
      <c r="F207" t="s">
        <v>58</v>
      </c>
      <c r="G207" s="15">
        <v>218167</v>
      </c>
    </row>
    <row r="208" spans="1:7" ht="15" customHeight="1" x14ac:dyDescent="0.3">
      <c r="A208" s="3">
        <f t="shared" si="3"/>
        <v>205</v>
      </c>
      <c r="B208" s="2" t="s">
        <v>109</v>
      </c>
      <c r="C208" s="2" t="s">
        <v>480</v>
      </c>
      <c r="D208" s="97" t="s">
        <v>481</v>
      </c>
      <c r="E208">
        <v>1</v>
      </c>
      <c r="F208" t="s">
        <v>482</v>
      </c>
      <c r="G208" s="15">
        <v>916300</v>
      </c>
    </row>
    <row r="209" spans="1:7" ht="15" customHeight="1" x14ac:dyDescent="0.3">
      <c r="A209" s="3">
        <f t="shared" si="3"/>
        <v>206</v>
      </c>
      <c r="B209" s="2" t="s">
        <v>109</v>
      </c>
      <c r="C209" s="2" t="s">
        <v>483</v>
      </c>
      <c r="D209" s="2" t="s">
        <v>484</v>
      </c>
      <c r="E209">
        <v>1</v>
      </c>
      <c r="F209" t="s">
        <v>58</v>
      </c>
      <c r="G209" s="15">
        <v>45000</v>
      </c>
    </row>
    <row r="210" spans="1:7" ht="15" customHeight="1" x14ac:dyDescent="0.3">
      <c r="A210" s="3">
        <f t="shared" si="3"/>
        <v>207</v>
      </c>
      <c r="B210" s="2" t="s">
        <v>109</v>
      </c>
      <c r="C210" s="2" t="s">
        <v>485</v>
      </c>
      <c r="D210" s="2" t="s">
        <v>486</v>
      </c>
      <c r="E210">
        <v>1</v>
      </c>
      <c r="F210" t="s">
        <v>58</v>
      </c>
      <c r="G210" s="15">
        <v>125000</v>
      </c>
    </row>
    <row r="211" spans="1:7" ht="15" customHeight="1" x14ac:dyDescent="0.3">
      <c r="A211" s="3">
        <f t="shared" si="3"/>
        <v>208</v>
      </c>
      <c r="B211" s="2" t="s">
        <v>109</v>
      </c>
      <c r="C211" s="2" t="s">
        <v>487</v>
      </c>
      <c r="D211" s="2" t="s">
        <v>488</v>
      </c>
      <c r="E211">
        <v>1</v>
      </c>
      <c r="F211" t="s">
        <v>58</v>
      </c>
      <c r="G211" s="15">
        <v>1200000</v>
      </c>
    </row>
    <row r="212" spans="1:7" ht="15" customHeight="1" x14ac:dyDescent="0.3">
      <c r="A212" s="3">
        <f t="shared" si="3"/>
        <v>209</v>
      </c>
      <c r="B212" s="2" t="s">
        <v>109</v>
      </c>
      <c r="C212" s="2" t="s">
        <v>489</v>
      </c>
      <c r="D212" s="98" t="s">
        <v>490</v>
      </c>
      <c r="E212">
        <v>1</v>
      </c>
      <c r="F212" t="s">
        <v>58</v>
      </c>
      <c r="G212" s="15">
        <v>30000</v>
      </c>
    </row>
    <row r="213" spans="1:7" ht="15" customHeight="1" x14ac:dyDescent="0.3">
      <c r="A213" s="3">
        <f t="shared" si="3"/>
        <v>210</v>
      </c>
      <c r="B213" s="2" t="s">
        <v>109</v>
      </c>
      <c r="C213" s="2" t="s">
        <v>491</v>
      </c>
      <c r="D213" s="97" t="s">
        <v>492</v>
      </c>
      <c r="E213">
        <v>1</v>
      </c>
      <c r="F213" t="s">
        <v>58</v>
      </c>
      <c r="G213" s="15">
        <v>115000</v>
      </c>
    </row>
    <row r="214" spans="1:7" ht="15" customHeight="1" x14ac:dyDescent="0.3">
      <c r="A214" s="3">
        <f t="shared" si="3"/>
        <v>211</v>
      </c>
      <c r="B214" s="2" t="s">
        <v>109</v>
      </c>
      <c r="C214" s="2" t="s">
        <v>493</v>
      </c>
      <c r="D214" s="97" t="s">
        <v>494</v>
      </c>
      <c r="E214">
        <v>1</v>
      </c>
      <c r="F214" t="s">
        <v>58</v>
      </c>
      <c r="G214" s="15">
        <v>1800000</v>
      </c>
    </row>
    <row r="215" spans="1:7" ht="15" customHeight="1" x14ac:dyDescent="0.3">
      <c r="A215" s="3">
        <f t="shared" si="3"/>
        <v>212</v>
      </c>
      <c r="B215" s="2" t="s">
        <v>109</v>
      </c>
      <c r="C215" s="2" t="s">
        <v>495</v>
      </c>
      <c r="D215" s="2" t="s">
        <v>496</v>
      </c>
      <c r="E215">
        <v>1</v>
      </c>
      <c r="F215" t="s">
        <v>58</v>
      </c>
      <c r="G215" s="15">
        <v>80000</v>
      </c>
    </row>
    <row r="216" spans="1:7" ht="15" customHeight="1" x14ac:dyDescent="0.3">
      <c r="A216" s="3">
        <f t="shared" si="3"/>
        <v>213</v>
      </c>
      <c r="B216" s="2" t="s">
        <v>109</v>
      </c>
      <c r="C216" s="2" t="s">
        <v>497</v>
      </c>
      <c r="D216" s="2" t="s">
        <v>498</v>
      </c>
      <c r="E216">
        <v>1</v>
      </c>
      <c r="F216" t="s">
        <v>58</v>
      </c>
      <c r="G216" s="15">
        <v>40000</v>
      </c>
    </row>
    <row r="217" spans="1:7" ht="15" customHeight="1" x14ac:dyDescent="0.3">
      <c r="A217" s="3">
        <f t="shared" si="3"/>
        <v>214</v>
      </c>
      <c r="B217" s="2" t="s">
        <v>109</v>
      </c>
      <c r="C217" s="2" t="s">
        <v>499</v>
      </c>
      <c r="D217" s="2" t="s">
        <v>500</v>
      </c>
      <c r="E217">
        <v>1</v>
      </c>
      <c r="F217" t="s">
        <v>58</v>
      </c>
      <c r="G217" s="15">
        <v>3500</v>
      </c>
    </row>
    <row r="218" spans="1:7" ht="15" customHeight="1" x14ac:dyDescent="0.3">
      <c r="A218" s="3">
        <f t="shared" si="3"/>
        <v>215</v>
      </c>
      <c r="B218" s="99" t="s">
        <v>109</v>
      </c>
      <c r="C218" s="92" t="s">
        <v>501</v>
      </c>
      <c r="D218" s="100" t="s">
        <v>502</v>
      </c>
      <c r="E218">
        <v>1</v>
      </c>
      <c r="F218" t="s">
        <v>58</v>
      </c>
      <c r="G218" s="15">
        <v>19000</v>
      </c>
    </row>
    <row r="219" spans="1:7" ht="15" customHeight="1" x14ac:dyDescent="0.3">
      <c r="A219" s="3">
        <f t="shared" si="3"/>
        <v>216</v>
      </c>
      <c r="B219" s="99" t="s">
        <v>109</v>
      </c>
      <c r="C219" s="92" t="s">
        <v>503</v>
      </c>
      <c r="D219" s="100" t="s">
        <v>504</v>
      </c>
      <c r="E219">
        <v>1</v>
      </c>
      <c r="F219" t="s">
        <v>58</v>
      </c>
      <c r="G219" s="15">
        <v>50000</v>
      </c>
    </row>
    <row r="220" spans="1:7" ht="15" customHeight="1" x14ac:dyDescent="0.3">
      <c r="A220" s="3">
        <f t="shared" si="3"/>
        <v>217</v>
      </c>
      <c r="B220" s="99" t="s">
        <v>109</v>
      </c>
      <c r="C220" s="92" t="s">
        <v>505</v>
      </c>
      <c r="D220" s="100" t="s">
        <v>506</v>
      </c>
      <c r="E220">
        <v>1</v>
      </c>
      <c r="F220" t="s">
        <v>58</v>
      </c>
      <c r="G220" s="15">
        <v>180000</v>
      </c>
    </row>
    <row r="221" spans="1:7" ht="15" customHeight="1" x14ac:dyDescent="0.3">
      <c r="A221" s="3">
        <f t="shared" si="3"/>
        <v>218</v>
      </c>
      <c r="B221" s="99" t="s">
        <v>109</v>
      </c>
      <c r="C221" s="92" t="s">
        <v>507</v>
      </c>
      <c r="D221" s="100" t="s">
        <v>508</v>
      </c>
      <c r="E221">
        <v>1</v>
      </c>
      <c r="F221" t="s">
        <v>58</v>
      </c>
      <c r="G221" s="15">
        <v>640000</v>
      </c>
    </row>
    <row r="222" spans="1:7" ht="15" customHeight="1" x14ac:dyDescent="0.3">
      <c r="A222" s="3">
        <f t="shared" si="3"/>
        <v>219</v>
      </c>
      <c r="B222" s="99" t="s">
        <v>109</v>
      </c>
      <c r="C222" s="92" t="s">
        <v>509</v>
      </c>
      <c r="D222" s="100" t="s">
        <v>510</v>
      </c>
      <c r="E222">
        <v>1</v>
      </c>
      <c r="F222" t="s">
        <v>58</v>
      </c>
      <c r="G222" s="15">
        <v>2000000</v>
      </c>
    </row>
    <row r="223" spans="1:7" ht="15" customHeight="1" x14ac:dyDescent="0.3">
      <c r="A223" s="3">
        <f t="shared" si="3"/>
        <v>220</v>
      </c>
      <c r="B223" s="99" t="s">
        <v>109</v>
      </c>
      <c r="C223" s="92" t="s">
        <v>511</v>
      </c>
      <c r="D223" s="100" t="s">
        <v>512</v>
      </c>
      <c r="E223">
        <v>1</v>
      </c>
      <c r="F223" t="s">
        <v>58</v>
      </c>
      <c r="G223" s="15">
        <v>300000</v>
      </c>
    </row>
    <row r="224" spans="1:7" ht="15" customHeight="1" x14ac:dyDescent="0.3">
      <c r="A224" s="3">
        <f t="shared" si="3"/>
        <v>221</v>
      </c>
      <c r="B224" s="99" t="s">
        <v>109</v>
      </c>
      <c r="C224" s="92" t="s">
        <v>513</v>
      </c>
      <c r="D224" s="100" t="s">
        <v>514</v>
      </c>
      <c r="E224">
        <v>1</v>
      </c>
      <c r="F224" t="s">
        <v>58</v>
      </c>
      <c r="G224" s="15">
        <v>670000</v>
      </c>
    </row>
    <row r="225" spans="1:7" ht="15" customHeight="1" x14ac:dyDescent="0.3">
      <c r="A225" s="3">
        <f t="shared" si="3"/>
        <v>222</v>
      </c>
      <c r="B225" s="99" t="s">
        <v>109</v>
      </c>
      <c r="C225" s="92" t="s">
        <v>515</v>
      </c>
      <c r="D225" s="100" t="s">
        <v>516</v>
      </c>
      <c r="E225">
        <v>1</v>
      </c>
      <c r="F225" t="s">
        <v>58</v>
      </c>
      <c r="G225" s="15">
        <v>650000</v>
      </c>
    </row>
    <row r="226" spans="1:7" ht="15" customHeight="1" x14ac:dyDescent="0.3">
      <c r="A226" s="3">
        <f t="shared" si="3"/>
        <v>223</v>
      </c>
      <c r="B226" s="99" t="s">
        <v>109</v>
      </c>
      <c r="C226" s="92" t="s">
        <v>517</v>
      </c>
      <c r="D226" s="100" t="s">
        <v>518</v>
      </c>
      <c r="E226">
        <v>1</v>
      </c>
      <c r="F226" t="s">
        <v>58</v>
      </c>
      <c r="G226" s="15">
        <v>800000</v>
      </c>
    </row>
    <row r="227" spans="1:7" ht="15" customHeight="1" x14ac:dyDescent="0.3">
      <c r="A227" s="3">
        <f t="shared" si="3"/>
        <v>224</v>
      </c>
      <c r="B227" s="99" t="s">
        <v>109</v>
      </c>
      <c r="C227" s="92" t="s">
        <v>519</v>
      </c>
      <c r="D227" s="100" t="s">
        <v>520</v>
      </c>
      <c r="E227">
        <v>1</v>
      </c>
      <c r="F227" t="s">
        <v>58</v>
      </c>
      <c r="G227" s="15">
        <v>1450000</v>
      </c>
    </row>
    <row r="228" spans="1:7" ht="15" customHeight="1" x14ac:dyDescent="0.3">
      <c r="A228" s="3">
        <f t="shared" si="3"/>
        <v>225</v>
      </c>
      <c r="B228" s="99" t="s">
        <v>109</v>
      </c>
      <c r="C228" s="92" t="s">
        <v>521</v>
      </c>
      <c r="D228" s="100" t="s">
        <v>522</v>
      </c>
      <c r="E228">
        <v>1</v>
      </c>
      <c r="F228" t="s">
        <v>58</v>
      </c>
      <c r="G228" s="15">
        <v>1400000</v>
      </c>
    </row>
    <row r="229" spans="1:7" ht="15" customHeight="1" x14ac:dyDescent="0.3">
      <c r="A229" s="3">
        <f t="shared" si="3"/>
        <v>226</v>
      </c>
      <c r="B229" s="99" t="s">
        <v>109</v>
      </c>
      <c r="C229" s="92" t="s">
        <v>523</v>
      </c>
      <c r="D229" s="100" t="s">
        <v>524</v>
      </c>
      <c r="E229">
        <v>1</v>
      </c>
      <c r="F229" t="s">
        <v>58</v>
      </c>
      <c r="G229" s="15">
        <v>950000</v>
      </c>
    </row>
    <row r="230" spans="1:7" ht="15" customHeight="1" x14ac:dyDescent="0.3">
      <c r="A230" s="3">
        <f t="shared" si="3"/>
        <v>227</v>
      </c>
      <c r="B230" s="99" t="s">
        <v>109</v>
      </c>
      <c r="C230" s="92" t="s">
        <v>525</v>
      </c>
      <c r="D230" s="100" t="s">
        <v>526</v>
      </c>
      <c r="E230">
        <v>1</v>
      </c>
      <c r="F230" t="s">
        <v>58</v>
      </c>
      <c r="G230" s="15">
        <v>900000</v>
      </c>
    </row>
    <row r="231" spans="1:7" ht="15" customHeight="1" x14ac:dyDescent="0.3">
      <c r="A231" s="3">
        <f t="shared" si="3"/>
        <v>228</v>
      </c>
      <c r="B231" s="99" t="s">
        <v>109</v>
      </c>
      <c r="C231" s="92" t="s">
        <v>527</v>
      </c>
      <c r="D231" s="100" t="s">
        <v>528</v>
      </c>
      <c r="E231">
        <v>1</v>
      </c>
      <c r="F231" t="s">
        <v>58</v>
      </c>
      <c r="G231" s="15">
        <v>150000</v>
      </c>
    </row>
    <row r="232" spans="1:7" ht="15" customHeight="1" x14ac:dyDescent="0.3">
      <c r="A232" s="3">
        <f t="shared" si="3"/>
        <v>229</v>
      </c>
      <c r="B232" s="99" t="s">
        <v>109</v>
      </c>
      <c r="C232" s="92" t="s">
        <v>529</v>
      </c>
      <c r="D232" s="100" t="s">
        <v>530</v>
      </c>
      <c r="E232">
        <v>1</v>
      </c>
      <c r="F232" t="s">
        <v>58</v>
      </c>
      <c r="G232" s="15">
        <v>1500000</v>
      </c>
    </row>
    <row r="233" spans="1:7" ht="15" customHeight="1" x14ac:dyDescent="0.3">
      <c r="A233" s="3">
        <f t="shared" si="3"/>
        <v>230</v>
      </c>
      <c r="B233" s="99" t="s">
        <v>109</v>
      </c>
      <c r="C233" s="92" t="s">
        <v>531</v>
      </c>
      <c r="D233" s="100" t="s">
        <v>532</v>
      </c>
      <c r="E233">
        <v>1</v>
      </c>
      <c r="F233" t="s">
        <v>58</v>
      </c>
      <c r="G233" s="15">
        <v>3900000</v>
      </c>
    </row>
    <row r="234" spans="1:7" ht="15" customHeight="1" x14ac:dyDescent="0.3">
      <c r="A234" s="3">
        <f t="shared" si="3"/>
        <v>231</v>
      </c>
      <c r="B234" s="99" t="s">
        <v>109</v>
      </c>
      <c r="C234" s="92" t="s">
        <v>533</v>
      </c>
      <c r="D234" s="100" t="s">
        <v>534</v>
      </c>
      <c r="E234">
        <v>1</v>
      </c>
      <c r="F234" t="s">
        <v>58</v>
      </c>
      <c r="G234" s="15">
        <v>1900000</v>
      </c>
    </row>
    <row r="235" spans="1:7" ht="15" customHeight="1" x14ac:dyDescent="0.3">
      <c r="A235" s="3">
        <f t="shared" si="3"/>
        <v>232</v>
      </c>
      <c r="B235" s="99" t="s">
        <v>109</v>
      </c>
      <c r="C235" s="92" t="s">
        <v>535</v>
      </c>
      <c r="D235" s="100" t="s">
        <v>536</v>
      </c>
      <c r="E235">
        <v>1</v>
      </c>
      <c r="F235" t="s">
        <v>537</v>
      </c>
      <c r="G235" s="15">
        <v>119000</v>
      </c>
    </row>
    <row r="236" spans="1:7" ht="15" customHeight="1" x14ac:dyDescent="0.3">
      <c r="A236" s="3">
        <f t="shared" si="3"/>
        <v>233</v>
      </c>
      <c r="B236" s="99" t="s">
        <v>109</v>
      </c>
      <c r="C236" s="92" t="s">
        <v>538</v>
      </c>
      <c r="D236" s="100" t="s">
        <v>539</v>
      </c>
      <c r="E236">
        <v>1</v>
      </c>
      <c r="F236" t="s">
        <v>540</v>
      </c>
      <c r="G236" s="15">
        <v>40000</v>
      </c>
    </row>
    <row r="237" spans="1:7" ht="15" customHeight="1" x14ac:dyDescent="0.3">
      <c r="A237" s="3">
        <f t="shared" si="3"/>
        <v>234</v>
      </c>
      <c r="B237" s="99" t="s">
        <v>109</v>
      </c>
      <c r="C237" s="92" t="s">
        <v>541</v>
      </c>
      <c r="D237" s="100" t="s">
        <v>542</v>
      </c>
      <c r="E237">
        <v>1</v>
      </c>
      <c r="F237" t="s">
        <v>540</v>
      </c>
      <c r="G237" s="15">
        <v>36187</v>
      </c>
    </row>
    <row r="238" spans="1:7" ht="15" customHeight="1" x14ac:dyDescent="0.3">
      <c r="A238" s="3">
        <f t="shared" si="3"/>
        <v>235</v>
      </c>
      <c r="B238" s="99" t="s">
        <v>109</v>
      </c>
      <c r="C238" s="92" t="s">
        <v>543</v>
      </c>
      <c r="D238" s="100" t="s">
        <v>544</v>
      </c>
      <c r="E238">
        <v>1</v>
      </c>
      <c r="F238" t="s">
        <v>58</v>
      </c>
      <c r="G238" s="15">
        <v>21420</v>
      </c>
    </row>
    <row r="239" spans="1:7" ht="15" customHeight="1" x14ac:dyDescent="0.3">
      <c r="A239" s="3">
        <f t="shared" si="3"/>
        <v>236</v>
      </c>
      <c r="B239" s="99" t="s">
        <v>109</v>
      </c>
      <c r="C239" s="92" t="s">
        <v>545</v>
      </c>
      <c r="D239" s="100" t="s">
        <v>546</v>
      </c>
      <c r="E239">
        <v>1</v>
      </c>
      <c r="F239" t="s">
        <v>42</v>
      </c>
      <c r="G239" s="15">
        <v>15470</v>
      </c>
    </row>
    <row r="240" spans="1:7" ht="15" customHeight="1" x14ac:dyDescent="0.3">
      <c r="A240" s="3">
        <f t="shared" si="3"/>
        <v>237</v>
      </c>
      <c r="B240" s="99" t="s">
        <v>109</v>
      </c>
      <c r="C240" s="92" t="s">
        <v>547</v>
      </c>
      <c r="D240" s="100" t="s">
        <v>548</v>
      </c>
      <c r="E240">
        <v>1</v>
      </c>
      <c r="F240" t="s">
        <v>58</v>
      </c>
      <c r="G240" s="15">
        <v>32500</v>
      </c>
    </row>
    <row r="241" spans="1:7" ht="15" customHeight="1" x14ac:dyDescent="0.3">
      <c r="A241" s="3">
        <f t="shared" si="3"/>
        <v>238</v>
      </c>
      <c r="B241" s="99" t="s">
        <v>109</v>
      </c>
      <c r="C241" s="92" t="s">
        <v>549</v>
      </c>
      <c r="D241" s="100" t="s">
        <v>550</v>
      </c>
      <c r="E241">
        <v>1</v>
      </c>
      <c r="F241" t="s">
        <v>551</v>
      </c>
      <c r="G241" s="15">
        <v>19040</v>
      </c>
    </row>
    <row r="242" spans="1:7" ht="15" customHeight="1" x14ac:dyDescent="0.3">
      <c r="A242" s="3">
        <f t="shared" si="3"/>
        <v>239</v>
      </c>
      <c r="B242" s="99" t="s">
        <v>109</v>
      </c>
      <c r="C242" s="92" t="s">
        <v>552</v>
      </c>
      <c r="D242" s="100" t="s">
        <v>552</v>
      </c>
      <c r="E242">
        <v>1</v>
      </c>
      <c r="F242" t="s">
        <v>553</v>
      </c>
      <c r="G242" s="15">
        <v>27370</v>
      </c>
    </row>
    <row r="243" spans="1:7" ht="15" customHeight="1" x14ac:dyDescent="0.3">
      <c r="A243" s="3">
        <f t="shared" si="3"/>
        <v>240</v>
      </c>
      <c r="B243" s="99" t="s">
        <v>109</v>
      </c>
      <c r="C243" s="92" t="s">
        <v>554</v>
      </c>
      <c r="D243" s="100" t="s">
        <v>555</v>
      </c>
      <c r="E243">
        <v>1</v>
      </c>
      <c r="F243" t="s">
        <v>556</v>
      </c>
      <c r="G243" s="15">
        <v>77350</v>
      </c>
    </row>
    <row r="244" spans="1:7" ht="15" customHeight="1" x14ac:dyDescent="0.3">
      <c r="A244" s="3">
        <f t="shared" si="3"/>
        <v>241</v>
      </c>
      <c r="B244" s="99" t="s">
        <v>109</v>
      </c>
      <c r="C244" s="92" t="s">
        <v>557</v>
      </c>
      <c r="D244" s="100" t="s">
        <v>558</v>
      </c>
      <c r="E244">
        <v>1</v>
      </c>
      <c r="F244" t="s">
        <v>553</v>
      </c>
      <c r="G244" s="15">
        <v>21420</v>
      </c>
    </row>
    <row r="245" spans="1:7" ht="15" customHeight="1" x14ac:dyDescent="0.3">
      <c r="A245" s="3">
        <f t="shared" si="3"/>
        <v>242</v>
      </c>
      <c r="B245" s="99" t="s">
        <v>109</v>
      </c>
      <c r="C245" s="92" t="s">
        <v>559</v>
      </c>
      <c r="D245" s="100" t="s">
        <v>559</v>
      </c>
      <c r="E245">
        <v>1</v>
      </c>
      <c r="F245" t="s">
        <v>58</v>
      </c>
      <c r="G245" s="15">
        <v>8330</v>
      </c>
    </row>
    <row r="246" spans="1:7" ht="15" customHeight="1" x14ac:dyDescent="0.3">
      <c r="A246" s="3">
        <f t="shared" si="3"/>
        <v>243</v>
      </c>
      <c r="B246" s="99" t="s">
        <v>109</v>
      </c>
      <c r="C246" s="92" t="s">
        <v>560</v>
      </c>
      <c r="D246" s="100" t="s">
        <v>561</v>
      </c>
      <c r="E246">
        <v>1</v>
      </c>
      <c r="F246" t="s">
        <v>562</v>
      </c>
      <c r="G246" s="15">
        <v>95200</v>
      </c>
    </row>
    <row r="247" spans="1:7" ht="15" customHeight="1" x14ac:dyDescent="0.3">
      <c r="A247" s="3">
        <f t="shared" si="3"/>
        <v>244</v>
      </c>
      <c r="B247" s="99" t="s">
        <v>109</v>
      </c>
      <c r="C247" s="92" t="s">
        <v>563</v>
      </c>
      <c r="D247" s="100" t="s">
        <v>564</v>
      </c>
      <c r="E247">
        <v>1</v>
      </c>
      <c r="F247" t="s">
        <v>58</v>
      </c>
      <c r="G247" s="15">
        <v>13090</v>
      </c>
    </row>
    <row r="248" spans="1:7" ht="15" customHeight="1" x14ac:dyDescent="0.3">
      <c r="A248" s="3">
        <f t="shared" si="3"/>
        <v>245</v>
      </c>
      <c r="B248" s="99" t="s">
        <v>109</v>
      </c>
      <c r="C248" s="92" t="s">
        <v>565</v>
      </c>
      <c r="D248" s="100" t="s">
        <v>566</v>
      </c>
      <c r="E248">
        <v>1</v>
      </c>
      <c r="F248" t="s">
        <v>58</v>
      </c>
      <c r="G248" s="15">
        <v>35700</v>
      </c>
    </row>
    <row r="249" spans="1:7" ht="15" customHeight="1" x14ac:dyDescent="0.3">
      <c r="A249" s="3">
        <f t="shared" si="3"/>
        <v>246</v>
      </c>
      <c r="B249" s="99" t="s">
        <v>109</v>
      </c>
      <c r="C249" s="92" t="s">
        <v>567</v>
      </c>
      <c r="D249" s="100" t="s">
        <v>568</v>
      </c>
      <c r="E249">
        <v>1</v>
      </c>
      <c r="F249" t="s">
        <v>569</v>
      </c>
      <c r="G249" s="15">
        <v>8330</v>
      </c>
    </row>
    <row r="250" spans="1:7" ht="15" customHeight="1" x14ac:dyDescent="0.3">
      <c r="A250" s="3">
        <f t="shared" si="3"/>
        <v>247</v>
      </c>
      <c r="B250" s="99" t="s">
        <v>109</v>
      </c>
      <c r="C250" s="92" t="s">
        <v>570</v>
      </c>
      <c r="D250" s="100" t="s">
        <v>571</v>
      </c>
      <c r="E250">
        <v>1</v>
      </c>
      <c r="F250" t="s">
        <v>572</v>
      </c>
      <c r="G250" s="15">
        <v>16660</v>
      </c>
    </row>
    <row r="251" spans="1:7" ht="15" customHeight="1" x14ac:dyDescent="0.3">
      <c r="A251" s="3">
        <f t="shared" si="3"/>
        <v>248</v>
      </c>
      <c r="B251" s="99" t="s">
        <v>109</v>
      </c>
      <c r="C251" s="92" t="s">
        <v>573</v>
      </c>
      <c r="D251" s="100" t="s">
        <v>574</v>
      </c>
      <c r="E251">
        <v>1</v>
      </c>
      <c r="F251" t="s">
        <v>575</v>
      </c>
      <c r="G251" s="15">
        <v>38080</v>
      </c>
    </row>
    <row r="252" spans="1:7" ht="15" customHeight="1" x14ac:dyDescent="0.3">
      <c r="A252" s="3">
        <f t="shared" si="3"/>
        <v>249</v>
      </c>
      <c r="B252" s="99" t="s">
        <v>109</v>
      </c>
      <c r="C252" s="92" t="s">
        <v>576</v>
      </c>
      <c r="D252" s="100" t="s">
        <v>577</v>
      </c>
      <c r="E252">
        <v>1</v>
      </c>
      <c r="F252" t="s">
        <v>58</v>
      </c>
      <c r="G252" s="15">
        <v>28560</v>
      </c>
    </row>
    <row r="253" spans="1:7" ht="15" customHeight="1" x14ac:dyDescent="0.3">
      <c r="A253" s="3">
        <f t="shared" si="3"/>
        <v>250</v>
      </c>
      <c r="B253" s="99" t="s">
        <v>109</v>
      </c>
      <c r="C253" s="92" t="s">
        <v>578</v>
      </c>
      <c r="D253" s="100" t="s">
        <v>578</v>
      </c>
      <c r="E253">
        <v>1</v>
      </c>
      <c r="F253" t="s">
        <v>58</v>
      </c>
      <c r="G253" s="15">
        <v>309400</v>
      </c>
    </row>
    <row r="254" spans="1:7" ht="15" customHeight="1" x14ac:dyDescent="0.3">
      <c r="A254" s="3">
        <f t="shared" si="3"/>
        <v>251</v>
      </c>
      <c r="B254" s="99" t="s">
        <v>109</v>
      </c>
      <c r="C254" s="92" t="s">
        <v>579</v>
      </c>
      <c r="D254" s="100" t="s">
        <v>580</v>
      </c>
      <c r="E254">
        <v>1</v>
      </c>
      <c r="F254" t="s">
        <v>581</v>
      </c>
      <c r="G254" s="15">
        <v>8330</v>
      </c>
    </row>
    <row r="255" spans="1:7" ht="15" customHeight="1" x14ac:dyDescent="0.3">
      <c r="A255" s="3">
        <f t="shared" si="3"/>
        <v>252</v>
      </c>
      <c r="B255" s="99" t="s">
        <v>109</v>
      </c>
      <c r="C255" s="92" t="s">
        <v>582</v>
      </c>
      <c r="D255" s="100" t="s">
        <v>583</v>
      </c>
      <c r="E255">
        <v>1</v>
      </c>
      <c r="F255" t="s">
        <v>572</v>
      </c>
      <c r="G255" s="15">
        <v>17850</v>
      </c>
    </row>
    <row r="256" spans="1:7" ht="15" customHeight="1" x14ac:dyDescent="0.3">
      <c r="A256" s="3">
        <f t="shared" si="3"/>
        <v>253</v>
      </c>
      <c r="B256" s="99" t="s">
        <v>109</v>
      </c>
      <c r="C256" s="92" t="s">
        <v>584</v>
      </c>
      <c r="D256" s="92" t="s">
        <v>585</v>
      </c>
      <c r="E256">
        <v>1</v>
      </c>
      <c r="F256" t="s">
        <v>572</v>
      </c>
      <c r="G256" s="15">
        <v>34510</v>
      </c>
    </row>
    <row r="257" spans="1:7" ht="15" customHeight="1" x14ac:dyDescent="0.3">
      <c r="A257" s="3">
        <f t="shared" si="3"/>
        <v>254</v>
      </c>
      <c r="B257" s="99" t="s">
        <v>109</v>
      </c>
      <c r="C257" s="92" t="s">
        <v>586</v>
      </c>
      <c r="D257" s="92" t="s">
        <v>587</v>
      </c>
      <c r="E257">
        <v>1</v>
      </c>
      <c r="F257" t="s">
        <v>572</v>
      </c>
      <c r="G257" s="15">
        <v>86870</v>
      </c>
    </row>
    <row r="258" spans="1:7" ht="15" customHeight="1" x14ac:dyDescent="0.3">
      <c r="A258" s="3">
        <f t="shared" si="3"/>
        <v>255</v>
      </c>
      <c r="B258" s="99" t="s">
        <v>109</v>
      </c>
      <c r="C258" s="92" t="s">
        <v>588</v>
      </c>
      <c r="D258" s="100" t="s">
        <v>589</v>
      </c>
      <c r="E258">
        <v>1</v>
      </c>
      <c r="F258" t="s">
        <v>590</v>
      </c>
      <c r="G258" s="15">
        <v>14280</v>
      </c>
    </row>
    <row r="259" spans="1:7" ht="15" customHeight="1" x14ac:dyDescent="0.3">
      <c r="A259" s="3">
        <f t="shared" si="3"/>
        <v>256</v>
      </c>
      <c r="B259" s="99" t="s">
        <v>109</v>
      </c>
      <c r="C259" s="92" t="s">
        <v>591</v>
      </c>
      <c r="D259" s="100" t="s">
        <v>592</v>
      </c>
      <c r="E259">
        <v>1</v>
      </c>
      <c r="F259" t="s">
        <v>58</v>
      </c>
      <c r="G259" s="15">
        <v>14875</v>
      </c>
    </row>
    <row r="260" spans="1:7" ht="15" customHeight="1" x14ac:dyDescent="0.3">
      <c r="A260" s="3">
        <f t="shared" si="3"/>
        <v>257</v>
      </c>
      <c r="B260" s="99" t="s">
        <v>109</v>
      </c>
      <c r="C260" s="92" t="s">
        <v>593</v>
      </c>
      <c r="D260" s="100" t="s">
        <v>594</v>
      </c>
      <c r="E260">
        <v>1</v>
      </c>
      <c r="F260" t="s">
        <v>581</v>
      </c>
      <c r="G260" s="15">
        <v>136850</v>
      </c>
    </row>
    <row r="261" spans="1:7" ht="15" customHeight="1" x14ac:dyDescent="0.3">
      <c r="A261" s="3">
        <f t="shared" ref="A261:A323" si="4">1+A260</f>
        <v>258</v>
      </c>
      <c r="B261" s="99" t="s">
        <v>109</v>
      </c>
      <c r="C261" s="92" t="s">
        <v>595</v>
      </c>
      <c r="D261" s="100" t="s">
        <v>596</v>
      </c>
      <c r="E261">
        <v>1</v>
      </c>
      <c r="F261" t="s">
        <v>58</v>
      </c>
      <c r="G261" s="15">
        <v>77350</v>
      </c>
    </row>
    <row r="262" spans="1:7" ht="15" customHeight="1" x14ac:dyDescent="0.3">
      <c r="A262" s="3">
        <f t="shared" si="4"/>
        <v>259</v>
      </c>
      <c r="B262" s="99" t="s">
        <v>109</v>
      </c>
      <c r="C262" s="92" t="s">
        <v>597</v>
      </c>
      <c r="D262" s="100" t="s">
        <v>598</v>
      </c>
      <c r="E262">
        <v>1</v>
      </c>
      <c r="F262" t="s">
        <v>599</v>
      </c>
      <c r="G262" s="15">
        <v>19040</v>
      </c>
    </row>
    <row r="263" spans="1:7" ht="15" customHeight="1" x14ac:dyDescent="0.3">
      <c r="A263" s="3">
        <f t="shared" si="4"/>
        <v>260</v>
      </c>
      <c r="B263" s="99" t="s">
        <v>109</v>
      </c>
      <c r="C263" s="92" t="s">
        <v>600</v>
      </c>
      <c r="D263" s="100" t="s">
        <v>600</v>
      </c>
      <c r="E263">
        <v>1</v>
      </c>
      <c r="F263" t="s">
        <v>58</v>
      </c>
      <c r="G263" s="15">
        <v>16660</v>
      </c>
    </row>
    <row r="264" spans="1:7" ht="15" customHeight="1" x14ac:dyDescent="0.3">
      <c r="A264" s="3">
        <f t="shared" si="4"/>
        <v>261</v>
      </c>
      <c r="B264" s="99" t="s">
        <v>109</v>
      </c>
      <c r="C264" s="92" t="s">
        <v>601</v>
      </c>
      <c r="D264" s="100" t="s">
        <v>602</v>
      </c>
      <c r="E264">
        <v>1</v>
      </c>
      <c r="F264" t="s">
        <v>603</v>
      </c>
      <c r="G264" s="15">
        <v>190400</v>
      </c>
    </row>
    <row r="265" spans="1:7" ht="15" customHeight="1" x14ac:dyDescent="0.3">
      <c r="A265" s="3">
        <f t="shared" si="4"/>
        <v>262</v>
      </c>
      <c r="B265" s="99" t="s">
        <v>109</v>
      </c>
      <c r="C265" t="s">
        <v>604</v>
      </c>
      <c r="D265" t="s">
        <v>605</v>
      </c>
      <c r="E265">
        <v>1</v>
      </c>
      <c r="F265" t="s">
        <v>227</v>
      </c>
      <c r="G265" s="15">
        <v>95200</v>
      </c>
    </row>
    <row r="266" spans="1:7" ht="15" customHeight="1" x14ac:dyDescent="0.3">
      <c r="A266" s="3">
        <f t="shared" si="4"/>
        <v>263</v>
      </c>
      <c r="B266" s="99" t="s">
        <v>109</v>
      </c>
      <c r="C266" s="104" t="s">
        <v>606</v>
      </c>
      <c r="D266" t="s">
        <v>606</v>
      </c>
      <c r="E266">
        <v>1</v>
      </c>
      <c r="F266" t="s">
        <v>58</v>
      </c>
      <c r="G266" s="15">
        <v>29750</v>
      </c>
    </row>
    <row r="267" spans="1:7" ht="15" customHeight="1" x14ac:dyDescent="0.3">
      <c r="A267" s="3">
        <f t="shared" si="4"/>
        <v>264</v>
      </c>
      <c r="B267" s="99" t="s">
        <v>109</v>
      </c>
      <c r="C267" s="104" t="s">
        <v>607</v>
      </c>
      <c r="D267" s="104" t="s">
        <v>608</v>
      </c>
      <c r="E267">
        <v>1</v>
      </c>
      <c r="F267" t="s">
        <v>58</v>
      </c>
      <c r="G267" s="15">
        <v>23800</v>
      </c>
    </row>
    <row r="268" spans="1:7" ht="15" customHeight="1" x14ac:dyDescent="0.3">
      <c r="A268" s="3">
        <f t="shared" si="4"/>
        <v>265</v>
      </c>
      <c r="B268" s="99" t="s">
        <v>109</v>
      </c>
      <c r="C268" s="104" t="s">
        <v>609</v>
      </c>
      <c r="D268" s="104" t="s">
        <v>610</v>
      </c>
      <c r="E268">
        <v>1</v>
      </c>
      <c r="F268" t="s">
        <v>58</v>
      </c>
      <c r="G268" s="15">
        <v>23800</v>
      </c>
    </row>
    <row r="269" spans="1:7" ht="15" customHeight="1" x14ac:dyDescent="0.3">
      <c r="A269" s="3">
        <f t="shared" si="4"/>
        <v>266</v>
      </c>
      <c r="B269" s="99" t="s">
        <v>109</v>
      </c>
      <c r="C269" s="104" t="s">
        <v>611</v>
      </c>
      <c r="D269" s="104" t="s">
        <v>612</v>
      </c>
      <c r="E269">
        <v>1</v>
      </c>
      <c r="F269" t="s">
        <v>58</v>
      </c>
      <c r="G269" s="15">
        <v>23800</v>
      </c>
    </row>
    <row r="270" spans="1:7" ht="15" customHeight="1" x14ac:dyDescent="0.3">
      <c r="A270" s="3">
        <f t="shared" si="4"/>
        <v>267</v>
      </c>
      <c r="B270" s="99" t="s">
        <v>109</v>
      </c>
      <c r="C270" s="104" t="s">
        <v>613</v>
      </c>
      <c r="D270" s="104" t="s">
        <v>614</v>
      </c>
      <c r="E270">
        <v>1</v>
      </c>
      <c r="F270" t="s">
        <v>58</v>
      </c>
      <c r="G270" s="15">
        <v>23800</v>
      </c>
    </row>
    <row r="271" spans="1:7" ht="15" customHeight="1" x14ac:dyDescent="0.3">
      <c r="A271" s="3">
        <f t="shared" si="4"/>
        <v>268</v>
      </c>
      <c r="B271" s="99" t="s">
        <v>109</v>
      </c>
      <c r="C271" s="104" t="s">
        <v>615</v>
      </c>
      <c r="D271" s="104" t="s">
        <v>616</v>
      </c>
      <c r="E271">
        <v>1</v>
      </c>
      <c r="F271" t="s">
        <v>58</v>
      </c>
      <c r="G271" s="15">
        <v>23800</v>
      </c>
    </row>
    <row r="272" spans="1:7" ht="15" customHeight="1" x14ac:dyDescent="0.3">
      <c r="A272" s="3">
        <f t="shared" si="4"/>
        <v>269</v>
      </c>
      <c r="B272" s="99" t="s">
        <v>109</v>
      </c>
      <c r="C272" s="104" t="s">
        <v>617</v>
      </c>
      <c r="D272" s="104" t="s">
        <v>618</v>
      </c>
      <c r="E272">
        <v>1</v>
      </c>
      <c r="F272" t="s">
        <v>58</v>
      </c>
      <c r="G272" s="15">
        <v>23800</v>
      </c>
    </row>
    <row r="273" spans="1:7" ht="15" customHeight="1" x14ac:dyDescent="0.3">
      <c r="A273" s="3">
        <f t="shared" si="4"/>
        <v>270</v>
      </c>
      <c r="B273" s="99" t="s">
        <v>109</v>
      </c>
      <c r="C273" s="104" t="s">
        <v>619</v>
      </c>
      <c r="D273" s="104" t="s">
        <v>620</v>
      </c>
      <c r="E273">
        <v>1</v>
      </c>
      <c r="F273" t="s">
        <v>58</v>
      </c>
      <c r="G273" s="15">
        <v>23800</v>
      </c>
    </row>
    <row r="274" spans="1:7" ht="15" customHeight="1" x14ac:dyDescent="0.3">
      <c r="A274" s="3">
        <f t="shared" si="4"/>
        <v>271</v>
      </c>
      <c r="B274" s="99" t="s">
        <v>109</v>
      </c>
      <c r="C274" s="104" t="s">
        <v>621</v>
      </c>
      <c r="D274" s="104" t="s">
        <v>622</v>
      </c>
      <c r="E274">
        <v>1</v>
      </c>
      <c r="F274" t="s">
        <v>58</v>
      </c>
      <c r="G274" s="15">
        <v>23800</v>
      </c>
    </row>
    <row r="275" spans="1:7" ht="15" customHeight="1" x14ac:dyDescent="0.3">
      <c r="A275" s="3">
        <f t="shared" si="4"/>
        <v>272</v>
      </c>
      <c r="B275" s="99" t="s">
        <v>109</v>
      </c>
      <c r="C275" s="104" t="s">
        <v>623</v>
      </c>
      <c r="D275" s="104" t="s">
        <v>624</v>
      </c>
      <c r="E275">
        <v>1</v>
      </c>
      <c r="F275" t="s">
        <v>58</v>
      </c>
      <c r="G275" s="15">
        <v>23800</v>
      </c>
    </row>
    <row r="276" spans="1:7" ht="15" customHeight="1" x14ac:dyDescent="0.3">
      <c r="A276" s="3">
        <f t="shared" si="4"/>
        <v>273</v>
      </c>
      <c r="B276" s="99" t="s">
        <v>109</v>
      </c>
      <c r="C276" s="104" t="s">
        <v>625</v>
      </c>
      <c r="D276" s="104" t="s">
        <v>626</v>
      </c>
      <c r="E276">
        <v>1</v>
      </c>
      <c r="F276" t="s">
        <v>58</v>
      </c>
      <c r="G276" s="15">
        <v>23800</v>
      </c>
    </row>
    <row r="277" spans="1:7" ht="15" customHeight="1" x14ac:dyDescent="0.3">
      <c r="A277" s="3">
        <f t="shared" si="4"/>
        <v>274</v>
      </c>
      <c r="B277" s="99" t="s">
        <v>109</v>
      </c>
      <c r="C277" s="104" t="s">
        <v>627</v>
      </c>
      <c r="D277" s="104" t="s">
        <v>628</v>
      </c>
      <c r="E277">
        <v>1</v>
      </c>
      <c r="F277" t="s">
        <v>58</v>
      </c>
      <c r="G277" s="15">
        <v>23800</v>
      </c>
    </row>
    <row r="278" spans="1:7" ht="15" customHeight="1" x14ac:dyDescent="0.3">
      <c r="A278" s="3">
        <f t="shared" si="4"/>
        <v>275</v>
      </c>
      <c r="B278" s="99" t="s">
        <v>109</v>
      </c>
      <c r="C278" s="104" t="s">
        <v>629</v>
      </c>
      <c r="D278" s="104" t="s">
        <v>630</v>
      </c>
      <c r="E278">
        <v>1</v>
      </c>
      <c r="F278" t="s">
        <v>58</v>
      </c>
      <c r="G278" s="15">
        <v>23800</v>
      </c>
    </row>
    <row r="279" spans="1:7" ht="15" customHeight="1" x14ac:dyDescent="0.3">
      <c r="A279" s="3">
        <f t="shared" si="4"/>
        <v>276</v>
      </c>
      <c r="B279" s="99" t="s">
        <v>109</v>
      </c>
      <c r="C279" s="104" t="s">
        <v>631</v>
      </c>
      <c r="D279" t="s">
        <v>632</v>
      </c>
      <c r="E279">
        <v>1</v>
      </c>
      <c r="F279" t="s">
        <v>58</v>
      </c>
      <c r="G279" s="15">
        <v>21420</v>
      </c>
    </row>
    <row r="280" spans="1:7" ht="15" customHeight="1" x14ac:dyDescent="0.3">
      <c r="A280" s="3">
        <f t="shared" si="4"/>
        <v>277</v>
      </c>
      <c r="B280" s="99" t="s">
        <v>109</v>
      </c>
      <c r="C280" s="104" t="s">
        <v>633</v>
      </c>
      <c r="D280" t="s">
        <v>634</v>
      </c>
      <c r="E280">
        <v>1</v>
      </c>
      <c r="F280" t="s">
        <v>58</v>
      </c>
      <c r="G280" s="15">
        <v>21420</v>
      </c>
    </row>
    <row r="281" spans="1:7" ht="15" customHeight="1" x14ac:dyDescent="0.3">
      <c r="A281" s="3">
        <f t="shared" si="4"/>
        <v>278</v>
      </c>
      <c r="B281" s="99" t="s">
        <v>109</v>
      </c>
      <c r="C281" s="104" t="s">
        <v>635</v>
      </c>
      <c r="D281" t="s">
        <v>636</v>
      </c>
      <c r="E281">
        <v>1</v>
      </c>
      <c r="F281" t="s">
        <v>58</v>
      </c>
      <c r="G281" s="15">
        <v>21420</v>
      </c>
    </row>
    <row r="282" spans="1:7" ht="15" customHeight="1" x14ac:dyDescent="0.3">
      <c r="A282" s="3">
        <f t="shared" si="4"/>
        <v>279</v>
      </c>
      <c r="B282" s="99" t="s">
        <v>109</v>
      </c>
      <c r="C282" s="104" t="s">
        <v>637</v>
      </c>
      <c r="D282" t="s">
        <v>638</v>
      </c>
      <c r="E282">
        <v>1</v>
      </c>
      <c r="F282" t="s">
        <v>58</v>
      </c>
      <c r="G282" s="15">
        <v>21420</v>
      </c>
    </row>
    <row r="283" spans="1:7" ht="15" customHeight="1" x14ac:dyDescent="0.3">
      <c r="A283" s="3">
        <f t="shared" si="4"/>
        <v>280</v>
      </c>
      <c r="B283" s="99" t="s">
        <v>109</v>
      </c>
      <c r="C283" s="104" t="s">
        <v>639</v>
      </c>
      <c r="D283" t="s">
        <v>640</v>
      </c>
      <c r="E283">
        <v>1</v>
      </c>
      <c r="F283" t="s">
        <v>58</v>
      </c>
      <c r="G283" s="15">
        <v>21420</v>
      </c>
    </row>
    <row r="284" spans="1:7" ht="15" customHeight="1" x14ac:dyDescent="0.3">
      <c r="A284" s="3">
        <f t="shared" si="4"/>
        <v>281</v>
      </c>
      <c r="B284" s="99" t="s">
        <v>109</v>
      </c>
      <c r="C284" s="104" t="s">
        <v>641</v>
      </c>
      <c r="D284" t="s">
        <v>642</v>
      </c>
      <c r="E284">
        <v>1</v>
      </c>
      <c r="F284" t="s">
        <v>58</v>
      </c>
      <c r="G284" s="15">
        <v>21420</v>
      </c>
    </row>
    <row r="285" spans="1:7" ht="15" customHeight="1" x14ac:dyDescent="0.3">
      <c r="A285" s="3">
        <f t="shared" si="4"/>
        <v>282</v>
      </c>
      <c r="B285" s="99" t="s">
        <v>109</v>
      </c>
      <c r="C285" s="104" t="s">
        <v>643</v>
      </c>
      <c r="D285" s="104" t="s">
        <v>644</v>
      </c>
      <c r="E285">
        <v>1</v>
      </c>
      <c r="F285" t="s">
        <v>58</v>
      </c>
      <c r="G285" s="15">
        <v>292740</v>
      </c>
    </row>
    <row r="286" spans="1:7" ht="15" customHeight="1" x14ac:dyDescent="0.3">
      <c r="A286" s="3">
        <f t="shared" si="4"/>
        <v>283</v>
      </c>
      <c r="B286" s="99" t="s">
        <v>109</v>
      </c>
      <c r="C286" s="104" t="s">
        <v>645</v>
      </c>
      <c r="D286" s="104" t="s">
        <v>646</v>
      </c>
      <c r="E286">
        <v>1</v>
      </c>
      <c r="F286" t="s">
        <v>58</v>
      </c>
      <c r="G286" s="15">
        <v>292740</v>
      </c>
    </row>
    <row r="287" spans="1:7" ht="15" customHeight="1" x14ac:dyDescent="0.3">
      <c r="A287" s="3">
        <f t="shared" si="4"/>
        <v>284</v>
      </c>
      <c r="B287" s="99" t="s">
        <v>109</v>
      </c>
      <c r="C287" t="s">
        <v>647</v>
      </c>
      <c r="D287" s="104" t="s">
        <v>648</v>
      </c>
      <c r="E287">
        <v>1</v>
      </c>
      <c r="F287" t="s">
        <v>649</v>
      </c>
      <c r="G287" s="15">
        <v>320110</v>
      </c>
    </row>
    <row r="288" spans="1:7" ht="15" customHeight="1" x14ac:dyDescent="0.3">
      <c r="A288" s="3">
        <f t="shared" si="4"/>
        <v>285</v>
      </c>
      <c r="B288" s="99" t="s">
        <v>109</v>
      </c>
      <c r="C288" s="104" t="s">
        <v>650</v>
      </c>
      <c r="D288" t="s">
        <v>651</v>
      </c>
      <c r="E288">
        <v>1</v>
      </c>
      <c r="F288" t="s">
        <v>58</v>
      </c>
      <c r="G288" s="15">
        <v>49980</v>
      </c>
    </row>
    <row r="289" spans="1:7" ht="15" customHeight="1" x14ac:dyDescent="0.3">
      <c r="A289" s="3">
        <f t="shared" si="4"/>
        <v>286</v>
      </c>
      <c r="B289" s="99" t="s">
        <v>109</v>
      </c>
      <c r="C289" s="104" t="s">
        <v>652</v>
      </c>
      <c r="D289" t="s">
        <v>653</v>
      </c>
      <c r="E289">
        <v>1</v>
      </c>
      <c r="F289" t="s">
        <v>58</v>
      </c>
      <c r="G289" s="15">
        <v>24990</v>
      </c>
    </row>
    <row r="290" spans="1:7" ht="15" customHeight="1" x14ac:dyDescent="0.3">
      <c r="A290" s="3">
        <f t="shared" si="4"/>
        <v>287</v>
      </c>
      <c r="B290" s="99" t="s">
        <v>109</v>
      </c>
      <c r="C290" s="104" t="s">
        <v>654</v>
      </c>
      <c r="D290" t="s">
        <v>655</v>
      </c>
      <c r="E290">
        <v>1</v>
      </c>
      <c r="F290" t="s">
        <v>58</v>
      </c>
      <c r="G290" s="15">
        <v>24990</v>
      </c>
    </row>
    <row r="291" spans="1:7" ht="15" customHeight="1" x14ac:dyDescent="0.3">
      <c r="A291" s="3">
        <f t="shared" si="4"/>
        <v>288</v>
      </c>
      <c r="B291" s="99" t="s">
        <v>109</v>
      </c>
      <c r="C291" s="104" t="s">
        <v>656</v>
      </c>
      <c r="D291" t="s">
        <v>657</v>
      </c>
      <c r="E291">
        <v>1</v>
      </c>
      <c r="F291" t="s">
        <v>58</v>
      </c>
      <c r="G291" s="15">
        <v>24990</v>
      </c>
    </row>
    <row r="292" spans="1:7" ht="15" customHeight="1" x14ac:dyDescent="0.3">
      <c r="A292" s="3">
        <f t="shared" si="4"/>
        <v>289</v>
      </c>
      <c r="B292" s="99" t="s">
        <v>109</v>
      </c>
      <c r="C292" s="104" t="s">
        <v>658</v>
      </c>
      <c r="D292" t="s">
        <v>659</v>
      </c>
      <c r="E292">
        <v>1</v>
      </c>
      <c r="F292" t="s">
        <v>58</v>
      </c>
      <c r="G292" s="15">
        <v>24990</v>
      </c>
    </row>
    <row r="293" spans="1:7" ht="15" customHeight="1" x14ac:dyDescent="0.3">
      <c r="A293" s="3">
        <f t="shared" si="4"/>
        <v>290</v>
      </c>
      <c r="B293" s="99" t="s">
        <v>109</v>
      </c>
      <c r="C293" s="104" t="s">
        <v>660</v>
      </c>
      <c r="D293" t="s">
        <v>661</v>
      </c>
      <c r="E293">
        <v>1</v>
      </c>
      <c r="F293" t="s">
        <v>58</v>
      </c>
      <c r="G293" s="15">
        <v>24990</v>
      </c>
    </row>
    <row r="294" spans="1:7" ht="15" customHeight="1" x14ac:dyDescent="0.3">
      <c r="A294" s="3">
        <f t="shared" si="4"/>
        <v>291</v>
      </c>
      <c r="B294" s="99" t="s">
        <v>109</v>
      </c>
      <c r="C294" s="104" t="s">
        <v>662</v>
      </c>
      <c r="D294" s="100" t="s">
        <v>661</v>
      </c>
      <c r="E294">
        <v>1</v>
      </c>
      <c r="F294" t="s">
        <v>58</v>
      </c>
      <c r="G294" s="15">
        <v>24990</v>
      </c>
    </row>
    <row r="295" spans="1:7" ht="15" customHeight="1" x14ac:dyDescent="0.3">
      <c r="A295" s="3">
        <f t="shared" si="4"/>
        <v>292</v>
      </c>
      <c r="B295" s="99" t="s">
        <v>109</v>
      </c>
      <c r="C295" s="104" t="s">
        <v>663</v>
      </c>
      <c r="D295" s="100" t="s">
        <v>664</v>
      </c>
      <c r="E295">
        <v>1</v>
      </c>
      <c r="F295" t="s">
        <v>58</v>
      </c>
      <c r="G295" s="15">
        <v>24990</v>
      </c>
    </row>
    <row r="296" spans="1:7" ht="15" customHeight="1" x14ac:dyDescent="0.3">
      <c r="A296" s="3">
        <f t="shared" si="4"/>
        <v>293</v>
      </c>
      <c r="B296" s="99" t="s">
        <v>109</v>
      </c>
      <c r="C296" s="104" t="s">
        <v>665</v>
      </c>
      <c r="D296" s="100" t="s">
        <v>666</v>
      </c>
      <c r="E296">
        <v>1</v>
      </c>
      <c r="F296" t="s">
        <v>58</v>
      </c>
      <c r="G296" s="15">
        <v>24990</v>
      </c>
    </row>
    <row r="297" spans="1:7" ht="15" customHeight="1" x14ac:dyDescent="0.3">
      <c r="A297" s="3">
        <f t="shared" si="4"/>
        <v>294</v>
      </c>
      <c r="B297" s="99" t="s">
        <v>109</v>
      </c>
      <c r="C297" s="104" t="s">
        <v>667</v>
      </c>
      <c r="D297" s="100" t="s">
        <v>668</v>
      </c>
      <c r="E297">
        <v>1</v>
      </c>
      <c r="F297" t="s">
        <v>58</v>
      </c>
      <c r="G297" s="15">
        <v>24990</v>
      </c>
    </row>
    <row r="298" spans="1:7" ht="15" customHeight="1" x14ac:dyDescent="0.3">
      <c r="A298" s="3">
        <f t="shared" si="4"/>
        <v>295</v>
      </c>
      <c r="B298" s="99" t="s">
        <v>109</v>
      </c>
      <c r="C298" s="104" t="s">
        <v>669</v>
      </c>
      <c r="D298" s="100" t="s">
        <v>670</v>
      </c>
      <c r="E298">
        <v>1</v>
      </c>
      <c r="F298" t="s">
        <v>58</v>
      </c>
      <c r="G298" s="15">
        <v>24990</v>
      </c>
    </row>
    <row r="299" spans="1:7" ht="15" customHeight="1" x14ac:dyDescent="0.3">
      <c r="A299" s="3">
        <f t="shared" si="4"/>
        <v>296</v>
      </c>
      <c r="B299" s="99" t="s">
        <v>109</v>
      </c>
      <c r="C299" t="s">
        <v>671</v>
      </c>
      <c r="D299" t="s">
        <v>672</v>
      </c>
      <c r="E299">
        <v>1</v>
      </c>
      <c r="F299" t="s">
        <v>58</v>
      </c>
      <c r="G299" s="15">
        <v>20230</v>
      </c>
    </row>
    <row r="300" spans="1:7" ht="15" customHeight="1" x14ac:dyDescent="0.3">
      <c r="A300" s="3">
        <f t="shared" si="4"/>
        <v>297</v>
      </c>
      <c r="B300" s="99" t="s">
        <v>109</v>
      </c>
      <c r="C300" s="104" t="s">
        <v>673</v>
      </c>
      <c r="D300" t="s">
        <v>674</v>
      </c>
      <c r="E300">
        <v>1</v>
      </c>
      <c r="F300" t="s">
        <v>58</v>
      </c>
      <c r="G300" s="15">
        <v>13090</v>
      </c>
    </row>
    <row r="301" spans="1:7" ht="15" customHeight="1" x14ac:dyDescent="0.3">
      <c r="A301" s="3">
        <f t="shared" si="4"/>
        <v>298</v>
      </c>
      <c r="B301" s="99" t="s">
        <v>109</v>
      </c>
      <c r="C301" s="104" t="s">
        <v>675</v>
      </c>
      <c r="D301" t="s">
        <v>676</v>
      </c>
      <c r="E301">
        <v>1</v>
      </c>
      <c r="F301" t="s">
        <v>58</v>
      </c>
      <c r="G301" s="15">
        <v>13090</v>
      </c>
    </row>
    <row r="302" spans="1:7" ht="15" customHeight="1" x14ac:dyDescent="0.3">
      <c r="A302" s="3">
        <f t="shared" si="4"/>
        <v>299</v>
      </c>
      <c r="B302" s="99" t="s">
        <v>109</v>
      </c>
      <c r="C302" s="104" t="s">
        <v>677</v>
      </c>
      <c r="D302" t="s">
        <v>678</v>
      </c>
      <c r="E302">
        <v>1</v>
      </c>
      <c r="F302" t="s">
        <v>58</v>
      </c>
      <c r="G302" s="15">
        <v>13090</v>
      </c>
    </row>
    <row r="303" spans="1:7" ht="15" customHeight="1" x14ac:dyDescent="0.3">
      <c r="A303" s="3">
        <f t="shared" si="4"/>
        <v>300</v>
      </c>
      <c r="B303" s="99" t="s">
        <v>109</v>
      </c>
      <c r="C303" s="104" t="s">
        <v>679</v>
      </c>
      <c r="D303" t="s">
        <v>680</v>
      </c>
      <c r="E303">
        <v>1</v>
      </c>
      <c r="F303" t="s">
        <v>58</v>
      </c>
      <c r="G303" s="15">
        <v>13090</v>
      </c>
    </row>
    <row r="304" spans="1:7" ht="15" customHeight="1" x14ac:dyDescent="0.3">
      <c r="A304" s="3">
        <f t="shared" si="4"/>
        <v>301</v>
      </c>
      <c r="B304" s="99" t="s">
        <v>109</v>
      </c>
      <c r="C304" s="104" t="s">
        <v>681</v>
      </c>
      <c r="D304" t="s">
        <v>682</v>
      </c>
      <c r="E304">
        <v>1</v>
      </c>
      <c r="F304" t="s">
        <v>58</v>
      </c>
      <c r="G304" s="15">
        <v>13090</v>
      </c>
    </row>
    <row r="305" spans="1:7" ht="15" customHeight="1" x14ac:dyDescent="0.3">
      <c r="A305" s="3">
        <f t="shared" si="4"/>
        <v>302</v>
      </c>
      <c r="B305" s="99" t="s">
        <v>109</v>
      </c>
      <c r="C305" s="104" t="s">
        <v>683</v>
      </c>
      <c r="D305" t="s">
        <v>684</v>
      </c>
      <c r="E305">
        <v>1</v>
      </c>
      <c r="F305" t="s">
        <v>58</v>
      </c>
      <c r="G305" s="15">
        <v>13090</v>
      </c>
    </row>
    <row r="306" spans="1:7" ht="15" customHeight="1" x14ac:dyDescent="0.3">
      <c r="A306" s="3">
        <f t="shared" si="4"/>
        <v>303</v>
      </c>
      <c r="B306" s="99" t="s">
        <v>109</v>
      </c>
      <c r="C306" s="104" t="s">
        <v>685</v>
      </c>
      <c r="D306" s="100" t="s">
        <v>686</v>
      </c>
      <c r="E306">
        <v>1</v>
      </c>
      <c r="F306" t="s">
        <v>58</v>
      </c>
      <c r="G306" s="15">
        <v>13090</v>
      </c>
    </row>
    <row r="307" spans="1:7" ht="15" customHeight="1" x14ac:dyDescent="0.3">
      <c r="A307" s="3">
        <f t="shared" si="4"/>
        <v>304</v>
      </c>
      <c r="B307" s="99" t="s">
        <v>109</v>
      </c>
      <c r="C307" s="104" t="s">
        <v>687</v>
      </c>
      <c r="D307" s="100" t="s">
        <v>688</v>
      </c>
      <c r="E307">
        <v>1</v>
      </c>
      <c r="F307" t="s">
        <v>58</v>
      </c>
      <c r="G307" s="15">
        <v>13090</v>
      </c>
    </row>
    <row r="308" spans="1:7" ht="15" customHeight="1" x14ac:dyDescent="0.3">
      <c r="A308" s="3">
        <f t="shared" si="4"/>
        <v>305</v>
      </c>
      <c r="B308" s="99" t="s">
        <v>109</v>
      </c>
      <c r="C308" s="104" t="s">
        <v>689</v>
      </c>
      <c r="D308" s="100" t="s">
        <v>690</v>
      </c>
      <c r="E308">
        <v>1</v>
      </c>
      <c r="F308" t="s">
        <v>58</v>
      </c>
      <c r="G308" s="15">
        <v>13090</v>
      </c>
    </row>
    <row r="309" spans="1:7" ht="15" customHeight="1" x14ac:dyDescent="0.3">
      <c r="A309" s="3">
        <f t="shared" si="4"/>
        <v>306</v>
      </c>
      <c r="B309" s="99" t="s">
        <v>109</v>
      </c>
      <c r="C309" s="104" t="s">
        <v>691</v>
      </c>
      <c r="D309" s="100" t="s">
        <v>692</v>
      </c>
      <c r="E309">
        <v>1</v>
      </c>
      <c r="F309" t="s">
        <v>58</v>
      </c>
      <c r="G309" s="15">
        <v>13090</v>
      </c>
    </row>
    <row r="310" spans="1:7" ht="15" customHeight="1" x14ac:dyDescent="0.3">
      <c r="A310" s="3">
        <f t="shared" si="4"/>
        <v>307</v>
      </c>
      <c r="B310" s="99" t="s">
        <v>109</v>
      </c>
      <c r="C310" s="104" t="s">
        <v>693</v>
      </c>
      <c r="D310" s="100" t="s">
        <v>694</v>
      </c>
      <c r="E310">
        <v>1</v>
      </c>
      <c r="F310" t="s">
        <v>58</v>
      </c>
      <c r="G310" s="15">
        <v>13090</v>
      </c>
    </row>
    <row r="311" spans="1:7" ht="15" customHeight="1" x14ac:dyDescent="0.3">
      <c r="A311" s="3">
        <f t="shared" si="4"/>
        <v>308</v>
      </c>
      <c r="B311" s="99" t="s">
        <v>109</v>
      </c>
      <c r="C311" s="104" t="s">
        <v>695</v>
      </c>
      <c r="D311" s="100" t="s">
        <v>696</v>
      </c>
      <c r="E311">
        <v>1</v>
      </c>
      <c r="F311" t="s">
        <v>58</v>
      </c>
      <c r="G311" s="15">
        <v>13090</v>
      </c>
    </row>
    <row r="312" spans="1:7" ht="15" customHeight="1" x14ac:dyDescent="0.3">
      <c r="A312" s="3">
        <f t="shared" si="4"/>
        <v>309</v>
      </c>
      <c r="B312" s="99" t="s">
        <v>109</v>
      </c>
      <c r="C312" s="104" t="s">
        <v>697</v>
      </c>
      <c r="D312" s="100" t="s">
        <v>698</v>
      </c>
      <c r="E312">
        <v>1</v>
      </c>
      <c r="F312" t="s">
        <v>58</v>
      </c>
      <c r="G312" s="15">
        <v>13090</v>
      </c>
    </row>
    <row r="313" spans="1:7" ht="15" customHeight="1" x14ac:dyDescent="0.3">
      <c r="A313" s="3">
        <f t="shared" si="4"/>
        <v>310</v>
      </c>
      <c r="B313" s="99" t="s">
        <v>109</v>
      </c>
      <c r="C313" s="104" t="s">
        <v>699</v>
      </c>
      <c r="D313" s="100" t="s">
        <v>700</v>
      </c>
      <c r="E313">
        <v>1</v>
      </c>
      <c r="F313" t="s">
        <v>58</v>
      </c>
      <c r="G313" s="15">
        <v>13090</v>
      </c>
    </row>
    <row r="314" spans="1:7" ht="15" customHeight="1" x14ac:dyDescent="0.3">
      <c r="A314" s="3">
        <f t="shared" si="4"/>
        <v>311</v>
      </c>
      <c r="B314" s="99" t="s">
        <v>109</v>
      </c>
      <c r="C314" s="104" t="s">
        <v>701</v>
      </c>
      <c r="D314" s="100" t="s">
        <v>702</v>
      </c>
      <c r="E314">
        <v>1</v>
      </c>
      <c r="F314" t="s">
        <v>58</v>
      </c>
      <c r="G314" s="15">
        <v>13090</v>
      </c>
    </row>
    <row r="315" spans="1:7" ht="15" customHeight="1" x14ac:dyDescent="0.3">
      <c r="A315" s="3">
        <f t="shared" si="4"/>
        <v>312</v>
      </c>
      <c r="B315" s="99" t="s">
        <v>109</v>
      </c>
      <c r="C315" s="104" t="s">
        <v>703</v>
      </c>
      <c r="D315" s="100" t="s">
        <v>704</v>
      </c>
      <c r="E315">
        <v>1</v>
      </c>
      <c r="F315" t="s">
        <v>58</v>
      </c>
      <c r="G315" s="15">
        <v>13090</v>
      </c>
    </row>
    <row r="316" spans="1:7" ht="15" customHeight="1" x14ac:dyDescent="0.3">
      <c r="A316" s="3">
        <f t="shared" si="4"/>
        <v>313</v>
      </c>
      <c r="B316" s="99" t="s">
        <v>109</v>
      </c>
      <c r="C316" s="104" t="s">
        <v>705</v>
      </c>
      <c r="D316" t="s">
        <v>706</v>
      </c>
      <c r="E316">
        <v>1</v>
      </c>
      <c r="F316" t="s">
        <v>707</v>
      </c>
      <c r="G316" s="15">
        <v>226100</v>
      </c>
    </row>
    <row r="317" spans="1:7" ht="15" customHeight="1" x14ac:dyDescent="0.3">
      <c r="A317" s="3">
        <f t="shared" si="4"/>
        <v>314</v>
      </c>
      <c r="B317" s="99" t="s">
        <v>109</v>
      </c>
      <c r="C317" s="104" t="s">
        <v>708</v>
      </c>
      <c r="D317" s="100" t="s">
        <v>709</v>
      </c>
      <c r="E317">
        <v>1</v>
      </c>
      <c r="F317" t="s">
        <v>58</v>
      </c>
      <c r="G317" s="15">
        <v>58310</v>
      </c>
    </row>
    <row r="318" spans="1:7" ht="15" customHeight="1" x14ac:dyDescent="0.3">
      <c r="A318" s="3">
        <f t="shared" si="4"/>
        <v>315</v>
      </c>
      <c r="B318" s="99" t="s">
        <v>109</v>
      </c>
      <c r="C318" s="104" t="s">
        <v>710</v>
      </c>
      <c r="D318" s="100" t="s">
        <v>711</v>
      </c>
      <c r="E318">
        <v>1</v>
      </c>
      <c r="F318" t="s">
        <v>58</v>
      </c>
      <c r="G318" s="15">
        <v>24990</v>
      </c>
    </row>
    <row r="319" spans="1:7" ht="15" customHeight="1" x14ac:dyDescent="0.3">
      <c r="A319" s="3">
        <f t="shared" si="4"/>
        <v>316</v>
      </c>
      <c r="B319" s="99" t="s">
        <v>109</v>
      </c>
      <c r="C319" s="104" t="s">
        <v>712</v>
      </c>
      <c r="D319" s="100" t="s">
        <v>713</v>
      </c>
      <c r="E319">
        <v>1</v>
      </c>
      <c r="F319" t="s">
        <v>58</v>
      </c>
      <c r="G319" s="15">
        <v>166600</v>
      </c>
    </row>
    <row r="320" spans="1:7" ht="15" customHeight="1" x14ac:dyDescent="0.3">
      <c r="A320" s="3">
        <f t="shared" si="4"/>
        <v>317</v>
      </c>
      <c r="B320" s="130" t="s">
        <v>109</v>
      </c>
      <c r="C320" s="123" t="s">
        <v>714</v>
      </c>
      <c r="D320" s="100" t="s">
        <v>715</v>
      </c>
      <c r="E320">
        <v>1</v>
      </c>
      <c r="F320" t="s">
        <v>58</v>
      </c>
      <c r="G320" s="15">
        <v>1507333</v>
      </c>
    </row>
    <row r="321" spans="1:7" ht="15" customHeight="1" x14ac:dyDescent="0.3">
      <c r="A321" s="3">
        <f t="shared" si="4"/>
        <v>318</v>
      </c>
      <c r="B321" s="131" t="s">
        <v>109</v>
      </c>
      <c r="C321" s="121" t="s">
        <v>716</v>
      </c>
      <c r="D321" s="100" t="s">
        <v>717</v>
      </c>
      <c r="E321">
        <v>1</v>
      </c>
      <c r="F321" t="s">
        <v>58</v>
      </c>
      <c r="G321" s="15">
        <v>2618000</v>
      </c>
    </row>
    <row r="322" spans="1:7" ht="15" customHeight="1" x14ac:dyDescent="0.3">
      <c r="A322" s="3">
        <f>1+A321</f>
        <v>319</v>
      </c>
      <c r="B322" s="133" t="s">
        <v>109</v>
      </c>
      <c r="C322" s="122" t="s">
        <v>718</v>
      </c>
      <c r="D322" s="100" t="s">
        <v>717</v>
      </c>
      <c r="E322">
        <v>1</v>
      </c>
      <c r="F322" t="s">
        <v>58</v>
      </c>
      <c r="G322" s="15">
        <v>3451000</v>
      </c>
    </row>
    <row r="323" spans="1:7" ht="15" customHeight="1" x14ac:dyDescent="0.3">
      <c r="A323" s="3">
        <f t="shared" si="4"/>
        <v>320</v>
      </c>
      <c r="B323" s="133" t="s">
        <v>237</v>
      </c>
      <c r="C323" s="142" t="s">
        <v>719</v>
      </c>
      <c r="D323" s="100" t="s">
        <v>720</v>
      </c>
      <c r="E323">
        <v>1</v>
      </c>
      <c r="F323" t="s">
        <v>58</v>
      </c>
      <c r="G323" s="15">
        <v>16373333</v>
      </c>
    </row>
    <row r="324" spans="1:7" ht="15" customHeight="1" x14ac:dyDescent="0.3">
      <c r="A324" s="3">
        <f>1+A323</f>
        <v>321</v>
      </c>
      <c r="B324" s="133" t="s">
        <v>237</v>
      </c>
      <c r="C324" s="142" t="s">
        <v>721</v>
      </c>
      <c r="D324" s="100" t="s">
        <v>722</v>
      </c>
      <c r="E324">
        <v>1</v>
      </c>
      <c r="F324" t="s">
        <v>58</v>
      </c>
      <c r="G324" s="15">
        <v>11240000</v>
      </c>
    </row>
    <row r="325" spans="1:7" ht="15" customHeight="1" x14ac:dyDescent="0.3">
      <c r="A325" s="3">
        <f t="shared" ref="A325:A326" si="5">1+A324</f>
        <v>322</v>
      </c>
      <c r="B325" s="133" t="s">
        <v>723</v>
      </c>
      <c r="C325" s="142" t="s">
        <v>724</v>
      </c>
      <c r="D325" s="100" t="s">
        <v>725</v>
      </c>
      <c r="E325">
        <v>1</v>
      </c>
      <c r="F325" t="s">
        <v>58</v>
      </c>
      <c r="G325" s="15">
        <v>3210000</v>
      </c>
    </row>
    <row r="326" spans="1:7" ht="15" customHeight="1" x14ac:dyDescent="0.3">
      <c r="A326" s="3">
        <f t="shared" si="5"/>
        <v>323</v>
      </c>
      <c r="B326" s="133" t="s">
        <v>237</v>
      </c>
      <c r="C326" s="142" t="s">
        <v>332</v>
      </c>
      <c r="D326" s="100" t="s">
        <v>726</v>
      </c>
      <c r="E326">
        <v>1</v>
      </c>
      <c r="F326" t="s">
        <v>58</v>
      </c>
      <c r="G326" s="15">
        <v>113333</v>
      </c>
    </row>
    <row r="327" spans="1:7" ht="67.2" customHeight="1" x14ac:dyDescent="0.3">
      <c r="A327" s="191"/>
      <c r="B327" s="192"/>
      <c r="E327" s="193"/>
      <c r="F327" s="194" t="s">
        <v>733</v>
      </c>
      <c r="G327" s="195">
        <f>SUM(G4:G326)</f>
        <v>303663435</v>
      </c>
    </row>
    <row r="328" spans="1:7" ht="15" customHeight="1" x14ac:dyDescent="0.3">
      <c r="A328" s="196"/>
      <c r="B328" s="133"/>
      <c r="C328" s="133"/>
      <c r="E328" s="197"/>
      <c r="F328" s="1"/>
      <c r="G328" s="198"/>
    </row>
    <row r="329" spans="1:7" ht="15" customHeight="1" x14ac:dyDescent="0.3">
      <c r="A329" s="196"/>
      <c r="B329" s="133"/>
      <c r="C329" s="133"/>
      <c r="E329" s="197"/>
      <c r="F329" s="1"/>
      <c r="G329" s="198"/>
    </row>
    <row r="330" spans="1:7" ht="15" customHeight="1" x14ac:dyDescent="0.3">
      <c r="A330" s="196"/>
      <c r="B330" s="133"/>
      <c r="C330" s="133"/>
      <c r="D330" s="199"/>
      <c r="E330" s="197"/>
      <c r="F330" s="1"/>
      <c r="G330" s="198"/>
    </row>
    <row r="331" spans="1:7" ht="15" customHeight="1" x14ac:dyDescent="0.3">
      <c r="A331" s="196"/>
      <c r="B331" s="133"/>
      <c r="C331" s="133"/>
      <c r="D331" s="199"/>
      <c r="E331" s="197"/>
      <c r="F331" s="1"/>
      <c r="G331" s="198"/>
    </row>
    <row r="332" spans="1:7" ht="15" customHeight="1" x14ac:dyDescent="0.3">
      <c r="A332" s="196"/>
      <c r="B332" s="133"/>
      <c r="C332" s="133"/>
      <c r="D332" s="199"/>
      <c r="E332" s="197"/>
      <c r="F332" s="1"/>
      <c r="G332" s="198"/>
    </row>
    <row r="333" spans="1:7" ht="15" customHeight="1" x14ac:dyDescent="0.3">
      <c r="A333" s="196"/>
      <c r="B333" s="133"/>
      <c r="C333" s="133"/>
      <c r="D333" s="199"/>
      <c r="E333" s="197"/>
      <c r="F333" s="1"/>
      <c r="G333" s="198"/>
    </row>
    <row r="334" spans="1:7" ht="15" customHeight="1" x14ac:dyDescent="0.3">
      <c r="A334" s="196"/>
      <c r="B334" s="133"/>
      <c r="C334" s="133"/>
      <c r="D334" s="199"/>
      <c r="E334" s="197"/>
      <c r="F334" s="1"/>
      <c r="G334" s="198"/>
    </row>
    <row r="335" spans="1:7" ht="15" customHeight="1" x14ac:dyDescent="0.3">
      <c r="A335" s="196"/>
      <c r="B335" s="133"/>
      <c r="C335" s="133"/>
      <c r="D335" s="199"/>
      <c r="E335" s="197"/>
      <c r="F335" s="1"/>
      <c r="G335" s="198"/>
    </row>
    <row r="336" spans="1:7" ht="15" customHeight="1" x14ac:dyDescent="0.3">
      <c r="A336" s="196"/>
      <c r="B336" s="133"/>
      <c r="C336" s="133"/>
      <c r="D336" s="199"/>
      <c r="E336" s="197"/>
      <c r="F336" s="1"/>
      <c r="G336" s="198"/>
    </row>
    <row r="337" spans="1:7" ht="15" customHeight="1" x14ac:dyDescent="0.3">
      <c r="A337" s="196"/>
      <c r="B337" s="133"/>
      <c r="C337" s="133"/>
      <c r="D337" s="199"/>
      <c r="E337" s="197"/>
      <c r="F337" s="1"/>
      <c r="G337" s="198"/>
    </row>
    <row r="338" spans="1:7" ht="15" customHeight="1" x14ac:dyDescent="0.3">
      <c r="A338" s="196"/>
      <c r="B338" s="133"/>
      <c r="C338" s="133"/>
      <c r="D338" s="199"/>
      <c r="E338" s="197"/>
      <c r="F338" s="1"/>
      <c r="G338" s="198"/>
    </row>
    <row r="339" spans="1:7" ht="15" customHeight="1" x14ac:dyDescent="0.3">
      <c r="A339" s="196"/>
      <c r="B339" s="133"/>
      <c r="C339" s="133"/>
      <c r="D339" s="199"/>
      <c r="E339" s="197"/>
      <c r="F339" s="1"/>
      <c r="G339" s="198"/>
    </row>
    <row r="340" spans="1:7" ht="15" customHeight="1" x14ac:dyDescent="0.3">
      <c r="A340" s="196"/>
      <c r="B340" s="133"/>
      <c r="C340" s="133"/>
      <c r="E340" s="197"/>
      <c r="F340" s="1"/>
      <c r="G340" s="198"/>
    </row>
    <row r="341" spans="1:7" ht="15" customHeight="1" x14ac:dyDescent="0.3">
      <c r="A341" s="196"/>
      <c r="B341" s="133"/>
      <c r="C341" s="133"/>
      <c r="D341" s="199"/>
      <c r="E341" s="197"/>
      <c r="F341" s="1"/>
      <c r="G341" s="198"/>
    </row>
    <row r="342" spans="1:7" ht="15" customHeight="1" x14ac:dyDescent="0.3">
      <c r="A342" s="196"/>
      <c r="B342" s="133"/>
      <c r="C342" s="133"/>
      <c r="D342" s="199"/>
      <c r="E342" s="197"/>
      <c r="F342" s="1"/>
      <c r="G342" s="198"/>
    </row>
    <row r="343" spans="1:7" ht="15" customHeight="1" x14ac:dyDescent="0.3">
      <c r="A343" s="196"/>
      <c r="B343" s="133"/>
      <c r="C343" s="133"/>
      <c r="D343" s="199"/>
      <c r="E343" s="197"/>
      <c r="F343" s="1"/>
      <c r="G343" s="198"/>
    </row>
    <row r="344" spans="1:7" ht="15" customHeight="1" x14ac:dyDescent="0.3">
      <c r="A344" s="196"/>
      <c r="B344" s="133"/>
      <c r="C344" s="200"/>
      <c r="D344" s="199"/>
      <c r="E344" s="197"/>
      <c r="F344" s="1"/>
      <c r="G344" s="198"/>
    </row>
    <row r="345" spans="1:7" ht="15" customHeight="1" x14ac:dyDescent="0.3">
      <c r="A345" s="196"/>
      <c r="B345" s="133"/>
      <c r="C345" s="200"/>
      <c r="D345" s="199"/>
      <c r="E345" s="197"/>
      <c r="F345" s="1"/>
      <c r="G345" s="198"/>
    </row>
    <row r="346" spans="1:7" ht="15" customHeight="1" x14ac:dyDescent="0.3">
      <c r="A346" s="196"/>
      <c r="B346" s="133"/>
      <c r="C346" s="200"/>
      <c r="D346" s="199"/>
      <c r="E346" s="197"/>
      <c r="F346" s="1"/>
      <c r="G346" s="198"/>
    </row>
    <row r="347" spans="1:7" ht="15" customHeight="1" x14ac:dyDescent="0.3">
      <c r="A347" s="196"/>
      <c r="B347" s="133"/>
      <c r="C347" s="142"/>
      <c r="D347" s="199"/>
      <c r="E347" s="197"/>
      <c r="F347" s="1"/>
      <c r="G347" s="198"/>
    </row>
    <row r="348" spans="1:7" ht="15" customHeight="1" x14ac:dyDescent="0.3">
      <c r="A348" s="196"/>
      <c r="B348" s="133"/>
      <c r="C348" s="142"/>
      <c r="D348" s="199"/>
      <c r="E348" s="197"/>
      <c r="F348" s="1"/>
      <c r="G348" s="198"/>
    </row>
    <row r="349" spans="1:7" ht="15" customHeight="1" x14ac:dyDescent="0.3">
      <c r="A349" s="196"/>
      <c r="B349" s="133"/>
      <c r="C349" s="201"/>
      <c r="D349" s="199"/>
      <c r="E349" s="197"/>
      <c r="F349" s="1"/>
      <c r="G349" s="198"/>
    </row>
    <row r="350" spans="1:7" ht="15" customHeight="1" x14ac:dyDescent="0.3">
      <c r="A350" s="196"/>
      <c r="B350" s="133"/>
      <c r="C350" s="142"/>
      <c r="D350" s="199"/>
      <c r="E350" s="197"/>
      <c r="F350" s="1"/>
      <c r="G350" s="198"/>
    </row>
    <row r="351" spans="1:7" ht="15" customHeight="1" x14ac:dyDescent="0.3">
      <c r="A351" s="196"/>
      <c r="B351" s="133"/>
      <c r="C351" s="142"/>
      <c r="D351" s="199"/>
      <c r="E351" s="197"/>
      <c r="F351" s="1"/>
      <c r="G351" s="198"/>
    </row>
    <row r="352" spans="1:7" ht="15" customHeight="1" x14ac:dyDescent="0.3">
      <c r="A352" s="196"/>
      <c r="B352" s="133"/>
      <c r="C352" s="142"/>
      <c r="D352" s="199"/>
      <c r="E352" s="197"/>
      <c r="F352" s="1"/>
      <c r="G352" s="198"/>
    </row>
    <row r="353" spans="1:9" ht="15" customHeight="1" x14ac:dyDescent="0.3">
      <c r="A353" s="196"/>
      <c r="B353" s="133"/>
      <c r="C353" s="142"/>
      <c r="D353" s="199"/>
      <c r="E353" s="197"/>
      <c r="F353" s="1"/>
      <c r="G353" s="198"/>
    </row>
    <row r="354" spans="1:9" ht="15" customHeight="1" x14ac:dyDescent="0.3">
      <c r="A354" s="196"/>
      <c r="B354" s="133"/>
      <c r="C354" s="142"/>
      <c r="D354" s="199"/>
      <c r="E354" s="197"/>
      <c r="F354" s="1"/>
      <c r="G354" s="198"/>
    </row>
    <row r="355" spans="1:9" ht="15" customHeight="1" x14ac:dyDescent="0.3">
      <c r="A355" s="196"/>
      <c r="B355" s="133"/>
      <c r="C355" s="142"/>
      <c r="D355" s="199"/>
      <c r="E355" s="197"/>
      <c r="F355" s="1"/>
      <c r="G355" s="198"/>
    </row>
    <row r="356" spans="1:9" ht="54" customHeight="1" x14ac:dyDescent="0.3">
      <c r="F356" s="202"/>
      <c r="G356" s="203"/>
    </row>
    <row r="357" spans="1:9" ht="53.4" customHeight="1" x14ac:dyDescent="0.3"/>
    <row r="358" spans="1:9" ht="67.95" customHeight="1" x14ac:dyDescent="0.3">
      <c r="A358" s="175"/>
      <c r="B358" s="176"/>
      <c r="C358" s="177"/>
      <c r="D358" s="178"/>
      <c r="E358" s="177"/>
      <c r="F358" s="177"/>
      <c r="G358" s="177"/>
      <c r="H358" s="177"/>
      <c r="I358" s="177"/>
    </row>
    <row r="359" spans="1:9" ht="109.95" customHeight="1" x14ac:dyDescent="0.3">
      <c r="A359" s="179"/>
      <c r="B359" s="1"/>
      <c r="C359" s="180"/>
      <c r="D359" s="181"/>
      <c r="E359" s="182"/>
      <c r="F359" s="183"/>
      <c r="G359" s="184"/>
      <c r="H359" s="185"/>
      <c r="I359" s="185"/>
    </row>
    <row r="360" spans="1:9" ht="89.4" customHeight="1" x14ac:dyDescent="0.3">
      <c r="A360" s="186"/>
      <c r="B360" s="187"/>
      <c r="C360" s="1"/>
      <c r="D360" s="188"/>
      <c r="E360" s="182"/>
      <c r="F360" s="183"/>
      <c r="G360" s="184"/>
      <c r="H360" s="185"/>
      <c r="I360" s="185"/>
    </row>
    <row r="361" spans="1:9" ht="40.950000000000003" customHeight="1" x14ac:dyDescent="0.3">
      <c r="G361" s="286"/>
      <c r="H361" s="286"/>
      <c r="I361" s="189"/>
    </row>
    <row r="363" spans="1:9" ht="58.95" customHeight="1" x14ac:dyDescent="0.3">
      <c r="G363" s="281"/>
      <c r="H363" s="281"/>
      <c r="I363" s="190"/>
    </row>
  </sheetData>
  <autoFilter ref="A3:I327" xr:uid="{CADDD8BA-3EE0-432F-B124-7E63E38456D8}"/>
  <mergeCells count="4">
    <mergeCell ref="G363:H363"/>
    <mergeCell ref="C1:G1"/>
    <mergeCell ref="A2:G2"/>
    <mergeCell ref="G361:H36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PROYECCION PRESUPUESTO</vt:lpstr>
      <vt:lpstr>PRESUPUESTO OFICIAL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Andrea Diaz Maldonado</dc:creator>
  <cp:keywords/>
  <dc:description/>
  <cp:lastModifiedBy>Miguel Angel Rueda Cardenas</cp:lastModifiedBy>
  <cp:revision/>
  <dcterms:created xsi:type="dcterms:W3CDTF">2025-05-15T13:26:16Z</dcterms:created>
  <dcterms:modified xsi:type="dcterms:W3CDTF">2025-10-09T16:31:23Z</dcterms:modified>
  <cp:category/>
  <cp:contentStatus/>
</cp:coreProperties>
</file>