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ica.siachica\Desktop\"/>
    </mc:Choice>
  </mc:AlternateContent>
  <bookViews>
    <workbookView xWindow="0" yWindow="0" windowWidth="28800" windowHeight="12135"/>
  </bookViews>
  <sheets>
    <sheet name="ESPECIFICACIONES TECNICAS- E.M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J25" i="2" l="1"/>
  <c r="BJ24" i="2"/>
  <c r="BJ23" i="2"/>
  <c r="BJ9" i="2"/>
  <c r="BJ8" i="2"/>
  <c r="CE14" i="2"/>
  <c r="CB14" i="2"/>
  <c r="BY14" i="2"/>
  <c r="BV14" i="2"/>
  <c r="BS14" i="2"/>
  <c r="BP14" i="2"/>
  <c r="BM14" i="2"/>
  <c r="BG14" i="2"/>
  <c r="BB14" i="2"/>
  <c r="AZ14" i="2"/>
  <c r="AU14" i="2"/>
  <c r="AR14" i="2"/>
  <c r="AO14" i="2"/>
  <c r="AL14" i="2"/>
  <c r="AF14" i="2"/>
  <c r="AD14" i="2"/>
  <c r="Z14" i="2"/>
  <c r="U14" i="2"/>
  <c r="O14" i="2"/>
  <c r="CE13" i="2"/>
  <c r="CB13" i="2"/>
  <c r="BY13" i="2"/>
  <c r="BV13" i="2"/>
  <c r="BS13" i="2"/>
  <c r="BP13" i="2"/>
  <c r="BM13" i="2"/>
  <c r="BG13" i="2"/>
  <c r="BB13" i="2"/>
  <c r="AZ13" i="2"/>
  <c r="AU13" i="2"/>
  <c r="AR13" i="2"/>
  <c r="AO13" i="2"/>
  <c r="AL13" i="2"/>
  <c r="AF13" i="2"/>
  <c r="AD13" i="2"/>
  <c r="Z13" i="2"/>
  <c r="U13" i="2"/>
  <c r="O13" i="2"/>
  <c r="CE12" i="2"/>
  <c r="CB12" i="2"/>
  <c r="BY12" i="2"/>
  <c r="BV12" i="2"/>
  <c r="BS12" i="2"/>
  <c r="BP12" i="2"/>
  <c r="BM12" i="2"/>
  <c r="BG12" i="2"/>
  <c r="BB12" i="2"/>
  <c r="AZ12" i="2"/>
  <c r="BC12" i="2" s="1"/>
  <c r="AU12" i="2"/>
  <c r="AR12" i="2"/>
  <c r="AO12" i="2"/>
  <c r="AL12" i="2"/>
  <c r="AF12" i="2"/>
  <c r="AD12" i="2"/>
  <c r="Z12" i="2"/>
  <c r="U12" i="2"/>
  <c r="O12" i="2"/>
  <c r="CE11" i="2"/>
  <c r="CB11" i="2"/>
  <c r="BY11" i="2"/>
  <c r="BV11" i="2"/>
  <c r="BS11" i="2"/>
  <c r="BP11" i="2"/>
  <c r="BM11" i="2"/>
  <c r="BG11" i="2"/>
  <c r="BB11" i="2"/>
  <c r="AZ11" i="2"/>
  <c r="AU11" i="2"/>
  <c r="AR11" i="2"/>
  <c r="AO11" i="2"/>
  <c r="AL11" i="2"/>
  <c r="AF11" i="2"/>
  <c r="AD11" i="2"/>
  <c r="Z11" i="2"/>
  <c r="U11" i="2"/>
  <c r="O11" i="2"/>
  <c r="CE10" i="2"/>
  <c r="CB10" i="2"/>
  <c r="BY10" i="2"/>
  <c r="BV10" i="2"/>
  <c r="BS10" i="2"/>
  <c r="BP10" i="2"/>
  <c r="BM10" i="2"/>
  <c r="BG10" i="2"/>
  <c r="BB10" i="2"/>
  <c r="AZ10" i="2"/>
  <c r="AU10" i="2"/>
  <c r="AR10" i="2"/>
  <c r="AO10" i="2"/>
  <c r="AL10" i="2"/>
  <c r="AF10" i="2"/>
  <c r="AD10" i="2"/>
  <c r="Z10" i="2"/>
  <c r="U10" i="2"/>
  <c r="O10" i="2"/>
  <c r="BG9" i="2"/>
  <c r="BB9" i="2"/>
  <c r="AZ9" i="2"/>
  <c r="AU9" i="2"/>
  <c r="AR9" i="2"/>
  <c r="AO9" i="2"/>
  <c r="AL9" i="2"/>
  <c r="AF9" i="2"/>
  <c r="AD9" i="2"/>
  <c r="Z9" i="2"/>
  <c r="U9" i="2"/>
  <c r="O9" i="2"/>
  <c r="BG8" i="2"/>
  <c r="BB8" i="2"/>
  <c r="AZ8" i="2"/>
  <c r="AU8" i="2"/>
  <c r="AR8" i="2"/>
  <c r="AO8" i="2"/>
  <c r="AL8" i="2"/>
  <c r="AF8" i="2"/>
  <c r="AD8" i="2"/>
  <c r="Z8" i="2"/>
  <c r="U8" i="2"/>
  <c r="O8" i="2"/>
  <c r="BG25" i="2"/>
  <c r="BB25" i="2"/>
  <c r="AZ25" i="2"/>
  <c r="AU25" i="2"/>
  <c r="AR25" i="2"/>
  <c r="AO25" i="2"/>
  <c r="AL25" i="2"/>
  <c r="AF25" i="2"/>
  <c r="AD25" i="2"/>
  <c r="Z25" i="2"/>
  <c r="U25" i="2"/>
  <c r="O25" i="2"/>
  <c r="BG24" i="2"/>
  <c r="BB24" i="2"/>
  <c r="AZ24" i="2"/>
  <c r="AU24" i="2"/>
  <c r="AR24" i="2"/>
  <c r="AO24" i="2"/>
  <c r="AL24" i="2"/>
  <c r="AF24" i="2"/>
  <c r="AD24" i="2"/>
  <c r="Z24" i="2"/>
  <c r="U24" i="2"/>
  <c r="O24" i="2"/>
  <c r="BG23" i="2"/>
  <c r="BB23" i="2"/>
  <c r="AZ23" i="2"/>
  <c r="AU23" i="2"/>
  <c r="AR23" i="2"/>
  <c r="AO23" i="2"/>
  <c r="AL23" i="2"/>
  <c r="AF23" i="2"/>
  <c r="AD23" i="2"/>
  <c r="Z23" i="2"/>
  <c r="U23" i="2"/>
  <c r="O23" i="2"/>
  <c r="AV23" i="2" l="1"/>
  <c r="BC9" i="2"/>
  <c r="AG9" i="2"/>
  <c r="AG8" i="2"/>
  <c r="BC11" i="2"/>
  <c r="AV8" i="2"/>
  <c r="AV12" i="2"/>
  <c r="BC14" i="2"/>
  <c r="AV10" i="2"/>
  <c r="AG14" i="2"/>
  <c r="AG12" i="2"/>
  <c r="AV13" i="2"/>
  <c r="AV9" i="2"/>
  <c r="BC13" i="2"/>
  <c r="AG10" i="2"/>
  <c r="AV14" i="2"/>
  <c r="BC8" i="2"/>
  <c r="AG11" i="2"/>
  <c r="AG13" i="2"/>
  <c r="BC10" i="2"/>
  <c r="AV11" i="2"/>
  <c r="AG25" i="2"/>
  <c r="BC25" i="2"/>
  <c r="BC23" i="2"/>
  <c r="AV24" i="2"/>
  <c r="BC24" i="2"/>
  <c r="AG24" i="2"/>
  <c r="AG23" i="2"/>
  <c r="AV25" i="2"/>
  <c r="BH12" i="2" l="1"/>
  <c r="BW12" i="2" s="1"/>
  <c r="BH14" i="2"/>
  <c r="BT14" i="2" s="1"/>
  <c r="BH9" i="2"/>
  <c r="BH11" i="2"/>
  <c r="BT11" i="2" s="1"/>
  <c r="BH10" i="2"/>
  <c r="BT10" i="2" s="1"/>
  <c r="BH8" i="2"/>
  <c r="BH13" i="2"/>
  <c r="BT13" i="2" s="1"/>
  <c r="BH23" i="2"/>
  <c r="BH24" i="2"/>
  <c r="BH25" i="2"/>
  <c r="BQ12" i="2" l="1"/>
  <c r="BZ11" i="2"/>
  <c r="CC14" i="2"/>
  <c r="BN14" i="2"/>
  <c r="BZ13" i="2"/>
  <c r="CF14" i="2"/>
  <c r="BZ14" i="2"/>
  <c r="BW14" i="2"/>
  <c r="BN12" i="2"/>
  <c r="BQ14" i="2"/>
  <c r="BW10" i="2"/>
  <c r="BZ12" i="2"/>
  <c r="BN13" i="2"/>
  <c r="CF12" i="2"/>
  <c r="BT12" i="2"/>
  <c r="CC12" i="2"/>
  <c r="BN11" i="2"/>
  <c r="BQ11" i="2"/>
  <c r="CF10" i="2"/>
  <c r="CF11" i="2"/>
  <c r="BW13" i="2"/>
  <c r="BW11" i="2"/>
  <c r="BZ10" i="2"/>
  <c r="BQ10" i="2"/>
  <c r="CC10" i="2"/>
  <c r="CC11" i="2"/>
  <c r="BN10" i="2"/>
  <c r="CC13" i="2"/>
  <c r="BQ13" i="2"/>
  <c r="CF13" i="2"/>
  <c r="BF15" i="2"/>
  <c r="BE15" i="2"/>
  <c r="BD15" i="2"/>
  <c r="BA15" i="2"/>
  <c r="AY15" i="2"/>
  <c r="AX15" i="2"/>
  <c r="AW15" i="2"/>
  <c r="AT15" i="2"/>
  <c r="AS15" i="2"/>
  <c r="AQ15" i="2"/>
  <c r="AP15" i="2"/>
  <c r="AN15" i="2"/>
  <c r="AM15" i="2"/>
  <c r="AK15" i="2"/>
  <c r="AJ15" i="2"/>
  <c r="AI15" i="2"/>
  <c r="AH15" i="2"/>
  <c r="AE15" i="2"/>
  <c r="AC15" i="2"/>
  <c r="AB15" i="2"/>
  <c r="AA15" i="2"/>
  <c r="Y15" i="2"/>
  <c r="X15" i="2"/>
  <c r="W15" i="2"/>
  <c r="V15" i="2"/>
  <c r="T15" i="2"/>
  <c r="S15" i="2"/>
  <c r="R15" i="2"/>
  <c r="Q15" i="2"/>
  <c r="P15" i="2"/>
  <c r="N15" i="2"/>
  <c r="N26" i="2" l="1"/>
  <c r="P26" i="2" l="1"/>
  <c r="Q26" i="2"/>
  <c r="R26" i="2"/>
  <c r="S26" i="2"/>
  <c r="T26" i="2"/>
  <c r="V26" i="2"/>
  <c r="W26" i="2"/>
  <c r="X26" i="2"/>
  <c r="Y26" i="2"/>
  <c r="AA26" i="2"/>
  <c r="AB26" i="2"/>
  <c r="AC26" i="2"/>
  <c r="AE26" i="2"/>
  <c r="AH26" i="2"/>
  <c r="AI26" i="2"/>
  <c r="AJ26" i="2"/>
  <c r="AK26" i="2"/>
  <c r="AM26" i="2"/>
  <c r="AN26" i="2"/>
  <c r="AP26" i="2"/>
  <c r="AQ26" i="2"/>
  <c r="AS26" i="2"/>
  <c r="AT26" i="2"/>
  <c r="AW26" i="2"/>
  <c r="AX26" i="2"/>
  <c r="AY26" i="2"/>
  <c r="BA26" i="2"/>
  <c r="BD26" i="2"/>
  <c r="BE26" i="2"/>
  <c r="BF26" i="2"/>
  <c r="Z15" i="2"/>
  <c r="U15" i="2" l="1"/>
  <c r="BG15" i="2"/>
  <c r="AZ15" i="2"/>
  <c r="BB15" i="2"/>
  <c r="AO15" i="2"/>
  <c r="AD15" i="2"/>
  <c r="O15" i="2"/>
  <c r="AU15" i="2"/>
  <c r="AL15" i="2"/>
  <c r="AR15" i="2"/>
  <c r="AF15" i="2"/>
  <c r="BG26" i="2"/>
  <c r="AO26" i="2"/>
  <c r="AZ26" i="2"/>
  <c r="Z26" i="2"/>
  <c r="AL26" i="2"/>
  <c r="U26" i="2"/>
  <c r="AR26" i="2"/>
  <c r="AD26" i="2"/>
  <c r="AF26" i="2"/>
  <c r="O26" i="2"/>
  <c r="AU26" i="2"/>
  <c r="BB26" i="2"/>
  <c r="AG15" i="2" l="1"/>
  <c r="BC15" i="2"/>
  <c r="AV15" i="2"/>
  <c r="BC26" i="2"/>
  <c r="AV26" i="2"/>
  <c r="AG26" i="2"/>
  <c r="BH15" i="2" l="1"/>
  <c r="BH26" i="2"/>
</calcChain>
</file>

<file path=xl/comments1.xml><?xml version="1.0" encoding="utf-8"?>
<comments xmlns="http://schemas.openxmlformats.org/spreadsheetml/2006/main">
  <authors>
    <author>Daniela Orjuela Mejia</author>
  </authors>
  <commentList>
    <comment ref="BL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11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12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O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  <comment ref="BR13" authorId="0" shapeId="0">
      <text>
        <r>
          <rPr>
            <b/>
            <sz val="9"/>
            <color indexed="81"/>
            <rFont val="Tahoma"/>
            <family val="2"/>
          </rPr>
          <t>Daniela Orjuela Mejia:</t>
        </r>
        <r>
          <rPr>
            <sz val="9"/>
            <color indexed="81"/>
            <rFont val="Tahoma"/>
            <family val="2"/>
          </rPr>
          <t xml:space="preserve">
no cumple especificaciones tecnicas</t>
        </r>
      </text>
    </comment>
  </commentList>
</comments>
</file>

<file path=xl/sharedStrings.xml><?xml version="1.0" encoding="utf-8"?>
<sst xmlns="http://schemas.openxmlformats.org/spreadsheetml/2006/main" count="290" uniqueCount="114">
  <si>
    <t>143-SG-2024</t>
  </si>
  <si>
    <t xml:space="preserve"> 140-SG-2024</t>
  </si>
  <si>
    <t>ITEM</t>
  </si>
  <si>
    <t>ESPECIFICACION TECNICA</t>
  </si>
  <si>
    <t>GRADO</t>
  </si>
  <si>
    <t>PUREZA</t>
  </si>
  <si>
    <t>PRESENTACION O UNIDAD DE MEDIDA</t>
  </si>
  <si>
    <t>VIGENCIA MINIMA</t>
  </si>
  <si>
    <t>CONDICION DE ALMACENAMIENTO</t>
  </si>
  <si>
    <t>NUMERO DE CAS</t>
  </si>
  <si>
    <t>CLASIFICACION CODIGOS UNSPSC</t>
  </si>
  <si>
    <t xml:space="preserve">IDENTIFICACION ADICIONAL REQUERIDA </t>
  </si>
  <si>
    <t>CALIDAD MINIMA</t>
  </si>
  <si>
    <t>PATRONES DE DESEMPEÑO</t>
  </si>
  <si>
    <t xml:space="preserve">DIRECCION GENERAL </t>
  </si>
  <si>
    <t>REGIONAL BOGOTÁ</t>
  </si>
  <si>
    <t>REGIONAL NOROCCIDENTE</t>
  </si>
  <si>
    <t>REGIONAL NORORIENTE</t>
  </si>
  <si>
    <t>REGIONAL NORTE</t>
  </si>
  <si>
    <t>REGIONAL OCCIDENTE</t>
  </si>
  <si>
    <t>REGIONAL ORIENTE</t>
  </si>
  <si>
    <t>REGIONAL SUR</t>
  </si>
  <si>
    <t>REGIONAL SUROCCIDENTE</t>
  </si>
  <si>
    <t>CANTIDAD TOTAL</t>
  </si>
  <si>
    <t>HISTORICOS 2024</t>
  </si>
  <si>
    <t xml:space="preserve">CONTRATO </t>
  </si>
  <si>
    <t>ANNAR</t>
  </si>
  <si>
    <t>AS ANALYTICAL</t>
  </si>
  <si>
    <t>CIEDUTEC</t>
  </si>
  <si>
    <t>SCIENTIFIC</t>
  </si>
  <si>
    <t>NORQUIMICOS</t>
  </si>
  <si>
    <t>PROFINAS</t>
  </si>
  <si>
    <t>QUIMITRONICA</t>
  </si>
  <si>
    <t>SECCIONAL SANTANDER</t>
  </si>
  <si>
    <t>SECCIONAL NORTE DE SANTANDER</t>
  </si>
  <si>
    <t>SECCIONAL ATLÁNTICO</t>
  </si>
  <si>
    <t>SECCIONAL BOYACÁ</t>
  </si>
  <si>
    <t>SECCIONAL META</t>
  </si>
  <si>
    <t>TOTAL REGIONAL ORIENTE</t>
  </si>
  <si>
    <t>SECCIONAL TOLIMA</t>
  </si>
  <si>
    <t>SECCIONAL HUILA</t>
  </si>
  <si>
    <t>TOTAL REGIONAL SUR</t>
  </si>
  <si>
    <t xml:space="preserve">VALOR UNITARIO CONTRATO </t>
  </si>
  <si>
    <t xml:space="preserve">VALOR UNITARIO CONTRATO CON IPC </t>
  </si>
  <si>
    <t xml:space="preserve">VALOR UNITARIO </t>
  </si>
  <si>
    <t xml:space="preserve">VALOR UNITRIO CON IVA </t>
  </si>
  <si>
    <t xml:space="preserve">VALOR TOTALPOR ITEM </t>
  </si>
  <si>
    <t>GRUPO APOYO-SNVJRNR</t>
  </si>
  <si>
    <t xml:space="preserve">TOTAL </t>
  </si>
  <si>
    <t>BIOLOGIA</t>
  </si>
  <si>
    <t>ESTUPEFACIENTES</t>
  </si>
  <si>
    <t>E. TRAZA</t>
  </si>
  <si>
    <t>GENETICA</t>
  </si>
  <si>
    <t>TOXICOLOGIA</t>
  </si>
  <si>
    <t>TOTAL REGIONAL BOGOTÁ</t>
  </si>
  <si>
    <t>BALISTICA</t>
  </si>
  <si>
    <t>TOTAL REGIONAL NOROCCIDENTE</t>
  </si>
  <si>
    <t>TOTAL SECCIONAL SANTANDER</t>
  </si>
  <si>
    <t>TOTAL SECCIONAL NTE SANTANDER</t>
  </si>
  <si>
    <t>TOTAL REGIONAL NORORIENTE</t>
  </si>
  <si>
    <t>TOTAL REGIONAL NORTE</t>
  </si>
  <si>
    <t>TOTAL REGIONAL OCCIDENTE</t>
  </si>
  <si>
    <t>TOTAL SECCIONAL BOYACÁ</t>
  </si>
  <si>
    <t>TOTAL SECCIONAL META</t>
  </si>
  <si>
    <t>TOTAL SECCIONAL TOLIMA</t>
  </si>
  <si>
    <t xml:space="preserve"> TOTAL SECCIONAL HUILA</t>
  </si>
  <si>
    <t>TOTAL REGIONAL SUROCCIDENTE</t>
  </si>
  <si>
    <t>Reactivo analítico  o  ACS o Análisis o Ph Eur o  BP</t>
  </si>
  <si>
    <t xml:space="preserve"> Un (1) año a partir de la entrega</t>
  </si>
  <si>
    <t>AMBIENTE</t>
  </si>
  <si>
    <t>REACTIVO</t>
  </si>
  <si>
    <t>ANALISIS DE SUSTACIA</t>
  </si>
  <si>
    <t xml:space="preserve">Fenol equilibrado con Tris HCI para extracción de ADN  (pH 8,0)  </t>
  </si>
  <si>
    <t>NA</t>
  </si>
  <si>
    <t>Frasco por 400 mL</t>
  </si>
  <si>
    <r>
      <t>Líquido para eliminar DNA y DNAsas  contaminantes, de material plástico y vidrio, sin afectar las muestras de ADN en análisis (Tipo DNA-AWAY)</t>
    </r>
    <r>
      <rPr>
        <strike/>
        <sz val="9"/>
        <color rgb="FF000000"/>
        <rFont val="Arial"/>
        <family val="2"/>
      </rPr>
      <t xml:space="preserve"> </t>
    </r>
  </si>
  <si>
    <t>Frasco por 250 mL</t>
  </si>
  <si>
    <t xml:space="preserve">Sodium N Laurylsarcosinate, para biología molecular . </t>
  </si>
  <si>
    <t xml:space="preserve"> ≥94,0%</t>
  </si>
  <si>
    <t>Frasco por 25 gramos</t>
  </si>
  <si>
    <t>1 año a partir de la entrega, en caso de no tener vigencia, se debe incluir documento (certificado de análisis o del fabricante) que incluya o se indique fecha de re-análisis (recommended retest date) o describir la vida útil del reactivo (Shelf life); ésta no debe ser inferior a doce (12) meses.</t>
  </si>
  <si>
    <t>137-16-6</t>
  </si>
  <si>
    <t>Frasco por 4 Litros</t>
  </si>
  <si>
    <t>Frasco por 2,5 Litros</t>
  </si>
  <si>
    <t>67-56-1</t>
  </si>
  <si>
    <t>Frasco por 100 gramos</t>
  </si>
  <si>
    <t xml:space="preserve">Metanol para  LC-MS </t>
  </si>
  <si>
    <t>LC-MS</t>
  </si>
  <si>
    <t>≥99,9 %</t>
  </si>
  <si>
    <t>Sulfato de amonio</t>
  </si>
  <si>
    <t xml:space="preserve"> ≥99%</t>
  </si>
  <si>
    <t>Frasco por 1 Kg</t>
  </si>
  <si>
    <t>7783-20-2</t>
  </si>
  <si>
    <t>Fenolftaleína</t>
  </si>
  <si>
    <t xml:space="preserve">Reactivo analítico  </t>
  </si>
  <si>
    <t>77-09-8</t>
  </si>
  <si>
    <t xml:space="preserve">≥98% </t>
  </si>
  <si>
    <t>Alcohol isopropílico (2-Propanol)/Isopropanol</t>
  </si>
  <si>
    <t>LC MS</t>
  </si>
  <si>
    <t> 67-63-0</t>
  </si>
  <si>
    <t>Ácido fórmico</t>
  </si>
  <si>
    <t>Frasco por 50 ml</t>
  </si>
  <si>
    <t>CAS 64-18-6</t>
  </si>
  <si>
    <t>Ácido acético glacial</t>
  </si>
  <si>
    <t> CAS 64-19-7</t>
  </si>
  <si>
    <t>Alcohol etílico</t>
  </si>
  <si>
    <t>≥95 %</t>
  </si>
  <si>
    <t>64-17-5</t>
  </si>
  <si>
    <t xml:space="preserve">CANTIDAD TOTAL POR SERVICIO </t>
  </si>
  <si>
    <t>LOTE 3</t>
  </si>
  <si>
    <t>CANTIDAD ESTIMADA</t>
  </si>
  <si>
    <t>LOTE 4</t>
  </si>
  <si>
    <t xml:space="preserve"> </t>
  </si>
  <si>
    <t>12352200                                                                     12352300                                                         12191500                                                                          41116100                                                     41115700                                                   41105500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</si>
</sst>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trike/>
      <sz val="9"/>
      <color rgb="FF00000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7">
    <xf numFmtId="0" fontId="0" fillId="0" borderId="0" xfId="0"/>
    <xf numFmtId="0" fontId="2" fillId="3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9" fillId="0" borderId="0" xfId="0" applyFont="1"/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64" fontId="3" fillId="0" borderId="31" xfId="1" applyNumberFormat="1" applyFont="1" applyFill="1" applyBorder="1" applyAlignment="1">
      <alignment vertical="center"/>
    </xf>
    <xf numFmtId="164" fontId="3" fillId="0" borderId="13" xfId="1" applyNumberFormat="1" applyFont="1" applyFill="1" applyBorder="1" applyAlignment="1">
      <alignment vertical="center"/>
    </xf>
    <xf numFmtId="164" fontId="3" fillId="0" borderId="29" xfId="1" applyNumberFormat="1" applyFont="1" applyFill="1" applyBorder="1" applyAlignment="1">
      <alignment vertical="center"/>
    </xf>
    <xf numFmtId="44" fontId="3" fillId="0" borderId="1" xfId="1" applyFont="1" applyFill="1" applyBorder="1" applyAlignment="1">
      <alignment vertical="center"/>
    </xf>
    <xf numFmtId="0" fontId="3" fillId="0" borderId="43" xfId="0" applyFont="1" applyBorder="1" applyAlignment="1">
      <alignment vertical="center"/>
    </xf>
    <xf numFmtId="44" fontId="3" fillId="0" borderId="31" xfId="1" applyFont="1" applyFill="1" applyBorder="1" applyAlignment="1">
      <alignment vertical="center"/>
    </xf>
    <xf numFmtId="44" fontId="3" fillId="0" borderId="29" xfId="1" applyFont="1" applyFill="1" applyBorder="1" applyAlignment="1">
      <alignment vertical="center"/>
    </xf>
    <xf numFmtId="0" fontId="3" fillId="0" borderId="44" xfId="0" applyFont="1" applyBorder="1" applyAlignment="1">
      <alignment vertical="center"/>
    </xf>
    <xf numFmtId="44" fontId="3" fillId="0" borderId="33" xfId="1" applyFont="1" applyFill="1" applyBorder="1" applyAlignment="1">
      <alignment vertical="center"/>
    </xf>
    <xf numFmtId="44" fontId="3" fillId="0" borderId="48" xfId="1" applyFont="1" applyFill="1" applyBorder="1" applyAlignment="1">
      <alignment vertical="center"/>
    </xf>
    <xf numFmtId="0" fontId="3" fillId="0" borderId="45" xfId="0" applyFont="1" applyBorder="1" applyAlignment="1">
      <alignment vertical="center"/>
    </xf>
    <xf numFmtId="44" fontId="3" fillId="0" borderId="47" xfId="1" applyFont="1" applyFill="1" applyBorder="1" applyAlignment="1">
      <alignment vertical="center"/>
    </xf>
    <xf numFmtId="0" fontId="2" fillId="2" borderId="49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164" fontId="12" fillId="0" borderId="31" xfId="1" applyNumberFormat="1" applyFont="1" applyFill="1" applyBorder="1"/>
    <xf numFmtId="44" fontId="12" fillId="0" borderId="13" xfId="1" applyFont="1" applyFill="1" applyBorder="1" applyAlignment="1">
      <alignment vertical="center"/>
    </xf>
    <xf numFmtId="44" fontId="12" fillId="0" borderId="29" xfId="1" applyFont="1" applyFill="1" applyBorder="1" applyAlignment="1">
      <alignment vertical="center"/>
    </xf>
    <xf numFmtId="44" fontId="12" fillId="0" borderId="32" xfId="1" applyFont="1" applyFill="1" applyBorder="1" applyAlignment="1">
      <alignment vertical="center"/>
    </xf>
    <xf numFmtId="0" fontId="3" fillId="0" borderId="4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9" fillId="0" borderId="44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9" fillId="0" borderId="0" xfId="0" applyFont="1" applyFill="1" applyAlignment="1">
      <alignment vertical="center"/>
    </xf>
    <xf numFmtId="0" fontId="2" fillId="0" borderId="3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99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F26"/>
  <sheetViews>
    <sheetView tabSelected="1" zoomScale="93" zoomScaleNormal="93" workbookViewId="0">
      <selection activeCell="A27" sqref="A27:XFD90"/>
    </sheetView>
  </sheetViews>
  <sheetFormatPr baseColWidth="10" defaultColWidth="11.42578125" defaultRowHeight="14.25" x14ac:dyDescent="0.2"/>
  <cols>
    <col min="1" max="1" width="14.5703125" style="14" customWidth="1"/>
    <col min="2" max="2" width="11.42578125" style="14"/>
    <col min="3" max="3" width="28.7109375" style="14" customWidth="1"/>
    <col min="4" max="4" width="22.5703125" style="31" customWidth="1"/>
    <col min="5" max="5" width="12.5703125" style="31" customWidth="1"/>
    <col min="6" max="6" width="14.7109375" style="14" customWidth="1"/>
    <col min="7" max="7" width="29.42578125" style="14" customWidth="1"/>
    <col min="8" max="8" width="16.42578125" style="31" customWidth="1"/>
    <col min="9" max="9" width="12.28515625" style="31" customWidth="1"/>
    <col min="10" max="10" width="14.28515625" style="31" customWidth="1"/>
    <col min="11" max="11" width="15" style="31" customWidth="1"/>
    <col min="12" max="12" width="13.5703125" style="31" customWidth="1"/>
    <col min="13" max="13" width="14.85546875" style="31" customWidth="1"/>
    <col min="14" max="60" width="11.42578125" style="14" customWidth="1"/>
    <col min="61" max="61" width="14.85546875" style="14" customWidth="1"/>
    <col min="62" max="62" width="16.140625" style="14" customWidth="1"/>
    <col min="63" max="63" width="22.28515625" style="14" customWidth="1"/>
    <col min="64" max="64" width="15.5703125" style="14" customWidth="1"/>
    <col min="65" max="65" width="14.7109375" style="14" customWidth="1"/>
    <col min="66" max="66" width="14.28515625" style="14" customWidth="1"/>
    <col min="67" max="67" width="14.85546875" style="14" customWidth="1"/>
    <col min="68" max="68" width="13.7109375" style="14" customWidth="1"/>
    <col min="69" max="69" width="16" style="14" customWidth="1"/>
    <col min="70" max="70" width="16.42578125" style="14" customWidth="1"/>
    <col min="71" max="71" width="13.42578125" style="14" customWidth="1"/>
    <col min="72" max="72" width="14.28515625" style="14" customWidth="1"/>
    <col min="73" max="73" width="14.42578125" style="14" customWidth="1"/>
    <col min="74" max="74" width="18.42578125" style="14" customWidth="1"/>
    <col min="75" max="75" width="18.140625" style="14" customWidth="1"/>
    <col min="76" max="76" width="14" style="14" customWidth="1"/>
    <col min="77" max="77" width="17.85546875" style="14" customWidth="1"/>
    <col min="78" max="78" width="18" style="14" customWidth="1"/>
    <col min="79" max="79" width="14.140625" style="14" customWidth="1"/>
    <col min="80" max="80" width="19" style="14" customWidth="1"/>
    <col min="81" max="81" width="17.28515625" style="14" customWidth="1"/>
    <col min="82" max="82" width="11.42578125" style="14" customWidth="1"/>
    <col min="83" max="83" width="15.28515625" style="14" customWidth="1"/>
    <col min="84" max="84" width="15.5703125" style="14" customWidth="1"/>
    <col min="85" max="16384" width="11.42578125" style="14"/>
  </cols>
  <sheetData>
    <row r="1" spans="1:84" ht="15" thickBot="1" x14ac:dyDescent="0.25"/>
    <row r="2" spans="1:84" ht="23.25" customHeight="1" x14ac:dyDescent="0.2">
      <c r="A2" s="71"/>
      <c r="B2" s="85" t="s">
        <v>109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</row>
    <row r="3" spans="1:84" ht="15" customHeight="1" x14ac:dyDescent="0.2">
      <c r="A3" s="71"/>
      <c r="B3" s="88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</row>
    <row r="4" spans="1:84" ht="15.75" customHeight="1" thickBot="1" x14ac:dyDescent="0.25">
      <c r="A4" s="71"/>
      <c r="B4" s="91"/>
      <c r="C4" s="92"/>
      <c r="D4" s="92"/>
      <c r="E4" s="92"/>
      <c r="F4" s="92"/>
      <c r="G4" s="92"/>
      <c r="H4" s="92"/>
      <c r="I4" s="92"/>
      <c r="J4" s="92"/>
      <c r="K4" s="92"/>
      <c r="L4" s="92"/>
      <c r="M4" s="93"/>
    </row>
    <row r="5" spans="1:84" s="16" customFormat="1" ht="15.75" customHeight="1" thickBot="1" x14ac:dyDescent="0.3">
      <c r="A5" s="71"/>
      <c r="B5" s="107" t="s">
        <v>2</v>
      </c>
      <c r="C5" s="113" t="s">
        <v>3</v>
      </c>
      <c r="D5" s="110" t="s">
        <v>4</v>
      </c>
      <c r="E5" s="107" t="s">
        <v>5</v>
      </c>
      <c r="F5" s="101" t="s">
        <v>6</v>
      </c>
      <c r="G5" s="101" t="s">
        <v>7</v>
      </c>
      <c r="H5" s="101" t="s">
        <v>8</v>
      </c>
      <c r="I5" s="104" t="s">
        <v>9</v>
      </c>
      <c r="J5" s="99" t="s">
        <v>10</v>
      </c>
      <c r="K5" s="99" t="s">
        <v>11</v>
      </c>
      <c r="L5" s="99" t="s">
        <v>12</v>
      </c>
      <c r="M5" s="99" t="s">
        <v>13</v>
      </c>
      <c r="N5" s="116" t="s">
        <v>14</v>
      </c>
      <c r="O5" s="117"/>
      <c r="P5" s="116" t="s">
        <v>15</v>
      </c>
      <c r="Q5" s="124"/>
      <c r="R5" s="124"/>
      <c r="S5" s="124"/>
      <c r="T5" s="124"/>
      <c r="U5" s="117"/>
      <c r="V5" s="124" t="s">
        <v>16</v>
      </c>
      <c r="W5" s="124"/>
      <c r="X5" s="124"/>
      <c r="Y5" s="124"/>
      <c r="Z5" s="117"/>
      <c r="AA5" s="131" t="s">
        <v>17</v>
      </c>
      <c r="AB5" s="131"/>
      <c r="AC5" s="131"/>
      <c r="AD5" s="131"/>
      <c r="AE5" s="131"/>
      <c r="AF5" s="131"/>
      <c r="AG5" s="132"/>
      <c r="AH5" s="133" t="s">
        <v>18</v>
      </c>
      <c r="AI5" s="131"/>
      <c r="AJ5" s="131"/>
      <c r="AK5" s="131"/>
      <c r="AL5" s="131"/>
      <c r="AM5" s="116" t="s">
        <v>19</v>
      </c>
      <c r="AN5" s="124"/>
      <c r="AO5" s="117"/>
      <c r="AP5" s="124" t="s">
        <v>20</v>
      </c>
      <c r="AQ5" s="124"/>
      <c r="AR5" s="124"/>
      <c r="AS5" s="124"/>
      <c r="AT5" s="124"/>
      <c r="AU5" s="124"/>
      <c r="AV5" s="117"/>
      <c r="AW5" s="116" t="s">
        <v>21</v>
      </c>
      <c r="AX5" s="124"/>
      <c r="AY5" s="124"/>
      <c r="AZ5" s="124"/>
      <c r="BA5" s="124"/>
      <c r="BB5" s="124"/>
      <c r="BC5" s="117"/>
      <c r="BD5" s="116" t="s">
        <v>22</v>
      </c>
      <c r="BE5" s="124"/>
      <c r="BF5" s="124"/>
      <c r="BG5" s="117"/>
      <c r="BH5" s="99" t="s">
        <v>110</v>
      </c>
      <c r="BI5" s="82" t="s">
        <v>24</v>
      </c>
      <c r="BJ5" s="84"/>
      <c r="BK5" s="120" t="s">
        <v>25</v>
      </c>
      <c r="BL5" s="82" t="s">
        <v>26</v>
      </c>
      <c r="BM5" s="83"/>
      <c r="BN5" s="84"/>
      <c r="BO5" s="82" t="s">
        <v>27</v>
      </c>
      <c r="BP5" s="83"/>
      <c r="BQ5" s="84"/>
      <c r="BR5" s="82" t="s">
        <v>28</v>
      </c>
      <c r="BS5" s="83"/>
      <c r="BT5" s="84"/>
      <c r="BU5" s="82" t="s">
        <v>29</v>
      </c>
      <c r="BV5" s="83"/>
      <c r="BW5" s="84"/>
      <c r="BX5" s="82" t="s">
        <v>30</v>
      </c>
      <c r="BY5" s="83"/>
      <c r="BZ5" s="84"/>
      <c r="CA5" s="82" t="s">
        <v>31</v>
      </c>
      <c r="CB5" s="83"/>
      <c r="CC5" s="84"/>
      <c r="CD5" s="82" t="s">
        <v>32</v>
      </c>
      <c r="CE5" s="83"/>
      <c r="CF5" s="84"/>
    </row>
    <row r="6" spans="1:84" s="16" customFormat="1" ht="15" customHeight="1" thickBot="1" x14ac:dyDescent="0.3">
      <c r="A6" s="71"/>
      <c r="B6" s="108"/>
      <c r="C6" s="114"/>
      <c r="D6" s="111"/>
      <c r="E6" s="108"/>
      <c r="F6" s="102"/>
      <c r="G6" s="102"/>
      <c r="H6" s="102"/>
      <c r="I6" s="105"/>
      <c r="J6" s="100"/>
      <c r="K6" s="100"/>
      <c r="L6" s="100"/>
      <c r="M6" s="100"/>
      <c r="N6" s="118"/>
      <c r="O6" s="119"/>
      <c r="P6" s="128"/>
      <c r="Q6" s="129"/>
      <c r="R6" s="129"/>
      <c r="S6" s="129"/>
      <c r="T6" s="129"/>
      <c r="U6" s="130"/>
      <c r="V6" s="129"/>
      <c r="W6" s="129"/>
      <c r="X6" s="129"/>
      <c r="Y6" s="129"/>
      <c r="Z6" s="130"/>
      <c r="AA6" s="133" t="s">
        <v>33</v>
      </c>
      <c r="AB6" s="131"/>
      <c r="AC6" s="131"/>
      <c r="AD6" s="132"/>
      <c r="AE6" s="133" t="s">
        <v>34</v>
      </c>
      <c r="AF6" s="131"/>
      <c r="AG6" s="132"/>
      <c r="AH6" s="133" t="s">
        <v>35</v>
      </c>
      <c r="AI6" s="131"/>
      <c r="AJ6" s="131"/>
      <c r="AK6" s="131"/>
      <c r="AL6" s="132"/>
      <c r="AM6" s="118"/>
      <c r="AN6" s="125"/>
      <c r="AO6" s="119"/>
      <c r="AP6" s="133" t="s">
        <v>36</v>
      </c>
      <c r="AQ6" s="131"/>
      <c r="AR6" s="132"/>
      <c r="AS6" s="133" t="s">
        <v>37</v>
      </c>
      <c r="AT6" s="131"/>
      <c r="AU6" s="132"/>
      <c r="AV6" s="134" t="s">
        <v>38</v>
      </c>
      <c r="AW6" s="133" t="s">
        <v>39</v>
      </c>
      <c r="AX6" s="131"/>
      <c r="AY6" s="131"/>
      <c r="AZ6" s="132"/>
      <c r="BA6" s="133" t="s">
        <v>40</v>
      </c>
      <c r="BB6" s="132"/>
      <c r="BC6" s="122" t="s">
        <v>41</v>
      </c>
      <c r="BD6" s="118"/>
      <c r="BE6" s="125"/>
      <c r="BF6" s="125"/>
      <c r="BG6" s="119"/>
      <c r="BH6" s="100"/>
      <c r="BI6" s="74" t="s">
        <v>42</v>
      </c>
      <c r="BJ6" s="74" t="s">
        <v>43</v>
      </c>
      <c r="BK6" s="121"/>
      <c r="BL6" s="74" t="s">
        <v>44</v>
      </c>
      <c r="BM6" s="74" t="s">
        <v>45</v>
      </c>
      <c r="BN6" s="74" t="s">
        <v>46</v>
      </c>
      <c r="BO6" s="74" t="s">
        <v>44</v>
      </c>
      <c r="BP6" s="74" t="s">
        <v>45</v>
      </c>
      <c r="BQ6" s="74" t="s">
        <v>46</v>
      </c>
      <c r="BR6" s="74" t="s">
        <v>44</v>
      </c>
      <c r="BS6" s="74" t="s">
        <v>45</v>
      </c>
      <c r="BT6" s="74" t="s">
        <v>46</v>
      </c>
      <c r="BU6" s="74" t="s">
        <v>44</v>
      </c>
      <c r="BV6" s="74" t="s">
        <v>45</v>
      </c>
      <c r="BW6" s="74" t="s">
        <v>46</v>
      </c>
      <c r="BX6" s="74" t="s">
        <v>44</v>
      </c>
      <c r="BY6" s="74" t="s">
        <v>45</v>
      </c>
      <c r="BZ6" s="74" t="s">
        <v>46</v>
      </c>
      <c r="CA6" s="74" t="s">
        <v>44</v>
      </c>
      <c r="CB6" s="74" t="s">
        <v>45</v>
      </c>
      <c r="CC6" s="74" t="s">
        <v>46</v>
      </c>
      <c r="CD6" s="74" t="s">
        <v>44</v>
      </c>
      <c r="CE6" s="74" t="s">
        <v>45</v>
      </c>
      <c r="CF6" s="74" t="s">
        <v>46</v>
      </c>
    </row>
    <row r="7" spans="1:84" s="16" customFormat="1" ht="48.75" thickBot="1" x14ac:dyDescent="0.3">
      <c r="A7" s="71"/>
      <c r="B7" s="108"/>
      <c r="C7" s="114"/>
      <c r="D7" s="111"/>
      <c r="E7" s="108"/>
      <c r="F7" s="102"/>
      <c r="G7" s="102"/>
      <c r="H7" s="102"/>
      <c r="I7" s="105"/>
      <c r="J7" s="100"/>
      <c r="K7" s="100"/>
      <c r="L7" s="100"/>
      <c r="M7" s="100"/>
      <c r="N7" s="2" t="s">
        <v>47</v>
      </c>
      <c r="O7" s="1" t="s">
        <v>48</v>
      </c>
      <c r="P7" s="45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3" t="s">
        <v>54</v>
      </c>
      <c r="V7" s="2" t="s">
        <v>55</v>
      </c>
      <c r="W7" s="2" t="s">
        <v>50</v>
      </c>
      <c r="X7" s="2" t="s">
        <v>52</v>
      </c>
      <c r="Y7" s="2" t="s">
        <v>53</v>
      </c>
      <c r="Z7" s="3" t="s">
        <v>56</v>
      </c>
      <c r="AA7" s="2" t="s">
        <v>55</v>
      </c>
      <c r="AB7" s="2" t="s">
        <v>50</v>
      </c>
      <c r="AC7" s="2" t="s">
        <v>53</v>
      </c>
      <c r="AD7" s="3" t="s">
        <v>57</v>
      </c>
      <c r="AE7" s="2" t="s">
        <v>49</v>
      </c>
      <c r="AF7" s="4" t="s">
        <v>58</v>
      </c>
      <c r="AG7" s="3" t="s">
        <v>59</v>
      </c>
      <c r="AH7" s="45" t="s">
        <v>49</v>
      </c>
      <c r="AI7" s="2" t="s">
        <v>55</v>
      </c>
      <c r="AJ7" s="2" t="s">
        <v>50</v>
      </c>
      <c r="AK7" s="2" t="s">
        <v>53</v>
      </c>
      <c r="AL7" s="3" t="s">
        <v>60</v>
      </c>
      <c r="AM7" s="2" t="s">
        <v>50</v>
      </c>
      <c r="AN7" s="2" t="s">
        <v>53</v>
      </c>
      <c r="AO7" s="3" t="s">
        <v>61</v>
      </c>
      <c r="AP7" s="2" t="s">
        <v>55</v>
      </c>
      <c r="AQ7" s="2" t="s">
        <v>53</v>
      </c>
      <c r="AR7" s="3" t="s">
        <v>62</v>
      </c>
      <c r="AS7" s="2" t="s">
        <v>55</v>
      </c>
      <c r="AT7" s="2" t="s">
        <v>52</v>
      </c>
      <c r="AU7" s="46" t="s">
        <v>63</v>
      </c>
      <c r="AV7" s="136"/>
      <c r="AW7" s="45" t="s">
        <v>49</v>
      </c>
      <c r="AX7" s="2" t="s">
        <v>50</v>
      </c>
      <c r="AY7" s="2" t="s">
        <v>53</v>
      </c>
      <c r="AZ7" s="3" t="s">
        <v>64</v>
      </c>
      <c r="BA7" s="2" t="s">
        <v>49</v>
      </c>
      <c r="BB7" s="4" t="s">
        <v>65</v>
      </c>
      <c r="BC7" s="127"/>
      <c r="BD7" s="2" t="s">
        <v>50</v>
      </c>
      <c r="BE7" s="2" t="s">
        <v>52</v>
      </c>
      <c r="BF7" s="2" t="s">
        <v>53</v>
      </c>
      <c r="BG7" s="3" t="s">
        <v>66</v>
      </c>
      <c r="BH7" s="100"/>
      <c r="BI7" s="75"/>
      <c r="BJ7" s="75"/>
      <c r="BK7" s="121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</row>
    <row r="8" spans="1:84" s="16" customFormat="1" ht="24" x14ac:dyDescent="0.25">
      <c r="B8" s="73">
        <v>11</v>
      </c>
      <c r="C8" s="6" t="s">
        <v>86</v>
      </c>
      <c r="D8" s="10" t="s">
        <v>87</v>
      </c>
      <c r="E8" s="10" t="s">
        <v>88</v>
      </c>
      <c r="F8" s="9" t="s">
        <v>82</v>
      </c>
      <c r="G8" s="5" t="s">
        <v>68</v>
      </c>
      <c r="H8" s="8" t="s">
        <v>69</v>
      </c>
      <c r="I8" s="53" t="s">
        <v>84</v>
      </c>
      <c r="J8" s="76" t="s">
        <v>113</v>
      </c>
      <c r="K8" s="54" t="s">
        <v>70</v>
      </c>
      <c r="L8" s="52" t="s">
        <v>5</v>
      </c>
      <c r="M8" s="79" t="s">
        <v>71</v>
      </c>
      <c r="N8" s="28"/>
      <c r="O8" s="27">
        <f t="shared" ref="O8:O9" si="0">SUM(N8:N8)</f>
        <v>0</v>
      </c>
      <c r="P8" s="30"/>
      <c r="Q8" s="17">
        <v>9</v>
      </c>
      <c r="R8" s="17"/>
      <c r="S8" s="17"/>
      <c r="T8" s="17"/>
      <c r="U8" s="59">
        <f t="shared" ref="U8:U9" si="1">SUM(P8:T8)</f>
        <v>9</v>
      </c>
      <c r="V8" s="28"/>
      <c r="W8" s="17"/>
      <c r="X8" s="17"/>
      <c r="Y8" s="17">
        <v>7</v>
      </c>
      <c r="Z8" s="59">
        <f t="shared" ref="Z8:Z9" si="2">SUM(V8:Y8)</f>
        <v>7</v>
      </c>
      <c r="AA8" s="28"/>
      <c r="AB8" s="17"/>
      <c r="AC8" s="17">
        <v>30</v>
      </c>
      <c r="AD8" s="17">
        <f t="shared" ref="AD8:AD9" si="3">SUM(AA8:AC8)</f>
        <v>30</v>
      </c>
      <c r="AE8" s="17"/>
      <c r="AF8" s="17">
        <f t="shared" ref="AF8:AF9" si="4">SUM(AE8:AE8)</f>
        <v>0</v>
      </c>
      <c r="AG8" s="59">
        <f t="shared" ref="AG8:AG14" si="5">AF8+AD8</f>
        <v>30</v>
      </c>
      <c r="AH8" s="26"/>
      <c r="AI8" s="7"/>
      <c r="AJ8" s="7"/>
      <c r="AK8" s="7"/>
      <c r="AL8" s="59">
        <f t="shared" ref="AL8:AL9" si="6">SUM(AH8:AK8)</f>
        <v>0</v>
      </c>
      <c r="AM8" s="28"/>
      <c r="AN8" s="17">
        <v>1</v>
      </c>
      <c r="AO8" s="59">
        <f t="shared" ref="AO8:AO9" si="7">SUM(AM8:AN8)</f>
        <v>1</v>
      </c>
      <c r="AP8" s="28"/>
      <c r="AQ8" s="17"/>
      <c r="AR8" s="17">
        <f t="shared" ref="AR8:AR9" si="8">SUM(AP8:AQ8)</f>
        <v>0</v>
      </c>
      <c r="AS8" s="17"/>
      <c r="AT8" s="17"/>
      <c r="AU8" s="17">
        <f t="shared" ref="AU8:AU9" si="9">SUM(AS8:AT8)</f>
        <v>0</v>
      </c>
      <c r="AV8" s="59">
        <f t="shared" ref="AV8:AV14" si="10">AU8+AR8</f>
        <v>0</v>
      </c>
      <c r="AW8" s="28"/>
      <c r="AX8" s="17"/>
      <c r="AY8" s="17"/>
      <c r="AZ8" s="17">
        <f t="shared" ref="AZ8:AZ9" si="11">SUM(AW8:AY8)</f>
        <v>0</v>
      </c>
      <c r="BA8" s="17"/>
      <c r="BB8" s="17">
        <f t="shared" ref="BB8:BB9" si="12">SUM(BA8:BA8)</f>
        <v>0</v>
      </c>
      <c r="BC8" s="59">
        <f t="shared" ref="BC8:BC14" si="13">BB8+AZ8</f>
        <v>0</v>
      </c>
      <c r="BD8" s="28"/>
      <c r="BE8" s="17"/>
      <c r="BF8" s="17"/>
      <c r="BG8" s="59">
        <f t="shared" ref="BG8:BG9" si="14">SUM(BD8:BF8)</f>
        <v>0</v>
      </c>
      <c r="BH8" s="32">
        <f t="shared" ref="BH8:BH14" si="15">BG8+BC8+AV8+AO8+AL8+AG8+Z8+U8+O8</f>
        <v>47</v>
      </c>
      <c r="BI8" s="38">
        <v>674699.5</v>
      </c>
      <c r="BJ8" s="39" t="e">
        <f>BI8*(1+(#REF!/100))</f>
        <v>#REF!</v>
      </c>
      <c r="BK8" s="40" t="s">
        <v>0</v>
      </c>
      <c r="BL8" s="62"/>
      <c r="BM8" s="60"/>
      <c r="BN8" s="63"/>
      <c r="BO8" s="64"/>
      <c r="BP8" s="60"/>
      <c r="BQ8" s="63"/>
      <c r="BR8" s="64"/>
      <c r="BS8" s="60"/>
      <c r="BT8" s="63"/>
      <c r="BU8" s="64"/>
      <c r="BV8" s="60"/>
      <c r="BW8" s="63"/>
      <c r="BX8" s="64"/>
      <c r="BY8" s="60"/>
      <c r="BZ8" s="63"/>
      <c r="CA8" s="64"/>
      <c r="CB8" s="60"/>
      <c r="CC8" s="63"/>
      <c r="CD8" s="64"/>
      <c r="CE8" s="60"/>
      <c r="CF8" s="61"/>
    </row>
    <row r="9" spans="1:84" s="16" customFormat="1" ht="24" x14ac:dyDescent="0.25">
      <c r="B9" s="73">
        <v>12</v>
      </c>
      <c r="C9" s="6" t="s">
        <v>89</v>
      </c>
      <c r="D9" s="10" t="s">
        <v>67</v>
      </c>
      <c r="E9" s="10" t="s">
        <v>90</v>
      </c>
      <c r="F9" s="5" t="s">
        <v>91</v>
      </c>
      <c r="G9" s="5" t="s">
        <v>68</v>
      </c>
      <c r="H9" s="8" t="s">
        <v>69</v>
      </c>
      <c r="I9" s="53" t="s">
        <v>92</v>
      </c>
      <c r="J9" s="77"/>
      <c r="K9" s="55" t="s">
        <v>70</v>
      </c>
      <c r="L9" s="53" t="s">
        <v>5</v>
      </c>
      <c r="M9" s="80"/>
      <c r="N9" s="28"/>
      <c r="O9" s="27">
        <f t="shared" si="0"/>
        <v>0</v>
      </c>
      <c r="P9" s="30"/>
      <c r="Q9" s="17"/>
      <c r="R9" s="17"/>
      <c r="S9" s="17"/>
      <c r="T9" s="17"/>
      <c r="U9" s="59">
        <f t="shared" si="1"/>
        <v>0</v>
      </c>
      <c r="V9" s="28"/>
      <c r="W9" s="17"/>
      <c r="X9" s="17"/>
      <c r="Y9" s="17"/>
      <c r="Z9" s="59">
        <f t="shared" si="2"/>
        <v>0</v>
      </c>
      <c r="AA9" s="28"/>
      <c r="AB9" s="17"/>
      <c r="AC9" s="17"/>
      <c r="AD9" s="17">
        <f t="shared" si="3"/>
        <v>0</v>
      </c>
      <c r="AE9" s="17"/>
      <c r="AF9" s="17">
        <f t="shared" si="4"/>
        <v>0</v>
      </c>
      <c r="AG9" s="59">
        <f t="shared" si="5"/>
        <v>0</v>
      </c>
      <c r="AH9" s="26"/>
      <c r="AI9" s="7"/>
      <c r="AJ9" s="17">
        <v>1</v>
      </c>
      <c r="AK9" s="7"/>
      <c r="AL9" s="59">
        <f t="shared" si="6"/>
        <v>1</v>
      </c>
      <c r="AM9" s="28"/>
      <c r="AN9" s="17"/>
      <c r="AO9" s="59">
        <f t="shared" si="7"/>
        <v>0</v>
      </c>
      <c r="AP9" s="28"/>
      <c r="AQ9" s="17"/>
      <c r="AR9" s="17">
        <f t="shared" si="8"/>
        <v>0</v>
      </c>
      <c r="AS9" s="17"/>
      <c r="AT9" s="17"/>
      <c r="AU9" s="17">
        <f t="shared" si="9"/>
        <v>0</v>
      </c>
      <c r="AV9" s="59">
        <f t="shared" si="10"/>
        <v>0</v>
      </c>
      <c r="AW9" s="28"/>
      <c r="AX9" s="17"/>
      <c r="AY9" s="17"/>
      <c r="AZ9" s="17">
        <f t="shared" si="11"/>
        <v>0</v>
      </c>
      <c r="BA9" s="17"/>
      <c r="BB9" s="17">
        <f t="shared" si="12"/>
        <v>0</v>
      </c>
      <c r="BC9" s="59">
        <f t="shared" si="13"/>
        <v>0</v>
      </c>
      <c r="BD9" s="28">
        <v>1</v>
      </c>
      <c r="BE9" s="17"/>
      <c r="BF9" s="17"/>
      <c r="BG9" s="59">
        <f t="shared" si="14"/>
        <v>1</v>
      </c>
      <c r="BH9" s="32">
        <f t="shared" si="15"/>
        <v>2</v>
      </c>
      <c r="BI9" s="33">
        <v>308617</v>
      </c>
      <c r="BJ9" s="35" t="e">
        <f>BI9*(1+(#REF!/100))</f>
        <v>#REF!</v>
      </c>
      <c r="BK9" s="40" t="s">
        <v>0</v>
      </c>
      <c r="BL9" s="62"/>
      <c r="BM9" s="60"/>
      <c r="BN9" s="63"/>
      <c r="BO9" s="64"/>
      <c r="BP9" s="60"/>
      <c r="BQ9" s="63"/>
      <c r="BR9" s="64"/>
      <c r="BS9" s="60"/>
      <c r="BT9" s="63"/>
      <c r="BU9" s="64"/>
      <c r="BV9" s="60"/>
      <c r="BW9" s="63"/>
      <c r="BX9" s="64"/>
      <c r="BY9" s="60"/>
      <c r="BZ9" s="63"/>
      <c r="CA9" s="64"/>
      <c r="CB9" s="60"/>
      <c r="CC9" s="63"/>
      <c r="CD9" s="64"/>
      <c r="CE9" s="60"/>
      <c r="CF9" s="61"/>
    </row>
    <row r="10" spans="1:84" s="16" customFormat="1" ht="24" x14ac:dyDescent="0.2">
      <c r="A10" s="70"/>
      <c r="B10" s="73">
        <v>13</v>
      </c>
      <c r="C10" s="6" t="s">
        <v>93</v>
      </c>
      <c r="D10" s="10" t="s">
        <v>94</v>
      </c>
      <c r="E10" s="11" t="s">
        <v>73</v>
      </c>
      <c r="F10" s="5" t="s">
        <v>85</v>
      </c>
      <c r="G10" s="5" t="s">
        <v>68</v>
      </c>
      <c r="H10" s="8" t="s">
        <v>69</v>
      </c>
      <c r="I10" s="53" t="s">
        <v>95</v>
      </c>
      <c r="J10" s="77"/>
      <c r="K10" s="55" t="s">
        <v>70</v>
      </c>
      <c r="L10" s="53" t="s">
        <v>73</v>
      </c>
      <c r="M10" s="80"/>
      <c r="N10" s="26"/>
      <c r="O10" s="27">
        <f t="shared" ref="O10:O14" si="16">SUM(N10:N10)</f>
        <v>0</v>
      </c>
      <c r="P10" s="13"/>
      <c r="Q10" s="17"/>
      <c r="R10" s="17"/>
      <c r="S10" s="17"/>
      <c r="T10" s="17"/>
      <c r="U10" s="59">
        <f t="shared" ref="U10:U14" si="17">SUM(P10:T10)</f>
        <v>0</v>
      </c>
      <c r="V10" s="28"/>
      <c r="W10" s="17"/>
      <c r="X10" s="17"/>
      <c r="Y10" s="17"/>
      <c r="Z10" s="59">
        <f t="shared" ref="Z10:Z14" si="18">SUM(V10:Y10)</f>
        <v>0</v>
      </c>
      <c r="AA10" s="28"/>
      <c r="AB10" s="17"/>
      <c r="AC10" s="17"/>
      <c r="AD10" s="17">
        <f t="shared" ref="AD10:AD14" si="19">SUM(AA10:AC10)</f>
        <v>0</v>
      </c>
      <c r="AE10" s="7"/>
      <c r="AF10" s="17">
        <f t="shared" ref="AF10:AF14" si="20">SUM(AE10:AE10)</f>
        <v>0</v>
      </c>
      <c r="AG10" s="59">
        <f t="shared" si="5"/>
        <v>0</v>
      </c>
      <c r="AH10" s="26"/>
      <c r="AI10" s="7"/>
      <c r="AJ10" s="7"/>
      <c r="AK10" s="7"/>
      <c r="AL10" s="59">
        <f t="shared" ref="AL10:AL14" si="21">SUM(AH10:AK10)</f>
        <v>0</v>
      </c>
      <c r="AM10" s="28"/>
      <c r="AN10" s="17"/>
      <c r="AO10" s="59">
        <f t="shared" ref="AO10:AO14" si="22">SUM(AM10:AN10)</f>
        <v>0</v>
      </c>
      <c r="AP10" s="26"/>
      <c r="AQ10" s="7"/>
      <c r="AR10" s="17">
        <f t="shared" ref="AR10:AR14" si="23">SUM(AP10:AQ10)</f>
        <v>0</v>
      </c>
      <c r="AS10" s="7"/>
      <c r="AT10" s="7"/>
      <c r="AU10" s="17">
        <f t="shared" ref="AU10:AU14" si="24">SUM(AS10:AT10)</f>
        <v>0</v>
      </c>
      <c r="AV10" s="59">
        <f t="shared" si="10"/>
        <v>0</v>
      </c>
      <c r="AW10" s="28"/>
      <c r="AX10" s="17">
        <v>1</v>
      </c>
      <c r="AY10" s="17"/>
      <c r="AZ10" s="17">
        <f t="shared" ref="AZ10:AZ14" si="25">SUM(AW10:AY10)</f>
        <v>1</v>
      </c>
      <c r="BA10" s="17"/>
      <c r="BB10" s="17">
        <f t="shared" ref="BB10:BB14" si="26">SUM(BA10:BA10)</f>
        <v>0</v>
      </c>
      <c r="BC10" s="59">
        <f t="shared" si="13"/>
        <v>1</v>
      </c>
      <c r="BD10" s="28">
        <v>1</v>
      </c>
      <c r="BE10" s="17"/>
      <c r="BF10" s="17"/>
      <c r="BG10" s="59">
        <f t="shared" ref="BG10:BG14" si="27">SUM(BD10:BF10)</f>
        <v>1</v>
      </c>
      <c r="BH10" s="32">
        <f t="shared" si="15"/>
        <v>2</v>
      </c>
      <c r="BI10" s="64"/>
      <c r="BJ10" s="63"/>
      <c r="BK10" s="67"/>
      <c r="BL10" s="48">
        <v>184000</v>
      </c>
      <c r="BM10" s="34">
        <f t="shared" ref="BM10:BM14" si="28">BL10*1.19</f>
        <v>218960</v>
      </c>
      <c r="BN10" s="35">
        <f t="shared" ref="BN10:BN14" si="29">BM10*BH10</f>
        <v>437920</v>
      </c>
      <c r="BO10" s="48">
        <v>220000</v>
      </c>
      <c r="BP10" s="34">
        <f t="shared" ref="BP10:BP14" si="30">BO10*1.19</f>
        <v>261800</v>
      </c>
      <c r="BQ10" s="35">
        <f t="shared" ref="BQ10:BQ14" si="31">BP10*BH10</f>
        <v>523600</v>
      </c>
      <c r="BR10" s="48">
        <v>190900</v>
      </c>
      <c r="BS10" s="34">
        <f t="shared" ref="BS10:BS14" si="32">BR10*1.19</f>
        <v>227171</v>
      </c>
      <c r="BT10" s="35">
        <f t="shared" ref="BT10:BT14" si="33">BS10*BH10</f>
        <v>454342</v>
      </c>
      <c r="BU10" s="48">
        <v>180000</v>
      </c>
      <c r="BV10" s="34">
        <f t="shared" ref="BV10:BV14" si="34">BU10*1.19</f>
        <v>214200</v>
      </c>
      <c r="BW10" s="35">
        <f t="shared" ref="BW10:BW14" si="35">BV10*BH10</f>
        <v>428400</v>
      </c>
      <c r="BX10" s="48">
        <v>220000</v>
      </c>
      <c r="BY10" s="49">
        <f t="shared" ref="BY10:BY14" si="36">BX10*1.19</f>
        <v>261800</v>
      </c>
      <c r="BZ10" s="50">
        <f t="shared" ref="BZ10:BZ14" si="37">BY10*BH10</f>
        <v>523600</v>
      </c>
      <c r="CA10" s="48">
        <v>187600</v>
      </c>
      <c r="CB10" s="49">
        <f t="shared" ref="CB10:CB14" si="38">CA10*1.19</f>
        <v>223244</v>
      </c>
      <c r="CC10" s="50">
        <f t="shared" ref="CC10:CC14" si="39">CB10*BH10</f>
        <v>446488</v>
      </c>
      <c r="CD10" s="48">
        <v>263000</v>
      </c>
      <c r="CE10" s="49">
        <f t="shared" ref="CE10:CE14" si="40">CD10*1.19</f>
        <v>312970</v>
      </c>
      <c r="CF10" s="51">
        <f t="shared" ref="CF10:CF14" si="41">CE10*BH10</f>
        <v>625940</v>
      </c>
    </row>
    <row r="11" spans="1:84" s="16" customFormat="1" ht="24" x14ac:dyDescent="0.2">
      <c r="B11" s="73">
        <v>14</v>
      </c>
      <c r="C11" s="5" t="s">
        <v>97</v>
      </c>
      <c r="D11" s="69" t="s">
        <v>98</v>
      </c>
      <c r="E11" s="10" t="s">
        <v>90</v>
      </c>
      <c r="F11" s="9" t="s">
        <v>82</v>
      </c>
      <c r="G11" s="5" t="s">
        <v>68</v>
      </c>
      <c r="H11" s="8" t="s">
        <v>69</v>
      </c>
      <c r="I11" s="53" t="s">
        <v>99</v>
      </c>
      <c r="J11" s="77"/>
      <c r="K11" s="55" t="s">
        <v>70</v>
      </c>
      <c r="L11" s="53" t="s">
        <v>5</v>
      </c>
      <c r="M11" s="80"/>
      <c r="N11" s="26"/>
      <c r="O11" s="27">
        <f t="shared" si="16"/>
        <v>0</v>
      </c>
      <c r="P11" s="13"/>
      <c r="Q11" s="17"/>
      <c r="R11" s="17"/>
      <c r="S11" s="17"/>
      <c r="T11" s="17"/>
      <c r="U11" s="59">
        <f t="shared" si="17"/>
        <v>0</v>
      </c>
      <c r="V11" s="28"/>
      <c r="W11" s="17"/>
      <c r="X11" s="17"/>
      <c r="Y11" s="68">
        <v>2</v>
      </c>
      <c r="Z11" s="59">
        <f t="shared" si="18"/>
        <v>2</v>
      </c>
      <c r="AA11" s="28"/>
      <c r="AB11" s="17"/>
      <c r="AC11" s="17"/>
      <c r="AD11" s="17">
        <f t="shared" si="19"/>
        <v>0</v>
      </c>
      <c r="AE11" s="7"/>
      <c r="AF11" s="17">
        <f t="shared" si="20"/>
        <v>0</v>
      </c>
      <c r="AG11" s="59">
        <f t="shared" si="5"/>
        <v>0</v>
      </c>
      <c r="AH11" s="26"/>
      <c r="AI11" s="17"/>
      <c r="AJ11" s="17"/>
      <c r="AK11" s="7"/>
      <c r="AL11" s="59">
        <f t="shared" si="21"/>
        <v>0</v>
      </c>
      <c r="AM11" s="28"/>
      <c r="AN11" s="17"/>
      <c r="AO11" s="59">
        <f t="shared" si="22"/>
        <v>0</v>
      </c>
      <c r="AP11" s="26"/>
      <c r="AQ11" s="7"/>
      <c r="AR11" s="17">
        <f t="shared" si="23"/>
        <v>0</v>
      </c>
      <c r="AS11" s="7"/>
      <c r="AT11" s="7"/>
      <c r="AU11" s="17">
        <f t="shared" si="24"/>
        <v>0</v>
      </c>
      <c r="AV11" s="59">
        <f t="shared" si="10"/>
        <v>0</v>
      </c>
      <c r="AW11" s="28"/>
      <c r="AX11" s="17"/>
      <c r="AY11" s="17"/>
      <c r="AZ11" s="17">
        <f t="shared" si="25"/>
        <v>0</v>
      </c>
      <c r="BA11" s="17"/>
      <c r="BB11" s="17">
        <f t="shared" si="26"/>
        <v>0</v>
      </c>
      <c r="BC11" s="59">
        <f t="shared" si="13"/>
        <v>0</v>
      </c>
      <c r="BD11" s="28"/>
      <c r="BE11" s="17"/>
      <c r="BF11" s="17"/>
      <c r="BG11" s="59">
        <f t="shared" si="27"/>
        <v>0</v>
      </c>
      <c r="BH11" s="32">
        <f t="shared" si="15"/>
        <v>2</v>
      </c>
      <c r="BI11" s="64"/>
      <c r="BJ11" s="63"/>
      <c r="BK11" s="67"/>
      <c r="BL11" s="48"/>
      <c r="BM11" s="34">
        <f t="shared" si="28"/>
        <v>0</v>
      </c>
      <c r="BN11" s="35">
        <f t="shared" si="29"/>
        <v>0</v>
      </c>
      <c r="BO11" s="48"/>
      <c r="BP11" s="34">
        <f t="shared" si="30"/>
        <v>0</v>
      </c>
      <c r="BQ11" s="35">
        <f t="shared" si="31"/>
        <v>0</v>
      </c>
      <c r="BR11" s="48"/>
      <c r="BS11" s="34">
        <f t="shared" si="32"/>
        <v>0</v>
      </c>
      <c r="BT11" s="35">
        <f t="shared" si="33"/>
        <v>0</v>
      </c>
      <c r="BU11" s="48">
        <v>3600000</v>
      </c>
      <c r="BV11" s="34">
        <f t="shared" si="34"/>
        <v>4284000</v>
      </c>
      <c r="BW11" s="35">
        <f t="shared" si="35"/>
        <v>8568000</v>
      </c>
      <c r="BX11" s="48">
        <v>830000</v>
      </c>
      <c r="BY11" s="49">
        <f t="shared" si="36"/>
        <v>987700</v>
      </c>
      <c r="BZ11" s="50">
        <f t="shared" si="37"/>
        <v>1975400</v>
      </c>
      <c r="CA11" s="48">
        <v>552300</v>
      </c>
      <c r="CB11" s="49">
        <f t="shared" si="38"/>
        <v>657237</v>
      </c>
      <c r="CC11" s="50">
        <f t="shared" si="39"/>
        <v>1314474</v>
      </c>
      <c r="CD11" s="48">
        <v>774000</v>
      </c>
      <c r="CE11" s="49">
        <f t="shared" si="40"/>
        <v>921060</v>
      </c>
      <c r="CF11" s="51">
        <f t="shared" si="41"/>
        <v>1842120</v>
      </c>
    </row>
    <row r="12" spans="1:84" s="16" customFormat="1" ht="15" x14ac:dyDescent="0.2">
      <c r="B12" s="73">
        <v>15</v>
      </c>
      <c r="C12" s="5" t="s">
        <v>100</v>
      </c>
      <c r="D12" s="69" t="s">
        <v>98</v>
      </c>
      <c r="E12" s="11" t="s">
        <v>96</v>
      </c>
      <c r="F12" s="5" t="s">
        <v>101</v>
      </c>
      <c r="G12" s="5" t="s">
        <v>68</v>
      </c>
      <c r="H12" s="8" t="s">
        <v>69</v>
      </c>
      <c r="I12" s="53" t="s">
        <v>102</v>
      </c>
      <c r="J12" s="77"/>
      <c r="K12" s="55" t="s">
        <v>70</v>
      </c>
      <c r="L12" s="53" t="s">
        <v>5</v>
      </c>
      <c r="M12" s="80"/>
      <c r="N12" s="26"/>
      <c r="O12" s="27">
        <f t="shared" si="16"/>
        <v>0</v>
      </c>
      <c r="P12" s="13"/>
      <c r="Q12" s="68">
        <v>4</v>
      </c>
      <c r="R12" s="17"/>
      <c r="S12" s="17"/>
      <c r="T12" s="17"/>
      <c r="U12" s="59">
        <f t="shared" si="17"/>
        <v>4</v>
      </c>
      <c r="V12" s="28"/>
      <c r="W12" s="17"/>
      <c r="X12" s="17"/>
      <c r="Y12" s="17"/>
      <c r="Z12" s="59">
        <f t="shared" si="18"/>
        <v>0</v>
      </c>
      <c r="AA12" s="28"/>
      <c r="AB12" s="17"/>
      <c r="AC12" s="17"/>
      <c r="AD12" s="17">
        <f t="shared" si="19"/>
        <v>0</v>
      </c>
      <c r="AE12" s="7"/>
      <c r="AF12" s="17">
        <f t="shared" si="20"/>
        <v>0</v>
      </c>
      <c r="AG12" s="59">
        <f t="shared" si="5"/>
        <v>0</v>
      </c>
      <c r="AH12" s="26"/>
      <c r="AI12" s="17"/>
      <c r="AJ12" s="17"/>
      <c r="AK12" s="7"/>
      <c r="AL12" s="59">
        <f t="shared" si="21"/>
        <v>0</v>
      </c>
      <c r="AM12" s="28"/>
      <c r="AN12" s="17"/>
      <c r="AO12" s="59">
        <f t="shared" si="22"/>
        <v>0</v>
      </c>
      <c r="AP12" s="26"/>
      <c r="AQ12" s="7"/>
      <c r="AR12" s="17">
        <f t="shared" si="23"/>
        <v>0</v>
      </c>
      <c r="AS12" s="7"/>
      <c r="AT12" s="7"/>
      <c r="AU12" s="17">
        <f t="shared" si="24"/>
        <v>0</v>
      </c>
      <c r="AV12" s="59">
        <f t="shared" si="10"/>
        <v>0</v>
      </c>
      <c r="AW12" s="28"/>
      <c r="AX12" s="17"/>
      <c r="AY12" s="17"/>
      <c r="AZ12" s="17">
        <f t="shared" si="25"/>
        <v>0</v>
      </c>
      <c r="BA12" s="17"/>
      <c r="BB12" s="17">
        <f t="shared" si="26"/>
        <v>0</v>
      </c>
      <c r="BC12" s="59">
        <f t="shared" si="13"/>
        <v>0</v>
      </c>
      <c r="BD12" s="28"/>
      <c r="BE12" s="17"/>
      <c r="BF12" s="17"/>
      <c r="BG12" s="59">
        <f t="shared" si="27"/>
        <v>0</v>
      </c>
      <c r="BH12" s="32">
        <f t="shared" si="15"/>
        <v>4</v>
      </c>
      <c r="BI12" s="64"/>
      <c r="BJ12" s="63"/>
      <c r="BK12" s="67"/>
      <c r="BL12" s="48">
        <v>154000</v>
      </c>
      <c r="BM12" s="34">
        <f t="shared" si="28"/>
        <v>183260</v>
      </c>
      <c r="BN12" s="35">
        <f t="shared" si="29"/>
        <v>733040</v>
      </c>
      <c r="BO12" s="48"/>
      <c r="BP12" s="34">
        <f t="shared" si="30"/>
        <v>0</v>
      </c>
      <c r="BQ12" s="35">
        <f t="shared" si="31"/>
        <v>0</v>
      </c>
      <c r="BR12" s="48"/>
      <c r="BS12" s="34">
        <f t="shared" si="32"/>
        <v>0</v>
      </c>
      <c r="BT12" s="35">
        <f t="shared" si="33"/>
        <v>0</v>
      </c>
      <c r="BU12" s="48">
        <v>6840000</v>
      </c>
      <c r="BV12" s="34">
        <f t="shared" si="34"/>
        <v>8139600</v>
      </c>
      <c r="BW12" s="35">
        <f t="shared" si="35"/>
        <v>32558400</v>
      </c>
      <c r="BX12" s="48">
        <v>1130000</v>
      </c>
      <c r="BY12" s="49">
        <f t="shared" si="36"/>
        <v>1344700</v>
      </c>
      <c r="BZ12" s="50">
        <f t="shared" si="37"/>
        <v>5378800</v>
      </c>
      <c r="CA12" s="48">
        <v>754600</v>
      </c>
      <c r="CB12" s="49">
        <f t="shared" si="38"/>
        <v>897974</v>
      </c>
      <c r="CC12" s="50">
        <f t="shared" si="39"/>
        <v>3591896</v>
      </c>
      <c r="CD12" s="48">
        <v>1057000</v>
      </c>
      <c r="CE12" s="49">
        <f t="shared" si="40"/>
        <v>1257830</v>
      </c>
      <c r="CF12" s="51">
        <f t="shared" si="41"/>
        <v>5031320</v>
      </c>
    </row>
    <row r="13" spans="1:84" s="16" customFormat="1" ht="15" x14ac:dyDescent="0.2">
      <c r="A13" s="70"/>
      <c r="B13" s="73">
        <v>16</v>
      </c>
      <c r="C13" s="9" t="s">
        <v>103</v>
      </c>
      <c r="D13" s="69" t="s">
        <v>98</v>
      </c>
      <c r="E13" s="10" t="s">
        <v>90</v>
      </c>
      <c r="F13" s="5" t="s">
        <v>101</v>
      </c>
      <c r="G13" s="5" t="s">
        <v>68</v>
      </c>
      <c r="H13" s="8" t="s">
        <v>69</v>
      </c>
      <c r="I13" s="53" t="s">
        <v>104</v>
      </c>
      <c r="J13" s="77"/>
      <c r="K13" s="55" t="s">
        <v>70</v>
      </c>
      <c r="L13" s="53" t="s">
        <v>5</v>
      </c>
      <c r="M13" s="80"/>
      <c r="N13" s="26"/>
      <c r="O13" s="27">
        <f t="shared" si="16"/>
        <v>0</v>
      </c>
      <c r="P13" s="13"/>
      <c r="Q13" s="68">
        <v>2</v>
      </c>
      <c r="R13" s="17"/>
      <c r="S13" s="17"/>
      <c r="T13" s="17"/>
      <c r="U13" s="59">
        <f t="shared" si="17"/>
        <v>2</v>
      </c>
      <c r="V13" s="28"/>
      <c r="W13" s="17"/>
      <c r="X13" s="17"/>
      <c r="Y13" s="17"/>
      <c r="Z13" s="59">
        <f t="shared" si="18"/>
        <v>0</v>
      </c>
      <c r="AA13" s="28"/>
      <c r="AB13" s="17"/>
      <c r="AC13" s="17"/>
      <c r="AD13" s="17">
        <f t="shared" si="19"/>
        <v>0</v>
      </c>
      <c r="AE13" s="7"/>
      <c r="AF13" s="17">
        <f t="shared" si="20"/>
        <v>0</v>
      </c>
      <c r="AG13" s="59">
        <f t="shared" si="5"/>
        <v>0</v>
      </c>
      <c r="AH13" s="26"/>
      <c r="AI13" s="17"/>
      <c r="AJ13" s="17"/>
      <c r="AK13" s="7"/>
      <c r="AL13" s="59">
        <f t="shared" si="21"/>
        <v>0</v>
      </c>
      <c r="AM13" s="28"/>
      <c r="AN13" s="17"/>
      <c r="AO13" s="59">
        <f t="shared" si="22"/>
        <v>0</v>
      </c>
      <c r="AP13" s="26"/>
      <c r="AQ13" s="7"/>
      <c r="AR13" s="17">
        <f t="shared" si="23"/>
        <v>0</v>
      </c>
      <c r="AS13" s="7"/>
      <c r="AT13" s="7"/>
      <c r="AU13" s="17">
        <f t="shared" si="24"/>
        <v>0</v>
      </c>
      <c r="AV13" s="59">
        <f t="shared" si="10"/>
        <v>0</v>
      </c>
      <c r="AW13" s="28"/>
      <c r="AX13" s="17"/>
      <c r="AY13" s="17"/>
      <c r="AZ13" s="17">
        <f t="shared" si="25"/>
        <v>0</v>
      </c>
      <c r="BA13" s="17"/>
      <c r="BB13" s="17">
        <f t="shared" si="26"/>
        <v>0</v>
      </c>
      <c r="BC13" s="59">
        <f t="shared" si="13"/>
        <v>0</v>
      </c>
      <c r="BD13" s="28"/>
      <c r="BE13" s="17"/>
      <c r="BF13" s="17"/>
      <c r="BG13" s="59">
        <f t="shared" si="27"/>
        <v>0</v>
      </c>
      <c r="BH13" s="32">
        <f t="shared" si="15"/>
        <v>2</v>
      </c>
      <c r="BI13" s="64"/>
      <c r="BJ13" s="63"/>
      <c r="BK13" s="67"/>
      <c r="BL13" s="48"/>
      <c r="BM13" s="34">
        <f t="shared" si="28"/>
        <v>0</v>
      </c>
      <c r="BN13" s="35">
        <f t="shared" si="29"/>
        <v>0</v>
      </c>
      <c r="BO13" s="48"/>
      <c r="BP13" s="34">
        <f t="shared" si="30"/>
        <v>0</v>
      </c>
      <c r="BQ13" s="35">
        <f t="shared" si="31"/>
        <v>0</v>
      </c>
      <c r="BR13" s="48"/>
      <c r="BS13" s="34">
        <f t="shared" si="32"/>
        <v>0</v>
      </c>
      <c r="BT13" s="35">
        <f t="shared" si="33"/>
        <v>0</v>
      </c>
      <c r="BU13" s="48">
        <v>2400000</v>
      </c>
      <c r="BV13" s="34">
        <f t="shared" si="34"/>
        <v>2856000</v>
      </c>
      <c r="BW13" s="35">
        <f t="shared" si="35"/>
        <v>5712000</v>
      </c>
      <c r="BX13" s="48">
        <v>459000</v>
      </c>
      <c r="BY13" s="49">
        <f t="shared" si="36"/>
        <v>546210</v>
      </c>
      <c r="BZ13" s="50">
        <f t="shared" si="37"/>
        <v>1092420</v>
      </c>
      <c r="CA13" s="48">
        <v>305500</v>
      </c>
      <c r="CB13" s="49">
        <f t="shared" si="38"/>
        <v>363545</v>
      </c>
      <c r="CC13" s="50">
        <f t="shared" si="39"/>
        <v>727090</v>
      </c>
      <c r="CD13" s="48">
        <v>428000</v>
      </c>
      <c r="CE13" s="49">
        <f t="shared" si="40"/>
        <v>509320</v>
      </c>
      <c r="CF13" s="51">
        <f t="shared" si="41"/>
        <v>1018640</v>
      </c>
    </row>
    <row r="14" spans="1:84" s="16" customFormat="1" ht="24.75" thickBot="1" x14ac:dyDescent="0.25">
      <c r="A14" s="70"/>
      <c r="B14" s="73">
        <v>17</v>
      </c>
      <c r="C14" s="5" t="s">
        <v>105</v>
      </c>
      <c r="D14" s="8" t="s">
        <v>67</v>
      </c>
      <c r="E14" s="8" t="s">
        <v>106</v>
      </c>
      <c r="F14" s="9" t="s">
        <v>83</v>
      </c>
      <c r="G14" s="5" t="s">
        <v>68</v>
      </c>
      <c r="H14" s="8" t="s">
        <v>69</v>
      </c>
      <c r="I14" s="53" t="s">
        <v>107</v>
      </c>
      <c r="J14" s="78"/>
      <c r="K14" s="66" t="s">
        <v>70</v>
      </c>
      <c r="L14" s="65" t="s">
        <v>5</v>
      </c>
      <c r="M14" s="81"/>
      <c r="N14" s="26"/>
      <c r="O14" s="27">
        <f t="shared" si="16"/>
        <v>0</v>
      </c>
      <c r="P14" s="13"/>
      <c r="Q14" s="17"/>
      <c r="R14" s="17"/>
      <c r="S14" s="17"/>
      <c r="T14" s="17"/>
      <c r="U14" s="59">
        <f t="shared" si="17"/>
        <v>0</v>
      </c>
      <c r="V14" s="28"/>
      <c r="W14" s="17">
        <v>10</v>
      </c>
      <c r="X14" s="17"/>
      <c r="Y14" s="17"/>
      <c r="Z14" s="59">
        <f t="shared" si="18"/>
        <v>10</v>
      </c>
      <c r="AA14" s="28"/>
      <c r="AB14" s="17"/>
      <c r="AC14" s="17"/>
      <c r="AD14" s="17">
        <f t="shared" si="19"/>
        <v>0</v>
      </c>
      <c r="AE14" s="7"/>
      <c r="AF14" s="17">
        <f t="shared" si="20"/>
        <v>0</v>
      </c>
      <c r="AG14" s="59">
        <f t="shared" si="5"/>
        <v>0</v>
      </c>
      <c r="AH14" s="28">
        <v>2</v>
      </c>
      <c r="AI14" s="17"/>
      <c r="AJ14" s="17">
        <v>5</v>
      </c>
      <c r="AK14" s="7"/>
      <c r="AL14" s="59">
        <f t="shared" si="21"/>
        <v>7</v>
      </c>
      <c r="AM14" s="28">
        <v>2</v>
      </c>
      <c r="AN14" s="17"/>
      <c r="AO14" s="59">
        <f t="shared" si="22"/>
        <v>2</v>
      </c>
      <c r="AP14" s="26"/>
      <c r="AQ14" s="7"/>
      <c r="AR14" s="17">
        <f t="shared" si="23"/>
        <v>0</v>
      </c>
      <c r="AS14" s="7"/>
      <c r="AT14" s="7"/>
      <c r="AU14" s="17">
        <f t="shared" si="24"/>
        <v>0</v>
      </c>
      <c r="AV14" s="59">
        <f t="shared" si="10"/>
        <v>0</v>
      </c>
      <c r="AW14" s="28"/>
      <c r="AX14" s="17">
        <v>25</v>
      </c>
      <c r="AY14" s="17">
        <v>2</v>
      </c>
      <c r="AZ14" s="17">
        <f t="shared" si="25"/>
        <v>27</v>
      </c>
      <c r="BA14" s="17"/>
      <c r="BB14" s="17">
        <f t="shared" si="26"/>
        <v>0</v>
      </c>
      <c r="BC14" s="59">
        <f t="shared" si="13"/>
        <v>27</v>
      </c>
      <c r="BD14" s="28">
        <v>20</v>
      </c>
      <c r="BE14" s="17">
        <v>10</v>
      </c>
      <c r="BF14" s="17"/>
      <c r="BG14" s="59">
        <f t="shared" si="27"/>
        <v>30</v>
      </c>
      <c r="BH14" s="32">
        <f t="shared" si="15"/>
        <v>76</v>
      </c>
      <c r="BI14" s="64"/>
      <c r="BJ14" s="63"/>
      <c r="BK14" s="67"/>
      <c r="BL14" s="48">
        <v>166000</v>
      </c>
      <c r="BM14" s="34">
        <f t="shared" si="28"/>
        <v>197540</v>
      </c>
      <c r="BN14" s="35">
        <f t="shared" si="29"/>
        <v>15013040</v>
      </c>
      <c r="BO14" s="48"/>
      <c r="BP14" s="34">
        <f t="shared" si="30"/>
        <v>0</v>
      </c>
      <c r="BQ14" s="35">
        <f t="shared" si="31"/>
        <v>0</v>
      </c>
      <c r="BR14" s="48">
        <v>365000</v>
      </c>
      <c r="BS14" s="34">
        <f t="shared" si="32"/>
        <v>434350</v>
      </c>
      <c r="BT14" s="35">
        <f t="shared" si="33"/>
        <v>33010600</v>
      </c>
      <c r="BU14" s="48">
        <v>132000</v>
      </c>
      <c r="BV14" s="34">
        <f t="shared" si="34"/>
        <v>157080</v>
      </c>
      <c r="BW14" s="35">
        <f t="shared" si="35"/>
        <v>11938080</v>
      </c>
      <c r="BX14" s="48">
        <v>342000</v>
      </c>
      <c r="BY14" s="49">
        <f t="shared" si="36"/>
        <v>406980</v>
      </c>
      <c r="BZ14" s="50">
        <f t="shared" si="37"/>
        <v>30930480</v>
      </c>
      <c r="CA14" s="48">
        <v>253400</v>
      </c>
      <c r="CB14" s="49">
        <f t="shared" si="38"/>
        <v>301546</v>
      </c>
      <c r="CC14" s="50">
        <f t="shared" si="39"/>
        <v>22917496</v>
      </c>
      <c r="CD14" s="48">
        <v>308000</v>
      </c>
      <c r="CE14" s="49">
        <f t="shared" si="40"/>
        <v>366520</v>
      </c>
      <c r="CF14" s="51">
        <f t="shared" si="41"/>
        <v>27855520</v>
      </c>
    </row>
    <row r="15" spans="1:84" ht="15.75" thickBot="1" x14ac:dyDescent="0.25">
      <c r="B15" s="98" t="s">
        <v>108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7"/>
      <c r="N15" s="56">
        <f t="shared" ref="N15:BH15" si="42">SUM(N8:N14)</f>
        <v>0</v>
      </c>
      <c r="O15" s="57">
        <f t="shared" si="42"/>
        <v>0</v>
      </c>
      <c r="P15" s="56">
        <f t="shared" si="42"/>
        <v>0</v>
      </c>
      <c r="Q15" s="58">
        <f t="shared" si="42"/>
        <v>15</v>
      </c>
      <c r="R15" s="58">
        <f t="shared" si="42"/>
        <v>0</v>
      </c>
      <c r="S15" s="58">
        <f t="shared" si="42"/>
        <v>0</v>
      </c>
      <c r="T15" s="58">
        <f t="shared" si="42"/>
        <v>0</v>
      </c>
      <c r="U15" s="57">
        <f t="shared" si="42"/>
        <v>15</v>
      </c>
      <c r="V15" s="56">
        <f t="shared" si="42"/>
        <v>0</v>
      </c>
      <c r="W15" s="58">
        <f t="shared" si="42"/>
        <v>10</v>
      </c>
      <c r="X15" s="58">
        <f t="shared" si="42"/>
        <v>0</v>
      </c>
      <c r="Y15" s="58">
        <f t="shared" si="42"/>
        <v>9</v>
      </c>
      <c r="Z15" s="57">
        <f t="shared" si="42"/>
        <v>19</v>
      </c>
      <c r="AA15" s="56">
        <f t="shared" si="42"/>
        <v>0</v>
      </c>
      <c r="AB15" s="58">
        <f t="shared" si="42"/>
        <v>0</v>
      </c>
      <c r="AC15" s="58">
        <f t="shared" si="42"/>
        <v>30</v>
      </c>
      <c r="AD15" s="58">
        <f t="shared" si="42"/>
        <v>30</v>
      </c>
      <c r="AE15" s="58">
        <f t="shared" si="42"/>
        <v>0</v>
      </c>
      <c r="AF15" s="58">
        <f t="shared" si="42"/>
        <v>0</v>
      </c>
      <c r="AG15" s="57">
        <f t="shared" si="42"/>
        <v>30</v>
      </c>
      <c r="AH15" s="56">
        <f t="shared" si="42"/>
        <v>2</v>
      </c>
      <c r="AI15" s="58">
        <f t="shared" si="42"/>
        <v>0</v>
      </c>
      <c r="AJ15" s="58">
        <f t="shared" si="42"/>
        <v>6</v>
      </c>
      <c r="AK15" s="58">
        <f t="shared" si="42"/>
        <v>0</v>
      </c>
      <c r="AL15" s="57">
        <f t="shared" si="42"/>
        <v>8</v>
      </c>
      <c r="AM15" s="56">
        <f t="shared" si="42"/>
        <v>2</v>
      </c>
      <c r="AN15" s="58">
        <f t="shared" si="42"/>
        <v>1</v>
      </c>
      <c r="AO15" s="57">
        <f t="shared" si="42"/>
        <v>3</v>
      </c>
      <c r="AP15" s="56">
        <f t="shared" si="42"/>
        <v>0</v>
      </c>
      <c r="AQ15" s="58">
        <f t="shared" si="42"/>
        <v>0</v>
      </c>
      <c r="AR15" s="58">
        <f t="shared" si="42"/>
        <v>0</v>
      </c>
      <c r="AS15" s="58">
        <f t="shared" si="42"/>
        <v>0</v>
      </c>
      <c r="AT15" s="58">
        <f t="shared" si="42"/>
        <v>0</v>
      </c>
      <c r="AU15" s="58">
        <f t="shared" si="42"/>
        <v>0</v>
      </c>
      <c r="AV15" s="57">
        <f t="shared" si="42"/>
        <v>0</v>
      </c>
      <c r="AW15" s="56">
        <f t="shared" si="42"/>
        <v>0</v>
      </c>
      <c r="AX15" s="58">
        <f t="shared" si="42"/>
        <v>26</v>
      </c>
      <c r="AY15" s="58">
        <f t="shared" si="42"/>
        <v>2</v>
      </c>
      <c r="AZ15" s="58">
        <f t="shared" si="42"/>
        <v>28</v>
      </c>
      <c r="BA15" s="58">
        <f t="shared" si="42"/>
        <v>0</v>
      </c>
      <c r="BB15" s="58">
        <f t="shared" si="42"/>
        <v>0</v>
      </c>
      <c r="BC15" s="57">
        <f t="shared" si="42"/>
        <v>28</v>
      </c>
      <c r="BD15" s="56">
        <f t="shared" si="42"/>
        <v>22</v>
      </c>
      <c r="BE15" s="58">
        <f t="shared" si="42"/>
        <v>10</v>
      </c>
      <c r="BF15" s="58">
        <f t="shared" si="42"/>
        <v>0</v>
      </c>
      <c r="BG15" s="57">
        <f t="shared" si="42"/>
        <v>32</v>
      </c>
      <c r="BH15" s="47">
        <f t="shared" si="42"/>
        <v>135</v>
      </c>
    </row>
    <row r="17" spans="1:64" ht="23.25" customHeight="1" x14ac:dyDescent="0.2">
      <c r="B17" s="85" t="s">
        <v>111</v>
      </c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7"/>
      <c r="AY17" s="14" t="s">
        <v>112</v>
      </c>
    </row>
    <row r="18" spans="1:64" ht="15" customHeight="1" x14ac:dyDescent="0.2">
      <c r="B18" s="88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</row>
    <row r="19" spans="1:64" ht="15.75" customHeight="1" thickBot="1" x14ac:dyDescent="0.25">
      <c r="B19" s="91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3"/>
    </row>
    <row r="20" spans="1:64" s="16" customFormat="1" ht="15.75" customHeight="1" thickBot="1" x14ac:dyDescent="0.3">
      <c r="B20" s="107" t="s">
        <v>2</v>
      </c>
      <c r="C20" s="113" t="s">
        <v>3</v>
      </c>
      <c r="D20" s="110" t="s">
        <v>4</v>
      </c>
      <c r="E20" s="107" t="s">
        <v>5</v>
      </c>
      <c r="F20" s="101" t="s">
        <v>6</v>
      </c>
      <c r="G20" s="101" t="s">
        <v>7</v>
      </c>
      <c r="H20" s="101" t="s">
        <v>8</v>
      </c>
      <c r="I20" s="104" t="s">
        <v>9</v>
      </c>
      <c r="J20" s="99" t="s">
        <v>10</v>
      </c>
      <c r="K20" s="99" t="s">
        <v>11</v>
      </c>
      <c r="L20" s="99" t="s">
        <v>12</v>
      </c>
      <c r="M20" s="99" t="s">
        <v>13</v>
      </c>
      <c r="N20" s="116" t="s">
        <v>14</v>
      </c>
      <c r="O20" s="117"/>
      <c r="P20" s="116" t="s">
        <v>15</v>
      </c>
      <c r="Q20" s="124"/>
      <c r="R20" s="124"/>
      <c r="S20" s="124"/>
      <c r="T20" s="124"/>
      <c r="U20" s="117"/>
      <c r="V20" s="124" t="s">
        <v>16</v>
      </c>
      <c r="W20" s="124"/>
      <c r="X20" s="124"/>
      <c r="Y20" s="124"/>
      <c r="Z20" s="117"/>
      <c r="AA20" s="131" t="s">
        <v>17</v>
      </c>
      <c r="AB20" s="131"/>
      <c r="AC20" s="131"/>
      <c r="AD20" s="131"/>
      <c r="AE20" s="131"/>
      <c r="AF20" s="131"/>
      <c r="AG20" s="132"/>
      <c r="AH20" s="133" t="s">
        <v>18</v>
      </c>
      <c r="AI20" s="131"/>
      <c r="AJ20" s="131"/>
      <c r="AK20" s="131"/>
      <c r="AL20" s="131"/>
      <c r="AM20" s="116" t="s">
        <v>19</v>
      </c>
      <c r="AN20" s="124"/>
      <c r="AO20" s="117"/>
      <c r="AP20" s="124" t="s">
        <v>20</v>
      </c>
      <c r="AQ20" s="124"/>
      <c r="AR20" s="124"/>
      <c r="AS20" s="124"/>
      <c r="AT20" s="124"/>
      <c r="AU20" s="124"/>
      <c r="AV20" s="117"/>
      <c r="AW20" s="116" t="s">
        <v>21</v>
      </c>
      <c r="AX20" s="124"/>
      <c r="AY20" s="124"/>
      <c r="AZ20" s="124"/>
      <c r="BA20" s="124"/>
      <c r="BB20" s="124"/>
      <c r="BC20" s="117"/>
      <c r="BD20" s="116" t="s">
        <v>22</v>
      </c>
      <c r="BE20" s="124"/>
      <c r="BF20" s="124"/>
      <c r="BG20" s="117"/>
      <c r="BH20" s="99" t="s">
        <v>23</v>
      </c>
      <c r="BI20" s="82" t="s">
        <v>24</v>
      </c>
      <c r="BJ20" s="84"/>
      <c r="BK20" s="120" t="s">
        <v>25</v>
      </c>
      <c r="BL20" s="15"/>
    </row>
    <row r="21" spans="1:64" s="16" customFormat="1" ht="15" customHeight="1" thickBot="1" x14ac:dyDescent="0.3">
      <c r="B21" s="108"/>
      <c r="C21" s="114"/>
      <c r="D21" s="111"/>
      <c r="E21" s="108"/>
      <c r="F21" s="102"/>
      <c r="G21" s="102"/>
      <c r="H21" s="102"/>
      <c r="I21" s="105"/>
      <c r="J21" s="100"/>
      <c r="K21" s="100"/>
      <c r="L21" s="100"/>
      <c r="M21" s="100"/>
      <c r="N21" s="118"/>
      <c r="O21" s="119"/>
      <c r="P21" s="128"/>
      <c r="Q21" s="129"/>
      <c r="R21" s="129"/>
      <c r="S21" s="129"/>
      <c r="T21" s="129"/>
      <c r="U21" s="130"/>
      <c r="V21" s="129"/>
      <c r="W21" s="129"/>
      <c r="X21" s="129"/>
      <c r="Y21" s="129"/>
      <c r="Z21" s="130"/>
      <c r="AA21" s="133" t="s">
        <v>33</v>
      </c>
      <c r="AB21" s="131"/>
      <c r="AC21" s="131"/>
      <c r="AD21" s="132"/>
      <c r="AE21" s="133" t="s">
        <v>34</v>
      </c>
      <c r="AF21" s="131"/>
      <c r="AG21" s="132"/>
      <c r="AH21" s="133" t="s">
        <v>35</v>
      </c>
      <c r="AI21" s="131"/>
      <c r="AJ21" s="131"/>
      <c r="AK21" s="131"/>
      <c r="AL21" s="132"/>
      <c r="AM21" s="118"/>
      <c r="AN21" s="125"/>
      <c r="AO21" s="119"/>
      <c r="AP21" s="133" t="s">
        <v>36</v>
      </c>
      <c r="AQ21" s="131"/>
      <c r="AR21" s="132"/>
      <c r="AS21" s="133" t="s">
        <v>37</v>
      </c>
      <c r="AT21" s="131"/>
      <c r="AU21" s="132"/>
      <c r="AV21" s="134" t="s">
        <v>38</v>
      </c>
      <c r="AW21" s="133" t="s">
        <v>39</v>
      </c>
      <c r="AX21" s="131"/>
      <c r="AY21" s="131"/>
      <c r="AZ21" s="132"/>
      <c r="BA21" s="133" t="s">
        <v>40</v>
      </c>
      <c r="BB21" s="132"/>
      <c r="BC21" s="122" t="s">
        <v>41</v>
      </c>
      <c r="BD21" s="118"/>
      <c r="BE21" s="125"/>
      <c r="BF21" s="125"/>
      <c r="BG21" s="119"/>
      <c r="BH21" s="100"/>
      <c r="BI21" s="74" t="s">
        <v>42</v>
      </c>
      <c r="BJ21" s="74" t="s">
        <v>43</v>
      </c>
      <c r="BK21" s="121"/>
      <c r="BL21" s="15"/>
    </row>
    <row r="22" spans="1:64" s="16" customFormat="1" ht="48.75" thickBot="1" x14ac:dyDescent="0.3">
      <c r="B22" s="109"/>
      <c r="C22" s="115"/>
      <c r="D22" s="112"/>
      <c r="E22" s="109"/>
      <c r="F22" s="103"/>
      <c r="G22" s="103"/>
      <c r="H22" s="103"/>
      <c r="I22" s="106"/>
      <c r="J22" s="100"/>
      <c r="K22" s="100"/>
      <c r="L22" s="100"/>
      <c r="M22" s="100"/>
      <c r="N22" s="12" t="s">
        <v>47</v>
      </c>
      <c r="O22" s="18" t="s">
        <v>48</v>
      </c>
      <c r="P22" s="19" t="s">
        <v>49</v>
      </c>
      <c r="Q22" s="12" t="s">
        <v>50</v>
      </c>
      <c r="R22" s="12" t="s">
        <v>51</v>
      </c>
      <c r="S22" s="12" t="s">
        <v>52</v>
      </c>
      <c r="T22" s="12" t="s">
        <v>53</v>
      </c>
      <c r="U22" s="20" t="s">
        <v>54</v>
      </c>
      <c r="V22" s="12" t="s">
        <v>55</v>
      </c>
      <c r="W22" s="12" t="s">
        <v>50</v>
      </c>
      <c r="X22" s="12" t="s">
        <v>52</v>
      </c>
      <c r="Y22" s="12" t="s">
        <v>53</v>
      </c>
      <c r="Z22" s="20" t="s">
        <v>56</v>
      </c>
      <c r="AA22" s="12" t="s">
        <v>55</v>
      </c>
      <c r="AB22" s="12" t="s">
        <v>50</v>
      </c>
      <c r="AC22" s="12" t="s">
        <v>53</v>
      </c>
      <c r="AD22" s="20" t="s">
        <v>57</v>
      </c>
      <c r="AE22" s="12" t="s">
        <v>49</v>
      </c>
      <c r="AF22" s="21" t="s">
        <v>58</v>
      </c>
      <c r="AG22" s="20" t="s">
        <v>59</v>
      </c>
      <c r="AH22" s="19" t="s">
        <v>49</v>
      </c>
      <c r="AI22" s="12" t="s">
        <v>55</v>
      </c>
      <c r="AJ22" s="12" t="s">
        <v>50</v>
      </c>
      <c r="AK22" s="12" t="s">
        <v>53</v>
      </c>
      <c r="AL22" s="20" t="s">
        <v>60</v>
      </c>
      <c r="AM22" s="12" t="s">
        <v>50</v>
      </c>
      <c r="AN22" s="12" t="s">
        <v>53</v>
      </c>
      <c r="AO22" s="20" t="s">
        <v>61</v>
      </c>
      <c r="AP22" s="12" t="s">
        <v>55</v>
      </c>
      <c r="AQ22" s="12" t="s">
        <v>53</v>
      </c>
      <c r="AR22" s="20" t="s">
        <v>62</v>
      </c>
      <c r="AS22" s="12" t="s">
        <v>55</v>
      </c>
      <c r="AT22" s="12" t="s">
        <v>52</v>
      </c>
      <c r="AU22" s="22" t="s">
        <v>63</v>
      </c>
      <c r="AV22" s="135"/>
      <c r="AW22" s="19" t="s">
        <v>49</v>
      </c>
      <c r="AX22" s="12" t="s">
        <v>50</v>
      </c>
      <c r="AY22" s="12" t="s">
        <v>53</v>
      </c>
      <c r="AZ22" s="20" t="s">
        <v>64</v>
      </c>
      <c r="BA22" s="12" t="s">
        <v>49</v>
      </c>
      <c r="BB22" s="21" t="s">
        <v>65</v>
      </c>
      <c r="BC22" s="123"/>
      <c r="BD22" s="12" t="s">
        <v>50</v>
      </c>
      <c r="BE22" s="12" t="s">
        <v>52</v>
      </c>
      <c r="BF22" s="12" t="s">
        <v>53</v>
      </c>
      <c r="BG22" s="20" t="s">
        <v>66</v>
      </c>
      <c r="BH22" s="126"/>
      <c r="BI22" s="75"/>
      <c r="BJ22" s="75"/>
      <c r="BK22" s="121"/>
      <c r="BL22" s="15"/>
    </row>
    <row r="23" spans="1:64" s="16" customFormat="1" ht="24.75" customHeight="1" x14ac:dyDescent="0.25">
      <c r="A23" s="72"/>
      <c r="B23" s="73">
        <v>18</v>
      </c>
      <c r="C23" s="5" t="s">
        <v>72</v>
      </c>
      <c r="D23" s="8" t="s">
        <v>73</v>
      </c>
      <c r="E23" s="8" t="s">
        <v>73</v>
      </c>
      <c r="F23" s="5" t="s">
        <v>74</v>
      </c>
      <c r="G23" s="5" t="s">
        <v>68</v>
      </c>
      <c r="H23" s="8" t="s">
        <v>69</v>
      </c>
      <c r="I23" s="53" t="s">
        <v>73</v>
      </c>
      <c r="J23" s="76" t="s">
        <v>113</v>
      </c>
      <c r="K23" s="54" t="s">
        <v>70</v>
      </c>
      <c r="L23" s="52" t="s">
        <v>73</v>
      </c>
      <c r="M23" s="76" t="s">
        <v>71</v>
      </c>
      <c r="N23" s="28">
        <v>7</v>
      </c>
      <c r="O23" s="27">
        <f t="shared" ref="O23:O25" si="43">SUM(N23:N23)</f>
        <v>7</v>
      </c>
      <c r="P23" s="30"/>
      <c r="Q23" s="17"/>
      <c r="R23" s="17"/>
      <c r="S23" s="17">
        <v>10</v>
      </c>
      <c r="T23" s="17"/>
      <c r="U23" s="59">
        <f t="shared" ref="U23:U25" si="44">SUM(P23:T23)</f>
        <v>10</v>
      </c>
      <c r="V23" s="28"/>
      <c r="W23" s="17"/>
      <c r="X23" s="17"/>
      <c r="Y23" s="17"/>
      <c r="Z23" s="59">
        <f t="shared" ref="Z23:Z25" si="45">SUM(V23:Y23)</f>
        <v>0</v>
      </c>
      <c r="AA23" s="28"/>
      <c r="AB23" s="17"/>
      <c r="AC23" s="17"/>
      <c r="AD23" s="17">
        <f t="shared" ref="AD23:AD25" si="46">SUM(AA23:AC23)</f>
        <v>0</v>
      </c>
      <c r="AE23" s="17"/>
      <c r="AF23" s="17">
        <f t="shared" ref="AF23:AF25" si="47">SUM(AE23:AE23)</f>
        <v>0</v>
      </c>
      <c r="AG23" s="59">
        <f t="shared" ref="AG23:AG25" si="48">AF23+AD23</f>
        <v>0</v>
      </c>
      <c r="AH23" s="26"/>
      <c r="AI23" s="7"/>
      <c r="AJ23" s="7"/>
      <c r="AK23" s="7"/>
      <c r="AL23" s="59">
        <f t="shared" ref="AL23:AL25" si="49">SUM(AH23:AK23)</f>
        <v>0</v>
      </c>
      <c r="AM23" s="28"/>
      <c r="AN23" s="17"/>
      <c r="AO23" s="59">
        <f t="shared" ref="AO23:AO25" si="50">SUM(AM23:AN23)</f>
        <v>0</v>
      </c>
      <c r="AP23" s="28"/>
      <c r="AQ23" s="17"/>
      <c r="AR23" s="17">
        <f t="shared" ref="AR23:AR25" si="51">SUM(AP23:AQ23)</f>
        <v>0</v>
      </c>
      <c r="AS23" s="17"/>
      <c r="AT23" s="17">
        <v>1</v>
      </c>
      <c r="AU23" s="17">
        <f t="shared" ref="AU23:AU25" si="52">SUM(AS23:AT23)</f>
        <v>1</v>
      </c>
      <c r="AV23" s="59">
        <f t="shared" ref="AV23:AV25" si="53">AU23+AR23</f>
        <v>1</v>
      </c>
      <c r="AW23" s="28"/>
      <c r="AX23" s="17"/>
      <c r="AY23" s="17"/>
      <c r="AZ23" s="17">
        <f t="shared" ref="AZ23:AZ25" si="54">SUM(AW23:AY23)</f>
        <v>0</v>
      </c>
      <c r="BA23" s="17"/>
      <c r="BB23" s="17">
        <f t="shared" ref="BB23:BB25" si="55">SUM(BA23:BA23)</f>
        <v>0</v>
      </c>
      <c r="BC23" s="59">
        <f t="shared" ref="BC23:BC25" si="56">BB23+AZ23</f>
        <v>0</v>
      </c>
      <c r="BD23" s="28"/>
      <c r="BE23" s="17"/>
      <c r="BF23" s="17"/>
      <c r="BG23" s="59">
        <f t="shared" ref="BG23:BG25" si="57">SUM(BD23:BF23)</f>
        <v>0</v>
      </c>
      <c r="BH23" s="32">
        <f t="shared" ref="BH23:BH25" si="58">BG23+BC23+AV23+AO23+AL23+AG23+Z23+U23+O23</f>
        <v>18</v>
      </c>
      <c r="BI23" s="36">
        <v>267190.40000000002</v>
      </c>
      <c r="BJ23" s="44" t="e">
        <f>BI23*(1+(#REF!/100))</f>
        <v>#REF!</v>
      </c>
      <c r="BK23" s="37" t="s">
        <v>1</v>
      </c>
    </row>
    <row r="24" spans="1:64" s="16" customFormat="1" ht="60" x14ac:dyDescent="0.25">
      <c r="A24" s="72"/>
      <c r="B24" s="73">
        <v>19</v>
      </c>
      <c r="C24" s="5" t="s">
        <v>75</v>
      </c>
      <c r="D24" s="8" t="s">
        <v>73</v>
      </c>
      <c r="E24" s="8" t="s">
        <v>73</v>
      </c>
      <c r="F24" s="5" t="s">
        <v>76</v>
      </c>
      <c r="G24" s="5" t="s">
        <v>68</v>
      </c>
      <c r="H24" s="8" t="s">
        <v>69</v>
      </c>
      <c r="I24" s="53" t="s">
        <v>73</v>
      </c>
      <c r="J24" s="77"/>
      <c r="K24" s="55" t="s">
        <v>70</v>
      </c>
      <c r="L24" s="53" t="s">
        <v>73</v>
      </c>
      <c r="M24" s="77"/>
      <c r="N24" s="28">
        <v>10</v>
      </c>
      <c r="O24" s="27">
        <f t="shared" si="43"/>
        <v>10</v>
      </c>
      <c r="P24" s="30"/>
      <c r="Q24" s="17"/>
      <c r="R24" s="17"/>
      <c r="S24" s="17">
        <v>12</v>
      </c>
      <c r="T24" s="17"/>
      <c r="U24" s="59">
        <f t="shared" si="44"/>
        <v>12</v>
      </c>
      <c r="V24" s="28"/>
      <c r="W24" s="17"/>
      <c r="X24" s="17">
        <v>5</v>
      </c>
      <c r="Y24" s="17"/>
      <c r="Z24" s="59">
        <f t="shared" si="45"/>
        <v>5</v>
      </c>
      <c r="AA24" s="28"/>
      <c r="AB24" s="17"/>
      <c r="AC24" s="17"/>
      <c r="AD24" s="17">
        <f t="shared" si="46"/>
        <v>0</v>
      </c>
      <c r="AE24" s="17"/>
      <c r="AF24" s="17">
        <f t="shared" si="47"/>
        <v>0</v>
      </c>
      <c r="AG24" s="59">
        <f t="shared" si="48"/>
        <v>0</v>
      </c>
      <c r="AH24" s="26"/>
      <c r="AI24" s="7"/>
      <c r="AJ24" s="7"/>
      <c r="AK24" s="7"/>
      <c r="AL24" s="59">
        <f t="shared" si="49"/>
        <v>0</v>
      </c>
      <c r="AM24" s="28"/>
      <c r="AN24" s="17"/>
      <c r="AO24" s="59">
        <f t="shared" si="50"/>
        <v>0</v>
      </c>
      <c r="AP24" s="28"/>
      <c r="AQ24" s="17"/>
      <c r="AR24" s="17">
        <f t="shared" si="51"/>
        <v>0</v>
      </c>
      <c r="AS24" s="17"/>
      <c r="AT24" s="17">
        <v>4</v>
      </c>
      <c r="AU24" s="17">
        <f t="shared" si="52"/>
        <v>4</v>
      </c>
      <c r="AV24" s="59">
        <f t="shared" si="53"/>
        <v>4</v>
      </c>
      <c r="AW24" s="28"/>
      <c r="AX24" s="17"/>
      <c r="AY24" s="17"/>
      <c r="AZ24" s="17">
        <f t="shared" si="54"/>
        <v>0</v>
      </c>
      <c r="BA24" s="17"/>
      <c r="BB24" s="17">
        <f t="shared" si="55"/>
        <v>0</v>
      </c>
      <c r="BC24" s="59">
        <f t="shared" si="56"/>
        <v>0</v>
      </c>
      <c r="BD24" s="28"/>
      <c r="BE24" s="17">
        <v>5</v>
      </c>
      <c r="BF24" s="17"/>
      <c r="BG24" s="59">
        <f t="shared" si="57"/>
        <v>5</v>
      </c>
      <c r="BH24" s="32">
        <f t="shared" si="58"/>
        <v>36</v>
      </c>
      <c r="BI24" s="38">
        <v>88390.41</v>
      </c>
      <c r="BJ24" s="39" t="e">
        <f>BI24*(1+(#REF!/100))</f>
        <v>#REF!</v>
      </c>
      <c r="BK24" s="40" t="s">
        <v>1</v>
      </c>
    </row>
    <row r="25" spans="1:64" s="16" customFormat="1" ht="108.75" thickBot="1" x14ac:dyDescent="0.3">
      <c r="A25" s="72"/>
      <c r="B25" s="73">
        <v>20</v>
      </c>
      <c r="C25" s="5" t="s">
        <v>77</v>
      </c>
      <c r="D25" s="8" t="s">
        <v>73</v>
      </c>
      <c r="E25" s="8" t="s">
        <v>78</v>
      </c>
      <c r="F25" s="5" t="s">
        <v>79</v>
      </c>
      <c r="G25" s="5" t="s">
        <v>80</v>
      </c>
      <c r="H25" s="8" t="s">
        <v>69</v>
      </c>
      <c r="I25" s="53" t="s">
        <v>81</v>
      </c>
      <c r="J25" s="78"/>
      <c r="K25" s="66" t="s">
        <v>70</v>
      </c>
      <c r="L25" s="65" t="s">
        <v>5</v>
      </c>
      <c r="M25" s="78"/>
      <c r="N25" s="28">
        <v>50</v>
      </c>
      <c r="O25" s="27">
        <f t="shared" si="43"/>
        <v>50</v>
      </c>
      <c r="P25" s="30"/>
      <c r="Q25" s="17"/>
      <c r="R25" s="17"/>
      <c r="S25" s="17"/>
      <c r="T25" s="17"/>
      <c r="U25" s="59">
        <f t="shared" si="44"/>
        <v>0</v>
      </c>
      <c r="V25" s="28"/>
      <c r="W25" s="17"/>
      <c r="X25" s="17">
        <v>10</v>
      </c>
      <c r="Y25" s="17"/>
      <c r="Z25" s="59">
        <f t="shared" si="45"/>
        <v>10</v>
      </c>
      <c r="AA25" s="28"/>
      <c r="AB25" s="17"/>
      <c r="AC25" s="17"/>
      <c r="AD25" s="17">
        <f t="shared" si="46"/>
        <v>0</v>
      </c>
      <c r="AE25" s="17"/>
      <c r="AF25" s="17">
        <f t="shared" si="47"/>
        <v>0</v>
      </c>
      <c r="AG25" s="59">
        <f t="shared" si="48"/>
        <v>0</v>
      </c>
      <c r="AH25" s="26"/>
      <c r="AI25" s="7"/>
      <c r="AJ25" s="7"/>
      <c r="AK25" s="7"/>
      <c r="AL25" s="59">
        <f t="shared" si="49"/>
        <v>0</v>
      </c>
      <c r="AM25" s="28"/>
      <c r="AN25" s="17"/>
      <c r="AO25" s="59">
        <f t="shared" si="50"/>
        <v>0</v>
      </c>
      <c r="AP25" s="28"/>
      <c r="AQ25" s="17"/>
      <c r="AR25" s="17">
        <f t="shared" si="51"/>
        <v>0</v>
      </c>
      <c r="AS25" s="17"/>
      <c r="AT25" s="17">
        <v>10</v>
      </c>
      <c r="AU25" s="17">
        <f t="shared" si="52"/>
        <v>10</v>
      </c>
      <c r="AV25" s="59">
        <f t="shared" si="53"/>
        <v>10</v>
      </c>
      <c r="AW25" s="28"/>
      <c r="AX25" s="17"/>
      <c r="AY25" s="17"/>
      <c r="AZ25" s="17">
        <f t="shared" si="54"/>
        <v>0</v>
      </c>
      <c r="BA25" s="17"/>
      <c r="BB25" s="17">
        <f t="shared" si="55"/>
        <v>0</v>
      </c>
      <c r="BC25" s="59">
        <f t="shared" si="56"/>
        <v>0</v>
      </c>
      <c r="BD25" s="28"/>
      <c r="BE25" s="17">
        <v>10</v>
      </c>
      <c r="BF25" s="17"/>
      <c r="BG25" s="59">
        <f t="shared" si="57"/>
        <v>10</v>
      </c>
      <c r="BH25" s="32">
        <f t="shared" si="58"/>
        <v>80</v>
      </c>
      <c r="BI25" s="41">
        <v>202131.43</v>
      </c>
      <c r="BJ25" s="42" t="e">
        <f>BI25*(1+(#REF!/100))</f>
        <v>#REF!</v>
      </c>
      <c r="BK25" s="43" t="s">
        <v>1</v>
      </c>
    </row>
    <row r="26" spans="1:64" ht="15.75" thickBot="1" x14ac:dyDescent="0.25">
      <c r="B26" s="94" t="s">
        <v>108</v>
      </c>
      <c r="C26" s="95"/>
      <c r="D26" s="95"/>
      <c r="E26" s="95"/>
      <c r="F26" s="95"/>
      <c r="G26" s="95"/>
      <c r="H26" s="95"/>
      <c r="I26" s="95"/>
      <c r="J26" s="96"/>
      <c r="K26" s="96"/>
      <c r="L26" s="96"/>
      <c r="M26" s="97"/>
      <c r="N26" s="23">
        <f t="shared" ref="N26:BH26" si="59">SUM(N23:N25)</f>
        <v>67</v>
      </c>
      <c r="O26" s="25">
        <f t="shared" si="59"/>
        <v>67</v>
      </c>
      <c r="P26" s="23">
        <f t="shared" si="59"/>
        <v>0</v>
      </c>
      <c r="Q26" s="24">
        <f t="shared" si="59"/>
        <v>0</v>
      </c>
      <c r="R26" s="24">
        <f t="shared" si="59"/>
        <v>0</v>
      </c>
      <c r="S26" s="24">
        <f t="shared" si="59"/>
        <v>22</v>
      </c>
      <c r="T26" s="24">
        <f t="shared" si="59"/>
        <v>0</v>
      </c>
      <c r="U26" s="25">
        <f t="shared" si="59"/>
        <v>22</v>
      </c>
      <c r="V26" s="23">
        <f t="shared" si="59"/>
        <v>0</v>
      </c>
      <c r="W26" s="24">
        <f t="shared" si="59"/>
        <v>0</v>
      </c>
      <c r="X26" s="24">
        <f t="shared" si="59"/>
        <v>15</v>
      </c>
      <c r="Y26" s="24">
        <f t="shared" si="59"/>
        <v>0</v>
      </c>
      <c r="Z26" s="25">
        <f t="shared" si="59"/>
        <v>15</v>
      </c>
      <c r="AA26" s="23">
        <f t="shared" si="59"/>
        <v>0</v>
      </c>
      <c r="AB26" s="24">
        <f t="shared" si="59"/>
        <v>0</v>
      </c>
      <c r="AC26" s="24">
        <f t="shared" si="59"/>
        <v>0</v>
      </c>
      <c r="AD26" s="24">
        <f t="shared" si="59"/>
        <v>0</v>
      </c>
      <c r="AE26" s="24">
        <f t="shared" si="59"/>
        <v>0</v>
      </c>
      <c r="AF26" s="24">
        <f t="shared" si="59"/>
        <v>0</v>
      </c>
      <c r="AG26" s="25">
        <f t="shared" si="59"/>
        <v>0</v>
      </c>
      <c r="AH26" s="23">
        <f t="shared" si="59"/>
        <v>0</v>
      </c>
      <c r="AI26" s="24">
        <f t="shared" si="59"/>
        <v>0</v>
      </c>
      <c r="AJ26" s="24">
        <f t="shared" si="59"/>
        <v>0</v>
      </c>
      <c r="AK26" s="24">
        <f t="shared" si="59"/>
        <v>0</v>
      </c>
      <c r="AL26" s="25">
        <f t="shared" si="59"/>
        <v>0</v>
      </c>
      <c r="AM26" s="23">
        <f t="shared" si="59"/>
        <v>0</v>
      </c>
      <c r="AN26" s="24">
        <f t="shared" si="59"/>
        <v>0</v>
      </c>
      <c r="AO26" s="25">
        <f t="shared" si="59"/>
        <v>0</v>
      </c>
      <c r="AP26" s="23">
        <f t="shared" si="59"/>
        <v>0</v>
      </c>
      <c r="AQ26" s="24">
        <f t="shared" si="59"/>
        <v>0</v>
      </c>
      <c r="AR26" s="24">
        <f t="shared" si="59"/>
        <v>0</v>
      </c>
      <c r="AS26" s="24">
        <f t="shared" si="59"/>
        <v>0</v>
      </c>
      <c r="AT26" s="24">
        <f t="shared" si="59"/>
        <v>15</v>
      </c>
      <c r="AU26" s="24">
        <f t="shared" si="59"/>
        <v>15</v>
      </c>
      <c r="AV26" s="25">
        <f t="shared" si="59"/>
        <v>15</v>
      </c>
      <c r="AW26" s="23">
        <f t="shared" si="59"/>
        <v>0</v>
      </c>
      <c r="AX26" s="24">
        <f t="shared" si="59"/>
        <v>0</v>
      </c>
      <c r="AY26" s="24">
        <f t="shared" si="59"/>
        <v>0</v>
      </c>
      <c r="AZ26" s="24">
        <f t="shared" si="59"/>
        <v>0</v>
      </c>
      <c r="BA26" s="24">
        <f t="shared" si="59"/>
        <v>0</v>
      </c>
      <c r="BB26" s="24">
        <f t="shared" si="59"/>
        <v>0</v>
      </c>
      <c r="BC26" s="25">
        <f t="shared" si="59"/>
        <v>0</v>
      </c>
      <c r="BD26" s="23">
        <f t="shared" si="59"/>
        <v>0</v>
      </c>
      <c r="BE26" s="24">
        <f t="shared" si="59"/>
        <v>15</v>
      </c>
      <c r="BF26" s="24">
        <f t="shared" si="59"/>
        <v>0</v>
      </c>
      <c r="BG26" s="25">
        <f t="shared" si="59"/>
        <v>15</v>
      </c>
      <c r="BH26" s="29">
        <f t="shared" si="59"/>
        <v>134</v>
      </c>
    </row>
  </sheetData>
  <mergeCells count="106">
    <mergeCell ref="AW21:AZ21"/>
    <mergeCell ref="BA21:BB21"/>
    <mergeCell ref="P5:U6"/>
    <mergeCell ref="V5:Z6"/>
    <mergeCell ref="AA5:AG5"/>
    <mergeCell ref="AH5:AL5"/>
    <mergeCell ref="AM5:AO6"/>
    <mergeCell ref="AP5:AV5"/>
    <mergeCell ref="BA6:BB6"/>
    <mergeCell ref="AS6:AU6"/>
    <mergeCell ref="AV6:AV7"/>
    <mergeCell ref="AW6:AZ6"/>
    <mergeCell ref="H20:H22"/>
    <mergeCell ref="I20:I22"/>
    <mergeCell ref="B20:B22"/>
    <mergeCell ref="C20:C22"/>
    <mergeCell ref="D20:D22"/>
    <mergeCell ref="E20:E22"/>
    <mergeCell ref="F20:F22"/>
    <mergeCell ref="B5:B7"/>
    <mergeCell ref="C5:C7"/>
    <mergeCell ref="D5:D7"/>
    <mergeCell ref="G20:G22"/>
    <mergeCell ref="E5:E7"/>
    <mergeCell ref="F5:F7"/>
    <mergeCell ref="G5:G7"/>
    <mergeCell ref="H5:H7"/>
    <mergeCell ref="I5:I7"/>
    <mergeCell ref="N5:O6"/>
    <mergeCell ref="BC6:BC7"/>
    <mergeCell ref="N20:O21"/>
    <mergeCell ref="BC21:BC22"/>
    <mergeCell ref="BH5:BH7"/>
    <mergeCell ref="BH20:BH22"/>
    <mergeCell ref="P20:U21"/>
    <mergeCell ref="V20:Z21"/>
    <mergeCell ref="AA20:AG20"/>
    <mergeCell ref="AH20:AL20"/>
    <mergeCell ref="AM20:AO21"/>
    <mergeCell ref="AP20:AV20"/>
    <mergeCell ref="AW20:BC20"/>
    <mergeCell ref="AW5:BC5"/>
    <mergeCell ref="BD5:BG6"/>
    <mergeCell ref="AA6:AD6"/>
    <mergeCell ref="AE6:AG6"/>
    <mergeCell ref="AH6:AL6"/>
    <mergeCell ref="AP6:AR6"/>
    <mergeCell ref="AA21:AD21"/>
    <mergeCell ref="AE21:AG21"/>
    <mergeCell ref="AH21:AL21"/>
    <mergeCell ref="AP21:AR21"/>
    <mergeCell ref="AS21:AU21"/>
    <mergeCell ref="AV21:AV22"/>
    <mergeCell ref="BI6:BI7"/>
    <mergeCell ref="BJ6:BJ7"/>
    <mergeCell ref="BI20:BJ20"/>
    <mergeCell ref="BI21:BI22"/>
    <mergeCell ref="BJ21:BJ22"/>
    <mergeCell ref="BI5:BJ5"/>
    <mergeCell ref="BK5:BK7"/>
    <mergeCell ref="BK20:BK22"/>
    <mergeCell ref="BD20:BG21"/>
    <mergeCell ref="L20:L22"/>
    <mergeCell ref="M20:M22"/>
    <mergeCell ref="B2:M4"/>
    <mergeCell ref="B15:M15"/>
    <mergeCell ref="B17:M19"/>
    <mergeCell ref="J5:J7"/>
    <mergeCell ref="K5:K7"/>
    <mergeCell ref="L5:L7"/>
    <mergeCell ref="M5:M7"/>
    <mergeCell ref="J20:J22"/>
    <mergeCell ref="K20:K22"/>
    <mergeCell ref="B26:M26"/>
    <mergeCell ref="M23:M25"/>
    <mergeCell ref="J23:J25"/>
    <mergeCell ref="J8:J14"/>
    <mergeCell ref="M8:M14"/>
    <mergeCell ref="BL5:BN5"/>
    <mergeCell ref="BO5:BQ5"/>
    <mergeCell ref="BR5:BT5"/>
    <mergeCell ref="BU5:BW5"/>
    <mergeCell ref="BX5:BZ5"/>
    <mergeCell ref="CA5:CC5"/>
    <mergeCell ref="CD5:CF5"/>
    <mergeCell ref="BL6:BL7"/>
    <mergeCell ref="BM6:BM7"/>
    <mergeCell ref="BN6:BN7"/>
    <mergeCell ref="BO6:BO7"/>
    <mergeCell ref="BP6:BP7"/>
    <mergeCell ref="BQ6:BQ7"/>
    <mergeCell ref="BR6:BR7"/>
    <mergeCell ref="BS6:BS7"/>
    <mergeCell ref="BT6:BT7"/>
    <mergeCell ref="BU6:BU7"/>
    <mergeCell ref="BV6:BV7"/>
    <mergeCell ref="BW6:BW7"/>
    <mergeCell ref="CF6:CF7"/>
    <mergeCell ref="BX6:BX7"/>
    <mergeCell ref="BY6:BY7"/>
    <mergeCell ref="BZ6:BZ7"/>
    <mergeCell ref="CA6:CA7"/>
    <mergeCell ref="CB6:CB7"/>
    <mergeCell ref="CC6:CC7"/>
    <mergeCell ref="CD6:CD7"/>
    <mergeCell ref="CE6:CE7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TECNICAS- E.M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Orjuela Mejia</dc:creator>
  <cp:keywords/>
  <dc:description/>
  <cp:lastModifiedBy>Monica Cecilia Siachica Palacios</cp:lastModifiedBy>
  <cp:revision/>
  <dcterms:created xsi:type="dcterms:W3CDTF">2025-04-10T13:14:30Z</dcterms:created>
  <dcterms:modified xsi:type="dcterms:W3CDTF">2025-10-30T14:31:23Z</dcterms:modified>
  <cp:category/>
  <cp:contentStatus/>
</cp:coreProperties>
</file>