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liedt\OneDrive\Escritorio\EVALUACION CMA 2 - LURUACO - copia\5\"/>
    </mc:Choice>
  </mc:AlternateContent>
  <xr:revisionPtr revIDLastSave="0" documentId="13_ncr:1_{C5F7B76F-331C-4275-BAD5-E97F10693693}" xr6:coauthVersionLast="47" xr6:coauthVersionMax="47" xr10:uidLastSave="{00000000-0000-0000-0000-000000000000}"/>
  <bookViews>
    <workbookView xWindow="-120" yWindow="-120" windowWidth="29040" windowHeight="15720" firstSheet="1" activeTab="1" xr2:uid="{00000000-000D-0000-FFFF-FFFF00000000}"/>
  </bookViews>
  <sheets>
    <sheet name="TABLA DE SMMLV AÑO" sheetId="1" r:id="rId1"/>
    <sheet name="DATOS DE OFERTA" sheetId="2" r:id="rId2"/>
    <sheet name="EVALUACIÓN" sheetId="3" r:id="rId3"/>
  </sheets>
  <definedNames>
    <definedName name="SIo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9" i="3" l="1"/>
  <c r="E15" i="2"/>
  <c r="B18" i="3" s="1"/>
  <c r="R26" i="3"/>
  <c r="R25" i="3" a="1"/>
  <c r="R25" i="3" s="1"/>
  <c r="Y31" i="3"/>
  <c r="Z31" i="3" s="1"/>
  <c r="A31" i="3"/>
  <c r="P26" i="3"/>
  <c r="P25" i="3" a="1"/>
  <c r="P25" i="3" s="1"/>
  <c r="Q24" i="3"/>
  <c r="X23" i="3"/>
  <c r="Y23" i="3" s="1"/>
  <c r="N23" i="3"/>
  <c r="X22" i="3"/>
  <c r="Y22" i="3" s="1"/>
  <c r="N22" i="3"/>
  <c r="N21" i="3"/>
  <c r="N20" i="3"/>
  <c r="X19" i="3"/>
  <c r="Y19" i="3" s="1"/>
  <c r="N19" i="3"/>
  <c r="X18" i="3"/>
  <c r="Y18" i="3" s="1"/>
  <c r="N18" i="3"/>
  <c r="P18" i="3" s="1"/>
  <c r="X17" i="3"/>
  <c r="Y17" i="3" s="1"/>
  <c r="N17" i="3"/>
  <c r="P17" i="3" s="1"/>
  <c r="C10" i="3"/>
  <c r="C8" i="3"/>
  <c r="F5" i="3"/>
  <c r="F4" i="3"/>
  <c r="G23" i="2"/>
  <c r="G24" i="2" s="1"/>
  <c r="G20" i="2"/>
  <c r="G9" i="2"/>
  <c r="P22" i="3" s="1"/>
  <c r="R22" i="3" s="1"/>
  <c r="B17" i="3" l="1"/>
  <c r="N25" i="3"/>
  <c r="N26" i="3" s="1"/>
  <c r="G26" i="2" s="1"/>
  <c r="P23" i="3"/>
  <c r="R23" i="3" s="1"/>
  <c r="P21" i="3"/>
  <c r="R21" i="3" s="1"/>
  <c r="P19" i="3"/>
  <c r="N24" i="3"/>
  <c r="F26" i="3" s="1"/>
  <c r="G25" i="2" s="1"/>
  <c r="P20" i="3"/>
  <c r="R20" i="3" s="1"/>
  <c r="H19" i="2" l="1"/>
  <c r="H18" i="2"/>
  <c r="H17" i="2"/>
  <c r="H15" i="2"/>
  <c r="H16" i="2"/>
  <c r="H20"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14" authorId="0" shapeId="0" xr:uid="{00000000-0006-0000-0100-000001000000}">
      <text>
        <r>
          <rPr>
            <sz val="11"/>
            <color theme="1"/>
            <rFont val="Calibri"/>
            <scheme val="minor"/>
          </rPr>
          <t>======
ID#AAABn0UAyZw
tc={86E98179-6130-4F5A-B52A-861BD066657C}    (2025-07-25 14:13:01)
[Comentario encadenado]
Su versión de Excel le permite leer este comentario encadenado; sin embargo, las ediciones que se apliquen se quitarán si el archivo se abre en una versión más reciente de Excel. Más información: https://go.microsoft.com/fwlink/?linkid=870924
Comentario:
    Esta formula se daña si elimino la columna H “LOTE AL QUE APORTA EL CONTRATO
(LOTE 1)”</t>
        </r>
      </text>
    </comment>
    <comment ref="H20" authorId="0" shapeId="0" xr:uid="{00000000-0006-0000-0100-000002000000}">
      <text>
        <r>
          <rPr>
            <sz val="11"/>
            <color theme="1"/>
            <rFont val="Calibri"/>
            <scheme val="minor"/>
          </rPr>
          <t>======
ID#AAABOXY9PAo
Microsoft Office User    (2024-07-12 04:20:32)
SUMATORIA</t>
        </r>
      </text>
    </comment>
  </commentList>
  <extLst>
    <ext xmlns:r="http://schemas.openxmlformats.org/officeDocument/2006/relationships" uri="GoogleSheetsCustomDataVersion2">
      <go:sheetsCustomData xmlns:go="http://customooxmlschemas.google.com/" r:id="rId1" roundtripDataSignature="AMtx7mgZAHgz1vwk2OX7ggACjNQ4RBdfe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22" authorId="0" shapeId="0" xr:uid="{00000000-0006-0000-0200-000001000000}">
      <text>
        <r>
          <rPr>
            <sz val="11"/>
            <color theme="1"/>
            <rFont val="Calibri"/>
            <scheme val="minor"/>
          </rPr>
          <t>======
ID#AAABOXY9PAk
Válido para mipymes y empresas y emprendimientos de mujeres</t>
        </r>
      </text>
    </comment>
  </commentList>
  <extLst>
    <ext xmlns:r="http://schemas.openxmlformats.org/officeDocument/2006/relationships" uri="GoogleSheetsCustomDataVersion2">
      <go:sheetsCustomData xmlns:go="http://customooxmlschemas.google.com/" r:id="rId1" roundtripDataSignature="AMtx7mjU5TgOP/2GuNrqcnAMqjCWdHsCUQ=="/>
    </ext>
  </extLst>
</comments>
</file>

<file path=xl/sharedStrings.xml><?xml version="1.0" encoding="utf-8"?>
<sst xmlns="http://schemas.openxmlformats.org/spreadsheetml/2006/main" count="119" uniqueCount="94">
  <si>
    <t>PERIODO</t>
  </si>
  <si>
    <t>MONTO MENSUAL</t>
  </si>
  <si>
    <t>LOTES OFERTADOS</t>
  </si>
  <si>
    <t>TIPO PROPONENTE</t>
  </si>
  <si>
    <t>TABLA</t>
  </si>
  <si>
    <t>SI</t>
  </si>
  <si>
    <t>PLURAL</t>
  </si>
  <si>
    <t>SUBSANACIÓN</t>
  </si>
  <si>
    <t>NO</t>
  </si>
  <si>
    <t>INDIVIDUAL</t>
  </si>
  <si>
    <t>CUMPLE</t>
  </si>
  <si>
    <t>NÚMERO DEL PROCESO:</t>
  </si>
  <si>
    <t>OBJETO:</t>
  </si>
  <si>
    <t>PRESUPUESTO OFICIAL:</t>
  </si>
  <si>
    <t>SMLV:</t>
  </si>
  <si>
    <t>FECHA DE CIERRE DEL PROCESO:</t>
  </si>
  <si>
    <t>DATOS DEL PROPONENTE</t>
  </si>
  <si>
    <t>NUMERO DEL PROPONENTE:</t>
  </si>
  <si>
    <t>TIPO DE PROPONENTE:</t>
  </si>
  <si>
    <t>NOMBRE DEL PROPONENTE:</t>
  </si>
  <si>
    <t>No. INTEGRANTE PLURAL</t>
  </si>
  <si>
    <t>% PARTICIPACIÓN</t>
  </si>
  <si>
    <t>% EXP QUE APORTA CERTIFICACIONES VALIDAS</t>
  </si>
  <si>
    <t>NOMBRE INTEGRANTES DEL PROPONENTE INDIVIDUAL O PLURAL (SI APLICA):</t>
  </si>
  <si>
    <t>TOTAL PARTICIPACIÓN:</t>
  </si>
  <si>
    <t>PRESUPUESTO OFICIAL ($):</t>
  </si>
  <si>
    <t>PRESUPUESTO OFICIAL (SMMLV):</t>
  </si>
  <si>
    <t>ESTADO DE HABILITACIÓN:</t>
  </si>
  <si>
    <t>PROMEDIO EXPERIENCIA VÁLIDA</t>
  </si>
  <si>
    <t>NOMBRE ROL TÉCNICO EVALUADOR</t>
  </si>
  <si>
    <t xml:space="preserve">NÚMERO DEL PROCESO: </t>
  </si>
  <si>
    <t xml:space="preserve">PROPUESTA No. </t>
  </si>
  <si>
    <t>LOTE 1</t>
  </si>
  <si>
    <t>ACTA</t>
  </si>
  <si>
    <t>LOTE 2</t>
  </si>
  <si>
    <t>NO CUMPLE</t>
  </si>
  <si>
    <t>PROPONENTE</t>
  </si>
  <si>
    <t>CERTIFICACIÓN</t>
  </si>
  <si>
    <t>LOTE 1Y2</t>
  </si>
  <si>
    <t>NO APLICA</t>
  </si>
  <si>
    <t>AMBAS</t>
  </si>
  <si>
    <t>EXPERIENCIA HABILITANTE</t>
  </si>
  <si>
    <t>No. DE
ORDEN</t>
  </si>
  <si>
    <t>INTEGRANTE DEL PROPONENTE QUE ACREDITA LA EXPERIENCIA</t>
  </si>
  <si>
    <t>ENTIDAD
CONTRATANTE</t>
  </si>
  <si>
    <t>No. DE 
CONTRATO</t>
  </si>
  <si>
    <t>OBJETO</t>
  </si>
  <si>
    <t>No. CONSECUTIVO
RUP</t>
  </si>
  <si>
    <t>SMMLV 
REGISTRADOS
EN EL
RUP</t>
  </si>
  <si>
    <r>
      <rPr>
        <b/>
        <sz val="16"/>
        <color theme="1"/>
        <rFont val="Arial"/>
      </rPr>
      <t xml:space="preserve">LOTE AL QUE APORTA EL CONTRATO
</t>
    </r>
    <r>
      <rPr>
        <b/>
        <sz val="16"/>
        <color rgb="FFFF0000"/>
        <rFont val="Arial"/>
      </rPr>
      <t xml:space="preserve">(LOTE 1)  
</t>
    </r>
  </si>
  <si>
    <t>% DE 
PARTICIPACIÓN
EN EL CONTRATO</t>
  </si>
  <si>
    <r>
      <rPr>
        <b/>
        <sz val="16"/>
        <color theme="1"/>
        <rFont val="Arial"/>
      </rPr>
      <t xml:space="preserve">En caso tal que no sea posible validar la información mediante el Registro Único de Proponentes (RUP), el “Formato 3 – Experiencia”, o los documentos soporte, la Entidad no tendrá en cuenta dicho contrato para la evaluación y la asignación de puntaje. </t>
    </r>
    <r>
      <rPr>
        <b/>
        <sz val="16"/>
        <color rgb="FFFF0000"/>
        <rFont val="Arial"/>
      </rPr>
      <t>Esta condición es aplicable en los casos en los cuales sea diligenciado indebidamente el “Formato 3 – Experiencia” y que no puedan ser verificados con el RUP, situación en la cual no será tenido en cuenta dicho contrato para la evaluación y asignación de puntaje.</t>
    </r>
    <r>
      <rPr>
        <b/>
        <sz val="16"/>
        <color theme="1"/>
        <rFont val="Arial"/>
      </rPr>
      <t xml:space="preserve">
</t>
    </r>
  </si>
  <si>
    <t xml:space="preserve">SMMLV 
EXPERIENCIA CON OBJETO DEL PROCESO
(VERIFICADO) 
</t>
  </si>
  <si>
    <t xml:space="preserve">PRESENTA
ACTA
Y/O
CERTIFICACIÓN 
</t>
  </si>
  <si>
    <t>% DE EXPERIENCIA QUE APORTA EL INTEGRANTE</t>
  </si>
  <si>
    <r>
      <rPr>
        <b/>
        <sz val="16"/>
        <color rgb="FFFF0000"/>
        <rFont val="Arial"/>
      </rPr>
      <t xml:space="preserve">    (SI APLICA)
</t>
    </r>
    <r>
      <rPr>
        <b/>
        <sz val="16"/>
        <color theme="1"/>
        <rFont val="Arial"/>
      </rPr>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r>
  </si>
  <si>
    <t>COMPROBACIÓN DE SMMLV</t>
  </si>
  <si>
    <t>VALOR CONTRATO CERTIFICACIÓN ($)</t>
  </si>
  <si>
    <t>AÑO TERMINACIÓN CONTRATO</t>
  </si>
  <si>
    <t>VALOR CONTRATO CERTIFICACIÓN (SMMLV)</t>
  </si>
  <si>
    <t>CHEQUEO</t>
  </si>
  <si>
    <t>VALOR SMMLV EXPERIENCIA VÁLIDA</t>
  </si>
  <si>
    <t>“Formato 8 - Aceptación y cumplimiento de la formación académica y la experiencia del personal clave evaluable suscrito por el Proponente persona natural, representante legal de la persona jurídica o representante del Proponente Plural.</t>
  </si>
  <si>
    <t>OBSERVACIONES</t>
  </si>
  <si>
    <t>No. DE CONTRATOS VÁLIDOS</t>
  </si>
  <si>
    <t>EVALUACIÓN TÉCNICA DE LA PROPUESTA</t>
  </si>
  <si>
    <t>PROMEDIO EXPERIENCI A VALIDA DEL PROPONENTE</t>
  </si>
  <si>
    <t xml:space="preserve"> </t>
  </si>
  <si>
    <t>P.O.
EN PESOS</t>
  </si>
  <si>
    <t>VALOR DE LA PROPUESTA</t>
  </si>
  <si>
    <t>VALOR CORREGIDO 
DE LA PROPUESTA</t>
  </si>
  <si>
    <t>VARIACIÓN PORCENTUAL</t>
  </si>
  <si>
    <t>VARIACIÓN PORCENTUAL CUMPLE/
NO CUMPLE</t>
  </si>
  <si>
    <t>NOMBRE DEL ROL TECNICO</t>
  </si>
  <si>
    <t>PARA EFECTOS DE SALARIOS MIN</t>
  </si>
  <si>
    <t xml:space="preserve">ALCALDÍA MUNICIPAL DE LURUACO
</t>
  </si>
  <si>
    <t>CMA-002-2025</t>
  </si>
  <si>
    <t>INTERVENTORIA TECNICA - ADMINISTRATIVA Y FINANCIERA PARA CONSTRUCCIÓN DE ACCESOS PEATONALES BARRIO LA CONCEPCIÓN, CABECERA MUNICIPALDEL MUNICIPIO DE LURUACO. ATLÁNTICO</t>
  </si>
  <si>
    <r>
      <t xml:space="preserve">CUMPLE CON CLASIFICACIÓN (UNSPSC)
SI / NO
</t>
    </r>
    <r>
      <rPr>
        <b/>
        <sz val="16"/>
        <color rgb="FFFF0000"/>
        <rFont val="Arial"/>
      </rPr>
      <t xml:space="preserve">80101600
</t>
    </r>
    <r>
      <rPr>
        <b/>
        <sz val="16"/>
        <color theme="1"/>
        <rFont val="Arial"/>
      </rPr>
      <t xml:space="preserve">O
</t>
    </r>
    <r>
      <rPr>
        <b/>
        <sz val="16"/>
        <color rgb="FFFF0000"/>
        <rFont val="Arial"/>
      </rPr>
      <t xml:space="preserve">81101500
</t>
    </r>
    <r>
      <rPr>
        <b/>
        <sz val="16"/>
        <color theme="1"/>
        <rFont val="Arial"/>
      </rPr>
      <t xml:space="preserve">
</t>
    </r>
  </si>
  <si>
    <t xml:space="preserve">LA EXPERIENCIA CUMPLE CON:
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 ESPECIFICA: Por lo menos uno (1) de los contratos válidos aportados como experiencia general debe 
acreditar la interventoría a la intervención de la estructura de pavimento (asfáltico o hidráulico o 
articulado o adoquinado o en piedra). 
Por lo menos uno (1) de los contratos válidos aportados como experiencia general debe acreditar el 
70% del Presupuesto Oficial estimado para este proceso de contratación (34,83 SMMLV). 
Nota 2: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</si>
  <si>
    <t>ALCALDÍA MUNICIPAL DE LURUACO</t>
  </si>
  <si>
    <t>OBSERVACION</t>
  </si>
  <si>
    <r>
      <t xml:space="preserve">EL PROPONENTE CUMPLE CON LOS REQUISITOS TÉCNICOS MINIMOS Y LOS DESCRITOS EN EL NUMERAL 10.1.4 ACREDITACIÓN DE LA EXPERIENCIA REQUERIDA:
I. Contratante
II. Objeto del contrato
III. Principales actividades ejecutadas
IV. Las longitudes, volúmenes, dimensiones, tipologías y demás condiciones de experiencia establecidas en la Matriz 1 – Experiencia, </t>
    </r>
    <r>
      <rPr>
        <b/>
        <sz val="16"/>
        <color rgb="FFFF0000"/>
        <rFont val="Arial"/>
      </rPr>
      <t>si aplica.</t>
    </r>
    <r>
      <rPr>
        <b/>
        <sz val="16"/>
        <color theme="1"/>
        <rFont val="Arial"/>
      </rPr>
      <t xml:space="preserve">
V. La fecha de iniciación de la ejecución del contrato.
VI. La fecha de terminación de la ejecución del contrato.
VII. Nombre y cargo de la persona que expide la certificación.
VIII. El porcentaje de participación del integrante del contratista plural.
IX. El porcentaje de participación en el valor ejecutado en el caso de contratistas
plurales.</t>
    </r>
  </si>
  <si>
    <t>GERMAN EMILIO MANOTAS</t>
  </si>
  <si>
    <r>
      <rPr>
        <b/>
        <sz val="16"/>
        <color rgb="FFFF0000"/>
        <rFont val="Arial Narrow"/>
      </rPr>
      <t>1)</t>
    </r>
    <r>
      <rPr>
        <b/>
        <sz val="16"/>
        <color theme="1"/>
        <rFont val="Arial Narrow"/>
      </rPr>
      <t xml:space="preserve"> JUSTIFICAR Y SUBSANAR LA INFORMACIÓN RELACIONADA CON LA ACREDITACIÓN DE LA EXPERIENCIA DE LOS CONTRATOS APORTADOS. LA SUBSANACIÓN DEBE INCLUIR LOS DOCUMENTOS QUE SOPORTEN DICHA EXPERIENCIA, TALES COMO CERTIFICACIONES, ACTAS,  O CUALQUIER OTRO DOCUMENTO QUE ACREDITE  CUMPLIENDO CON EL SOPORTE DE LA INFORMAION OBSERVADA.
</t>
    </r>
    <r>
      <rPr>
        <b/>
        <sz val="16"/>
        <color rgb="FFFF0000"/>
        <rFont val="Arial Narrow"/>
      </rPr>
      <t xml:space="preserve">__________________________________________________________
</t>
    </r>
  </si>
  <si>
    <t>CONINTER JMJ SAS</t>
  </si>
  <si>
    <t>MUNICIPIO DE PLANETA 
RICA</t>
  </si>
  <si>
    <t>GOBERNACION DE 
CORDOBA</t>
  </si>
  <si>
    <t>44-2022</t>
  </si>
  <si>
    <t>079-2018</t>
  </si>
  <si>
    <t xml:space="preserve"> INTERVENTORIA TECNICA, ADMINISTRATIVA,
 FINANCIERA, CONTABLEYJURIDICAALPROYECTO
 CUYOOBJETOESCONSTRUCCIONYREHABILITACION
 DEPAVIMENTOENCONCRETORIGIDOPARASEGUIR
 ADELANTE III ZONA URBANA DEL MUNICIPIO DE
 PLANETA RICA, CORDOBA.</t>
  </si>
  <si>
    <t xml:space="preserve">INTERVENTORIA TECNICA, ADMINISTRATIVA,
 FINANCIERA Y AMBIENTAL PARA LA OBRA
 “MEJORAMIENTODE LACARRETERA TIERRALTA
CASERIOEL15YREABILITACIONDELACARRETERA
 YE DE LOS MORALES–RIO SINU EN LA VIA A
 VALENCIAENEL DEPARTAMENTODE CORDOBA
TRAMO N°5 </t>
  </si>
  <si>
    <t>APORTA ACTA DE RECIBO FINAL DE CONTRATO 079, ACTA DE LIQUIDACION CONTRATO DE INTERVENTORIA 079, DOCUMENTO DE CONFORMACION DE CONSORCIO, ACTA DE RECIBO PARCIAL DE OBRA Y CERTIFICACION DE CONTRATO. DE LOS DOCUMENTOS ENTREGADOS NO SE SOPORTA EL CUMPLIMEINTO DE LA EXIGENCIA DEL OBJETO CONTRACTUAL.</t>
  </si>
  <si>
    <t>APORTA CERRTIFICACION DE CONTRATO, ACTA DE LIQUIDACION DE CONTRATO DE INTERVENTORIA, ACTA FINAL DE INTERVENTORIA, ACTA DE INCIO DE INTERVENTORIA, ACTA FINAL DE CONTARTO DE OBRA.DE LOS DOCUMENTOS ENTREGADOS NO SE SOPORTA EL CUMPLIMEINTO DE LA EXIGENCIA DEL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</si>
</sst>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4" formatCode="_-&quot;$&quot;\ * #,##0.00_-;\-&quot;$&quot;\ * #,##0.00_-;_-&quot;$&quot;\ * &quot;-&quot;??_-;_-@_-"/>
    <numFmt numFmtId="164" formatCode="_-&quot;$&quot;* #,##0_-;\-&quot;$&quot;* #,##0_-;_-&quot;$&quot;* &quot;-&quot;??_-;_-@"/>
    <numFmt numFmtId="165" formatCode="_-&quot;$&quot;\ * #,##0.00_-;\-&quot;$&quot;\ * #,##0.00_-;_-&quot;$&quot;\ * &quot;-&quot;??_-;_-@"/>
    <numFmt numFmtId="166" formatCode="d/m/yyyy"/>
    <numFmt numFmtId="167" formatCode="&quot;$&quot;\ #,##0"/>
    <numFmt numFmtId="168" formatCode="_(&quot;$&quot;* #,##0.00_);_(&quot;$&quot;* \(#,##0.00\);_(&quot;$&quot;* &quot;-&quot;??_);_(@_)"/>
    <numFmt numFmtId="169" formatCode="0.0%"/>
    <numFmt numFmtId="170" formatCode="_(&quot;$&quot;\ * #,##0_);_(&quot;$&quot;\ * \(#,##0\);_(&quot;$&quot;\ * &quot;-&quot;??_);_(@_)"/>
    <numFmt numFmtId="171" formatCode="_-&quot;$&quot;* #,##0_-;\-&quot;$&quot;* #,##0_-;_-&quot;$&quot;* &quot;-&quot;_-;_-@"/>
    <numFmt numFmtId="172" formatCode="_ &quot;$&quot;\ * #,##0.00_ ;_ &quot;$&quot;\ * \-#,##0.00_ ;_ &quot;$&quot;\ * &quot;-&quot;??_ ;_ @_ "/>
  </numFmts>
  <fonts count="38" x14ac:knownFonts="1">
    <font>
      <sz val="11"/>
      <color theme="1"/>
      <name val="Calibri"/>
      <scheme val="minor"/>
    </font>
    <font>
      <sz val="11"/>
      <color theme="1"/>
      <name val="Calibri"/>
      <family val="2"/>
      <scheme val="minor"/>
    </font>
    <font>
      <sz val="11"/>
      <color theme="1"/>
      <name val="Calibri"/>
    </font>
    <font>
      <b/>
      <sz val="16"/>
      <color theme="1"/>
      <name val="Arial"/>
    </font>
    <font>
      <sz val="11"/>
      <name val="Calibri"/>
    </font>
    <font>
      <sz val="12"/>
      <color theme="1"/>
      <name val="Arial"/>
    </font>
    <font>
      <b/>
      <sz val="12"/>
      <color theme="1"/>
      <name val="Arial"/>
    </font>
    <font>
      <b/>
      <sz val="11"/>
      <color theme="1"/>
      <name val="Arial"/>
    </font>
    <font>
      <sz val="11"/>
      <color theme="1"/>
      <name val="Arial"/>
    </font>
    <font>
      <b/>
      <sz val="16"/>
      <color theme="1"/>
      <name val="Calibri"/>
    </font>
    <font>
      <b/>
      <sz val="12"/>
      <color theme="1"/>
      <name val="Calibri"/>
    </font>
    <font>
      <b/>
      <sz val="12"/>
      <color rgb="FFFF0000"/>
      <name val="Arial"/>
    </font>
    <font>
      <b/>
      <sz val="8"/>
      <color theme="1"/>
      <name val="Arial"/>
    </font>
    <font>
      <sz val="11"/>
      <color theme="0"/>
      <name val="Calibri"/>
    </font>
    <font>
      <b/>
      <sz val="11"/>
      <color theme="1"/>
      <name val="Calibri"/>
    </font>
    <font>
      <sz val="16"/>
      <color theme="1"/>
      <name val="Arial"/>
    </font>
    <font>
      <sz val="16"/>
      <color theme="1"/>
      <name val="Calibri"/>
    </font>
    <font>
      <b/>
      <sz val="16"/>
      <color rgb="FF000000"/>
      <name val="Arial Narrow"/>
    </font>
    <font>
      <b/>
      <sz val="16"/>
      <color theme="1"/>
      <name val="Arial Narrow"/>
    </font>
    <font>
      <sz val="16"/>
      <color theme="1"/>
      <name val="Arial Narrow"/>
    </font>
    <font>
      <b/>
      <sz val="16"/>
      <color rgb="FFFF0000"/>
      <name val="Arial Narrow"/>
    </font>
    <font>
      <b/>
      <sz val="16"/>
      <color rgb="FF000000"/>
      <name val="Arial"/>
    </font>
    <font>
      <b/>
      <sz val="16"/>
      <color rgb="FFFF0000"/>
      <name val="Arial"/>
    </font>
    <font>
      <sz val="16"/>
      <color rgb="FFFF0000"/>
      <name val="Arial Narrow"/>
    </font>
    <font>
      <b/>
      <sz val="18"/>
      <color theme="1"/>
      <name val="Arial"/>
    </font>
    <font>
      <b/>
      <sz val="22"/>
      <color rgb="FFFF0000"/>
      <name val="Arial"/>
    </font>
    <font>
      <sz val="16"/>
      <color theme="0"/>
      <name val="Arial"/>
    </font>
    <font>
      <b/>
      <sz val="20"/>
      <color theme="1"/>
      <name val="Arial"/>
    </font>
    <font>
      <b/>
      <sz val="28"/>
      <color theme="1"/>
      <name val="Arial Narrow"/>
    </font>
    <font>
      <sz val="20"/>
      <color theme="1"/>
      <name val="Arial Narrow"/>
    </font>
    <font>
      <b/>
      <sz val="22"/>
      <color theme="1"/>
      <name val="Arial"/>
    </font>
    <font>
      <b/>
      <sz val="16"/>
      <color theme="0"/>
      <name val="Arial Narrow"/>
    </font>
    <font>
      <sz val="16"/>
      <color theme="0"/>
      <name val="Arial Narrow"/>
    </font>
    <font>
      <sz val="10"/>
      <color theme="1"/>
      <name val="Arial"/>
      <family val="2"/>
    </font>
    <font>
      <b/>
      <sz val="16"/>
      <color theme="1"/>
      <name val="Arial"/>
      <family val="2"/>
    </font>
    <font>
      <b/>
      <sz val="16"/>
      <color theme="1"/>
      <name val="Calibri"/>
      <family val="2"/>
    </font>
    <font>
      <sz val="10"/>
      <name val="Arial"/>
    </font>
    <font>
      <sz val="10"/>
      <name val="Arial"/>
      <family val="2"/>
    </font>
  </fonts>
  <fills count="14">
    <fill>
      <patternFill patternType="none"/>
    </fill>
    <fill>
      <patternFill patternType="gray125"/>
    </fill>
    <fill>
      <patternFill patternType="solid">
        <fgColor theme="0"/>
        <bgColor theme="0"/>
      </patternFill>
    </fill>
    <fill>
      <patternFill patternType="solid">
        <fgColor theme="8"/>
        <bgColor theme="8"/>
      </patternFill>
    </fill>
    <fill>
      <patternFill patternType="solid">
        <fgColor rgb="FFD8D8D8"/>
        <bgColor rgb="FFD8D8D8"/>
      </patternFill>
    </fill>
    <fill>
      <patternFill patternType="solid">
        <fgColor rgb="FFFFFF00"/>
        <bgColor rgb="FFFFFF00"/>
      </patternFill>
    </fill>
    <fill>
      <patternFill patternType="solid">
        <fgColor rgb="FFC5E0B3"/>
        <bgColor rgb="FFC5E0B3"/>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rgb="FF92D050"/>
        <bgColor rgb="FF92D050"/>
      </patternFill>
    </fill>
    <fill>
      <patternFill patternType="solid">
        <fgColor rgb="FFFF0000"/>
        <bgColor rgb="FFFF0000"/>
      </patternFill>
    </fill>
    <fill>
      <patternFill patternType="solid">
        <fgColor rgb="FFD9D9D9"/>
        <bgColor rgb="FFD9D9D9"/>
      </patternFill>
    </fill>
    <fill>
      <patternFill patternType="solid">
        <fgColor rgb="FF00B0F0"/>
        <bgColor rgb="FF00B0F0"/>
      </patternFill>
    </fill>
  </fills>
  <borders count="74">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bottom/>
      <diagonal/>
    </border>
    <border>
      <left/>
      <right/>
      <top/>
      <bottom/>
      <diagonal/>
    </border>
    <border>
      <left/>
      <right/>
      <top/>
      <bottom/>
      <diagonal/>
    </border>
    <border>
      <left/>
      <right/>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medium">
        <color rgb="FF000000"/>
      </top>
      <bottom style="medium">
        <color rgb="FF000000"/>
      </bottom>
      <diagonal/>
    </border>
    <border>
      <left/>
      <right style="thin">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7">
    <xf numFmtId="0" fontId="0" fillId="0" borderId="0"/>
    <xf numFmtId="0" fontId="36" fillId="0" borderId="24"/>
    <xf numFmtId="172" fontId="37" fillId="0" borderId="24" applyFont="0" applyFill="0" applyBorder="0" applyAlignment="0" applyProtection="0"/>
    <xf numFmtId="0" fontId="37" fillId="0" borderId="24"/>
    <xf numFmtId="0" fontId="37" fillId="0" borderId="24"/>
    <xf numFmtId="9" fontId="37" fillId="0" borderId="24" applyFont="0" applyFill="0" applyBorder="0" applyAlignment="0" applyProtection="0"/>
    <xf numFmtId="44" fontId="1" fillId="0" borderId="24" applyFont="0" applyFill="0" applyBorder="0" applyAlignment="0" applyProtection="0"/>
  </cellStyleXfs>
  <cellXfs count="266">
    <xf numFmtId="0" fontId="0" fillId="0" borderId="0" xfId="0"/>
    <xf numFmtId="0" fontId="2" fillId="0" borderId="0" xfId="0" applyFont="1" applyAlignment="1">
      <alignment horizontal="center" vertical="center"/>
    </xf>
    <xf numFmtId="0" fontId="2" fillId="0" borderId="0" xfId="0" applyFont="1"/>
    <xf numFmtId="164" fontId="2" fillId="0" borderId="0" xfId="0" applyNumberFormat="1" applyFont="1"/>
    <xf numFmtId="0" fontId="2" fillId="2" borderId="1" xfId="0" applyFont="1" applyFill="1" applyBorder="1"/>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165" fontId="5" fillId="2" borderId="1" xfId="0" applyNumberFormat="1" applyFont="1" applyFill="1" applyBorder="1" applyAlignment="1">
      <alignment vertical="center"/>
    </xf>
    <xf numFmtId="0" fontId="7" fillId="2" borderId="1" xfId="0" applyFont="1" applyFill="1" applyBorder="1" applyAlignment="1">
      <alignment horizontal="right" vertical="center"/>
    </xf>
    <xf numFmtId="2" fontId="8" fillId="2" borderId="1" xfId="0" applyNumberFormat="1" applyFont="1" applyFill="1" applyBorder="1" applyAlignment="1">
      <alignment horizontal="center"/>
    </xf>
    <xf numFmtId="0" fontId="2" fillId="2" borderId="1" xfId="0" applyFont="1" applyFill="1" applyBorder="1" applyAlignment="1">
      <alignment vertical="center"/>
    </xf>
    <xf numFmtId="0" fontId="2" fillId="0" borderId="13" xfId="0" applyFont="1" applyBorder="1"/>
    <xf numFmtId="166" fontId="5" fillId="2" borderId="1" xfId="0" applyNumberFormat="1" applyFont="1" applyFill="1" applyBorder="1"/>
    <xf numFmtId="0" fontId="8" fillId="2" borderId="1" xfId="0" applyFont="1" applyFill="1" applyBorder="1"/>
    <xf numFmtId="0" fontId="6" fillId="2" borderId="1" xfId="0" applyFont="1" applyFill="1" applyBorder="1" applyAlignment="1">
      <alignment horizontal="center" vertical="center" wrapText="1"/>
    </xf>
    <xf numFmtId="166" fontId="8" fillId="2" borderId="1" xfId="0" applyNumberFormat="1" applyFont="1" applyFill="1" applyBorder="1" applyAlignment="1">
      <alignment horizontal="center"/>
    </xf>
    <xf numFmtId="0" fontId="10" fillId="4" borderId="17" xfId="0" applyFont="1" applyFill="1" applyBorder="1" applyAlignment="1">
      <alignment vertical="center"/>
    </xf>
    <xf numFmtId="0" fontId="10" fillId="4" borderId="18" xfId="0" applyFont="1" applyFill="1" applyBorder="1" applyAlignment="1">
      <alignment vertical="center"/>
    </xf>
    <xf numFmtId="0" fontId="2" fillId="0" borderId="0" xfId="0" applyFont="1" applyAlignment="1">
      <alignment horizontal="left"/>
    </xf>
    <xf numFmtId="0" fontId="6" fillId="2" borderId="1" xfId="0" applyFont="1" applyFill="1" applyBorder="1" applyAlignment="1">
      <alignment horizontal="left" vertical="center"/>
    </xf>
    <xf numFmtId="0" fontId="11" fillId="5" borderId="19" xfId="0" applyFont="1" applyFill="1" applyBorder="1" applyAlignment="1">
      <alignment horizontal="center" vertical="center"/>
    </xf>
    <xf numFmtId="0" fontId="6" fillId="4" borderId="19" xfId="0" applyFont="1" applyFill="1" applyBorder="1" applyAlignment="1">
      <alignment horizontal="left" vertical="center"/>
    </xf>
    <xf numFmtId="0" fontId="6" fillId="5" borderId="20" xfId="0" applyFont="1" applyFill="1" applyBorder="1" applyAlignment="1">
      <alignment horizontal="center" vertical="center"/>
    </xf>
    <xf numFmtId="0" fontId="2" fillId="6" borderId="21" xfId="0" applyFont="1" applyFill="1" applyBorder="1"/>
    <xf numFmtId="0" fontId="2" fillId="6" borderId="1" xfId="0" applyFont="1" applyFill="1" applyBorder="1"/>
    <xf numFmtId="0" fontId="2" fillId="2" borderId="1" xfId="0" applyFont="1" applyFill="1" applyBorder="1" applyAlignment="1">
      <alignment wrapText="1"/>
    </xf>
    <xf numFmtId="0" fontId="2" fillId="2" borderId="1" xfId="0" applyFont="1" applyFill="1" applyBorder="1" applyAlignment="1">
      <alignment horizontal="left" wrapText="1"/>
    </xf>
    <xf numFmtId="0" fontId="6" fillId="5" borderId="18"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8" fillId="2" borderId="1" xfId="0" applyFont="1" applyFill="1" applyBorder="1" applyAlignment="1">
      <alignment wrapText="1"/>
    </xf>
    <xf numFmtId="0" fontId="2" fillId="0" borderId="13" xfId="0" applyFont="1" applyBorder="1" applyAlignment="1">
      <alignment wrapText="1"/>
    </xf>
    <xf numFmtId="0" fontId="2" fillId="0" borderId="0" xfId="0" applyFont="1" applyAlignment="1">
      <alignment wrapText="1"/>
    </xf>
    <xf numFmtId="0" fontId="5" fillId="2" borderId="18" xfId="0" applyFont="1" applyFill="1" applyBorder="1" applyAlignment="1">
      <alignment horizontal="center" wrapText="1"/>
    </xf>
    <xf numFmtId="1" fontId="5" fillId="2" borderId="18" xfId="0" applyNumberFormat="1" applyFont="1" applyFill="1" applyBorder="1" applyAlignment="1">
      <alignment horizontal="center" vertical="center" wrapText="1"/>
    </xf>
    <xf numFmtId="9" fontId="5" fillId="2" borderId="18" xfId="0" applyNumberFormat="1" applyFont="1" applyFill="1" applyBorder="1" applyAlignment="1">
      <alignment horizontal="center" vertical="center"/>
    </xf>
    <xf numFmtId="10" fontId="7" fillId="4" borderId="17" xfId="0" applyNumberFormat="1" applyFont="1" applyFill="1" applyBorder="1" applyAlignment="1">
      <alignment horizontal="center" vertical="center"/>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5" fillId="2" borderId="18" xfId="0" applyFont="1" applyFill="1" applyBorder="1" applyAlignment="1">
      <alignment horizontal="center" vertical="center" wrapText="1"/>
    </xf>
    <xf numFmtId="9" fontId="5" fillId="2" borderId="18" xfId="0" applyNumberFormat="1" applyFont="1" applyFill="1" applyBorder="1" applyAlignment="1">
      <alignment horizontal="center"/>
    </xf>
    <xf numFmtId="0" fontId="5" fillId="2" borderId="18" xfId="0" applyFont="1" applyFill="1" applyBorder="1"/>
    <xf numFmtId="0" fontId="8" fillId="0" borderId="0" xfId="0" applyFont="1"/>
    <xf numFmtId="0" fontId="6" fillId="2" borderId="1" xfId="0" applyFont="1" applyFill="1" applyBorder="1"/>
    <xf numFmtId="0" fontId="5" fillId="2" borderId="1" xfId="0" applyFont="1" applyFill="1" applyBorder="1"/>
    <xf numFmtId="9" fontId="6" fillId="2" borderId="1" xfId="0" applyNumberFormat="1" applyFont="1" applyFill="1" applyBorder="1" applyAlignment="1">
      <alignment horizontal="center"/>
    </xf>
    <xf numFmtId="9" fontId="6" fillId="4" borderId="19" xfId="0" applyNumberFormat="1" applyFont="1" applyFill="1" applyBorder="1" applyAlignment="1">
      <alignment horizontal="center"/>
    </xf>
    <xf numFmtId="10" fontId="7" fillId="4" borderId="18"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167" fontId="8" fillId="0" borderId="26" xfId="0" applyNumberFormat="1" applyFont="1" applyBorder="1" applyAlignment="1">
      <alignment horizontal="center" vertical="center"/>
    </xf>
    <xf numFmtId="0" fontId="8" fillId="2" borderId="1" xfId="0" applyFont="1" applyFill="1" applyBorder="1" applyAlignment="1">
      <alignment vertical="center"/>
    </xf>
    <xf numFmtId="10" fontId="13" fillId="2" borderId="1" xfId="0" applyNumberFormat="1" applyFont="1" applyFill="1" applyBorder="1" applyAlignment="1">
      <alignment vertical="center"/>
    </xf>
    <xf numFmtId="0" fontId="2" fillId="2" borderId="1" xfId="0" applyFont="1" applyFill="1" applyBorder="1" applyAlignment="1">
      <alignment horizontal="center" vertical="center"/>
    </xf>
    <xf numFmtId="2" fontId="8" fillId="0" borderId="26" xfId="0" applyNumberFormat="1" applyFont="1" applyBorder="1" applyAlignment="1">
      <alignment horizontal="center" vertical="center"/>
    </xf>
    <xf numFmtId="2" fontId="7" fillId="2" borderId="26" xfId="0" applyNumberFormat="1" applyFont="1" applyFill="1" applyBorder="1" applyAlignment="1">
      <alignment horizontal="center" vertical="center"/>
    </xf>
    <xf numFmtId="0" fontId="7" fillId="2" borderId="1" xfId="0" applyFont="1" applyFill="1" applyBorder="1" applyAlignment="1">
      <alignment horizontal="center" vertical="center"/>
    </xf>
    <xf numFmtId="10" fontId="13" fillId="2" borderId="1" xfId="0" applyNumberFormat="1" applyFont="1" applyFill="1" applyBorder="1"/>
    <xf numFmtId="0" fontId="2" fillId="2" borderId="1" xfId="0" applyFont="1" applyFill="1" applyBorder="1" applyAlignment="1">
      <alignment horizontal="center"/>
    </xf>
    <xf numFmtId="0" fontId="7" fillId="2" borderId="1" xfId="0" applyFont="1" applyFill="1" applyBorder="1" applyAlignment="1">
      <alignment horizontal="right"/>
    </xf>
    <xf numFmtId="0" fontId="14" fillId="2" borderId="1" xfId="0" applyFont="1" applyFill="1" applyBorder="1" applyAlignment="1">
      <alignment horizontal="center"/>
    </xf>
    <xf numFmtId="0" fontId="7" fillId="2" borderId="1" xfId="0" applyFont="1" applyFill="1" applyBorder="1" applyAlignment="1">
      <alignment wrapText="1"/>
    </xf>
    <xf numFmtId="0" fontId="15" fillId="0" borderId="29" xfId="0" applyFont="1" applyBorder="1"/>
    <xf numFmtId="0" fontId="15" fillId="0" borderId="30" xfId="0" applyFont="1" applyBorder="1"/>
    <xf numFmtId="0" fontId="16" fillId="0" borderId="31" xfId="0" applyFont="1" applyBorder="1"/>
    <xf numFmtId="0" fontId="16" fillId="0" borderId="0" xfId="0" applyFont="1"/>
    <xf numFmtId="0" fontId="15" fillId="0" borderId="32" xfId="0" applyFont="1" applyBorder="1"/>
    <xf numFmtId="0" fontId="3" fillId="0" borderId="0" xfId="0" applyFont="1" applyAlignment="1">
      <alignment horizontal="center" vertical="center" wrapText="1"/>
    </xf>
    <xf numFmtId="0" fontId="15" fillId="0" borderId="0" xfId="0" applyFont="1"/>
    <xf numFmtId="0" fontId="16" fillId="0" borderId="33" xfId="0" applyFont="1" applyBorder="1"/>
    <xf numFmtId="0" fontId="15" fillId="0" borderId="0" xfId="0" applyFont="1" applyAlignment="1">
      <alignment horizontal="center" vertical="center"/>
    </xf>
    <xf numFmtId="0" fontId="15" fillId="0" borderId="0" xfId="0" applyFont="1" applyAlignment="1">
      <alignment vertical="center"/>
    </xf>
    <xf numFmtId="0" fontId="15" fillId="0" borderId="33" xfId="0" applyFont="1" applyBorder="1"/>
    <xf numFmtId="0" fontId="18" fillId="2" borderId="1" xfId="0" applyFont="1" applyFill="1" applyBorder="1" applyAlignment="1">
      <alignment horizontal="center" vertical="center"/>
    </xf>
    <xf numFmtId="168" fontId="19" fillId="9" borderId="1" xfId="0" applyNumberFormat="1" applyFont="1" applyFill="1" applyBorder="1" applyAlignment="1">
      <alignment vertical="top"/>
    </xf>
    <xf numFmtId="168" fontId="19" fillId="2" borderId="1" xfId="0" applyNumberFormat="1" applyFont="1" applyFill="1" applyBorder="1" applyAlignment="1">
      <alignment vertical="top"/>
    </xf>
    <xf numFmtId="168" fontId="19" fillId="9" borderId="35" xfId="0" applyNumberFormat="1" applyFont="1" applyFill="1" applyBorder="1" applyAlignment="1">
      <alignment vertical="top"/>
    </xf>
    <xf numFmtId="0" fontId="19" fillId="0" borderId="0" xfId="0" applyFont="1"/>
    <xf numFmtId="0" fontId="19" fillId="0" borderId="36" xfId="0" applyFont="1" applyBorder="1" applyAlignment="1">
      <alignment horizontal="center" vertical="center"/>
    </xf>
    <xf numFmtId="0" fontId="19" fillId="0" borderId="0" xfId="0" applyFont="1" applyAlignment="1">
      <alignment horizontal="center"/>
    </xf>
    <xf numFmtId="168" fontId="18" fillId="2" borderId="1" xfId="0" applyNumberFormat="1" applyFont="1" applyFill="1" applyBorder="1" applyAlignment="1">
      <alignment vertical="center"/>
    </xf>
    <xf numFmtId="3" fontId="20" fillId="2" borderId="1" xfId="0" applyNumberFormat="1" applyFont="1" applyFill="1" applyBorder="1" applyAlignment="1">
      <alignment horizontal="center" vertical="center"/>
    </xf>
    <xf numFmtId="0" fontId="19" fillId="2" borderId="1" xfId="0" applyFont="1" applyFill="1" applyBorder="1"/>
    <xf numFmtId="0" fontId="19" fillId="0" borderId="37" xfId="0" applyFont="1" applyBorder="1" applyAlignment="1">
      <alignment horizontal="center" vertical="center"/>
    </xf>
    <xf numFmtId="0" fontId="18" fillId="9" borderId="1" xfId="0" applyFont="1" applyFill="1" applyBorder="1" applyAlignment="1">
      <alignment horizontal="center" vertical="center"/>
    </xf>
    <xf numFmtId="0" fontId="19" fillId="0" borderId="32" xfId="0" applyFont="1" applyBorder="1"/>
    <xf numFmtId="0" fontId="19" fillId="9" borderId="1" xfId="0" applyFont="1" applyFill="1" applyBorder="1" applyAlignment="1">
      <alignment vertical="top"/>
    </xf>
    <xf numFmtId="0" fontId="19" fillId="9" borderId="35" xfId="0" applyFont="1" applyFill="1" applyBorder="1" applyAlignment="1">
      <alignment vertical="top"/>
    </xf>
    <xf numFmtId="0" fontId="18" fillId="2" borderId="35" xfId="0" applyFont="1" applyFill="1" applyBorder="1" applyAlignment="1">
      <alignment vertical="center"/>
    </xf>
    <xf numFmtId="0" fontId="21" fillId="13" borderId="43" xfId="0" applyFont="1" applyFill="1" applyBorder="1" applyAlignment="1">
      <alignment horizontal="center" vertical="center" wrapText="1"/>
    </xf>
    <xf numFmtId="0" fontId="21" fillId="13" borderId="20" xfId="0" applyFont="1" applyFill="1" applyBorder="1" applyAlignment="1">
      <alignment horizontal="center" vertical="center" wrapText="1"/>
    </xf>
    <xf numFmtId="0" fontId="22" fillId="13" borderId="44" xfId="0" applyFont="1" applyFill="1" applyBorder="1" applyAlignment="1">
      <alignment horizontal="center" vertical="center" wrapText="1"/>
    </xf>
    <xf numFmtId="0" fontId="3" fillId="4" borderId="20" xfId="0" applyFont="1" applyFill="1" applyBorder="1" applyAlignment="1">
      <alignment horizontal="center" vertical="center"/>
    </xf>
    <xf numFmtId="0" fontId="15" fillId="2" borderId="20" xfId="0" applyFont="1" applyFill="1" applyBorder="1" applyAlignment="1">
      <alignment horizontal="center" vertical="center" wrapText="1"/>
    </xf>
    <xf numFmtId="1" fontId="15" fillId="2" borderId="20" xfId="0" applyNumberFormat="1" applyFont="1" applyFill="1" applyBorder="1" applyAlignment="1">
      <alignment horizontal="center" vertical="center" wrapText="1"/>
    </xf>
    <xf numFmtId="3" fontId="15" fillId="2" borderId="20" xfId="0" applyNumberFormat="1" applyFont="1" applyFill="1" applyBorder="1" applyAlignment="1">
      <alignment horizontal="center" vertical="center"/>
    </xf>
    <xf numFmtId="4" fontId="15" fillId="2" borderId="20" xfId="0" applyNumberFormat="1" applyFont="1" applyFill="1" applyBorder="1" applyAlignment="1">
      <alignment horizontal="center" vertical="center"/>
    </xf>
    <xf numFmtId="2" fontId="15" fillId="11" borderId="20" xfId="0" applyNumberFormat="1" applyFont="1" applyFill="1" applyBorder="1" applyAlignment="1">
      <alignment horizontal="center" vertical="center"/>
    </xf>
    <xf numFmtId="2" fontId="15" fillId="2" borderId="20" xfId="0" applyNumberFormat="1" applyFont="1" applyFill="1" applyBorder="1" applyAlignment="1">
      <alignment horizontal="center" vertical="center"/>
    </xf>
    <xf numFmtId="9" fontId="15" fillId="2" borderId="20" xfId="0" applyNumberFormat="1" applyFont="1" applyFill="1" applyBorder="1" applyAlignment="1">
      <alignment horizontal="center" vertical="center"/>
    </xf>
    <xf numFmtId="0" fontId="15" fillId="2" borderId="20" xfId="0" applyFont="1" applyFill="1" applyBorder="1" applyAlignment="1">
      <alignment horizontal="center" vertical="center"/>
    </xf>
    <xf numFmtId="0" fontId="15" fillId="0" borderId="20" xfId="0" applyFont="1" applyBorder="1" applyAlignment="1">
      <alignment horizontal="center" vertical="center"/>
    </xf>
    <xf numFmtId="4" fontId="15" fillId="10" borderId="45" xfId="0" applyNumberFormat="1" applyFont="1" applyFill="1" applyBorder="1" applyAlignment="1">
      <alignment horizontal="center" vertical="center"/>
    </xf>
    <xf numFmtId="3" fontId="15" fillId="2" borderId="45" xfId="0" applyNumberFormat="1" applyFont="1" applyFill="1" applyBorder="1" applyAlignment="1">
      <alignment horizontal="center" vertical="center"/>
    </xf>
    <xf numFmtId="169" fontId="15" fillId="0" borderId="18" xfId="0" applyNumberFormat="1" applyFont="1" applyBorder="1" applyAlignment="1">
      <alignment horizontal="center" vertical="center"/>
    </xf>
    <xf numFmtId="0" fontId="19" fillId="0" borderId="33" xfId="0" applyFont="1" applyBorder="1"/>
    <xf numFmtId="170" fontId="19" fillId="0" borderId="46" xfId="0" applyNumberFormat="1" applyFont="1" applyBorder="1" applyAlignment="1">
      <alignment horizontal="center" vertical="center"/>
    </xf>
    <xf numFmtId="0" fontId="19" fillId="0" borderId="18" xfId="0" applyFont="1" applyBorder="1" applyAlignment="1">
      <alignment horizontal="center" vertical="center"/>
    </xf>
    <xf numFmtId="39" fontId="19" fillId="5" borderId="18" xfId="0" applyNumberFormat="1" applyFont="1" applyFill="1" applyBorder="1" applyAlignment="1">
      <alignment horizontal="center" vertical="center"/>
    </xf>
    <xf numFmtId="0" fontId="23" fillId="5" borderId="47" xfId="0" applyFont="1" applyFill="1" applyBorder="1" applyAlignment="1">
      <alignment horizontal="center" vertical="center"/>
    </xf>
    <xf numFmtId="0" fontId="3" fillId="4" borderId="18" xfId="0" applyFont="1" applyFill="1" applyBorder="1" applyAlignment="1">
      <alignment horizontal="center" vertical="center"/>
    </xf>
    <xf numFmtId="0" fontId="15" fillId="2" borderId="18" xfId="0" applyFont="1" applyFill="1" applyBorder="1" applyAlignment="1">
      <alignment horizontal="center" vertical="center" wrapText="1"/>
    </xf>
    <xf numFmtId="49" fontId="15" fillId="2" borderId="18" xfId="0" applyNumberFormat="1" applyFont="1" applyFill="1" applyBorder="1" applyAlignment="1">
      <alignment horizontal="center" vertical="center" wrapText="1"/>
    </xf>
    <xf numFmtId="1" fontId="15" fillId="2" borderId="18" xfId="0" applyNumberFormat="1" applyFont="1" applyFill="1" applyBorder="1" applyAlignment="1">
      <alignment horizontal="center" vertical="center" wrapText="1"/>
    </xf>
    <xf numFmtId="4" fontId="15" fillId="2" borderId="18" xfId="0" applyNumberFormat="1" applyFont="1" applyFill="1" applyBorder="1" applyAlignment="1">
      <alignment horizontal="center" vertical="center" wrapText="1"/>
    </xf>
    <xf numFmtId="3" fontId="15" fillId="0" borderId="18" xfId="0" applyNumberFormat="1" applyFont="1" applyBorder="1" applyAlignment="1">
      <alignment horizontal="center" vertical="center"/>
    </xf>
    <xf numFmtId="2" fontId="15" fillId="2" borderId="18" xfId="0" applyNumberFormat="1" applyFont="1" applyFill="1" applyBorder="1" applyAlignment="1">
      <alignment horizontal="center" vertical="center"/>
    </xf>
    <xf numFmtId="2" fontId="15" fillId="11" borderId="18" xfId="0" applyNumberFormat="1" applyFont="1" applyFill="1" applyBorder="1" applyAlignment="1">
      <alignment horizontal="center" vertical="center"/>
    </xf>
    <xf numFmtId="9" fontId="15" fillId="2" borderId="18" xfId="0" applyNumberFormat="1" applyFont="1" applyFill="1" applyBorder="1" applyAlignment="1">
      <alignment horizontal="center" vertical="center"/>
    </xf>
    <xf numFmtId="0" fontId="15" fillId="2" borderId="18" xfId="0" applyFont="1" applyFill="1" applyBorder="1" applyAlignment="1">
      <alignment horizontal="center" vertical="center"/>
    </xf>
    <xf numFmtId="0" fontId="15" fillId="0" borderId="48" xfId="0" applyFont="1" applyBorder="1" applyAlignment="1">
      <alignment horizontal="center" vertical="center"/>
    </xf>
    <xf numFmtId="3" fontId="15" fillId="2" borderId="18" xfId="0" applyNumberFormat="1" applyFont="1" applyFill="1" applyBorder="1" applyAlignment="1">
      <alignment horizontal="center" vertical="center"/>
    </xf>
    <xf numFmtId="169" fontId="15" fillId="0" borderId="49" xfId="0" applyNumberFormat="1" applyFont="1" applyBorder="1" applyAlignment="1">
      <alignment horizontal="center" vertical="center"/>
    </xf>
    <xf numFmtId="171" fontId="19" fillId="0" borderId="0" xfId="0" applyNumberFormat="1" applyFont="1" applyAlignment="1">
      <alignment horizontal="center" vertical="center"/>
    </xf>
    <xf numFmtId="4" fontId="15" fillId="10" borderId="18" xfId="0" applyNumberFormat="1" applyFont="1" applyFill="1" applyBorder="1" applyAlignment="1">
      <alignment horizontal="center" vertical="center"/>
    </xf>
    <xf numFmtId="0" fontId="3" fillId="10" borderId="18" xfId="0" applyFont="1" applyFill="1" applyBorder="1" applyAlignment="1">
      <alignment horizontal="center" vertical="center"/>
    </xf>
    <xf numFmtId="3" fontId="15" fillId="2" borderId="18" xfId="0" applyNumberFormat="1" applyFont="1" applyFill="1" applyBorder="1" applyAlignment="1">
      <alignment horizontal="center" vertical="center" wrapText="1"/>
    </xf>
    <xf numFmtId="0" fontId="3" fillId="10" borderId="51" xfId="0" applyFont="1" applyFill="1" applyBorder="1" applyAlignment="1">
      <alignment horizontal="center" vertical="center"/>
    </xf>
    <xf numFmtId="0" fontId="15" fillId="2" borderId="51" xfId="0" applyFont="1" applyFill="1" applyBorder="1" applyAlignment="1">
      <alignment horizontal="center" vertical="center" wrapText="1"/>
    </xf>
    <xf numFmtId="49" fontId="15" fillId="2" borderId="51" xfId="0" applyNumberFormat="1" applyFont="1" applyFill="1" applyBorder="1" applyAlignment="1">
      <alignment horizontal="center" vertical="center" wrapText="1"/>
    </xf>
    <xf numFmtId="1" fontId="15" fillId="2" borderId="51" xfId="0" applyNumberFormat="1" applyFont="1" applyFill="1" applyBorder="1" applyAlignment="1">
      <alignment horizontal="center" vertical="center" wrapText="1"/>
    </xf>
    <xf numFmtId="4" fontId="15" fillId="2" borderId="51" xfId="0" applyNumberFormat="1" applyFont="1" applyFill="1" applyBorder="1" applyAlignment="1">
      <alignment horizontal="center" vertical="center" wrapText="1"/>
    </xf>
    <xf numFmtId="3" fontId="15" fillId="2" borderId="52" xfId="0" applyNumberFormat="1" applyFont="1" applyFill="1" applyBorder="1" applyAlignment="1">
      <alignment horizontal="center" vertical="center" wrapText="1"/>
    </xf>
    <xf numFmtId="2" fontId="15" fillId="2" borderId="52" xfId="0" applyNumberFormat="1" applyFont="1" applyFill="1" applyBorder="1" applyAlignment="1">
      <alignment horizontal="center" vertical="center"/>
    </xf>
    <xf numFmtId="2" fontId="15" fillId="11" borderId="52" xfId="0" applyNumberFormat="1" applyFont="1" applyFill="1" applyBorder="1" applyAlignment="1">
      <alignment horizontal="center" vertical="center"/>
    </xf>
    <xf numFmtId="2" fontId="15" fillId="2" borderId="51" xfId="0" applyNumberFormat="1" applyFont="1" applyFill="1" applyBorder="1" applyAlignment="1">
      <alignment horizontal="center" vertical="center"/>
    </xf>
    <xf numFmtId="9" fontId="15" fillId="2" borderId="51" xfId="0" applyNumberFormat="1" applyFont="1" applyFill="1" applyBorder="1" applyAlignment="1">
      <alignment horizontal="center" vertical="center"/>
    </xf>
    <xf numFmtId="0" fontId="15" fillId="2" borderId="51" xfId="0" applyFont="1" applyFill="1" applyBorder="1" applyAlignment="1">
      <alignment horizontal="center" vertical="center"/>
    </xf>
    <xf numFmtId="0" fontId="15" fillId="0" borderId="51" xfId="0" applyFont="1" applyBorder="1" applyAlignment="1">
      <alignment horizontal="center" vertical="center"/>
    </xf>
    <xf numFmtId="169" fontId="15" fillId="0" borderId="41" xfId="0" applyNumberFormat="1" applyFont="1" applyBorder="1" applyAlignment="1">
      <alignment horizontal="center" vertical="center"/>
    </xf>
    <xf numFmtId="4" fontId="15" fillId="10" borderId="19" xfId="0" applyNumberFormat="1" applyFont="1" applyFill="1" applyBorder="1" applyAlignment="1">
      <alignment horizontal="center" vertical="center"/>
    </xf>
    <xf numFmtId="3" fontId="15" fillId="2" borderId="52" xfId="0" applyNumberFormat="1" applyFont="1" applyFill="1" applyBorder="1" applyAlignment="1">
      <alignment horizontal="center" vertical="center"/>
    </xf>
    <xf numFmtId="169" fontId="15" fillId="0" borderId="51" xfId="0" applyNumberFormat="1" applyFont="1" applyBorder="1" applyAlignment="1">
      <alignment horizontal="center" vertical="center"/>
    </xf>
    <xf numFmtId="170" fontId="19" fillId="0" borderId="54" xfId="0" applyNumberFormat="1" applyFont="1" applyBorder="1" applyAlignment="1">
      <alignment horizontal="center" vertical="center"/>
    </xf>
    <xf numFmtId="0" fontId="19" fillId="0" borderId="51" xfId="0" applyFont="1" applyBorder="1" applyAlignment="1">
      <alignment horizontal="center" vertical="center"/>
    </xf>
    <xf numFmtId="39" fontId="19" fillId="5" borderId="51" xfId="0" applyNumberFormat="1" applyFont="1" applyFill="1" applyBorder="1" applyAlignment="1">
      <alignment horizontal="center" vertical="center"/>
    </xf>
    <xf numFmtId="0" fontId="23" fillId="5" borderId="55" xfId="0" applyFont="1" applyFill="1" applyBorder="1" applyAlignment="1">
      <alignment horizontal="center" vertical="center"/>
    </xf>
    <xf numFmtId="0" fontId="19" fillId="2" borderId="56" xfId="0" applyFont="1" applyFill="1" applyBorder="1"/>
    <xf numFmtId="0" fontId="3" fillId="2" borderId="1" xfId="0" applyFont="1" applyFill="1" applyBorder="1" applyAlignment="1">
      <alignment vertical="center"/>
    </xf>
    <xf numFmtId="0" fontId="24" fillId="0" borderId="57" xfId="0" applyFont="1" applyBorder="1" applyAlignment="1">
      <alignment horizontal="center" vertical="center" wrapText="1"/>
    </xf>
    <xf numFmtId="3" fontId="25" fillId="5" borderId="58" xfId="0" applyNumberFormat="1" applyFont="1" applyFill="1" applyBorder="1" applyAlignment="1">
      <alignment horizontal="center" vertical="center"/>
    </xf>
    <xf numFmtId="0" fontId="26" fillId="2" borderId="1" xfId="0" applyFont="1" applyFill="1" applyBorder="1" applyAlignment="1">
      <alignment horizontal="center" vertical="center"/>
    </xf>
    <xf numFmtId="2" fontId="27" fillId="6" borderId="26" xfId="0" applyNumberFormat="1" applyFont="1" applyFill="1" applyBorder="1" applyAlignment="1">
      <alignment horizontal="center" vertical="center"/>
    </xf>
    <xf numFmtId="0" fontId="3" fillId="2" borderId="1" xfId="0" applyFont="1" applyFill="1" applyBorder="1" applyAlignment="1">
      <alignment vertical="center" wrapText="1"/>
    </xf>
    <xf numFmtId="0" fontId="29" fillId="2" borderId="1" xfId="0" applyFont="1" applyFill="1" applyBorder="1" applyAlignment="1">
      <alignment horizontal="center" vertical="center"/>
    </xf>
    <xf numFmtId="0" fontId="24" fillId="0" borderId="26" xfId="0" applyFont="1" applyBorder="1" applyAlignment="1">
      <alignment horizontal="center" vertical="center"/>
    </xf>
    <xf numFmtId="4" fontId="30" fillId="5" borderId="26" xfId="0" applyNumberFormat="1" applyFont="1" applyFill="1" applyBorder="1" applyAlignment="1">
      <alignment horizontal="center" vertical="center"/>
    </xf>
    <xf numFmtId="2" fontId="31" fillId="2" borderId="1" xfId="0" applyNumberFormat="1" applyFont="1" applyFill="1" applyBorder="1" applyAlignment="1">
      <alignment horizontal="center" vertical="center" wrapText="1"/>
    </xf>
    <xf numFmtId="0" fontId="19" fillId="2" borderId="35" xfId="0" applyFont="1" applyFill="1" applyBorder="1"/>
    <xf numFmtId="2" fontId="3" fillId="2" borderId="1" xfId="0" applyNumberFormat="1" applyFont="1" applyFill="1" applyBorder="1" applyAlignment="1">
      <alignment vertical="center"/>
    </xf>
    <xf numFmtId="0" fontId="24" fillId="0" borderId="26" xfId="0" applyFont="1" applyBorder="1" applyAlignment="1">
      <alignment horizontal="center" vertical="center" wrapText="1"/>
    </xf>
    <xf numFmtId="2" fontId="30" fillId="5" borderId="26" xfId="0" applyNumberFormat="1" applyFont="1" applyFill="1" applyBorder="1" applyAlignment="1">
      <alignment horizontal="center" vertical="center"/>
    </xf>
    <xf numFmtId="169" fontId="26" fillId="2" borderId="1" xfId="0" applyNumberFormat="1" applyFont="1" applyFill="1" applyBorder="1" applyAlignment="1">
      <alignment vertical="center"/>
    </xf>
    <xf numFmtId="0" fontId="19" fillId="2" borderId="56" xfId="0" applyFont="1" applyFill="1" applyBorder="1" applyAlignment="1">
      <alignment vertical="center"/>
    </xf>
    <xf numFmtId="0" fontId="19" fillId="2" borderId="1" xfId="0" applyFont="1" applyFill="1" applyBorder="1" applyAlignment="1">
      <alignment vertical="center"/>
    </xf>
    <xf numFmtId="170" fontId="19" fillId="2" borderId="1" xfId="0" applyNumberFormat="1" applyFont="1" applyFill="1" applyBorder="1" applyAlignment="1">
      <alignment horizontal="center" vertical="center"/>
    </xf>
    <xf numFmtId="0" fontId="19" fillId="2" borderId="1" xfId="0" applyFont="1" applyFill="1" applyBorder="1" applyAlignment="1">
      <alignment horizontal="center" vertical="center"/>
    </xf>
    <xf numFmtId="39" fontId="19" fillId="2" borderId="1" xfId="0" applyNumberFormat="1" applyFont="1" applyFill="1" applyBorder="1" applyAlignment="1">
      <alignment horizontal="center" vertical="center"/>
    </xf>
    <xf numFmtId="0" fontId="23" fillId="2" borderId="1" xfId="0" applyFont="1" applyFill="1" applyBorder="1" applyAlignment="1">
      <alignment horizontal="center" vertical="center"/>
    </xf>
    <xf numFmtId="1" fontId="17" fillId="2" borderId="1" xfId="0" applyNumberFormat="1" applyFont="1" applyFill="1" applyBorder="1" applyAlignment="1">
      <alignment vertical="center" wrapText="1"/>
    </xf>
    <xf numFmtId="0" fontId="19" fillId="0" borderId="0" xfId="0" applyFont="1" applyAlignment="1">
      <alignment wrapText="1"/>
    </xf>
    <xf numFmtId="10" fontId="32" fillId="0" borderId="0" xfId="0" applyNumberFormat="1" applyFont="1"/>
    <xf numFmtId="0" fontId="32" fillId="0" borderId="0" xfId="0" applyFont="1"/>
    <xf numFmtId="0" fontId="18" fillId="2" borderId="1" xfId="0" applyFont="1" applyFill="1" applyBorder="1" applyAlignment="1">
      <alignment horizontal="left" vertical="center" wrapText="1"/>
    </xf>
    <xf numFmtId="0" fontId="18" fillId="4" borderId="65" xfId="0" applyFont="1" applyFill="1" applyBorder="1" applyAlignment="1">
      <alignment horizontal="center" vertical="center" wrapText="1"/>
    </xf>
    <xf numFmtId="0" fontId="18" fillId="4" borderId="20" xfId="0" applyFont="1" applyFill="1" applyBorder="1" applyAlignment="1">
      <alignment horizontal="center" vertical="center" wrapText="1"/>
    </xf>
    <xf numFmtId="0" fontId="18" fillId="0" borderId="0" xfId="0" applyFont="1" applyAlignment="1">
      <alignment horizontal="center" vertical="center"/>
    </xf>
    <xf numFmtId="171" fontId="19" fillId="5" borderId="68" xfId="0" applyNumberFormat="1" applyFont="1" applyFill="1" applyBorder="1" applyAlignment="1">
      <alignment vertical="center"/>
    </xf>
    <xf numFmtId="171" fontId="19" fillId="0" borderId="51" xfId="0" applyNumberFormat="1" applyFont="1" applyBorder="1" applyAlignment="1">
      <alignment vertical="center"/>
    </xf>
    <xf numFmtId="171" fontId="19" fillId="5" borderId="51" xfId="0" applyNumberFormat="1" applyFont="1" applyFill="1" applyBorder="1" applyAlignment="1">
      <alignment vertical="center"/>
    </xf>
    <xf numFmtId="9" fontId="19" fillId="5" borderId="51" xfId="0" applyNumberFormat="1" applyFont="1" applyFill="1" applyBorder="1" applyAlignment="1">
      <alignment horizontal="center" vertical="center"/>
    </xf>
    <xf numFmtId="0" fontId="19" fillId="0" borderId="71" xfId="0" applyFont="1" applyBorder="1"/>
    <xf numFmtId="0" fontId="19" fillId="0" borderId="72" xfId="0" applyFont="1" applyBorder="1"/>
    <xf numFmtId="10" fontId="32" fillId="0" borderId="72" xfId="0" applyNumberFormat="1" applyFont="1" applyBorder="1"/>
    <xf numFmtId="0" fontId="32" fillId="0" borderId="72" xfId="0" applyFont="1" applyBorder="1"/>
    <xf numFmtId="0" fontId="18" fillId="0" borderId="72" xfId="0" applyFont="1" applyBorder="1"/>
    <xf numFmtId="0" fontId="18" fillId="0" borderId="72" xfId="0" applyFont="1" applyBorder="1" applyAlignment="1">
      <alignment vertical="center" wrapText="1"/>
    </xf>
    <xf numFmtId="0" fontId="18" fillId="0" borderId="73" xfId="0" applyFont="1" applyBorder="1" applyAlignment="1">
      <alignment vertical="center" wrapText="1"/>
    </xf>
    <xf numFmtId="0" fontId="18" fillId="0" borderId="0" xfId="0" applyFont="1"/>
    <xf numFmtId="0" fontId="18" fillId="0" borderId="0" xfId="0" applyFont="1" applyAlignment="1">
      <alignment horizontal="center" wrapText="1"/>
    </xf>
    <xf numFmtId="0" fontId="18" fillId="0" borderId="0" xfId="0" applyFont="1" applyAlignment="1">
      <alignment vertical="center" wrapText="1"/>
    </xf>
    <xf numFmtId="0" fontId="15" fillId="0" borderId="61" xfId="0" applyFont="1" applyBorder="1"/>
    <xf numFmtId="0" fontId="35" fillId="0" borderId="0" xfId="0" applyFont="1" applyAlignment="1">
      <alignment horizontal="center"/>
    </xf>
    <xf numFmtId="169" fontId="15" fillId="0" borderId="18" xfId="0" applyNumberFormat="1" applyFont="1" applyBorder="1" applyAlignment="1">
      <alignment horizontal="center" vertical="center" wrapText="1"/>
    </xf>
    <xf numFmtId="0" fontId="6" fillId="2" borderId="2" xfId="0" applyFont="1" applyFill="1" applyBorder="1" applyAlignment="1">
      <alignment horizontal="left" vertical="center" wrapText="1"/>
    </xf>
    <xf numFmtId="0" fontId="4" fillId="0" borderId="4" xfId="0" applyFont="1" applyBorder="1"/>
    <xf numFmtId="0" fontId="33" fillId="2" borderId="2" xfId="0" applyFont="1" applyFill="1" applyBorder="1" applyAlignment="1">
      <alignment horizontal="left" vertical="center" wrapText="1"/>
    </xf>
    <xf numFmtId="0" fontId="4" fillId="0" borderId="3" xfId="0" applyFont="1" applyBorder="1"/>
    <xf numFmtId="0" fontId="7" fillId="4" borderId="27" xfId="0" applyFont="1" applyFill="1" applyBorder="1" applyAlignment="1">
      <alignment horizontal="right" vertical="center"/>
    </xf>
    <xf numFmtId="0" fontId="4" fillId="0" borderId="28" xfId="0" applyFont="1" applyBorder="1"/>
    <xf numFmtId="0" fontId="8" fillId="7" borderId="14" xfId="0" applyFont="1" applyFill="1" applyBorder="1" applyAlignment="1">
      <alignment horizontal="center" vertical="center"/>
    </xf>
    <xf numFmtId="0" fontId="4" fillId="0" borderId="16" xfId="0" applyFont="1" applyBorder="1"/>
    <xf numFmtId="0" fontId="9" fillId="3" borderId="14" xfId="0" applyFont="1" applyFill="1" applyBorder="1" applyAlignment="1">
      <alignment horizontal="center" vertical="center"/>
    </xf>
    <xf numFmtId="0" fontId="4" fillId="0" borderId="15" xfId="0" applyFont="1" applyBorder="1"/>
    <xf numFmtId="0" fontId="6" fillId="2" borderId="22" xfId="0" applyFont="1" applyFill="1" applyBorder="1" applyAlignment="1">
      <alignment horizontal="left" vertical="center" wrapText="1"/>
    </xf>
    <xf numFmtId="0" fontId="4" fillId="0" borderId="23" xfId="0" applyFont="1" applyBorder="1"/>
    <xf numFmtId="0" fontId="4" fillId="0" borderId="24" xfId="0" applyFont="1" applyBorder="1"/>
    <xf numFmtId="0" fontId="7" fillId="4" borderId="14" xfId="0" applyFont="1" applyFill="1" applyBorder="1" applyAlignment="1">
      <alignment horizontal="right" vertical="center"/>
    </xf>
    <xf numFmtId="0" fontId="4" fillId="0" borderId="25" xfId="0" applyFont="1" applyBorder="1"/>
    <xf numFmtId="0" fontId="7" fillId="0" borderId="0" xfId="0" applyFont="1" applyAlignment="1">
      <alignment horizontal="center" vertical="center"/>
    </xf>
    <xf numFmtId="0" fontId="0" fillId="0" borderId="0" xfId="0"/>
    <xf numFmtId="0" fontId="34" fillId="2" borderId="2" xfId="0" applyFont="1" applyFill="1" applyBorder="1" applyAlignment="1">
      <alignment horizontal="center" wrapText="1"/>
    </xf>
    <xf numFmtId="0" fontId="5" fillId="2" borderId="5" xfId="0" applyFont="1" applyFill="1" applyBorder="1" applyAlignment="1">
      <alignment horizontal="center" vertical="center" wrapText="1"/>
    </xf>
    <xf numFmtId="0" fontId="4" fillId="0" borderId="6" xfId="0" applyFont="1" applyBorder="1"/>
    <xf numFmtId="0" fontId="4" fillId="0" borderId="7" xfId="0" applyFont="1" applyBorder="1"/>
    <xf numFmtId="0" fontId="4" fillId="0" borderId="8" xfId="0" applyFont="1" applyBorder="1"/>
    <xf numFmtId="0" fontId="4" fillId="0" borderId="9" xfId="0" applyFont="1" applyBorder="1"/>
    <xf numFmtId="0" fontId="4" fillId="0" borderId="10" xfId="0" applyFont="1" applyBorder="1"/>
    <xf numFmtId="0" fontId="4" fillId="0" borderId="11" xfId="0" applyFont="1" applyBorder="1"/>
    <xf numFmtId="0" fontId="4" fillId="0" borderId="12" xfId="0" applyFont="1" applyBorder="1"/>
    <xf numFmtId="0" fontId="3" fillId="2" borderId="5" xfId="0" applyFont="1" applyFill="1" applyBorder="1" applyAlignment="1">
      <alignment horizontal="center" vertical="center" wrapText="1"/>
    </xf>
    <xf numFmtId="0" fontId="3" fillId="0" borderId="61" xfId="0" applyFont="1" applyBorder="1" applyAlignment="1">
      <alignment horizontal="left"/>
    </xf>
    <xf numFmtId="0" fontId="19" fillId="0" borderId="32" xfId="0" applyFont="1" applyBorder="1" applyAlignment="1">
      <alignment horizontal="center"/>
    </xf>
    <xf numFmtId="0" fontId="18" fillId="5" borderId="69" xfId="0" applyFont="1" applyFill="1" applyBorder="1" applyAlignment="1">
      <alignment horizontal="center" vertical="center"/>
    </xf>
    <xf numFmtId="0" fontId="4" fillId="0" borderId="70" xfId="0" applyFont="1" applyBorder="1"/>
    <xf numFmtId="0" fontId="18" fillId="0" borderId="32" xfId="0" applyFont="1" applyBorder="1" applyAlignment="1">
      <alignment horizontal="center" vertical="center" wrapText="1"/>
    </xf>
    <xf numFmtId="0" fontId="3" fillId="4" borderId="38" xfId="0" applyFont="1" applyFill="1" applyBorder="1" applyAlignment="1">
      <alignment horizontal="center" vertical="center" wrapText="1"/>
    </xf>
    <xf numFmtId="0" fontId="4" fillId="0" borderId="40" xfId="0" applyFont="1" applyBorder="1"/>
    <xf numFmtId="0" fontId="3" fillId="4" borderId="38" xfId="0" applyFont="1" applyFill="1" applyBorder="1" applyAlignment="1">
      <alignment horizontal="center" vertical="center"/>
    </xf>
    <xf numFmtId="0" fontId="21" fillId="4" borderId="38" xfId="0" applyFont="1" applyFill="1" applyBorder="1" applyAlignment="1">
      <alignment horizontal="center" vertical="center" wrapText="1"/>
    </xf>
    <xf numFmtId="2" fontId="3" fillId="0" borderId="39" xfId="0" applyNumberFormat="1" applyFont="1" applyBorder="1" applyAlignment="1">
      <alignment horizontal="center" vertical="center"/>
    </xf>
    <xf numFmtId="0" fontId="4" fillId="0" borderId="50" xfId="0" applyFont="1" applyBorder="1"/>
    <xf numFmtId="0" fontId="4" fillId="0" borderId="53" xfId="0" applyFont="1" applyBorder="1"/>
    <xf numFmtId="0" fontId="3" fillId="0" borderId="34" xfId="0" applyFont="1" applyBorder="1" applyAlignment="1">
      <alignment horizontal="left" vertical="center" wrapText="1"/>
    </xf>
    <xf numFmtId="0" fontId="30" fillId="4" borderId="59" xfId="0" applyFont="1" applyFill="1" applyBorder="1" applyAlignment="1">
      <alignment horizontal="center" vertical="center"/>
    </xf>
    <xf numFmtId="0" fontId="4" fillId="0" borderId="60" xfId="0" applyFont="1" applyBorder="1"/>
    <xf numFmtId="0" fontId="18" fillId="0" borderId="32" xfId="0" applyFont="1" applyBorder="1" applyAlignment="1">
      <alignment horizontal="center" wrapText="1"/>
    </xf>
    <xf numFmtId="0" fontId="18" fillId="4" borderId="66" xfId="0" applyFont="1" applyFill="1" applyBorder="1" applyAlignment="1">
      <alignment horizontal="center" vertical="center" wrapText="1"/>
    </xf>
    <xf numFmtId="0" fontId="4" fillId="0" borderId="67" xfId="0" applyFont="1" applyBorder="1"/>
    <xf numFmtId="0" fontId="28" fillId="4" borderId="14" xfId="0" applyFont="1" applyFill="1" applyBorder="1" applyAlignment="1">
      <alignment horizontal="center" vertical="center"/>
    </xf>
    <xf numFmtId="0" fontId="18" fillId="0" borderId="61" xfId="0" applyFont="1" applyBorder="1" applyAlignment="1">
      <alignment horizontal="center" vertical="center" wrapText="1"/>
    </xf>
    <xf numFmtId="0" fontId="4" fillId="0" borderId="13" xfId="0" applyFont="1" applyBorder="1"/>
    <xf numFmtId="0" fontId="4" fillId="0" borderId="61" xfId="0" applyFont="1" applyBorder="1"/>
    <xf numFmtId="0" fontId="4" fillId="0" borderId="62" xfId="0" applyFont="1" applyBorder="1"/>
    <xf numFmtId="0" fontId="4" fillId="0" borderId="63" xfId="0" applyFont="1" applyBorder="1"/>
    <xf numFmtId="0" fontId="4" fillId="0" borderId="64" xfId="0" applyFont="1" applyBorder="1"/>
    <xf numFmtId="0" fontId="3" fillId="11" borderId="38" xfId="0" applyFont="1" applyFill="1" applyBorder="1" applyAlignment="1">
      <alignment horizontal="center" vertical="center" wrapText="1"/>
    </xf>
    <xf numFmtId="0" fontId="4" fillId="0" borderId="41" xfId="0" applyFont="1" applyBorder="1"/>
    <xf numFmtId="0" fontId="3" fillId="0" borderId="14" xfId="0" applyFont="1" applyBorder="1" applyAlignment="1">
      <alignment horizontal="center" vertical="center"/>
    </xf>
    <xf numFmtId="0" fontId="3" fillId="10" borderId="34" xfId="0" applyFont="1" applyFill="1" applyBorder="1" applyAlignment="1">
      <alignment horizontal="center" vertical="center"/>
    </xf>
    <xf numFmtId="0" fontId="3" fillId="10" borderId="25" xfId="0" applyFont="1" applyFill="1" applyBorder="1" applyAlignment="1">
      <alignment horizontal="center" vertical="center"/>
    </xf>
    <xf numFmtId="0" fontId="3" fillId="10" borderId="16" xfId="0" applyFont="1" applyFill="1" applyBorder="1" applyAlignment="1">
      <alignment horizontal="center" vertical="center"/>
    </xf>
    <xf numFmtId="0" fontId="3" fillId="4" borderId="39" xfId="0" applyFont="1" applyFill="1" applyBorder="1" applyAlignment="1">
      <alignment horizontal="center" vertical="center" wrapText="1"/>
    </xf>
    <xf numFmtId="0" fontId="4" fillId="0" borderId="42" xfId="0" applyFont="1" applyBorder="1"/>
    <xf numFmtId="0" fontId="22" fillId="12" borderId="38" xfId="0" applyFont="1" applyFill="1" applyBorder="1" applyAlignment="1">
      <alignment horizontal="center" vertical="center" wrapText="1"/>
    </xf>
    <xf numFmtId="0" fontId="3" fillId="4" borderId="38" xfId="0" applyFont="1" applyFill="1" applyBorder="1" applyAlignment="1">
      <alignment horizontal="left" vertical="center" wrapText="1"/>
    </xf>
    <xf numFmtId="0" fontId="15" fillId="0" borderId="32" xfId="0" applyFont="1" applyBorder="1" applyAlignment="1">
      <alignment horizontal="center"/>
    </xf>
    <xf numFmtId="0" fontId="4" fillId="0" borderId="33" xfId="0" applyFont="1" applyBorder="1"/>
    <xf numFmtId="49" fontId="17" fillId="4" borderId="34" xfId="0" applyNumberFormat="1" applyFont="1" applyFill="1" applyBorder="1" applyAlignment="1">
      <alignment horizontal="center" vertical="center" wrapText="1"/>
    </xf>
    <xf numFmtId="0" fontId="18" fillId="8" borderId="14" xfId="0" applyFont="1" applyFill="1" applyBorder="1" applyAlignment="1">
      <alignment horizontal="center" vertical="center"/>
    </xf>
    <xf numFmtId="0" fontId="3" fillId="0" borderId="30" xfId="0" applyFont="1" applyBorder="1" applyAlignment="1">
      <alignment horizontal="center" vertical="center" wrapText="1"/>
    </xf>
    <xf numFmtId="0" fontId="4" fillId="0" borderId="30" xfId="0" applyFont="1" applyBorder="1"/>
    <xf numFmtId="0" fontId="15" fillId="0" borderId="30"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5" fillId="0" borderId="0" xfId="0" applyFont="1" applyAlignment="1">
      <alignment horizontal="left" vertical="center" wrapText="1"/>
    </xf>
  </cellXfs>
  <cellStyles count="7">
    <cellStyle name="Currency 4 2" xfId="6" xr:uid="{66237F1B-F2AF-426F-A093-102201B66F0C}"/>
    <cellStyle name="Moneda 2" xfId="2" xr:uid="{81BE0518-D3EA-4653-A9C1-1741B87F49D8}"/>
    <cellStyle name="Normal" xfId="0" builtinId="0"/>
    <cellStyle name="Normal 2" xfId="3" xr:uid="{5EC244F4-CC8E-4750-84F1-00B2606CB181}"/>
    <cellStyle name="Normal 2 2" xfId="4" xr:uid="{5784BA85-F6BC-47B3-88CD-9718FD7B3CFE}"/>
    <cellStyle name="Normal 3" xfId="1" xr:uid="{62D8AEFC-CF06-4C23-A63B-58FA9FE883AB}"/>
    <cellStyle name="Porcentual 2" xfId="5" xr:uid="{B86D5F49-E0F4-406D-9C1C-168F2421B9EF}"/>
  </cellStyles>
  <dxfs count="26">
    <dxf>
      <font>
        <color theme="1"/>
      </font>
      <fill>
        <patternFill patternType="solid">
          <fgColor rgb="FFBDD6EE"/>
          <bgColor rgb="FFBDD6E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3">
    <tableStyle name="TABLA DE SMMLV AÑO-style" pivot="0" count="3" xr9:uid="{00000000-0011-0000-FFFF-FFFF00000000}">
      <tableStyleElement type="headerRow" dxfId="25"/>
      <tableStyleElement type="firstRowStripe" dxfId="24"/>
      <tableStyleElement type="secondRowStripe" dxfId="23"/>
    </tableStyle>
    <tableStyle name="TABLA DE SMMLV AÑO-style 2" pivot="0" count="3" xr9:uid="{00000000-0011-0000-FFFF-FFFF01000000}">
      <tableStyleElement type="headerRow" dxfId="22"/>
      <tableStyleElement type="firstRowStripe" dxfId="21"/>
      <tableStyleElement type="secondRowStripe" dxfId="20"/>
    </tableStyle>
    <tableStyle name="TABLA DE SMMLV AÑO-style 3" pivot="0" count="3" xr9:uid="{00000000-0011-0000-FFFF-FFFF02000000}">
      <tableStyleElement type="headerRow" dxfId="19"/>
      <tableStyleElement type="firstRowStripe" dxfId="18"/>
      <tableStyleElement type="secondRowStripe"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E1:E3">
  <tableColumns count="1">
    <tableColumn id="1" xr3:uid="{00000000-0010-0000-0000-000001000000}" name="LOTES OFERTADOS"/>
  </tableColumns>
  <tableStyleInfo name="TABLA DE SMMLV AÑO-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G1:G3">
  <tableColumns count="1">
    <tableColumn id="1" xr3:uid="{00000000-0010-0000-0100-000001000000}" name="TIPO PROPONENTE"/>
  </tableColumns>
  <tableStyleInfo name="TABLA DE SMMLV AÑO-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I1:I3">
  <tableColumns count="1">
    <tableColumn id="1" xr3:uid="{00000000-0010-0000-0200-000001000000}" name="TABLA"/>
  </tableColumns>
  <tableStyleInfo name="TABLA DE SMMLV AÑO-style 3"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00"/>
  <sheetViews>
    <sheetView workbookViewId="0"/>
  </sheetViews>
  <sheetFormatPr baseColWidth="10" defaultColWidth="14.42578125" defaultRowHeight="15" customHeight="1" x14ac:dyDescent="0.25"/>
  <cols>
    <col min="1" max="1" width="12.42578125" customWidth="1"/>
    <col min="2" max="2" width="17.42578125" customWidth="1"/>
    <col min="3" max="4" width="10.7109375" customWidth="1"/>
    <col min="5" max="5" width="19.42578125" customWidth="1"/>
    <col min="6" max="6" width="10.7109375" customWidth="1"/>
    <col min="7" max="7" width="19.85546875" customWidth="1"/>
    <col min="8" max="8" width="10.7109375" customWidth="1"/>
    <col min="9" max="9" width="18.85546875" customWidth="1"/>
    <col min="10" max="26" width="10.7109375" customWidth="1"/>
  </cols>
  <sheetData>
    <row r="1" spans="1:9" x14ac:dyDescent="0.25">
      <c r="A1" s="1" t="s">
        <v>0</v>
      </c>
      <c r="B1" s="2" t="s">
        <v>1</v>
      </c>
      <c r="E1" s="2" t="s">
        <v>2</v>
      </c>
      <c r="G1" s="2" t="s">
        <v>3</v>
      </c>
      <c r="I1" s="2" t="s">
        <v>4</v>
      </c>
    </row>
    <row r="2" spans="1:9" x14ac:dyDescent="0.25">
      <c r="A2" s="1">
        <v>1980</v>
      </c>
      <c r="B2" s="3">
        <v>4500</v>
      </c>
      <c r="E2" s="2" t="s">
        <v>5</v>
      </c>
      <c r="G2" s="2" t="s">
        <v>6</v>
      </c>
      <c r="I2" s="2" t="s">
        <v>7</v>
      </c>
    </row>
    <row r="3" spans="1:9" x14ac:dyDescent="0.25">
      <c r="A3" s="1">
        <v>1981</v>
      </c>
      <c r="B3" s="3">
        <v>5700</v>
      </c>
      <c r="E3" s="2" t="s">
        <v>8</v>
      </c>
      <c r="G3" s="2" t="s">
        <v>9</v>
      </c>
      <c r="I3" s="2" t="s">
        <v>10</v>
      </c>
    </row>
    <row r="4" spans="1:9" x14ac:dyDescent="0.25">
      <c r="A4" s="1">
        <v>1982</v>
      </c>
      <c r="B4" s="3">
        <v>7410</v>
      </c>
    </row>
    <row r="5" spans="1:9" x14ac:dyDescent="0.25">
      <c r="A5" s="1">
        <v>1983</v>
      </c>
      <c r="B5" s="3">
        <v>9261</v>
      </c>
    </row>
    <row r="6" spans="1:9" x14ac:dyDescent="0.25">
      <c r="A6" s="1">
        <v>1984</v>
      </c>
      <c r="B6" s="3">
        <v>11298</v>
      </c>
    </row>
    <row r="7" spans="1:9" x14ac:dyDescent="0.25">
      <c r="A7" s="1">
        <v>1985</v>
      </c>
      <c r="B7" s="3">
        <v>13558</v>
      </c>
    </row>
    <row r="8" spans="1:9" x14ac:dyDescent="0.25">
      <c r="A8" s="1">
        <v>1986</v>
      </c>
      <c r="B8" s="3">
        <v>16810</v>
      </c>
    </row>
    <row r="9" spans="1:9" x14ac:dyDescent="0.25">
      <c r="A9" s="1">
        <v>1987</v>
      </c>
      <c r="B9" s="3">
        <v>20510</v>
      </c>
    </row>
    <row r="10" spans="1:9" x14ac:dyDescent="0.25">
      <c r="A10" s="1">
        <v>1988</v>
      </c>
      <c r="B10" s="3">
        <v>25637</v>
      </c>
    </row>
    <row r="11" spans="1:9" x14ac:dyDescent="0.25">
      <c r="A11" s="1">
        <v>1989</v>
      </c>
      <c r="B11" s="3">
        <v>32560</v>
      </c>
    </row>
    <row r="12" spans="1:9" x14ac:dyDescent="0.25">
      <c r="A12" s="1">
        <v>1990</v>
      </c>
      <c r="B12" s="3">
        <v>41025</v>
      </c>
    </row>
    <row r="13" spans="1:9" x14ac:dyDescent="0.25">
      <c r="A13" s="1">
        <v>1991</v>
      </c>
      <c r="B13" s="3">
        <v>51716</v>
      </c>
    </row>
    <row r="14" spans="1:9" x14ac:dyDescent="0.25">
      <c r="A14" s="1">
        <v>1992</v>
      </c>
      <c r="B14" s="3">
        <v>65190</v>
      </c>
    </row>
    <row r="15" spans="1:9" x14ac:dyDescent="0.25">
      <c r="A15" s="1">
        <v>1993</v>
      </c>
      <c r="B15" s="3">
        <v>81510</v>
      </c>
    </row>
    <row r="16" spans="1:9" x14ac:dyDescent="0.25">
      <c r="A16" s="1">
        <v>1994</v>
      </c>
      <c r="B16" s="3">
        <v>98700</v>
      </c>
    </row>
    <row r="17" spans="1:2" x14ac:dyDescent="0.25">
      <c r="A17" s="1">
        <v>1995</v>
      </c>
      <c r="B17" s="3">
        <v>118934</v>
      </c>
    </row>
    <row r="18" spans="1:2" x14ac:dyDescent="0.25">
      <c r="A18" s="1">
        <v>1996</v>
      </c>
      <c r="B18" s="3">
        <v>142125</v>
      </c>
    </row>
    <row r="19" spans="1:2" x14ac:dyDescent="0.25">
      <c r="A19" s="1">
        <v>1997</v>
      </c>
      <c r="B19" s="3">
        <v>172005</v>
      </c>
    </row>
    <row r="20" spans="1:2" x14ac:dyDescent="0.25">
      <c r="A20" s="1">
        <v>1998</v>
      </c>
      <c r="B20" s="3">
        <v>203826</v>
      </c>
    </row>
    <row r="21" spans="1:2" ht="15.75" customHeight="1" x14ac:dyDescent="0.25">
      <c r="A21" s="1">
        <v>1999</v>
      </c>
      <c r="B21" s="3">
        <v>236460</v>
      </c>
    </row>
    <row r="22" spans="1:2" ht="15.75" customHeight="1" x14ac:dyDescent="0.25">
      <c r="A22" s="1">
        <v>2000</v>
      </c>
      <c r="B22" s="3">
        <v>260100</v>
      </c>
    </row>
    <row r="23" spans="1:2" ht="15.75" customHeight="1" x14ac:dyDescent="0.25">
      <c r="A23" s="1">
        <v>2001</v>
      </c>
      <c r="B23" s="3">
        <v>286000</v>
      </c>
    </row>
    <row r="24" spans="1:2" ht="15.75" customHeight="1" x14ac:dyDescent="0.25">
      <c r="A24" s="1">
        <v>2002</v>
      </c>
      <c r="B24" s="3">
        <v>309000</v>
      </c>
    </row>
    <row r="25" spans="1:2" ht="15.75" customHeight="1" x14ac:dyDescent="0.25">
      <c r="A25" s="1">
        <v>2003</v>
      </c>
      <c r="B25" s="3">
        <v>332000</v>
      </c>
    </row>
    <row r="26" spans="1:2" ht="15.75" customHeight="1" x14ac:dyDescent="0.25">
      <c r="A26" s="1">
        <v>2004</v>
      </c>
      <c r="B26" s="3">
        <v>358000</v>
      </c>
    </row>
    <row r="27" spans="1:2" ht="15.75" customHeight="1" x14ac:dyDescent="0.25">
      <c r="A27" s="1">
        <v>2005</v>
      </c>
      <c r="B27" s="3">
        <v>381500</v>
      </c>
    </row>
    <row r="28" spans="1:2" ht="15.75" customHeight="1" x14ac:dyDescent="0.25">
      <c r="A28" s="1">
        <v>2006</v>
      </c>
      <c r="B28" s="3">
        <v>408000</v>
      </c>
    </row>
    <row r="29" spans="1:2" ht="15.75" customHeight="1" x14ac:dyDescent="0.25">
      <c r="A29" s="1">
        <v>2007</v>
      </c>
      <c r="B29" s="3">
        <v>433700</v>
      </c>
    </row>
    <row r="30" spans="1:2" ht="15.75" customHeight="1" x14ac:dyDescent="0.25">
      <c r="A30" s="1">
        <v>2008</v>
      </c>
      <c r="B30" s="3">
        <v>461500</v>
      </c>
    </row>
    <row r="31" spans="1:2" ht="15.75" customHeight="1" x14ac:dyDescent="0.25">
      <c r="A31" s="1">
        <v>2009</v>
      </c>
      <c r="B31" s="3">
        <v>496900</v>
      </c>
    </row>
    <row r="32" spans="1:2" ht="15.75" customHeight="1" x14ac:dyDescent="0.25">
      <c r="A32" s="1">
        <v>2010</v>
      </c>
      <c r="B32" s="3">
        <v>515000</v>
      </c>
    </row>
    <row r="33" spans="1:2" ht="15.75" customHeight="1" x14ac:dyDescent="0.25">
      <c r="A33" s="1">
        <v>2011</v>
      </c>
      <c r="B33" s="3">
        <v>535600</v>
      </c>
    </row>
    <row r="34" spans="1:2" ht="15.75" customHeight="1" x14ac:dyDescent="0.25">
      <c r="A34" s="1">
        <v>2012</v>
      </c>
      <c r="B34" s="3">
        <v>566700</v>
      </c>
    </row>
    <row r="35" spans="1:2" ht="15.75" customHeight="1" x14ac:dyDescent="0.25">
      <c r="A35" s="1">
        <v>2013</v>
      </c>
      <c r="B35" s="3">
        <v>589500</v>
      </c>
    </row>
    <row r="36" spans="1:2" ht="15.75" customHeight="1" x14ac:dyDescent="0.25">
      <c r="A36" s="1">
        <v>2014</v>
      </c>
      <c r="B36" s="3">
        <v>616000</v>
      </c>
    </row>
    <row r="37" spans="1:2" ht="15.75" customHeight="1" x14ac:dyDescent="0.25">
      <c r="A37" s="1">
        <v>2015</v>
      </c>
      <c r="B37" s="3">
        <v>644350</v>
      </c>
    </row>
    <row r="38" spans="1:2" ht="15.75" customHeight="1" x14ac:dyDescent="0.25">
      <c r="A38" s="1">
        <v>2016</v>
      </c>
      <c r="B38" s="3">
        <v>689454</v>
      </c>
    </row>
    <row r="39" spans="1:2" ht="15.75" customHeight="1" x14ac:dyDescent="0.25">
      <c r="A39" s="1">
        <v>2017</v>
      </c>
      <c r="B39" s="3">
        <v>737717</v>
      </c>
    </row>
    <row r="40" spans="1:2" ht="15.75" customHeight="1" x14ac:dyDescent="0.25">
      <c r="A40" s="1">
        <v>2018</v>
      </c>
      <c r="B40" s="3">
        <v>781242</v>
      </c>
    </row>
    <row r="41" spans="1:2" ht="15.75" customHeight="1" x14ac:dyDescent="0.25">
      <c r="A41" s="1">
        <v>2019</v>
      </c>
      <c r="B41" s="3">
        <v>828116</v>
      </c>
    </row>
    <row r="42" spans="1:2" ht="15.75" customHeight="1" x14ac:dyDescent="0.25">
      <c r="A42" s="1"/>
    </row>
    <row r="43" spans="1:2" ht="15.75" customHeight="1" x14ac:dyDescent="0.25">
      <c r="A43" s="1"/>
    </row>
    <row r="44" spans="1:2" ht="15.75" customHeight="1" x14ac:dyDescent="0.25">
      <c r="A44" s="1"/>
    </row>
    <row r="45" spans="1:2" ht="15.75" customHeight="1" x14ac:dyDescent="0.25">
      <c r="A45" s="1"/>
    </row>
    <row r="46" spans="1:2" ht="15.75" customHeight="1" x14ac:dyDescent="0.25">
      <c r="A46" s="1"/>
    </row>
    <row r="47" spans="1:2" ht="15.75" customHeight="1" x14ac:dyDescent="0.25">
      <c r="A47" s="1"/>
    </row>
    <row r="48" spans="1:2" ht="15.75" customHeight="1" x14ac:dyDescent="0.25">
      <c r="A48" s="1"/>
    </row>
    <row r="49" spans="1:1" ht="15.75" customHeight="1" x14ac:dyDescent="0.25">
      <c r="A49" s="1"/>
    </row>
    <row r="50" spans="1:1" ht="15.75" customHeight="1" x14ac:dyDescent="0.25">
      <c r="A50" s="1"/>
    </row>
    <row r="51" spans="1:1" ht="15.75" customHeight="1" x14ac:dyDescent="0.25">
      <c r="A51" s="1"/>
    </row>
    <row r="52" spans="1:1" ht="15.75" customHeight="1" x14ac:dyDescent="0.25">
      <c r="A52" s="1"/>
    </row>
    <row r="53" spans="1:1" ht="15.75" customHeight="1" x14ac:dyDescent="0.25">
      <c r="A53" s="1"/>
    </row>
    <row r="54" spans="1:1" ht="15.75" customHeight="1" x14ac:dyDescent="0.25">
      <c r="A54" s="1"/>
    </row>
    <row r="55" spans="1:1" ht="15.75" customHeight="1" x14ac:dyDescent="0.25">
      <c r="A55" s="1"/>
    </row>
    <row r="56" spans="1:1" ht="15.75" customHeight="1" x14ac:dyDescent="0.25">
      <c r="A56" s="1"/>
    </row>
    <row r="57" spans="1:1" ht="15.75" customHeight="1" x14ac:dyDescent="0.25">
      <c r="A57" s="1"/>
    </row>
    <row r="58" spans="1:1" ht="15.75" customHeight="1" x14ac:dyDescent="0.25">
      <c r="A58" s="1"/>
    </row>
    <row r="59" spans="1:1" ht="15.75" customHeight="1" x14ac:dyDescent="0.25">
      <c r="A59" s="1"/>
    </row>
    <row r="60" spans="1:1" ht="15.75" customHeight="1" x14ac:dyDescent="0.25">
      <c r="A60" s="1"/>
    </row>
    <row r="61" spans="1:1" ht="15.75" customHeight="1" x14ac:dyDescent="0.25">
      <c r="A61" s="1"/>
    </row>
    <row r="62" spans="1:1" ht="15.75" customHeight="1" x14ac:dyDescent="0.25">
      <c r="A62" s="1"/>
    </row>
    <row r="63" spans="1:1" ht="15.75" customHeight="1" x14ac:dyDescent="0.25">
      <c r="A63" s="1"/>
    </row>
    <row r="64" spans="1:1" ht="15.75" customHeight="1" x14ac:dyDescent="0.25">
      <c r="A64" s="1"/>
    </row>
    <row r="65" spans="1:1" ht="15.75" customHeight="1" x14ac:dyDescent="0.25">
      <c r="A65" s="1"/>
    </row>
    <row r="66" spans="1:1" ht="15.75" customHeight="1" x14ac:dyDescent="0.25">
      <c r="A66" s="1"/>
    </row>
    <row r="67" spans="1:1" ht="15.75" customHeight="1" x14ac:dyDescent="0.25">
      <c r="A67" s="1"/>
    </row>
    <row r="68" spans="1:1" ht="15.75" customHeight="1" x14ac:dyDescent="0.25">
      <c r="A68" s="1"/>
    </row>
    <row r="69" spans="1:1" ht="15.75" customHeight="1" x14ac:dyDescent="0.25">
      <c r="A69" s="1"/>
    </row>
    <row r="70" spans="1:1" ht="15.75" customHeight="1" x14ac:dyDescent="0.25">
      <c r="A70" s="1"/>
    </row>
    <row r="71" spans="1:1" ht="15.75" customHeight="1" x14ac:dyDescent="0.25">
      <c r="A71" s="1"/>
    </row>
    <row r="72" spans="1:1" ht="15.75" customHeight="1" x14ac:dyDescent="0.25">
      <c r="A72" s="1"/>
    </row>
    <row r="73" spans="1:1" ht="15.75" customHeight="1" x14ac:dyDescent="0.25">
      <c r="A73" s="1"/>
    </row>
    <row r="74" spans="1:1" ht="15.75" customHeight="1" x14ac:dyDescent="0.25">
      <c r="A74" s="1"/>
    </row>
    <row r="75" spans="1:1" ht="15.75" customHeight="1" x14ac:dyDescent="0.25">
      <c r="A75" s="1"/>
    </row>
    <row r="76" spans="1:1" ht="15.75" customHeight="1" x14ac:dyDescent="0.25">
      <c r="A76" s="1"/>
    </row>
    <row r="77" spans="1:1" ht="15.75" customHeight="1" x14ac:dyDescent="0.25">
      <c r="A77" s="1"/>
    </row>
    <row r="78" spans="1:1" ht="15.75" customHeight="1" x14ac:dyDescent="0.25">
      <c r="A78" s="1"/>
    </row>
    <row r="79" spans="1:1" ht="15.75" customHeight="1" x14ac:dyDescent="0.25">
      <c r="A79" s="1"/>
    </row>
    <row r="80" spans="1:1" ht="15.75" customHeight="1" x14ac:dyDescent="0.25">
      <c r="A80" s="1"/>
    </row>
    <row r="81" spans="1:1" ht="15.75" customHeight="1" x14ac:dyDescent="0.25">
      <c r="A81" s="1"/>
    </row>
    <row r="82" spans="1:1" ht="15.75" customHeight="1" x14ac:dyDescent="0.25">
      <c r="A82" s="1"/>
    </row>
    <row r="83" spans="1:1" ht="15.75" customHeight="1" x14ac:dyDescent="0.25">
      <c r="A83" s="1"/>
    </row>
    <row r="84" spans="1:1" ht="15.75" customHeight="1" x14ac:dyDescent="0.25">
      <c r="A84" s="1"/>
    </row>
    <row r="85" spans="1:1" ht="15.75" customHeight="1" x14ac:dyDescent="0.25">
      <c r="A85" s="1"/>
    </row>
    <row r="86" spans="1:1" ht="15.75" customHeight="1" x14ac:dyDescent="0.25">
      <c r="A86" s="1"/>
    </row>
    <row r="87" spans="1:1" ht="15.75" customHeight="1" x14ac:dyDescent="0.25">
      <c r="A87" s="1"/>
    </row>
    <row r="88" spans="1:1" ht="15.75" customHeight="1" x14ac:dyDescent="0.25">
      <c r="A88" s="1"/>
    </row>
    <row r="89" spans="1:1" ht="15.75" customHeight="1" x14ac:dyDescent="0.25">
      <c r="A89" s="1"/>
    </row>
    <row r="90" spans="1:1" ht="15.75" customHeight="1" x14ac:dyDescent="0.25">
      <c r="A90" s="1"/>
    </row>
    <row r="91" spans="1:1" ht="15.75" customHeight="1" x14ac:dyDescent="0.25">
      <c r="A91" s="1"/>
    </row>
    <row r="92" spans="1:1" ht="15.75" customHeight="1" x14ac:dyDescent="0.25">
      <c r="A92" s="1"/>
    </row>
    <row r="93" spans="1:1" ht="15.75" customHeight="1" x14ac:dyDescent="0.25">
      <c r="A93" s="1"/>
    </row>
    <row r="94" spans="1:1" ht="15.75" customHeight="1" x14ac:dyDescent="0.25">
      <c r="A94" s="1"/>
    </row>
    <row r="95" spans="1:1" ht="15.75" customHeight="1" x14ac:dyDescent="0.25">
      <c r="A95" s="1"/>
    </row>
    <row r="96" spans="1:1" ht="15.75" customHeight="1" x14ac:dyDescent="0.25">
      <c r="A96" s="1"/>
    </row>
    <row r="97" spans="1:1" ht="15.75" customHeight="1" x14ac:dyDescent="0.25">
      <c r="A97" s="1"/>
    </row>
    <row r="98" spans="1:1" ht="15.75" customHeight="1" x14ac:dyDescent="0.25">
      <c r="A98" s="1"/>
    </row>
    <row r="99" spans="1:1" ht="15.75" customHeight="1" x14ac:dyDescent="0.25">
      <c r="A99" s="1"/>
    </row>
    <row r="100" spans="1:1" ht="15.75" customHeight="1" x14ac:dyDescent="0.25">
      <c r="A100" s="1"/>
    </row>
    <row r="101" spans="1:1" ht="15.75" customHeight="1" x14ac:dyDescent="0.25">
      <c r="A101" s="1"/>
    </row>
    <row r="102" spans="1:1" ht="15.75" customHeight="1" x14ac:dyDescent="0.25">
      <c r="A102" s="1"/>
    </row>
    <row r="103" spans="1:1" ht="15.75" customHeight="1" x14ac:dyDescent="0.25">
      <c r="A103" s="1"/>
    </row>
    <row r="104" spans="1:1" ht="15.75" customHeight="1" x14ac:dyDescent="0.25">
      <c r="A104" s="1"/>
    </row>
    <row r="105" spans="1:1" ht="15.75" customHeight="1" x14ac:dyDescent="0.25">
      <c r="A105" s="1"/>
    </row>
    <row r="106" spans="1:1" ht="15.75" customHeight="1" x14ac:dyDescent="0.25">
      <c r="A106" s="1"/>
    </row>
    <row r="107" spans="1:1" ht="15.75" customHeight="1" x14ac:dyDescent="0.25">
      <c r="A107" s="1"/>
    </row>
    <row r="108" spans="1:1" ht="15.75" customHeight="1" x14ac:dyDescent="0.25">
      <c r="A108" s="1"/>
    </row>
    <row r="109" spans="1:1" ht="15.75" customHeight="1" x14ac:dyDescent="0.25">
      <c r="A109" s="1"/>
    </row>
    <row r="110" spans="1:1" ht="15.75" customHeight="1" x14ac:dyDescent="0.25">
      <c r="A110" s="1"/>
    </row>
    <row r="111" spans="1:1" ht="15.75" customHeight="1" x14ac:dyDescent="0.25">
      <c r="A111" s="1"/>
    </row>
    <row r="112" spans="1:1" ht="15.75" customHeight="1" x14ac:dyDescent="0.25">
      <c r="A112" s="1"/>
    </row>
    <row r="113" spans="1:1" ht="15.75" customHeight="1" x14ac:dyDescent="0.25">
      <c r="A113" s="1"/>
    </row>
    <row r="114" spans="1:1" ht="15.75" customHeight="1" x14ac:dyDescent="0.25">
      <c r="A114" s="1"/>
    </row>
    <row r="115" spans="1:1" ht="15.75" customHeight="1" x14ac:dyDescent="0.25">
      <c r="A115" s="1"/>
    </row>
    <row r="116" spans="1:1" ht="15.75" customHeight="1" x14ac:dyDescent="0.25">
      <c r="A116" s="1"/>
    </row>
    <row r="117" spans="1:1" ht="15.75" customHeight="1" x14ac:dyDescent="0.25">
      <c r="A117" s="1"/>
    </row>
    <row r="118" spans="1:1" ht="15.75" customHeight="1" x14ac:dyDescent="0.25">
      <c r="A118" s="1"/>
    </row>
    <row r="119" spans="1:1" ht="15.75" customHeight="1" x14ac:dyDescent="0.25">
      <c r="A119" s="1"/>
    </row>
    <row r="120" spans="1:1" ht="15.75" customHeight="1" x14ac:dyDescent="0.25">
      <c r="A120" s="1"/>
    </row>
    <row r="121" spans="1:1" ht="15.75" customHeight="1" x14ac:dyDescent="0.25">
      <c r="A121" s="1"/>
    </row>
    <row r="122" spans="1:1" ht="15.75" customHeight="1" x14ac:dyDescent="0.25">
      <c r="A122" s="1"/>
    </row>
    <row r="123" spans="1:1" ht="15.75" customHeight="1" x14ac:dyDescent="0.25">
      <c r="A123" s="1"/>
    </row>
    <row r="124" spans="1:1" ht="15.75" customHeight="1" x14ac:dyDescent="0.25">
      <c r="A124" s="1"/>
    </row>
    <row r="125" spans="1:1" ht="15.75" customHeight="1" x14ac:dyDescent="0.25">
      <c r="A125" s="1"/>
    </row>
    <row r="126" spans="1:1" ht="15.75" customHeight="1" x14ac:dyDescent="0.25">
      <c r="A126" s="1"/>
    </row>
    <row r="127" spans="1:1" ht="15.75" customHeight="1" x14ac:dyDescent="0.25">
      <c r="A127" s="1"/>
    </row>
    <row r="128" spans="1:1" ht="15.75" customHeight="1" x14ac:dyDescent="0.25">
      <c r="A128" s="1"/>
    </row>
    <row r="129" spans="1:1" ht="15.75" customHeight="1" x14ac:dyDescent="0.25">
      <c r="A129" s="1"/>
    </row>
    <row r="130" spans="1:1" ht="15.75" customHeight="1" x14ac:dyDescent="0.25">
      <c r="A130" s="1"/>
    </row>
    <row r="131" spans="1:1" ht="15.75" customHeight="1" x14ac:dyDescent="0.25">
      <c r="A131" s="1"/>
    </row>
    <row r="132" spans="1:1" ht="15.75" customHeight="1" x14ac:dyDescent="0.25">
      <c r="A132" s="1"/>
    </row>
    <row r="133" spans="1:1" ht="15.75" customHeight="1" x14ac:dyDescent="0.25">
      <c r="A133" s="1"/>
    </row>
    <row r="134" spans="1:1" ht="15.75" customHeight="1" x14ac:dyDescent="0.25">
      <c r="A134" s="1"/>
    </row>
    <row r="135" spans="1:1" ht="15.75" customHeight="1" x14ac:dyDescent="0.25">
      <c r="A135" s="1"/>
    </row>
    <row r="136" spans="1:1" ht="15.75" customHeight="1" x14ac:dyDescent="0.25">
      <c r="A136" s="1"/>
    </row>
    <row r="137" spans="1:1" ht="15.75" customHeight="1" x14ac:dyDescent="0.25">
      <c r="A137" s="1"/>
    </row>
    <row r="138" spans="1:1" ht="15.75" customHeight="1" x14ac:dyDescent="0.25">
      <c r="A138" s="1"/>
    </row>
    <row r="139" spans="1:1" ht="15.75" customHeight="1" x14ac:dyDescent="0.25">
      <c r="A139" s="1"/>
    </row>
    <row r="140" spans="1:1" ht="15.75" customHeight="1" x14ac:dyDescent="0.25">
      <c r="A140" s="1"/>
    </row>
    <row r="141" spans="1:1" ht="15.75" customHeight="1" x14ac:dyDescent="0.25">
      <c r="A141" s="1"/>
    </row>
    <row r="142" spans="1:1" ht="15.75" customHeight="1" x14ac:dyDescent="0.25">
      <c r="A142" s="1"/>
    </row>
    <row r="143" spans="1:1" ht="15.75" customHeight="1" x14ac:dyDescent="0.25">
      <c r="A143" s="1"/>
    </row>
    <row r="144" spans="1:1" ht="15.75" customHeight="1" x14ac:dyDescent="0.25">
      <c r="A144" s="1"/>
    </row>
    <row r="145" spans="1:1" ht="15.75" customHeight="1" x14ac:dyDescent="0.25">
      <c r="A145" s="1"/>
    </row>
    <row r="146" spans="1:1" ht="15.75" customHeight="1" x14ac:dyDescent="0.25">
      <c r="A146" s="1"/>
    </row>
    <row r="147" spans="1:1" ht="15.75" customHeight="1" x14ac:dyDescent="0.25">
      <c r="A147" s="1"/>
    </row>
    <row r="148" spans="1:1" ht="15.75" customHeight="1" x14ac:dyDescent="0.25">
      <c r="A148" s="1"/>
    </row>
    <row r="149" spans="1:1" ht="15.75" customHeight="1" x14ac:dyDescent="0.25">
      <c r="A149" s="1"/>
    </row>
    <row r="150" spans="1:1" ht="15.75" customHeight="1" x14ac:dyDescent="0.25">
      <c r="A150" s="1"/>
    </row>
    <row r="151" spans="1:1" ht="15.75" customHeight="1" x14ac:dyDescent="0.25">
      <c r="A151" s="1"/>
    </row>
    <row r="152" spans="1:1" ht="15.75" customHeight="1" x14ac:dyDescent="0.25">
      <c r="A152" s="1"/>
    </row>
    <row r="153" spans="1:1" ht="15.75" customHeight="1" x14ac:dyDescent="0.25">
      <c r="A153" s="1"/>
    </row>
    <row r="154" spans="1:1" ht="15.75" customHeight="1" x14ac:dyDescent="0.25">
      <c r="A154" s="1"/>
    </row>
    <row r="155" spans="1:1" ht="15.75" customHeight="1" x14ac:dyDescent="0.25">
      <c r="A155" s="1"/>
    </row>
    <row r="156" spans="1:1" ht="15.75" customHeight="1" x14ac:dyDescent="0.25">
      <c r="A156" s="1"/>
    </row>
    <row r="157" spans="1:1" ht="15.75" customHeight="1" x14ac:dyDescent="0.25">
      <c r="A157" s="1"/>
    </row>
    <row r="158" spans="1:1" ht="15.75" customHeight="1" x14ac:dyDescent="0.25">
      <c r="A158" s="1"/>
    </row>
    <row r="159" spans="1:1" ht="15.75" customHeight="1" x14ac:dyDescent="0.25">
      <c r="A159" s="1"/>
    </row>
    <row r="160" spans="1:1" ht="15.75" customHeight="1" x14ac:dyDescent="0.25">
      <c r="A160" s="1"/>
    </row>
    <row r="161" spans="1:1" ht="15.75" customHeight="1" x14ac:dyDescent="0.25">
      <c r="A161" s="1"/>
    </row>
    <row r="162" spans="1:1" ht="15.75" customHeight="1" x14ac:dyDescent="0.25">
      <c r="A162" s="1"/>
    </row>
    <row r="163" spans="1:1" ht="15.75" customHeight="1" x14ac:dyDescent="0.25">
      <c r="A163" s="1"/>
    </row>
    <row r="164" spans="1:1" ht="15.75" customHeight="1" x14ac:dyDescent="0.25">
      <c r="A164" s="1"/>
    </row>
    <row r="165" spans="1:1" ht="15.75" customHeight="1" x14ac:dyDescent="0.25">
      <c r="A165" s="1"/>
    </row>
    <row r="166" spans="1:1" ht="15.75" customHeight="1" x14ac:dyDescent="0.25">
      <c r="A166" s="1"/>
    </row>
    <row r="167" spans="1:1" ht="15.75" customHeight="1" x14ac:dyDescent="0.25">
      <c r="A167" s="1"/>
    </row>
    <row r="168" spans="1:1" ht="15.75" customHeight="1" x14ac:dyDescent="0.25">
      <c r="A168" s="1"/>
    </row>
    <row r="169" spans="1:1" ht="15.75" customHeight="1" x14ac:dyDescent="0.25">
      <c r="A169" s="1"/>
    </row>
    <row r="170" spans="1:1" ht="15.75" customHeight="1" x14ac:dyDescent="0.25">
      <c r="A170" s="1"/>
    </row>
    <row r="171" spans="1:1" ht="15.75" customHeight="1" x14ac:dyDescent="0.25">
      <c r="A171" s="1"/>
    </row>
    <row r="172" spans="1:1" ht="15.75" customHeight="1" x14ac:dyDescent="0.25">
      <c r="A172" s="1"/>
    </row>
    <row r="173" spans="1:1" ht="15.75" customHeight="1" x14ac:dyDescent="0.25">
      <c r="A173" s="1"/>
    </row>
    <row r="174" spans="1:1" ht="15.75" customHeight="1" x14ac:dyDescent="0.25">
      <c r="A174" s="1"/>
    </row>
    <row r="175" spans="1:1" ht="15.75" customHeight="1" x14ac:dyDescent="0.25">
      <c r="A175" s="1"/>
    </row>
    <row r="176" spans="1:1" ht="15.75" customHeight="1" x14ac:dyDescent="0.25">
      <c r="A176" s="1"/>
    </row>
    <row r="177" spans="1:1" ht="15.75" customHeight="1" x14ac:dyDescent="0.25">
      <c r="A177" s="1"/>
    </row>
    <row r="178" spans="1:1" ht="15.75" customHeight="1" x14ac:dyDescent="0.25">
      <c r="A178" s="1"/>
    </row>
    <row r="179" spans="1:1" ht="15.75" customHeight="1" x14ac:dyDescent="0.25">
      <c r="A179" s="1"/>
    </row>
    <row r="180" spans="1:1" ht="15.75" customHeight="1" x14ac:dyDescent="0.25">
      <c r="A180" s="1"/>
    </row>
    <row r="181" spans="1:1" ht="15.75" customHeight="1" x14ac:dyDescent="0.25">
      <c r="A181" s="1"/>
    </row>
    <row r="182" spans="1:1" ht="15.75" customHeight="1" x14ac:dyDescent="0.25">
      <c r="A182" s="1"/>
    </row>
    <row r="183" spans="1:1" ht="15.75" customHeight="1" x14ac:dyDescent="0.25">
      <c r="A183" s="1"/>
    </row>
    <row r="184" spans="1:1" ht="15.75" customHeight="1" x14ac:dyDescent="0.25">
      <c r="A184" s="1"/>
    </row>
    <row r="185" spans="1:1" ht="15.75" customHeight="1" x14ac:dyDescent="0.25">
      <c r="A185" s="1"/>
    </row>
    <row r="186" spans="1:1" ht="15.75" customHeight="1" x14ac:dyDescent="0.25">
      <c r="A186" s="1"/>
    </row>
    <row r="187" spans="1:1" ht="15.75" customHeight="1" x14ac:dyDescent="0.25">
      <c r="A187" s="1"/>
    </row>
    <row r="188" spans="1:1" ht="15.75" customHeight="1" x14ac:dyDescent="0.25">
      <c r="A188" s="1"/>
    </row>
    <row r="189" spans="1:1" ht="15.75" customHeight="1" x14ac:dyDescent="0.25">
      <c r="A189" s="1"/>
    </row>
    <row r="190" spans="1:1" ht="15.75" customHeight="1" x14ac:dyDescent="0.25">
      <c r="A190" s="1"/>
    </row>
    <row r="191" spans="1:1" ht="15.75" customHeight="1" x14ac:dyDescent="0.25">
      <c r="A191" s="1"/>
    </row>
    <row r="192" spans="1:1" ht="15.75" customHeight="1" x14ac:dyDescent="0.25">
      <c r="A192" s="1"/>
    </row>
    <row r="193" spans="1:1" ht="15.75" customHeight="1" x14ac:dyDescent="0.25">
      <c r="A193" s="1"/>
    </row>
    <row r="194" spans="1:1" ht="15.75" customHeight="1" x14ac:dyDescent="0.25">
      <c r="A194" s="1"/>
    </row>
    <row r="195" spans="1:1" ht="15.75" customHeight="1" x14ac:dyDescent="0.25">
      <c r="A195" s="1"/>
    </row>
    <row r="196" spans="1:1" ht="15.75" customHeight="1" x14ac:dyDescent="0.25">
      <c r="A196" s="1"/>
    </row>
    <row r="197" spans="1:1" ht="15.75" customHeight="1" x14ac:dyDescent="0.25">
      <c r="A197" s="1"/>
    </row>
    <row r="198" spans="1:1" ht="15.75" customHeight="1" x14ac:dyDescent="0.25">
      <c r="A198" s="1"/>
    </row>
    <row r="199" spans="1:1" ht="15.75" customHeight="1" x14ac:dyDescent="0.25">
      <c r="A199" s="1"/>
    </row>
    <row r="200" spans="1:1" ht="15.75" customHeight="1" x14ac:dyDescent="0.25">
      <c r="A200" s="1"/>
    </row>
    <row r="201" spans="1:1" ht="15.75" customHeight="1" x14ac:dyDescent="0.25">
      <c r="A201" s="1"/>
    </row>
    <row r="202" spans="1:1" ht="15.75" customHeight="1" x14ac:dyDescent="0.25">
      <c r="A202" s="1"/>
    </row>
    <row r="203" spans="1:1" ht="15.75" customHeight="1" x14ac:dyDescent="0.25">
      <c r="A203" s="1"/>
    </row>
    <row r="204" spans="1:1" ht="15.75" customHeight="1" x14ac:dyDescent="0.25">
      <c r="A204" s="1"/>
    </row>
    <row r="205" spans="1:1" ht="15.75" customHeight="1" x14ac:dyDescent="0.25">
      <c r="A205" s="1"/>
    </row>
    <row r="206" spans="1:1" ht="15.75" customHeight="1" x14ac:dyDescent="0.25">
      <c r="A206" s="1"/>
    </row>
    <row r="207" spans="1:1" ht="15.75" customHeight="1" x14ac:dyDescent="0.25">
      <c r="A207" s="1"/>
    </row>
    <row r="208" spans="1:1" ht="15.75" customHeight="1" x14ac:dyDescent="0.25">
      <c r="A208" s="1"/>
    </row>
    <row r="209" spans="1:1" ht="15.75" customHeight="1" x14ac:dyDescent="0.25">
      <c r="A209" s="1"/>
    </row>
    <row r="210" spans="1:1" ht="15.75" customHeight="1" x14ac:dyDescent="0.25">
      <c r="A210" s="1"/>
    </row>
    <row r="211" spans="1:1" ht="15.75" customHeight="1" x14ac:dyDescent="0.25">
      <c r="A211" s="1"/>
    </row>
    <row r="212" spans="1:1" ht="15.75" customHeight="1" x14ac:dyDescent="0.25">
      <c r="A212" s="1"/>
    </row>
    <row r="213" spans="1:1" ht="15.75" customHeight="1" x14ac:dyDescent="0.25">
      <c r="A213" s="1"/>
    </row>
    <row r="214" spans="1:1" ht="15.75" customHeight="1" x14ac:dyDescent="0.25">
      <c r="A214" s="1"/>
    </row>
    <row r="215" spans="1:1" ht="15.75" customHeight="1" x14ac:dyDescent="0.25">
      <c r="A215" s="1"/>
    </row>
    <row r="216" spans="1:1" ht="15.75" customHeight="1" x14ac:dyDescent="0.25">
      <c r="A216" s="1"/>
    </row>
    <row r="217" spans="1:1" ht="15.75" customHeight="1" x14ac:dyDescent="0.25">
      <c r="A217" s="1"/>
    </row>
    <row r="218" spans="1:1" ht="15.75" customHeight="1" x14ac:dyDescent="0.25">
      <c r="A218" s="1"/>
    </row>
    <row r="219" spans="1:1" ht="15.75" customHeight="1" x14ac:dyDescent="0.25">
      <c r="A219" s="1"/>
    </row>
    <row r="220" spans="1:1" ht="15.75" customHeight="1" x14ac:dyDescent="0.25">
      <c r="A220" s="1"/>
    </row>
    <row r="221" spans="1:1" ht="15.75" customHeight="1" x14ac:dyDescent="0.25">
      <c r="A221" s="1"/>
    </row>
    <row r="222" spans="1:1" ht="15.75" customHeight="1" x14ac:dyDescent="0.25">
      <c r="A222" s="1"/>
    </row>
    <row r="223" spans="1:1" ht="15.75" customHeight="1" x14ac:dyDescent="0.25">
      <c r="A223" s="1"/>
    </row>
    <row r="224" spans="1:1" ht="15.75" customHeight="1" x14ac:dyDescent="0.25">
      <c r="A224" s="1"/>
    </row>
    <row r="225" spans="1:1" ht="15.75" customHeight="1" x14ac:dyDescent="0.25">
      <c r="A225" s="1"/>
    </row>
    <row r="226" spans="1:1" ht="15.75" customHeight="1" x14ac:dyDescent="0.25">
      <c r="A226" s="1"/>
    </row>
    <row r="227" spans="1:1" ht="15.75" customHeight="1" x14ac:dyDescent="0.25">
      <c r="A227" s="1"/>
    </row>
    <row r="228" spans="1:1" ht="15.75" customHeight="1" x14ac:dyDescent="0.25">
      <c r="A228" s="1"/>
    </row>
    <row r="229" spans="1:1" ht="15.75" customHeight="1" x14ac:dyDescent="0.25">
      <c r="A229" s="1"/>
    </row>
    <row r="230" spans="1:1" ht="15.75" customHeight="1" x14ac:dyDescent="0.25">
      <c r="A230" s="1"/>
    </row>
    <row r="231" spans="1:1" ht="15.75" customHeight="1" x14ac:dyDescent="0.25">
      <c r="A231" s="1"/>
    </row>
    <row r="232" spans="1:1" ht="15.75" customHeight="1" x14ac:dyDescent="0.25">
      <c r="A232" s="1"/>
    </row>
    <row r="233" spans="1:1" ht="15.75" customHeight="1" x14ac:dyDescent="0.25">
      <c r="A233" s="1"/>
    </row>
    <row r="234" spans="1:1" ht="15.75" customHeight="1" x14ac:dyDescent="0.25">
      <c r="A234" s="1"/>
    </row>
    <row r="235" spans="1:1" ht="15.75" customHeight="1" x14ac:dyDescent="0.25">
      <c r="A235" s="1"/>
    </row>
    <row r="236" spans="1:1" ht="15.75" customHeight="1" x14ac:dyDescent="0.25">
      <c r="A236" s="1"/>
    </row>
    <row r="237" spans="1:1" ht="15.75" customHeight="1" x14ac:dyDescent="0.25">
      <c r="A237" s="1"/>
    </row>
    <row r="238" spans="1:1" ht="15.75" customHeight="1" x14ac:dyDescent="0.25">
      <c r="A238" s="1"/>
    </row>
    <row r="239" spans="1:1" ht="15.75" customHeight="1" x14ac:dyDescent="0.25">
      <c r="A239" s="1"/>
    </row>
    <row r="240" spans="1:1" ht="15.75" customHeight="1" x14ac:dyDescent="0.25">
      <c r="A240" s="1"/>
    </row>
    <row r="241" spans="1:1" ht="15.75" customHeight="1" x14ac:dyDescent="0.25">
      <c r="A241" s="1"/>
    </row>
    <row r="242" spans="1:1" ht="15.75" customHeight="1" x14ac:dyDescent="0.25">
      <c r="A242" s="1"/>
    </row>
    <row r="243" spans="1:1" ht="15.75" customHeight="1" x14ac:dyDescent="0.25">
      <c r="A243" s="1"/>
    </row>
    <row r="244" spans="1:1" ht="15.75" customHeight="1" x14ac:dyDescent="0.25">
      <c r="A244" s="1"/>
    </row>
    <row r="245" spans="1:1" ht="15.75" customHeight="1" x14ac:dyDescent="0.25">
      <c r="A245" s="1"/>
    </row>
    <row r="246" spans="1:1" ht="15.75" customHeight="1" x14ac:dyDescent="0.25">
      <c r="A246" s="1"/>
    </row>
    <row r="247" spans="1:1" ht="15.75" customHeight="1" x14ac:dyDescent="0.25">
      <c r="A247" s="1"/>
    </row>
    <row r="248" spans="1:1" ht="15.75" customHeight="1" x14ac:dyDescent="0.25">
      <c r="A248" s="1"/>
    </row>
    <row r="249" spans="1:1" ht="15.75" customHeight="1" x14ac:dyDescent="0.25">
      <c r="A249" s="1"/>
    </row>
    <row r="250" spans="1:1" ht="15.75" customHeight="1" x14ac:dyDescent="0.25">
      <c r="A250" s="1"/>
    </row>
    <row r="251" spans="1:1" ht="15.75" customHeight="1" x14ac:dyDescent="0.25">
      <c r="A251" s="1"/>
    </row>
    <row r="252" spans="1:1" ht="15.75" customHeight="1" x14ac:dyDescent="0.25">
      <c r="A252" s="1"/>
    </row>
    <row r="253" spans="1:1" ht="15.75" customHeight="1" x14ac:dyDescent="0.25">
      <c r="A253" s="1"/>
    </row>
    <row r="254" spans="1:1" ht="15.75" customHeight="1" x14ac:dyDescent="0.25">
      <c r="A254" s="1"/>
    </row>
    <row r="255" spans="1:1" ht="15.75" customHeight="1" x14ac:dyDescent="0.25">
      <c r="A255" s="1"/>
    </row>
    <row r="256" spans="1:1" ht="15.75" customHeight="1" x14ac:dyDescent="0.25">
      <c r="A256" s="1"/>
    </row>
    <row r="257" spans="1:1" ht="15.75" customHeight="1" x14ac:dyDescent="0.25">
      <c r="A257" s="1"/>
    </row>
    <row r="258" spans="1:1" ht="15.75" customHeight="1" x14ac:dyDescent="0.25">
      <c r="A258" s="1"/>
    </row>
    <row r="259" spans="1:1" ht="15.75" customHeight="1" x14ac:dyDescent="0.25">
      <c r="A259" s="1"/>
    </row>
    <row r="260" spans="1:1" ht="15.75" customHeight="1" x14ac:dyDescent="0.25">
      <c r="A260" s="1"/>
    </row>
    <row r="261" spans="1:1" ht="15.75" customHeight="1" x14ac:dyDescent="0.25">
      <c r="A261" s="1"/>
    </row>
    <row r="262" spans="1:1" ht="15.75" customHeight="1" x14ac:dyDescent="0.25">
      <c r="A262" s="1"/>
    </row>
    <row r="263" spans="1:1" ht="15.75" customHeight="1" x14ac:dyDescent="0.25">
      <c r="A263" s="1"/>
    </row>
    <row r="264" spans="1:1" ht="15.75" customHeight="1" x14ac:dyDescent="0.25">
      <c r="A264" s="1"/>
    </row>
    <row r="265" spans="1:1" ht="15.75" customHeight="1" x14ac:dyDescent="0.25">
      <c r="A265" s="1"/>
    </row>
    <row r="266" spans="1:1" ht="15.75" customHeight="1" x14ac:dyDescent="0.25">
      <c r="A266" s="1"/>
    </row>
    <row r="267" spans="1:1" ht="15.75" customHeight="1" x14ac:dyDescent="0.25">
      <c r="A267" s="1"/>
    </row>
    <row r="268" spans="1:1" ht="15.75" customHeight="1" x14ac:dyDescent="0.25">
      <c r="A268" s="1"/>
    </row>
    <row r="269" spans="1:1" ht="15.75" customHeight="1" x14ac:dyDescent="0.25">
      <c r="A269" s="1"/>
    </row>
    <row r="270" spans="1:1" ht="15.75" customHeight="1" x14ac:dyDescent="0.25">
      <c r="A270" s="1"/>
    </row>
    <row r="271" spans="1:1" ht="15.75" customHeight="1" x14ac:dyDescent="0.25">
      <c r="A271" s="1"/>
    </row>
    <row r="272" spans="1:1" ht="15.75" customHeight="1" x14ac:dyDescent="0.25">
      <c r="A272" s="1"/>
    </row>
    <row r="273" spans="1:1" ht="15.75" customHeight="1" x14ac:dyDescent="0.25">
      <c r="A273" s="1"/>
    </row>
    <row r="274" spans="1:1" ht="15.75" customHeight="1" x14ac:dyDescent="0.25">
      <c r="A274" s="1"/>
    </row>
    <row r="275" spans="1:1" ht="15.75" customHeight="1" x14ac:dyDescent="0.25">
      <c r="A275" s="1"/>
    </row>
    <row r="276" spans="1:1" ht="15.75" customHeight="1" x14ac:dyDescent="0.25">
      <c r="A276" s="1"/>
    </row>
    <row r="277" spans="1:1" ht="15.75" customHeight="1" x14ac:dyDescent="0.25">
      <c r="A277" s="1"/>
    </row>
    <row r="278" spans="1:1" ht="15.75" customHeight="1" x14ac:dyDescent="0.25">
      <c r="A278" s="1"/>
    </row>
    <row r="279" spans="1:1" ht="15.75" customHeight="1" x14ac:dyDescent="0.25">
      <c r="A279" s="1"/>
    </row>
    <row r="280" spans="1:1" ht="15.75" customHeight="1" x14ac:dyDescent="0.25">
      <c r="A280" s="1"/>
    </row>
    <row r="281" spans="1:1" ht="15.75" customHeight="1" x14ac:dyDescent="0.25">
      <c r="A281" s="1"/>
    </row>
    <row r="282" spans="1:1" ht="15.75" customHeight="1" x14ac:dyDescent="0.25">
      <c r="A282" s="1"/>
    </row>
    <row r="283" spans="1:1" ht="15.75" customHeight="1" x14ac:dyDescent="0.25">
      <c r="A283" s="1"/>
    </row>
    <row r="284" spans="1:1" ht="15.75" customHeight="1" x14ac:dyDescent="0.25">
      <c r="A284" s="1"/>
    </row>
    <row r="285" spans="1:1" ht="15.75" customHeight="1" x14ac:dyDescent="0.25">
      <c r="A285" s="1"/>
    </row>
    <row r="286" spans="1:1" ht="15.75" customHeight="1" x14ac:dyDescent="0.25">
      <c r="A286" s="1"/>
    </row>
    <row r="287" spans="1:1" ht="15.75" customHeight="1" x14ac:dyDescent="0.25">
      <c r="A287" s="1"/>
    </row>
    <row r="288" spans="1:1" ht="15.75" customHeight="1" x14ac:dyDescent="0.25">
      <c r="A288" s="1"/>
    </row>
    <row r="289" spans="1:1" ht="15.75" customHeight="1" x14ac:dyDescent="0.25">
      <c r="A289" s="1"/>
    </row>
    <row r="290" spans="1:1" ht="15.75" customHeight="1" x14ac:dyDescent="0.25">
      <c r="A290" s="1"/>
    </row>
    <row r="291" spans="1:1" ht="15.75" customHeight="1" x14ac:dyDescent="0.25">
      <c r="A291" s="1"/>
    </row>
    <row r="292" spans="1:1" ht="15.75" customHeight="1" x14ac:dyDescent="0.25">
      <c r="A292" s="1"/>
    </row>
    <row r="293" spans="1:1" ht="15.75" customHeight="1" x14ac:dyDescent="0.25">
      <c r="A293" s="1"/>
    </row>
    <row r="294" spans="1:1" ht="15.75" customHeight="1" x14ac:dyDescent="0.25">
      <c r="A294" s="1"/>
    </row>
    <row r="295" spans="1:1" ht="15.75" customHeight="1" x14ac:dyDescent="0.25">
      <c r="A295" s="1"/>
    </row>
    <row r="296" spans="1:1" ht="15.75" customHeight="1" x14ac:dyDescent="0.25">
      <c r="A296" s="1"/>
    </row>
    <row r="297" spans="1:1" ht="15.75" customHeight="1" x14ac:dyDescent="0.25">
      <c r="A297" s="1"/>
    </row>
    <row r="298" spans="1:1" ht="15.75" customHeight="1" x14ac:dyDescent="0.25">
      <c r="A298" s="1"/>
    </row>
    <row r="299" spans="1:1" ht="15.75" customHeight="1" x14ac:dyDescent="0.25">
      <c r="A299" s="1"/>
    </row>
    <row r="300" spans="1:1" ht="15.75" customHeight="1" x14ac:dyDescent="0.25">
      <c r="A300" s="1"/>
    </row>
    <row r="301" spans="1:1" ht="15.75" customHeight="1" x14ac:dyDescent="0.25">
      <c r="A301" s="1"/>
    </row>
    <row r="302" spans="1:1" ht="15.75" customHeight="1" x14ac:dyDescent="0.25">
      <c r="A302" s="1"/>
    </row>
    <row r="303" spans="1:1" ht="15.75" customHeight="1" x14ac:dyDescent="0.25">
      <c r="A303" s="1"/>
    </row>
    <row r="304" spans="1:1" ht="15.75" customHeight="1" x14ac:dyDescent="0.25">
      <c r="A304" s="1"/>
    </row>
    <row r="305" spans="1:1" ht="15.75" customHeight="1" x14ac:dyDescent="0.25">
      <c r="A305" s="1"/>
    </row>
    <row r="306" spans="1:1" ht="15.75" customHeight="1" x14ac:dyDescent="0.25">
      <c r="A306" s="1"/>
    </row>
    <row r="307" spans="1:1" ht="15.75" customHeight="1" x14ac:dyDescent="0.25">
      <c r="A307" s="1"/>
    </row>
    <row r="308" spans="1:1" ht="15.75" customHeight="1" x14ac:dyDescent="0.25">
      <c r="A308" s="1"/>
    </row>
    <row r="309" spans="1:1" ht="15.75" customHeight="1" x14ac:dyDescent="0.25">
      <c r="A309" s="1"/>
    </row>
    <row r="310" spans="1:1" ht="15.75" customHeight="1" x14ac:dyDescent="0.25">
      <c r="A310" s="1"/>
    </row>
    <row r="311" spans="1:1" ht="15.75" customHeight="1" x14ac:dyDescent="0.25">
      <c r="A311" s="1"/>
    </row>
    <row r="312" spans="1:1" ht="15.75" customHeight="1" x14ac:dyDescent="0.25">
      <c r="A312" s="1"/>
    </row>
    <row r="313" spans="1:1" ht="15.75" customHeight="1" x14ac:dyDescent="0.25">
      <c r="A313" s="1"/>
    </row>
    <row r="314" spans="1:1" ht="15.75" customHeight="1" x14ac:dyDescent="0.25">
      <c r="A314" s="1"/>
    </row>
    <row r="315" spans="1:1" ht="15.75" customHeight="1" x14ac:dyDescent="0.25">
      <c r="A315" s="1"/>
    </row>
    <row r="316" spans="1:1" ht="15.75" customHeight="1" x14ac:dyDescent="0.25">
      <c r="A316" s="1"/>
    </row>
    <row r="317" spans="1:1" ht="15.75" customHeight="1" x14ac:dyDescent="0.25">
      <c r="A317" s="1"/>
    </row>
    <row r="318" spans="1:1" ht="15.75" customHeight="1" x14ac:dyDescent="0.25">
      <c r="A318" s="1"/>
    </row>
    <row r="319" spans="1:1" ht="15.75" customHeight="1" x14ac:dyDescent="0.25">
      <c r="A319" s="1"/>
    </row>
    <row r="320" spans="1:1" ht="15.75" customHeight="1" x14ac:dyDescent="0.25">
      <c r="A320" s="1"/>
    </row>
    <row r="321" spans="1:1" ht="15.75" customHeight="1" x14ac:dyDescent="0.25">
      <c r="A321" s="1"/>
    </row>
    <row r="322" spans="1:1" ht="15.75" customHeight="1" x14ac:dyDescent="0.25">
      <c r="A322" s="1"/>
    </row>
    <row r="323" spans="1:1" ht="15.75" customHeight="1" x14ac:dyDescent="0.25">
      <c r="A323" s="1"/>
    </row>
    <row r="324" spans="1:1" ht="15.75" customHeight="1" x14ac:dyDescent="0.25">
      <c r="A324" s="1"/>
    </row>
    <row r="325" spans="1:1" ht="15.75" customHeight="1" x14ac:dyDescent="0.25">
      <c r="A325" s="1"/>
    </row>
    <row r="326" spans="1:1" ht="15.75" customHeight="1" x14ac:dyDescent="0.25">
      <c r="A326" s="1"/>
    </row>
    <row r="327" spans="1:1" ht="15.75" customHeight="1" x14ac:dyDescent="0.25">
      <c r="A327" s="1"/>
    </row>
    <row r="328" spans="1:1" ht="15.75" customHeight="1" x14ac:dyDescent="0.25">
      <c r="A328" s="1"/>
    </row>
    <row r="329" spans="1:1" ht="15.75" customHeight="1" x14ac:dyDescent="0.25">
      <c r="A329" s="1"/>
    </row>
    <row r="330" spans="1:1" ht="15.75" customHeight="1" x14ac:dyDescent="0.25">
      <c r="A330" s="1"/>
    </row>
    <row r="331" spans="1:1" ht="15.75" customHeight="1" x14ac:dyDescent="0.25">
      <c r="A331" s="1"/>
    </row>
    <row r="332" spans="1:1" ht="15.75" customHeight="1" x14ac:dyDescent="0.25">
      <c r="A332" s="1"/>
    </row>
    <row r="333" spans="1:1" ht="15.75" customHeight="1" x14ac:dyDescent="0.25">
      <c r="A333" s="1"/>
    </row>
    <row r="334" spans="1:1" ht="15.75" customHeight="1" x14ac:dyDescent="0.25">
      <c r="A334" s="1"/>
    </row>
    <row r="335" spans="1:1" ht="15.75" customHeight="1" x14ac:dyDescent="0.25">
      <c r="A335" s="1"/>
    </row>
    <row r="336" spans="1:1" ht="15.75" customHeight="1" x14ac:dyDescent="0.25">
      <c r="A336" s="1"/>
    </row>
    <row r="337" spans="1:1" ht="15.75" customHeight="1" x14ac:dyDescent="0.25">
      <c r="A337" s="1"/>
    </row>
    <row r="338" spans="1:1" ht="15.75" customHeight="1" x14ac:dyDescent="0.25">
      <c r="A338" s="1"/>
    </row>
    <row r="339" spans="1:1" ht="15.75" customHeight="1" x14ac:dyDescent="0.25">
      <c r="A339" s="1"/>
    </row>
    <row r="340" spans="1:1" ht="15.75" customHeight="1" x14ac:dyDescent="0.25">
      <c r="A340" s="1"/>
    </row>
    <row r="341" spans="1:1" ht="15.75" customHeight="1" x14ac:dyDescent="0.25">
      <c r="A341" s="1"/>
    </row>
    <row r="342" spans="1:1" ht="15.75" customHeight="1" x14ac:dyDescent="0.25">
      <c r="A342" s="1"/>
    </row>
    <row r="343" spans="1:1" ht="15.75" customHeight="1" x14ac:dyDescent="0.25">
      <c r="A343" s="1"/>
    </row>
    <row r="344" spans="1:1" ht="15.75" customHeight="1" x14ac:dyDescent="0.25">
      <c r="A344" s="1"/>
    </row>
    <row r="345" spans="1:1" ht="15.75" customHeight="1" x14ac:dyDescent="0.25">
      <c r="A345" s="1"/>
    </row>
    <row r="346" spans="1:1" ht="15.75" customHeight="1" x14ac:dyDescent="0.25">
      <c r="A346" s="1"/>
    </row>
    <row r="347" spans="1:1" ht="15.75" customHeight="1" x14ac:dyDescent="0.25">
      <c r="A347" s="1"/>
    </row>
    <row r="348" spans="1:1" ht="15.75" customHeight="1" x14ac:dyDescent="0.25">
      <c r="A348" s="1"/>
    </row>
    <row r="349" spans="1:1" ht="15.75" customHeight="1" x14ac:dyDescent="0.25">
      <c r="A349" s="1"/>
    </row>
    <row r="350" spans="1:1" ht="15.75" customHeight="1" x14ac:dyDescent="0.25">
      <c r="A350" s="1"/>
    </row>
    <row r="351" spans="1:1" ht="15.75" customHeight="1" x14ac:dyDescent="0.25">
      <c r="A351" s="1"/>
    </row>
    <row r="352" spans="1:1" ht="15.75" customHeight="1" x14ac:dyDescent="0.25">
      <c r="A352" s="1"/>
    </row>
    <row r="353" spans="1:1" ht="15.75" customHeight="1" x14ac:dyDescent="0.25">
      <c r="A353" s="1"/>
    </row>
    <row r="354" spans="1:1" ht="15.75" customHeight="1" x14ac:dyDescent="0.25">
      <c r="A354" s="1"/>
    </row>
    <row r="355" spans="1:1" ht="15.75" customHeight="1" x14ac:dyDescent="0.25">
      <c r="A355" s="1"/>
    </row>
    <row r="356" spans="1:1" ht="15.75" customHeight="1" x14ac:dyDescent="0.25">
      <c r="A356" s="1"/>
    </row>
    <row r="357" spans="1:1" ht="15.75" customHeight="1" x14ac:dyDescent="0.25">
      <c r="A357" s="1"/>
    </row>
    <row r="358" spans="1:1" ht="15.75" customHeight="1" x14ac:dyDescent="0.25">
      <c r="A358" s="1"/>
    </row>
    <row r="359" spans="1:1" ht="15.75" customHeight="1" x14ac:dyDescent="0.25">
      <c r="A359" s="1"/>
    </row>
    <row r="360" spans="1:1" ht="15.75" customHeight="1" x14ac:dyDescent="0.25">
      <c r="A360" s="1"/>
    </row>
    <row r="361" spans="1:1" ht="15.75" customHeight="1" x14ac:dyDescent="0.25">
      <c r="A361" s="1"/>
    </row>
    <row r="362" spans="1:1" ht="15.75" customHeight="1" x14ac:dyDescent="0.25">
      <c r="A362" s="1"/>
    </row>
    <row r="363" spans="1:1" ht="15.75" customHeight="1" x14ac:dyDescent="0.25">
      <c r="A363" s="1"/>
    </row>
    <row r="364" spans="1:1" ht="15.75" customHeight="1" x14ac:dyDescent="0.25">
      <c r="A364" s="1"/>
    </row>
    <row r="365" spans="1:1" ht="15.75" customHeight="1" x14ac:dyDescent="0.25">
      <c r="A365" s="1"/>
    </row>
    <row r="366" spans="1:1" ht="15.75" customHeight="1" x14ac:dyDescent="0.25">
      <c r="A366" s="1"/>
    </row>
    <row r="367" spans="1:1" ht="15.75" customHeight="1" x14ac:dyDescent="0.25">
      <c r="A367" s="1"/>
    </row>
    <row r="368" spans="1:1" ht="15.75" customHeight="1" x14ac:dyDescent="0.25">
      <c r="A368" s="1"/>
    </row>
    <row r="369" spans="1:1" ht="15.75" customHeight="1" x14ac:dyDescent="0.25">
      <c r="A369" s="1"/>
    </row>
    <row r="370" spans="1:1" ht="15.75" customHeight="1" x14ac:dyDescent="0.25">
      <c r="A370" s="1"/>
    </row>
    <row r="371" spans="1:1" ht="15.75" customHeight="1" x14ac:dyDescent="0.25">
      <c r="A371" s="1"/>
    </row>
    <row r="372" spans="1:1" ht="15.75" customHeight="1" x14ac:dyDescent="0.25">
      <c r="A372" s="1"/>
    </row>
    <row r="373" spans="1:1" ht="15.75" customHeight="1" x14ac:dyDescent="0.25">
      <c r="A373" s="1"/>
    </row>
    <row r="374" spans="1:1" ht="15.75" customHeight="1" x14ac:dyDescent="0.25">
      <c r="A374" s="1"/>
    </row>
    <row r="375" spans="1:1" ht="15.75" customHeight="1" x14ac:dyDescent="0.25">
      <c r="A375" s="1"/>
    </row>
    <row r="376" spans="1:1" ht="15.75" customHeight="1" x14ac:dyDescent="0.25">
      <c r="A376" s="1"/>
    </row>
    <row r="377" spans="1:1" ht="15.75" customHeight="1" x14ac:dyDescent="0.25">
      <c r="A377" s="1"/>
    </row>
    <row r="378" spans="1:1" ht="15.75" customHeight="1" x14ac:dyDescent="0.25">
      <c r="A378" s="1"/>
    </row>
    <row r="379" spans="1:1" ht="15.75" customHeight="1" x14ac:dyDescent="0.25">
      <c r="A379" s="1"/>
    </row>
    <row r="380" spans="1:1" ht="15.75" customHeight="1" x14ac:dyDescent="0.25">
      <c r="A380" s="1"/>
    </row>
    <row r="381" spans="1:1" ht="15.75" customHeight="1" x14ac:dyDescent="0.25">
      <c r="A381" s="1"/>
    </row>
    <row r="382" spans="1:1" ht="15.75" customHeight="1" x14ac:dyDescent="0.25">
      <c r="A382" s="1"/>
    </row>
    <row r="383" spans="1:1" ht="15.75" customHeight="1" x14ac:dyDescent="0.25">
      <c r="A383" s="1"/>
    </row>
    <row r="384" spans="1:1" ht="15.75" customHeight="1" x14ac:dyDescent="0.25">
      <c r="A384" s="1"/>
    </row>
    <row r="385" spans="1:1" ht="15.75" customHeight="1" x14ac:dyDescent="0.25">
      <c r="A385" s="1"/>
    </row>
    <row r="386" spans="1:1" ht="15.75" customHeight="1" x14ac:dyDescent="0.25">
      <c r="A386" s="1"/>
    </row>
    <row r="387" spans="1:1" ht="15.75" customHeight="1" x14ac:dyDescent="0.25">
      <c r="A387" s="1"/>
    </row>
    <row r="388" spans="1:1" ht="15.75" customHeight="1" x14ac:dyDescent="0.25">
      <c r="A388" s="1"/>
    </row>
    <row r="389" spans="1:1" ht="15.75" customHeight="1" x14ac:dyDescent="0.25">
      <c r="A389" s="1"/>
    </row>
    <row r="390" spans="1:1" ht="15.75" customHeight="1" x14ac:dyDescent="0.25">
      <c r="A390" s="1"/>
    </row>
    <row r="391" spans="1:1" ht="15.75" customHeight="1" x14ac:dyDescent="0.25">
      <c r="A391" s="1"/>
    </row>
    <row r="392" spans="1:1" ht="15.75" customHeight="1" x14ac:dyDescent="0.25">
      <c r="A392" s="1"/>
    </row>
    <row r="393" spans="1:1" ht="15.75" customHeight="1" x14ac:dyDescent="0.25">
      <c r="A393" s="1"/>
    </row>
    <row r="394" spans="1:1" ht="15.75" customHeight="1" x14ac:dyDescent="0.25">
      <c r="A394" s="1"/>
    </row>
    <row r="395" spans="1:1" ht="15.75" customHeight="1" x14ac:dyDescent="0.25">
      <c r="A395" s="1"/>
    </row>
    <row r="396" spans="1:1" ht="15.75" customHeight="1" x14ac:dyDescent="0.25">
      <c r="A396" s="1"/>
    </row>
    <row r="397" spans="1:1" ht="15.75" customHeight="1" x14ac:dyDescent="0.25">
      <c r="A397" s="1"/>
    </row>
    <row r="398" spans="1:1" ht="15.75" customHeight="1" x14ac:dyDescent="0.25">
      <c r="A398" s="1"/>
    </row>
    <row r="399" spans="1:1" ht="15.75" customHeight="1" x14ac:dyDescent="0.25">
      <c r="A399" s="1"/>
    </row>
    <row r="400" spans="1:1" ht="15.75" customHeight="1" x14ac:dyDescent="0.25">
      <c r="A400" s="1"/>
    </row>
    <row r="401" spans="1:1" ht="15.75" customHeight="1" x14ac:dyDescent="0.25">
      <c r="A401" s="1"/>
    </row>
    <row r="402" spans="1:1" ht="15.75" customHeight="1" x14ac:dyDescent="0.25">
      <c r="A402" s="1"/>
    </row>
    <row r="403" spans="1:1" ht="15.75" customHeight="1" x14ac:dyDescent="0.25">
      <c r="A403" s="1"/>
    </row>
    <row r="404" spans="1:1" ht="15.75" customHeight="1" x14ac:dyDescent="0.25">
      <c r="A404" s="1"/>
    </row>
    <row r="405" spans="1:1" ht="15.75" customHeight="1" x14ac:dyDescent="0.25">
      <c r="A405" s="1"/>
    </row>
    <row r="406" spans="1:1" ht="15.75" customHeight="1" x14ac:dyDescent="0.25">
      <c r="A406" s="1"/>
    </row>
    <row r="407" spans="1:1" ht="15.75" customHeight="1" x14ac:dyDescent="0.25">
      <c r="A407" s="1"/>
    </row>
    <row r="408" spans="1:1" ht="15.75" customHeight="1" x14ac:dyDescent="0.25">
      <c r="A408" s="1"/>
    </row>
    <row r="409" spans="1:1" ht="15.75" customHeight="1" x14ac:dyDescent="0.25">
      <c r="A409" s="1"/>
    </row>
    <row r="410" spans="1:1" ht="15.75" customHeight="1" x14ac:dyDescent="0.25">
      <c r="A410" s="1"/>
    </row>
    <row r="411" spans="1:1" ht="15.75" customHeight="1" x14ac:dyDescent="0.25">
      <c r="A411" s="1"/>
    </row>
    <row r="412" spans="1:1" ht="15.75" customHeight="1" x14ac:dyDescent="0.25">
      <c r="A412" s="1"/>
    </row>
    <row r="413" spans="1:1" ht="15.75" customHeight="1" x14ac:dyDescent="0.25">
      <c r="A413" s="1"/>
    </row>
    <row r="414" spans="1:1" ht="15.75" customHeight="1" x14ac:dyDescent="0.25">
      <c r="A414" s="1"/>
    </row>
    <row r="415" spans="1:1" ht="15.75" customHeight="1" x14ac:dyDescent="0.25">
      <c r="A415" s="1"/>
    </row>
    <row r="416" spans="1:1" ht="15.75" customHeight="1" x14ac:dyDescent="0.25">
      <c r="A416" s="1"/>
    </row>
    <row r="417" spans="1:1" ht="15.75" customHeight="1" x14ac:dyDescent="0.25">
      <c r="A417" s="1"/>
    </row>
    <row r="418" spans="1:1" ht="15.75" customHeight="1" x14ac:dyDescent="0.25">
      <c r="A418" s="1"/>
    </row>
    <row r="419" spans="1:1" ht="15.75" customHeight="1" x14ac:dyDescent="0.25">
      <c r="A419" s="1"/>
    </row>
    <row r="420" spans="1:1" ht="15.75" customHeight="1" x14ac:dyDescent="0.25">
      <c r="A420" s="1"/>
    </row>
    <row r="421" spans="1:1" ht="15.75" customHeight="1" x14ac:dyDescent="0.25">
      <c r="A421" s="1"/>
    </row>
    <row r="422" spans="1:1" ht="15.75" customHeight="1" x14ac:dyDescent="0.25">
      <c r="A422" s="1"/>
    </row>
    <row r="423" spans="1:1" ht="15.75" customHeight="1" x14ac:dyDescent="0.25">
      <c r="A423" s="1"/>
    </row>
    <row r="424" spans="1:1" ht="15.75" customHeight="1" x14ac:dyDescent="0.25">
      <c r="A424" s="1"/>
    </row>
    <row r="425" spans="1:1" ht="15.75" customHeight="1" x14ac:dyDescent="0.25">
      <c r="A425" s="1"/>
    </row>
    <row r="426" spans="1:1" ht="15.75" customHeight="1" x14ac:dyDescent="0.25">
      <c r="A426" s="1"/>
    </row>
    <row r="427" spans="1:1" ht="15.75" customHeight="1" x14ac:dyDescent="0.25">
      <c r="A427" s="1"/>
    </row>
    <row r="428" spans="1:1" ht="15.75" customHeight="1" x14ac:dyDescent="0.25">
      <c r="A428" s="1"/>
    </row>
    <row r="429" spans="1:1" ht="15.75" customHeight="1" x14ac:dyDescent="0.25">
      <c r="A429" s="1"/>
    </row>
    <row r="430" spans="1:1" ht="15.75" customHeight="1" x14ac:dyDescent="0.25">
      <c r="A430" s="1"/>
    </row>
    <row r="431" spans="1:1" ht="15.75" customHeight="1" x14ac:dyDescent="0.25">
      <c r="A431" s="1"/>
    </row>
    <row r="432" spans="1:1" ht="15.75" customHeight="1" x14ac:dyDescent="0.25">
      <c r="A432" s="1"/>
    </row>
    <row r="433" spans="1:1" ht="15.75" customHeight="1" x14ac:dyDescent="0.25">
      <c r="A433" s="1"/>
    </row>
    <row r="434" spans="1:1" ht="15.75" customHeight="1" x14ac:dyDescent="0.25">
      <c r="A434" s="1"/>
    </row>
    <row r="435" spans="1:1" ht="15.75" customHeight="1" x14ac:dyDescent="0.25">
      <c r="A435" s="1"/>
    </row>
    <row r="436" spans="1:1" ht="15.75" customHeight="1" x14ac:dyDescent="0.25">
      <c r="A436" s="1"/>
    </row>
    <row r="437" spans="1:1" ht="15.75" customHeight="1" x14ac:dyDescent="0.25">
      <c r="A437" s="1"/>
    </row>
    <row r="438" spans="1:1" ht="15.75" customHeight="1" x14ac:dyDescent="0.25">
      <c r="A438" s="1"/>
    </row>
    <row r="439" spans="1:1" ht="15.75" customHeight="1" x14ac:dyDescent="0.25">
      <c r="A439" s="1"/>
    </row>
    <row r="440" spans="1:1" ht="15.75" customHeight="1" x14ac:dyDescent="0.25">
      <c r="A440" s="1"/>
    </row>
    <row r="441" spans="1:1" ht="15.75" customHeight="1" x14ac:dyDescent="0.25">
      <c r="A441" s="1"/>
    </row>
    <row r="442" spans="1:1" ht="15.75" customHeight="1" x14ac:dyDescent="0.25">
      <c r="A442" s="1"/>
    </row>
    <row r="443" spans="1:1" ht="15.75" customHeight="1" x14ac:dyDescent="0.25">
      <c r="A443" s="1"/>
    </row>
    <row r="444" spans="1:1" ht="15.75" customHeight="1" x14ac:dyDescent="0.25">
      <c r="A444" s="1"/>
    </row>
    <row r="445" spans="1:1" ht="15.75" customHeight="1" x14ac:dyDescent="0.25">
      <c r="A445" s="1"/>
    </row>
    <row r="446" spans="1:1" ht="15.75" customHeight="1" x14ac:dyDescent="0.25">
      <c r="A446" s="1"/>
    </row>
    <row r="447" spans="1:1" ht="15.75" customHeight="1" x14ac:dyDescent="0.25">
      <c r="A447" s="1"/>
    </row>
    <row r="448" spans="1:1" ht="15.75" customHeight="1" x14ac:dyDescent="0.25">
      <c r="A448" s="1"/>
    </row>
    <row r="449" spans="1:1" ht="15.75" customHeight="1" x14ac:dyDescent="0.25">
      <c r="A449" s="1"/>
    </row>
    <row r="450" spans="1:1" ht="15.75" customHeight="1" x14ac:dyDescent="0.25">
      <c r="A450" s="1"/>
    </row>
    <row r="451" spans="1:1" ht="15.75" customHeight="1" x14ac:dyDescent="0.25">
      <c r="A451" s="1"/>
    </row>
    <row r="452" spans="1:1" ht="15.75" customHeight="1" x14ac:dyDescent="0.25">
      <c r="A452" s="1"/>
    </row>
    <row r="453" spans="1:1" ht="15.75" customHeight="1" x14ac:dyDescent="0.25">
      <c r="A453" s="1"/>
    </row>
    <row r="454" spans="1:1" ht="15.75" customHeight="1" x14ac:dyDescent="0.25">
      <c r="A454" s="1"/>
    </row>
    <row r="455" spans="1:1" ht="15.75" customHeight="1" x14ac:dyDescent="0.25">
      <c r="A455" s="1"/>
    </row>
    <row r="456" spans="1:1" ht="15.75" customHeight="1" x14ac:dyDescent="0.25">
      <c r="A456" s="1"/>
    </row>
    <row r="457" spans="1:1" ht="15.75" customHeight="1" x14ac:dyDescent="0.25">
      <c r="A457" s="1"/>
    </row>
    <row r="458" spans="1:1" ht="15.75" customHeight="1" x14ac:dyDescent="0.25">
      <c r="A458" s="1"/>
    </row>
    <row r="459" spans="1:1" ht="15.75" customHeight="1" x14ac:dyDescent="0.25">
      <c r="A459" s="1"/>
    </row>
    <row r="460" spans="1:1" ht="15.75" customHeight="1" x14ac:dyDescent="0.25">
      <c r="A460" s="1"/>
    </row>
    <row r="461" spans="1:1" ht="15.75" customHeight="1" x14ac:dyDescent="0.25">
      <c r="A461" s="1"/>
    </row>
    <row r="462" spans="1:1" ht="15.75" customHeight="1" x14ac:dyDescent="0.25">
      <c r="A462" s="1"/>
    </row>
    <row r="463" spans="1:1" ht="15.75" customHeight="1" x14ac:dyDescent="0.25">
      <c r="A463" s="1"/>
    </row>
    <row r="464" spans="1:1" ht="15.75" customHeight="1" x14ac:dyDescent="0.25">
      <c r="A464" s="1"/>
    </row>
    <row r="465" spans="1:1" ht="15.75" customHeight="1" x14ac:dyDescent="0.25">
      <c r="A465" s="1"/>
    </row>
    <row r="466" spans="1:1" ht="15.75" customHeight="1" x14ac:dyDescent="0.25">
      <c r="A466" s="1"/>
    </row>
    <row r="467" spans="1:1" ht="15.75" customHeight="1" x14ac:dyDescent="0.25">
      <c r="A467" s="1"/>
    </row>
    <row r="468" spans="1:1" ht="15.75" customHeight="1" x14ac:dyDescent="0.25">
      <c r="A468" s="1"/>
    </row>
    <row r="469" spans="1:1" ht="15.75" customHeight="1" x14ac:dyDescent="0.25">
      <c r="A469" s="1"/>
    </row>
    <row r="470" spans="1:1" ht="15.75" customHeight="1" x14ac:dyDescent="0.25">
      <c r="A470" s="1"/>
    </row>
    <row r="471" spans="1:1" ht="15.75" customHeight="1" x14ac:dyDescent="0.25">
      <c r="A471" s="1"/>
    </row>
    <row r="472" spans="1:1" ht="15.75" customHeight="1" x14ac:dyDescent="0.25">
      <c r="A472" s="1"/>
    </row>
    <row r="473" spans="1:1" ht="15.75" customHeight="1" x14ac:dyDescent="0.25">
      <c r="A473" s="1"/>
    </row>
    <row r="474" spans="1:1" ht="15.75" customHeight="1" x14ac:dyDescent="0.25">
      <c r="A474" s="1"/>
    </row>
    <row r="475" spans="1:1" ht="15.75" customHeight="1" x14ac:dyDescent="0.25">
      <c r="A475" s="1"/>
    </row>
    <row r="476" spans="1:1" ht="15.75" customHeight="1" x14ac:dyDescent="0.25">
      <c r="A476" s="1"/>
    </row>
    <row r="477" spans="1:1" ht="15.75" customHeight="1" x14ac:dyDescent="0.25">
      <c r="A477" s="1"/>
    </row>
    <row r="478" spans="1:1" ht="15.75" customHeight="1" x14ac:dyDescent="0.25">
      <c r="A478" s="1"/>
    </row>
    <row r="479" spans="1:1" ht="15.75" customHeight="1" x14ac:dyDescent="0.25">
      <c r="A479" s="1"/>
    </row>
    <row r="480" spans="1:1" ht="15.75" customHeight="1" x14ac:dyDescent="0.25">
      <c r="A480" s="1"/>
    </row>
    <row r="481" spans="1:1" ht="15.75" customHeight="1" x14ac:dyDescent="0.25">
      <c r="A481" s="1"/>
    </row>
    <row r="482" spans="1:1" ht="15.75" customHeight="1" x14ac:dyDescent="0.25">
      <c r="A482" s="1"/>
    </row>
    <row r="483" spans="1:1" ht="15.75" customHeight="1" x14ac:dyDescent="0.25">
      <c r="A483" s="1"/>
    </row>
    <row r="484" spans="1:1" ht="15.75" customHeight="1" x14ac:dyDescent="0.25">
      <c r="A484" s="1"/>
    </row>
    <row r="485" spans="1:1" ht="15.75" customHeight="1" x14ac:dyDescent="0.25">
      <c r="A485" s="1"/>
    </row>
    <row r="486" spans="1:1" ht="15.75" customHeight="1" x14ac:dyDescent="0.25">
      <c r="A486" s="1"/>
    </row>
    <row r="487" spans="1:1" ht="15.75" customHeight="1" x14ac:dyDescent="0.25">
      <c r="A487" s="1"/>
    </row>
    <row r="488" spans="1:1" ht="15.75" customHeight="1" x14ac:dyDescent="0.25">
      <c r="A488" s="1"/>
    </row>
    <row r="489" spans="1:1" ht="15.75" customHeight="1" x14ac:dyDescent="0.25">
      <c r="A489" s="1"/>
    </row>
    <row r="490" spans="1:1" ht="15.75" customHeight="1" x14ac:dyDescent="0.25">
      <c r="A490" s="1"/>
    </row>
    <row r="491" spans="1:1" ht="15.75" customHeight="1" x14ac:dyDescent="0.25">
      <c r="A491" s="1"/>
    </row>
    <row r="492" spans="1:1" ht="15.75" customHeight="1" x14ac:dyDescent="0.25">
      <c r="A492" s="1"/>
    </row>
    <row r="493" spans="1:1" ht="15.75" customHeight="1" x14ac:dyDescent="0.25">
      <c r="A493" s="1"/>
    </row>
    <row r="494" spans="1:1" ht="15.75" customHeight="1" x14ac:dyDescent="0.25">
      <c r="A494" s="1"/>
    </row>
    <row r="495" spans="1:1" ht="15.75" customHeight="1" x14ac:dyDescent="0.25">
      <c r="A495" s="1"/>
    </row>
    <row r="496" spans="1:1" ht="15.75" customHeight="1" x14ac:dyDescent="0.25">
      <c r="A496" s="1"/>
    </row>
    <row r="497" spans="1:1" ht="15.75" customHeight="1" x14ac:dyDescent="0.25">
      <c r="A497" s="1"/>
    </row>
    <row r="498" spans="1:1" ht="15.75" customHeight="1" x14ac:dyDescent="0.25">
      <c r="A498" s="1"/>
    </row>
    <row r="499" spans="1:1" ht="15.75" customHeight="1" x14ac:dyDescent="0.25">
      <c r="A499" s="1"/>
    </row>
    <row r="500" spans="1:1" ht="15.75" customHeight="1" x14ac:dyDescent="0.25">
      <c r="A500" s="1"/>
    </row>
    <row r="501" spans="1:1" ht="15.75" customHeight="1" x14ac:dyDescent="0.25">
      <c r="A501" s="1"/>
    </row>
    <row r="502" spans="1:1" ht="15.75" customHeight="1" x14ac:dyDescent="0.25">
      <c r="A502" s="1"/>
    </row>
    <row r="503" spans="1:1" ht="15.75" customHeight="1" x14ac:dyDescent="0.25">
      <c r="A503" s="1"/>
    </row>
    <row r="504" spans="1:1" ht="15.75" customHeight="1" x14ac:dyDescent="0.25">
      <c r="A504" s="1"/>
    </row>
    <row r="505" spans="1:1" ht="15.75" customHeight="1" x14ac:dyDescent="0.25">
      <c r="A505" s="1"/>
    </row>
    <row r="506" spans="1:1" ht="15.75" customHeight="1" x14ac:dyDescent="0.25">
      <c r="A506" s="1"/>
    </row>
    <row r="507" spans="1:1" ht="15.75" customHeight="1" x14ac:dyDescent="0.25">
      <c r="A507" s="1"/>
    </row>
    <row r="508" spans="1:1" ht="15.75" customHeight="1" x14ac:dyDescent="0.25">
      <c r="A508" s="1"/>
    </row>
    <row r="509" spans="1:1" ht="15.75" customHeight="1" x14ac:dyDescent="0.25">
      <c r="A509" s="1"/>
    </row>
    <row r="510" spans="1:1" ht="15.75" customHeight="1" x14ac:dyDescent="0.25">
      <c r="A510" s="1"/>
    </row>
    <row r="511" spans="1:1" ht="15.75" customHeight="1" x14ac:dyDescent="0.25">
      <c r="A511" s="1"/>
    </row>
    <row r="512" spans="1:1" ht="15.75" customHeight="1" x14ac:dyDescent="0.25">
      <c r="A512" s="1"/>
    </row>
    <row r="513" spans="1:1" ht="15.75" customHeight="1" x14ac:dyDescent="0.25">
      <c r="A513" s="1"/>
    </row>
    <row r="514" spans="1:1" ht="15.75" customHeight="1" x14ac:dyDescent="0.25">
      <c r="A514" s="1"/>
    </row>
    <row r="515" spans="1:1" ht="15.75" customHeight="1" x14ac:dyDescent="0.25">
      <c r="A515" s="1"/>
    </row>
    <row r="516" spans="1:1" ht="15.75" customHeight="1" x14ac:dyDescent="0.25">
      <c r="A516" s="1"/>
    </row>
    <row r="517" spans="1:1" ht="15.75" customHeight="1" x14ac:dyDescent="0.25">
      <c r="A517" s="1"/>
    </row>
    <row r="518" spans="1:1" ht="15.75" customHeight="1" x14ac:dyDescent="0.25">
      <c r="A518" s="1"/>
    </row>
    <row r="519" spans="1:1" ht="15.75" customHeight="1" x14ac:dyDescent="0.25">
      <c r="A519" s="1"/>
    </row>
    <row r="520" spans="1:1" ht="15.75" customHeight="1" x14ac:dyDescent="0.25">
      <c r="A520" s="1"/>
    </row>
    <row r="521" spans="1:1" ht="15.75" customHeight="1" x14ac:dyDescent="0.25">
      <c r="A521" s="1"/>
    </row>
    <row r="522" spans="1:1" ht="15.75" customHeight="1" x14ac:dyDescent="0.25">
      <c r="A522" s="1"/>
    </row>
    <row r="523" spans="1:1" ht="15.75" customHeight="1" x14ac:dyDescent="0.25">
      <c r="A523" s="1"/>
    </row>
    <row r="524" spans="1:1" ht="15.75" customHeight="1" x14ac:dyDescent="0.25">
      <c r="A524" s="1"/>
    </row>
    <row r="525" spans="1:1" ht="15.75" customHeight="1" x14ac:dyDescent="0.25">
      <c r="A525" s="1"/>
    </row>
    <row r="526" spans="1:1" ht="15.75" customHeight="1" x14ac:dyDescent="0.25">
      <c r="A526" s="1"/>
    </row>
    <row r="527" spans="1:1" ht="15.75" customHeight="1" x14ac:dyDescent="0.25">
      <c r="A527" s="1"/>
    </row>
    <row r="528" spans="1:1" ht="15.75" customHeight="1" x14ac:dyDescent="0.25">
      <c r="A528" s="1"/>
    </row>
    <row r="529" spans="1:1" ht="15.75" customHeight="1" x14ac:dyDescent="0.25">
      <c r="A529" s="1"/>
    </row>
    <row r="530" spans="1:1" ht="15.75" customHeight="1" x14ac:dyDescent="0.25">
      <c r="A530" s="1"/>
    </row>
    <row r="531" spans="1:1" ht="15.75" customHeight="1" x14ac:dyDescent="0.25">
      <c r="A531" s="1"/>
    </row>
    <row r="532" spans="1:1" ht="15.75" customHeight="1" x14ac:dyDescent="0.25">
      <c r="A532" s="1"/>
    </row>
    <row r="533" spans="1:1" ht="15.75" customHeight="1" x14ac:dyDescent="0.25">
      <c r="A533" s="1"/>
    </row>
    <row r="534" spans="1:1" ht="15.75" customHeight="1" x14ac:dyDescent="0.25">
      <c r="A534" s="1"/>
    </row>
    <row r="535" spans="1:1" ht="15.75" customHeight="1" x14ac:dyDescent="0.25">
      <c r="A535" s="1"/>
    </row>
    <row r="536" spans="1:1" ht="15.75" customHeight="1" x14ac:dyDescent="0.25">
      <c r="A536" s="1"/>
    </row>
    <row r="537" spans="1:1" ht="15.75" customHeight="1" x14ac:dyDescent="0.25">
      <c r="A537" s="1"/>
    </row>
    <row r="538" spans="1:1" ht="15.75" customHeight="1" x14ac:dyDescent="0.25">
      <c r="A538" s="1"/>
    </row>
    <row r="539" spans="1:1" ht="15.75" customHeight="1" x14ac:dyDescent="0.25">
      <c r="A539" s="1"/>
    </row>
    <row r="540" spans="1:1" ht="15.75" customHeight="1" x14ac:dyDescent="0.25">
      <c r="A540" s="1"/>
    </row>
    <row r="541" spans="1:1" ht="15.75" customHeight="1" x14ac:dyDescent="0.25">
      <c r="A541" s="1"/>
    </row>
    <row r="542" spans="1:1" ht="15.75" customHeight="1" x14ac:dyDescent="0.25">
      <c r="A542" s="1"/>
    </row>
    <row r="543" spans="1:1" ht="15.75" customHeight="1" x14ac:dyDescent="0.25">
      <c r="A543" s="1"/>
    </row>
    <row r="544" spans="1:1" ht="15.75" customHeight="1" x14ac:dyDescent="0.25">
      <c r="A544" s="1"/>
    </row>
    <row r="545" spans="1:1" ht="15.75" customHeight="1" x14ac:dyDescent="0.25">
      <c r="A545" s="1"/>
    </row>
    <row r="546" spans="1:1" ht="15.75" customHeight="1" x14ac:dyDescent="0.25">
      <c r="A546" s="1"/>
    </row>
    <row r="547" spans="1:1" ht="15.75" customHeight="1" x14ac:dyDescent="0.25">
      <c r="A547" s="1"/>
    </row>
    <row r="548" spans="1:1" ht="15.75" customHeight="1" x14ac:dyDescent="0.25">
      <c r="A548" s="1"/>
    </row>
    <row r="549" spans="1:1" ht="15.75" customHeight="1" x14ac:dyDescent="0.25">
      <c r="A549" s="1"/>
    </row>
    <row r="550" spans="1:1" ht="15.75" customHeight="1" x14ac:dyDescent="0.25">
      <c r="A550" s="1"/>
    </row>
    <row r="551" spans="1:1" ht="15.75" customHeight="1" x14ac:dyDescent="0.25">
      <c r="A551" s="1"/>
    </row>
    <row r="552" spans="1:1" ht="15.75" customHeight="1" x14ac:dyDescent="0.25">
      <c r="A552" s="1"/>
    </row>
    <row r="553" spans="1:1" ht="15.75" customHeight="1" x14ac:dyDescent="0.25">
      <c r="A553" s="1"/>
    </row>
    <row r="554" spans="1:1" ht="15.75" customHeight="1" x14ac:dyDescent="0.25">
      <c r="A554" s="1"/>
    </row>
    <row r="555" spans="1:1" ht="15.75" customHeight="1" x14ac:dyDescent="0.25">
      <c r="A555" s="1"/>
    </row>
    <row r="556" spans="1:1" ht="15.75" customHeight="1" x14ac:dyDescent="0.25">
      <c r="A556" s="1"/>
    </row>
    <row r="557" spans="1:1" ht="15.75" customHeight="1" x14ac:dyDescent="0.25">
      <c r="A557" s="1"/>
    </row>
    <row r="558" spans="1:1" ht="15.75" customHeight="1" x14ac:dyDescent="0.25">
      <c r="A558" s="1"/>
    </row>
    <row r="559" spans="1:1" ht="15.75" customHeight="1" x14ac:dyDescent="0.25">
      <c r="A559" s="1"/>
    </row>
    <row r="560" spans="1:1" ht="15.75" customHeight="1" x14ac:dyDescent="0.25">
      <c r="A560" s="1"/>
    </row>
    <row r="561" spans="1:1" ht="15.75" customHeight="1" x14ac:dyDescent="0.25">
      <c r="A561" s="1"/>
    </row>
    <row r="562" spans="1:1" ht="15.75" customHeight="1" x14ac:dyDescent="0.25">
      <c r="A562" s="1"/>
    </row>
    <row r="563" spans="1:1" ht="15.75" customHeight="1" x14ac:dyDescent="0.25">
      <c r="A563" s="1"/>
    </row>
    <row r="564" spans="1:1" ht="15.75" customHeight="1" x14ac:dyDescent="0.25">
      <c r="A564" s="1"/>
    </row>
    <row r="565" spans="1:1" ht="15.75" customHeight="1" x14ac:dyDescent="0.25">
      <c r="A565" s="1"/>
    </row>
    <row r="566" spans="1:1" ht="15.75" customHeight="1" x14ac:dyDescent="0.25">
      <c r="A566" s="1"/>
    </row>
    <row r="567" spans="1:1" ht="15.75" customHeight="1" x14ac:dyDescent="0.25">
      <c r="A567" s="1"/>
    </row>
    <row r="568" spans="1:1" ht="15.75" customHeight="1" x14ac:dyDescent="0.25">
      <c r="A568" s="1"/>
    </row>
    <row r="569" spans="1:1" ht="15.75" customHeight="1" x14ac:dyDescent="0.25">
      <c r="A569" s="1"/>
    </row>
    <row r="570" spans="1:1" ht="15.75" customHeight="1" x14ac:dyDescent="0.25">
      <c r="A570" s="1"/>
    </row>
    <row r="571" spans="1:1" ht="15.75" customHeight="1" x14ac:dyDescent="0.25">
      <c r="A571" s="1"/>
    </row>
    <row r="572" spans="1:1" ht="15.75" customHeight="1" x14ac:dyDescent="0.25">
      <c r="A572" s="1"/>
    </row>
    <row r="573" spans="1:1" ht="15.75" customHeight="1" x14ac:dyDescent="0.25">
      <c r="A573" s="1"/>
    </row>
    <row r="574" spans="1:1" ht="15.75" customHeight="1" x14ac:dyDescent="0.25">
      <c r="A574" s="1"/>
    </row>
    <row r="575" spans="1:1" ht="15.75" customHeight="1" x14ac:dyDescent="0.25">
      <c r="A575" s="1"/>
    </row>
    <row r="576" spans="1:1" ht="15.75" customHeight="1" x14ac:dyDescent="0.25">
      <c r="A576" s="1"/>
    </row>
    <row r="577" spans="1:1" ht="15.75" customHeight="1" x14ac:dyDescent="0.25">
      <c r="A577" s="1"/>
    </row>
    <row r="578" spans="1:1" ht="15.75" customHeight="1" x14ac:dyDescent="0.25">
      <c r="A578" s="1"/>
    </row>
    <row r="579" spans="1:1" ht="15.75" customHeight="1" x14ac:dyDescent="0.25">
      <c r="A579" s="1"/>
    </row>
    <row r="580" spans="1:1" ht="15.75" customHeight="1" x14ac:dyDescent="0.25">
      <c r="A580" s="1"/>
    </row>
    <row r="581" spans="1:1" ht="15.75" customHeight="1" x14ac:dyDescent="0.25">
      <c r="A581" s="1"/>
    </row>
    <row r="582" spans="1:1" ht="15.75" customHeight="1" x14ac:dyDescent="0.25">
      <c r="A582" s="1"/>
    </row>
    <row r="583" spans="1:1" ht="15.75" customHeight="1" x14ac:dyDescent="0.25">
      <c r="A583" s="1"/>
    </row>
    <row r="584" spans="1:1" ht="15.75" customHeight="1" x14ac:dyDescent="0.25">
      <c r="A584" s="1"/>
    </row>
    <row r="585" spans="1:1" ht="15.75" customHeight="1" x14ac:dyDescent="0.25">
      <c r="A585" s="1"/>
    </row>
    <row r="586" spans="1:1" ht="15.75" customHeight="1" x14ac:dyDescent="0.25">
      <c r="A586" s="1"/>
    </row>
    <row r="587" spans="1:1" ht="15.75" customHeight="1" x14ac:dyDescent="0.25">
      <c r="A587" s="1"/>
    </row>
    <row r="588" spans="1:1" ht="15.75" customHeight="1" x14ac:dyDescent="0.25">
      <c r="A588" s="1"/>
    </row>
    <row r="589" spans="1:1" ht="15.75" customHeight="1" x14ac:dyDescent="0.25">
      <c r="A589" s="1"/>
    </row>
    <row r="590" spans="1:1" ht="15.75" customHeight="1" x14ac:dyDescent="0.25">
      <c r="A590" s="1"/>
    </row>
    <row r="591" spans="1:1" ht="15.75" customHeight="1" x14ac:dyDescent="0.25">
      <c r="A591" s="1"/>
    </row>
    <row r="592" spans="1:1" ht="15.75" customHeight="1" x14ac:dyDescent="0.25">
      <c r="A592" s="1"/>
    </row>
    <row r="593" spans="1:1" ht="15.75" customHeight="1" x14ac:dyDescent="0.25">
      <c r="A593" s="1"/>
    </row>
    <row r="594" spans="1:1" ht="15.75" customHeight="1" x14ac:dyDescent="0.25">
      <c r="A594" s="1"/>
    </row>
    <row r="595" spans="1:1" ht="15.75" customHeight="1" x14ac:dyDescent="0.25">
      <c r="A595" s="1"/>
    </row>
    <row r="596" spans="1:1" ht="15.75" customHeight="1" x14ac:dyDescent="0.25">
      <c r="A596" s="1"/>
    </row>
    <row r="597" spans="1:1" ht="15.75" customHeight="1" x14ac:dyDescent="0.25">
      <c r="A597" s="1"/>
    </row>
    <row r="598" spans="1:1" ht="15.75" customHeight="1" x14ac:dyDescent="0.25">
      <c r="A598" s="1"/>
    </row>
    <row r="599" spans="1:1" ht="15.75" customHeight="1" x14ac:dyDescent="0.25">
      <c r="A599" s="1"/>
    </row>
    <row r="600" spans="1:1" ht="15.75" customHeight="1" x14ac:dyDescent="0.25">
      <c r="A600" s="1"/>
    </row>
    <row r="601" spans="1:1" ht="15.75" customHeight="1" x14ac:dyDescent="0.25">
      <c r="A601" s="1"/>
    </row>
    <row r="602" spans="1:1" ht="15.75" customHeight="1" x14ac:dyDescent="0.25">
      <c r="A602" s="1"/>
    </row>
    <row r="603" spans="1:1" ht="15.75" customHeight="1" x14ac:dyDescent="0.25">
      <c r="A603" s="1"/>
    </row>
    <row r="604" spans="1:1" ht="15.75" customHeight="1" x14ac:dyDescent="0.25">
      <c r="A604" s="1"/>
    </row>
    <row r="605" spans="1:1" ht="15.75" customHeight="1" x14ac:dyDescent="0.25">
      <c r="A605" s="1"/>
    </row>
    <row r="606" spans="1:1" ht="15.75" customHeight="1" x14ac:dyDescent="0.25">
      <c r="A606" s="1"/>
    </row>
    <row r="607" spans="1:1" ht="15.75" customHeight="1" x14ac:dyDescent="0.25">
      <c r="A607" s="1"/>
    </row>
    <row r="608" spans="1:1" ht="15.75" customHeight="1" x14ac:dyDescent="0.25">
      <c r="A608" s="1"/>
    </row>
    <row r="609" spans="1:1" ht="15.75" customHeight="1" x14ac:dyDescent="0.25">
      <c r="A609" s="1"/>
    </row>
    <row r="610" spans="1:1" ht="15.75" customHeight="1" x14ac:dyDescent="0.25">
      <c r="A610" s="1"/>
    </row>
    <row r="611" spans="1:1" ht="15.75" customHeight="1" x14ac:dyDescent="0.25">
      <c r="A611" s="1"/>
    </row>
    <row r="612" spans="1:1" ht="15.75" customHeight="1" x14ac:dyDescent="0.25">
      <c r="A612" s="1"/>
    </row>
    <row r="613" spans="1:1" ht="15.75" customHeight="1" x14ac:dyDescent="0.25">
      <c r="A613" s="1"/>
    </row>
    <row r="614" spans="1:1" ht="15.75" customHeight="1" x14ac:dyDescent="0.25">
      <c r="A614" s="1"/>
    </row>
    <row r="615" spans="1:1" ht="15.75" customHeight="1" x14ac:dyDescent="0.25">
      <c r="A615" s="1"/>
    </row>
    <row r="616" spans="1:1" ht="15.75" customHeight="1" x14ac:dyDescent="0.25">
      <c r="A616" s="1"/>
    </row>
    <row r="617" spans="1:1" ht="15.75" customHeight="1" x14ac:dyDescent="0.25">
      <c r="A617" s="1"/>
    </row>
    <row r="618" spans="1:1" ht="15.75" customHeight="1" x14ac:dyDescent="0.25">
      <c r="A618" s="1"/>
    </row>
    <row r="619" spans="1:1" ht="15.75" customHeight="1" x14ac:dyDescent="0.25">
      <c r="A619" s="1"/>
    </row>
    <row r="620" spans="1:1" ht="15.75" customHeight="1" x14ac:dyDescent="0.25">
      <c r="A620" s="1"/>
    </row>
    <row r="621" spans="1:1" ht="15.75" customHeight="1" x14ac:dyDescent="0.25">
      <c r="A621" s="1"/>
    </row>
    <row r="622" spans="1:1" ht="15.75" customHeight="1" x14ac:dyDescent="0.25">
      <c r="A622" s="1"/>
    </row>
    <row r="623" spans="1:1" ht="15.75" customHeight="1" x14ac:dyDescent="0.25">
      <c r="A623" s="1"/>
    </row>
    <row r="624" spans="1:1" ht="15.75" customHeight="1" x14ac:dyDescent="0.25">
      <c r="A624" s="1"/>
    </row>
    <row r="625" spans="1:1" ht="15.75" customHeight="1" x14ac:dyDescent="0.25">
      <c r="A625" s="1"/>
    </row>
    <row r="626" spans="1:1" ht="15.75" customHeight="1" x14ac:dyDescent="0.25">
      <c r="A626" s="1"/>
    </row>
    <row r="627" spans="1:1" ht="15.75" customHeight="1" x14ac:dyDescent="0.25">
      <c r="A627" s="1"/>
    </row>
    <row r="628" spans="1:1" ht="15.75" customHeight="1" x14ac:dyDescent="0.25">
      <c r="A628" s="1"/>
    </row>
    <row r="629" spans="1:1" ht="15.75" customHeight="1" x14ac:dyDescent="0.25">
      <c r="A629" s="1"/>
    </row>
    <row r="630" spans="1:1" ht="15.75" customHeight="1" x14ac:dyDescent="0.25">
      <c r="A630" s="1"/>
    </row>
    <row r="631" spans="1:1" ht="15.75" customHeight="1" x14ac:dyDescent="0.25">
      <c r="A631" s="1"/>
    </row>
    <row r="632" spans="1:1" ht="15.75" customHeight="1" x14ac:dyDescent="0.25">
      <c r="A632" s="1"/>
    </row>
    <row r="633" spans="1:1" ht="15.75" customHeight="1" x14ac:dyDescent="0.25">
      <c r="A633" s="1"/>
    </row>
    <row r="634" spans="1:1" ht="15.75" customHeight="1" x14ac:dyDescent="0.25">
      <c r="A634" s="1"/>
    </row>
    <row r="635" spans="1:1" ht="15.75" customHeight="1" x14ac:dyDescent="0.25">
      <c r="A635" s="1"/>
    </row>
    <row r="636" spans="1:1" ht="15.75" customHeight="1" x14ac:dyDescent="0.25">
      <c r="A636" s="1"/>
    </row>
    <row r="637" spans="1:1" ht="15.75" customHeight="1" x14ac:dyDescent="0.25">
      <c r="A637" s="1"/>
    </row>
    <row r="638" spans="1:1" ht="15.75" customHeight="1" x14ac:dyDescent="0.25">
      <c r="A638" s="1"/>
    </row>
    <row r="639" spans="1:1" ht="15.75" customHeight="1" x14ac:dyDescent="0.25">
      <c r="A639" s="1"/>
    </row>
    <row r="640" spans="1:1" ht="15.75" customHeight="1" x14ac:dyDescent="0.25">
      <c r="A640" s="1"/>
    </row>
    <row r="641" spans="1:1" ht="15.75" customHeight="1" x14ac:dyDescent="0.25">
      <c r="A641" s="1"/>
    </row>
    <row r="642" spans="1:1" ht="15.75" customHeight="1" x14ac:dyDescent="0.25">
      <c r="A642" s="1"/>
    </row>
    <row r="643" spans="1:1" ht="15.75" customHeight="1" x14ac:dyDescent="0.25">
      <c r="A643" s="1"/>
    </row>
    <row r="644" spans="1:1" ht="15.75" customHeight="1" x14ac:dyDescent="0.25">
      <c r="A644" s="1"/>
    </row>
    <row r="645" spans="1:1" ht="15.75" customHeight="1" x14ac:dyDescent="0.25">
      <c r="A645" s="1"/>
    </row>
    <row r="646" spans="1:1" ht="15.75" customHeight="1" x14ac:dyDescent="0.25">
      <c r="A646" s="1"/>
    </row>
    <row r="647" spans="1:1" ht="15.75" customHeight="1" x14ac:dyDescent="0.25">
      <c r="A647" s="1"/>
    </row>
    <row r="648" spans="1:1" ht="15.75" customHeight="1" x14ac:dyDescent="0.25">
      <c r="A648" s="1"/>
    </row>
    <row r="649" spans="1:1" ht="15.75" customHeight="1" x14ac:dyDescent="0.25">
      <c r="A649" s="1"/>
    </row>
    <row r="650" spans="1:1" ht="15.75" customHeight="1" x14ac:dyDescent="0.25">
      <c r="A650" s="1"/>
    </row>
    <row r="651" spans="1:1" ht="15.75" customHeight="1" x14ac:dyDescent="0.25">
      <c r="A651" s="1"/>
    </row>
    <row r="652" spans="1:1" ht="15.75" customHeight="1" x14ac:dyDescent="0.25">
      <c r="A652" s="1"/>
    </row>
    <row r="653" spans="1:1" ht="15.75" customHeight="1" x14ac:dyDescent="0.25">
      <c r="A653" s="1"/>
    </row>
    <row r="654" spans="1:1" ht="15.75" customHeight="1" x14ac:dyDescent="0.25">
      <c r="A654" s="1"/>
    </row>
    <row r="655" spans="1:1" ht="15.75" customHeight="1" x14ac:dyDescent="0.25">
      <c r="A655" s="1"/>
    </row>
    <row r="656" spans="1:1" ht="15.75" customHeight="1" x14ac:dyDescent="0.25">
      <c r="A656" s="1"/>
    </row>
    <row r="657" spans="1:1" ht="15.75" customHeight="1" x14ac:dyDescent="0.25">
      <c r="A657" s="1"/>
    </row>
    <row r="658" spans="1:1" ht="15.75" customHeight="1" x14ac:dyDescent="0.25">
      <c r="A658" s="1"/>
    </row>
    <row r="659" spans="1:1" ht="15.75" customHeight="1" x14ac:dyDescent="0.25">
      <c r="A659" s="1"/>
    </row>
    <row r="660" spans="1:1" ht="15.75" customHeight="1" x14ac:dyDescent="0.25">
      <c r="A660" s="1"/>
    </row>
    <row r="661" spans="1:1" ht="15.75" customHeight="1" x14ac:dyDescent="0.25">
      <c r="A661" s="1"/>
    </row>
    <row r="662" spans="1:1" ht="15.75" customHeight="1" x14ac:dyDescent="0.25">
      <c r="A662" s="1"/>
    </row>
    <row r="663" spans="1:1" ht="15.75" customHeight="1" x14ac:dyDescent="0.25">
      <c r="A663" s="1"/>
    </row>
    <row r="664" spans="1:1" ht="15.75" customHeight="1" x14ac:dyDescent="0.25">
      <c r="A664" s="1"/>
    </row>
    <row r="665" spans="1:1" ht="15.75" customHeight="1" x14ac:dyDescent="0.25">
      <c r="A665" s="1"/>
    </row>
    <row r="666" spans="1:1" ht="15.75" customHeight="1" x14ac:dyDescent="0.25">
      <c r="A666" s="1"/>
    </row>
    <row r="667" spans="1:1" ht="15.75" customHeight="1" x14ac:dyDescent="0.25">
      <c r="A667" s="1"/>
    </row>
    <row r="668" spans="1:1" ht="15.75" customHeight="1" x14ac:dyDescent="0.25">
      <c r="A668" s="1"/>
    </row>
    <row r="669" spans="1:1" ht="15.75" customHeight="1" x14ac:dyDescent="0.25">
      <c r="A669" s="1"/>
    </row>
    <row r="670" spans="1:1" ht="15.75" customHeight="1" x14ac:dyDescent="0.25">
      <c r="A670" s="1"/>
    </row>
    <row r="671" spans="1:1" ht="15.75" customHeight="1" x14ac:dyDescent="0.25">
      <c r="A671" s="1"/>
    </row>
    <row r="672" spans="1:1" ht="15.75" customHeight="1" x14ac:dyDescent="0.25">
      <c r="A672" s="1"/>
    </row>
    <row r="673" spans="1:1" ht="15.75" customHeight="1" x14ac:dyDescent="0.25">
      <c r="A673" s="1"/>
    </row>
    <row r="674" spans="1:1" ht="15.75" customHeight="1" x14ac:dyDescent="0.25">
      <c r="A674" s="1"/>
    </row>
    <row r="675" spans="1:1" ht="15.75" customHeight="1" x14ac:dyDescent="0.25">
      <c r="A675" s="1"/>
    </row>
    <row r="676" spans="1:1" ht="15.75" customHeight="1" x14ac:dyDescent="0.25">
      <c r="A676" s="1"/>
    </row>
    <row r="677" spans="1:1" ht="15.75" customHeight="1" x14ac:dyDescent="0.25">
      <c r="A677" s="1"/>
    </row>
    <row r="678" spans="1:1" ht="15.75" customHeight="1" x14ac:dyDescent="0.25">
      <c r="A678" s="1"/>
    </row>
    <row r="679" spans="1:1" ht="15.75" customHeight="1" x14ac:dyDescent="0.25">
      <c r="A679" s="1"/>
    </row>
    <row r="680" spans="1:1" ht="15.75" customHeight="1" x14ac:dyDescent="0.25">
      <c r="A680" s="1"/>
    </row>
    <row r="681" spans="1:1" ht="15.75" customHeight="1" x14ac:dyDescent="0.25">
      <c r="A681" s="1"/>
    </row>
    <row r="682" spans="1:1" ht="15.75" customHeight="1" x14ac:dyDescent="0.25">
      <c r="A682" s="1"/>
    </row>
    <row r="683" spans="1:1" ht="15.75" customHeight="1" x14ac:dyDescent="0.25">
      <c r="A683" s="1"/>
    </row>
    <row r="684" spans="1:1" ht="15.75" customHeight="1" x14ac:dyDescent="0.25">
      <c r="A684" s="1"/>
    </row>
    <row r="685" spans="1:1" ht="15.75" customHeight="1" x14ac:dyDescent="0.25">
      <c r="A685" s="1"/>
    </row>
    <row r="686" spans="1:1" ht="15.75" customHeight="1" x14ac:dyDescent="0.25">
      <c r="A686" s="1"/>
    </row>
    <row r="687" spans="1:1" ht="15.75" customHeight="1" x14ac:dyDescent="0.25">
      <c r="A687" s="1"/>
    </row>
    <row r="688" spans="1:1" ht="15.75" customHeight="1" x14ac:dyDescent="0.25">
      <c r="A688" s="1"/>
    </row>
    <row r="689" spans="1:1" ht="15.75" customHeight="1" x14ac:dyDescent="0.25">
      <c r="A689" s="1"/>
    </row>
    <row r="690" spans="1:1" ht="15.75" customHeight="1" x14ac:dyDescent="0.25">
      <c r="A690" s="1"/>
    </row>
    <row r="691" spans="1:1" ht="15.75" customHeight="1" x14ac:dyDescent="0.25">
      <c r="A691" s="1"/>
    </row>
    <row r="692" spans="1:1" ht="15.75" customHeight="1" x14ac:dyDescent="0.25">
      <c r="A692" s="1"/>
    </row>
    <row r="693" spans="1:1" ht="15.75" customHeight="1" x14ac:dyDescent="0.25">
      <c r="A693" s="1"/>
    </row>
    <row r="694" spans="1:1" ht="15.75" customHeight="1" x14ac:dyDescent="0.25">
      <c r="A694" s="1"/>
    </row>
    <row r="695" spans="1:1" ht="15.75" customHeight="1" x14ac:dyDescent="0.25">
      <c r="A695" s="1"/>
    </row>
    <row r="696" spans="1:1" ht="15.75" customHeight="1" x14ac:dyDescent="0.25">
      <c r="A696" s="1"/>
    </row>
    <row r="697" spans="1:1" ht="15.75" customHeight="1" x14ac:dyDescent="0.25">
      <c r="A697" s="1"/>
    </row>
    <row r="698" spans="1:1" ht="15.75" customHeight="1" x14ac:dyDescent="0.25">
      <c r="A698" s="1"/>
    </row>
    <row r="699" spans="1:1" ht="15.75" customHeight="1" x14ac:dyDescent="0.25">
      <c r="A699" s="1"/>
    </row>
    <row r="700" spans="1:1" ht="15.75" customHeight="1" x14ac:dyDescent="0.25">
      <c r="A700" s="1"/>
    </row>
    <row r="701" spans="1:1" ht="15.75" customHeight="1" x14ac:dyDescent="0.25">
      <c r="A701" s="1"/>
    </row>
    <row r="702" spans="1:1" ht="15.75" customHeight="1" x14ac:dyDescent="0.25">
      <c r="A702" s="1"/>
    </row>
    <row r="703" spans="1:1" ht="15.75" customHeight="1" x14ac:dyDescent="0.25">
      <c r="A703" s="1"/>
    </row>
    <row r="704" spans="1:1" ht="15.75" customHeight="1" x14ac:dyDescent="0.25">
      <c r="A704" s="1"/>
    </row>
    <row r="705" spans="1:1" ht="15.75" customHeight="1" x14ac:dyDescent="0.25">
      <c r="A705" s="1"/>
    </row>
    <row r="706" spans="1:1" ht="15.75" customHeight="1" x14ac:dyDescent="0.25">
      <c r="A706" s="1"/>
    </row>
    <row r="707" spans="1:1" ht="15.75" customHeight="1" x14ac:dyDescent="0.25">
      <c r="A707" s="1"/>
    </row>
    <row r="708" spans="1:1" ht="15.75" customHeight="1" x14ac:dyDescent="0.25">
      <c r="A708" s="1"/>
    </row>
    <row r="709" spans="1:1" ht="15.75" customHeight="1" x14ac:dyDescent="0.25">
      <c r="A709" s="1"/>
    </row>
    <row r="710" spans="1:1" ht="15.75" customHeight="1" x14ac:dyDescent="0.25">
      <c r="A710" s="1"/>
    </row>
    <row r="711" spans="1:1" ht="15.75" customHeight="1" x14ac:dyDescent="0.25">
      <c r="A711" s="1"/>
    </row>
    <row r="712" spans="1:1" ht="15.75" customHeight="1" x14ac:dyDescent="0.25">
      <c r="A712" s="1"/>
    </row>
    <row r="713" spans="1:1" ht="15.75" customHeight="1" x14ac:dyDescent="0.25">
      <c r="A713" s="1"/>
    </row>
    <row r="714" spans="1:1" ht="15.75" customHeight="1" x14ac:dyDescent="0.25">
      <c r="A714" s="1"/>
    </row>
    <row r="715" spans="1:1" ht="15.75" customHeight="1" x14ac:dyDescent="0.25">
      <c r="A715" s="1"/>
    </row>
    <row r="716" spans="1:1" ht="15.75" customHeight="1" x14ac:dyDescent="0.25">
      <c r="A716" s="1"/>
    </row>
    <row r="717" spans="1:1" ht="15.75" customHeight="1" x14ac:dyDescent="0.25">
      <c r="A717" s="1"/>
    </row>
    <row r="718" spans="1:1" ht="15.75" customHeight="1" x14ac:dyDescent="0.25">
      <c r="A718" s="1"/>
    </row>
    <row r="719" spans="1:1" ht="15.75" customHeight="1" x14ac:dyDescent="0.25">
      <c r="A719" s="1"/>
    </row>
    <row r="720" spans="1:1" ht="15.75" customHeight="1" x14ac:dyDescent="0.25">
      <c r="A720" s="1"/>
    </row>
    <row r="721" spans="1:1" ht="15.75" customHeight="1" x14ac:dyDescent="0.25">
      <c r="A721" s="1"/>
    </row>
    <row r="722" spans="1:1" ht="15.75" customHeight="1" x14ac:dyDescent="0.25">
      <c r="A722" s="1"/>
    </row>
    <row r="723" spans="1:1" ht="15.75" customHeight="1" x14ac:dyDescent="0.25">
      <c r="A723" s="1"/>
    </row>
    <row r="724" spans="1:1" ht="15.75" customHeight="1" x14ac:dyDescent="0.25">
      <c r="A724" s="1"/>
    </row>
    <row r="725" spans="1:1" ht="15.75" customHeight="1" x14ac:dyDescent="0.25">
      <c r="A725" s="1"/>
    </row>
    <row r="726" spans="1:1" ht="15.75" customHeight="1" x14ac:dyDescent="0.25">
      <c r="A726" s="1"/>
    </row>
    <row r="727" spans="1:1" ht="15.75" customHeight="1" x14ac:dyDescent="0.25">
      <c r="A727" s="1"/>
    </row>
    <row r="728" spans="1:1" ht="15.75" customHeight="1" x14ac:dyDescent="0.25">
      <c r="A728" s="1"/>
    </row>
    <row r="729" spans="1:1" ht="15.75" customHeight="1" x14ac:dyDescent="0.25">
      <c r="A729" s="1"/>
    </row>
    <row r="730" spans="1:1" ht="15.75" customHeight="1" x14ac:dyDescent="0.25">
      <c r="A730" s="1"/>
    </row>
    <row r="731" spans="1:1" ht="15.75" customHeight="1" x14ac:dyDescent="0.25">
      <c r="A731" s="1"/>
    </row>
    <row r="732" spans="1:1" ht="15.75" customHeight="1" x14ac:dyDescent="0.25">
      <c r="A732" s="1"/>
    </row>
    <row r="733" spans="1:1" ht="15.75" customHeight="1" x14ac:dyDescent="0.25">
      <c r="A733" s="1"/>
    </row>
    <row r="734" spans="1:1" ht="15.75" customHeight="1" x14ac:dyDescent="0.25">
      <c r="A734" s="1"/>
    </row>
    <row r="735" spans="1:1" ht="15.75" customHeight="1" x14ac:dyDescent="0.25">
      <c r="A735" s="1"/>
    </row>
    <row r="736" spans="1:1" ht="15.75" customHeight="1" x14ac:dyDescent="0.25">
      <c r="A736" s="1"/>
    </row>
    <row r="737" spans="1:1" ht="15.75" customHeight="1" x14ac:dyDescent="0.25">
      <c r="A737" s="1"/>
    </row>
    <row r="738" spans="1:1" ht="15.75" customHeight="1" x14ac:dyDescent="0.25">
      <c r="A738" s="1"/>
    </row>
    <row r="739" spans="1:1" ht="15.75" customHeight="1" x14ac:dyDescent="0.25">
      <c r="A739" s="1"/>
    </row>
    <row r="740" spans="1:1" ht="15.75" customHeight="1" x14ac:dyDescent="0.25">
      <c r="A740" s="1"/>
    </row>
    <row r="741" spans="1:1" ht="15.75" customHeight="1" x14ac:dyDescent="0.25">
      <c r="A741" s="1"/>
    </row>
    <row r="742" spans="1:1" ht="15.75" customHeight="1" x14ac:dyDescent="0.25">
      <c r="A742" s="1"/>
    </row>
    <row r="743" spans="1:1" ht="15.75" customHeight="1" x14ac:dyDescent="0.25">
      <c r="A743" s="1"/>
    </row>
    <row r="744" spans="1:1" ht="15.75" customHeight="1" x14ac:dyDescent="0.25">
      <c r="A744" s="1"/>
    </row>
    <row r="745" spans="1:1" ht="15.75" customHeight="1" x14ac:dyDescent="0.25">
      <c r="A745" s="1"/>
    </row>
    <row r="746" spans="1:1" ht="15.75" customHeight="1" x14ac:dyDescent="0.25">
      <c r="A746" s="1"/>
    </row>
    <row r="747" spans="1:1" ht="15.75" customHeight="1" x14ac:dyDescent="0.25">
      <c r="A747" s="1"/>
    </row>
    <row r="748" spans="1:1" ht="15.75" customHeight="1" x14ac:dyDescent="0.25">
      <c r="A748" s="1"/>
    </row>
    <row r="749" spans="1:1" ht="15.75" customHeight="1" x14ac:dyDescent="0.25">
      <c r="A749" s="1"/>
    </row>
    <row r="750" spans="1:1" ht="15.75" customHeight="1" x14ac:dyDescent="0.25">
      <c r="A750" s="1"/>
    </row>
    <row r="751" spans="1:1" ht="15.75" customHeight="1" x14ac:dyDescent="0.25">
      <c r="A751" s="1"/>
    </row>
    <row r="752" spans="1:1" ht="15.75" customHeight="1" x14ac:dyDescent="0.25">
      <c r="A752" s="1"/>
    </row>
    <row r="753" spans="1:1" ht="15.75" customHeight="1" x14ac:dyDescent="0.25">
      <c r="A753" s="1"/>
    </row>
    <row r="754" spans="1:1" ht="15.75" customHeight="1" x14ac:dyDescent="0.25">
      <c r="A754" s="1"/>
    </row>
    <row r="755" spans="1:1" ht="15.75" customHeight="1" x14ac:dyDescent="0.25">
      <c r="A755" s="1"/>
    </row>
    <row r="756" spans="1:1" ht="15.75" customHeight="1" x14ac:dyDescent="0.25">
      <c r="A756" s="1"/>
    </row>
    <row r="757" spans="1:1" ht="15.75" customHeight="1" x14ac:dyDescent="0.25">
      <c r="A757" s="1"/>
    </row>
    <row r="758" spans="1:1" ht="15.75" customHeight="1" x14ac:dyDescent="0.25">
      <c r="A758" s="1"/>
    </row>
    <row r="759" spans="1:1" ht="15.75" customHeight="1" x14ac:dyDescent="0.25">
      <c r="A759" s="1"/>
    </row>
    <row r="760" spans="1:1" ht="15.75" customHeight="1" x14ac:dyDescent="0.25">
      <c r="A760" s="1"/>
    </row>
    <row r="761" spans="1:1" ht="15.75" customHeight="1" x14ac:dyDescent="0.25">
      <c r="A761" s="1"/>
    </row>
    <row r="762" spans="1:1" ht="15.75" customHeight="1" x14ac:dyDescent="0.25">
      <c r="A762" s="1"/>
    </row>
    <row r="763" spans="1:1" ht="15.75" customHeight="1" x14ac:dyDescent="0.25">
      <c r="A763" s="1"/>
    </row>
    <row r="764" spans="1:1" ht="15.75" customHeight="1" x14ac:dyDescent="0.25">
      <c r="A764" s="1"/>
    </row>
    <row r="765" spans="1:1" ht="15.75" customHeight="1" x14ac:dyDescent="0.25">
      <c r="A765" s="1"/>
    </row>
    <row r="766" spans="1:1" ht="15.75" customHeight="1" x14ac:dyDescent="0.25">
      <c r="A766" s="1"/>
    </row>
    <row r="767" spans="1:1" ht="15.75" customHeight="1" x14ac:dyDescent="0.25">
      <c r="A767" s="1"/>
    </row>
    <row r="768" spans="1:1" ht="15.75" customHeight="1" x14ac:dyDescent="0.25">
      <c r="A768" s="1"/>
    </row>
    <row r="769" spans="1:1" ht="15.75" customHeight="1" x14ac:dyDescent="0.25">
      <c r="A769" s="1"/>
    </row>
    <row r="770" spans="1:1" ht="15.75" customHeight="1" x14ac:dyDescent="0.25">
      <c r="A770" s="1"/>
    </row>
    <row r="771" spans="1:1" ht="15.75" customHeight="1" x14ac:dyDescent="0.25">
      <c r="A771" s="1"/>
    </row>
    <row r="772" spans="1:1" ht="15.75" customHeight="1" x14ac:dyDescent="0.25">
      <c r="A772" s="1"/>
    </row>
    <row r="773" spans="1:1" ht="15.75" customHeight="1" x14ac:dyDescent="0.25">
      <c r="A773" s="1"/>
    </row>
    <row r="774" spans="1:1" ht="15.75" customHeight="1" x14ac:dyDescent="0.25">
      <c r="A774" s="1"/>
    </row>
    <row r="775" spans="1:1" ht="15.75" customHeight="1" x14ac:dyDescent="0.25">
      <c r="A775" s="1"/>
    </row>
    <row r="776" spans="1:1" ht="15.75" customHeight="1" x14ac:dyDescent="0.25">
      <c r="A776" s="1"/>
    </row>
    <row r="777" spans="1:1" ht="15.75" customHeight="1" x14ac:dyDescent="0.25">
      <c r="A777" s="1"/>
    </row>
    <row r="778" spans="1:1" ht="15.75" customHeight="1" x14ac:dyDescent="0.25">
      <c r="A778" s="1"/>
    </row>
    <row r="779" spans="1:1" ht="15.75" customHeight="1" x14ac:dyDescent="0.25">
      <c r="A779" s="1"/>
    </row>
    <row r="780" spans="1:1" ht="15.75" customHeight="1" x14ac:dyDescent="0.25">
      <c r="A780" s="1"/>
    </row>
    <row r="781" spans="1:1" ht="15.75" customHeight="1" x14ac:dyDescent="0.25">
      <c r="A781" s="1"/>
    </row>
    <row r="782" spans="1:1" ht="15.75" customHeight="1" x14ac:dyDescent="0.25">
      <c r="A782" s="1"/>
    </row>
    <row r="783" spans="1:1" ht="15.75" customHeight="1" x14ac:dyDescent="0.25">
      <c r="A783" s="1"/>
    </row>
    <row r="784" spans="1:1" ht="15.75" customHeight="1" x14ac:dyDescent="0.25">
      <c r="A784" s="1"/>
    </row>
    <row r="785" spans="1:1" ht="15.75" customHeight="1" x14ac:dyDescent="0.25">
      <c r="A785" s="1"/>
    </row>
    <row r="786" spans="1:1" ht="15.75" customHeight="1" x14ac:dyDescent="0.25">
      <c r="A786" s="1"/>
    </row>
    <row r="787" spans="1:1" ht="15.75" customHeight="1" x14ac:dyDescent="0.25">
      <c r="A787" s="1"/>
    </row>
    <row r="788" spans="1:1" ht="15.75" customHeight="1" x14ac:dyDescent="0.25">
      <c r="A788" s="1"/>
    </row>
    <row r="789" spans="1:1" ht="15.75" customHeight="1" x14ac:dyDescent="0.25">
      <c r="A789" s="1"/>
    </row>
    <row r="790" spans="1:1" ht="15.75" customHeight="1" x14ac:dyDescent="0.25">
      <c r="A790" s="1"/>
    </row>
    <row r="791" spans="1:1" ht="15.75" customHeight="1" x14ac:dyDescent="0.25">
      <c r="A791" s="1"/>
    </row>
    <row r="792" spans="1:1" ht="15.75" customHeight="1" x14ac:dyDescent="0.25">
      <c r="A792" s="1"/>
    </row>
    <row r="793" spans="1:1" ht="15.75" customHeight="1" x14ac:dyDescent="0.25">
      <c r="A793" s="1"/>
    </row>
    <row r="794" spans="1:1" ht="15.75" customHeight="1" x14ac:dyDescent="0.25">
      <c r="A794" s="1"/>
    </row>
    <row r="795" spans="1:1" ht="15.75" customHeight="1" x14ac:dyDescent="0.25">
      <c r="A795" s="1"/>
    </row>
    <row r="796" spans="1:1" ht="15.75" customHeight="1" x14ac:dyDescent="0.25">
      <c r="A796" s="1"/>
    </row>
    <row r="797" spans="1:1" ht="15.75" customHeight="1" x14ac:dyDescent="0.25">
      <c r="A797" s="1"/>
    </row>
    <row r="798" spans="1:1" ht="15.75" customHeight="1" x14ac:dyDescent="0.25">
      <c r="A798" s="1"/>
    </row>
    <row r="799" spans="1:1" ht="15.75" customHeight="1" x14ac:dyDescent="0.25">
      <c r="A799" s="1"/>
    </row>
    <row r="800" spans="1:1" ht="15.75" customHeight="1" x14ac:dyDescent="0.25">
      <c r="A800" s="1"/>
    </row>
    <row r="801" spans="1:1" ht="15.75" customHeight="1" x14ac:dyDescent="0.25">
      <c r="A801" s="1"/>
    </row>
    <row r="802" spans="1:1" ht="15.75" customHeight="1" x14ac:dyDescent="0.25">
      <c r="A802" s="1"/>
    </row>
    <row r="803" spans="1:1" ht="15.75" customHeight="1" x14ac:dyDescent="0.25">
      <c r="A803" s="1"/>
    </row>
    <row r="804" spans="1:1" ht="15.75" customHeight="1" x14ac:dyDescent="0.25">
      <c r="A804" s="1"/>
    </row>
    <row r="805" spans="1:1" ht="15.75" customHeight="1" x14ac:dyDescent="0.25">
      <c r="A805" s="1"/>
    </row>
    <row r="806" spans="1:1" ht="15.75" customHeight="1" x14ac:dyDescent="0.25">
      <c r="A806" s="1"/>
    </row>
    <row r="807" spans="1:1" ht="15.75" customHeight="1" x14ac:dyDescent="0.25">
      <c r="A807" s="1"/>
    </row>
    <row r="808" spans="1:1" ht="15.75" customHeight="1" x14ac:dyDescent="0.25">
      <c r="A808" s="1"/>
    </row>
    <row r="809" spans="1:1" ht="15.75" customHeight="1" x14ac:dyDescent="0.25">
      <c r="A809" s="1"/>
    </row>
    <row r="810" spans="1:1" ht="15.75" customHeight="1" x14ac:dyDescent="0.25">
      <c r="A810" s="1"/>
    </row>
    <row r="811" spans="1:1" ht="15.75" customHeight="1" x14ac:dyDescent="0.25">
      <c r="A811" s="1"/>
    </row>
    <row r="812" spans="1:1" ht="15.75" customHeight="1" x14ac:dyDescent="0.25">
      <c r="A812" s="1"/>
    </row>
    <row r="813" spans="1:1" ht="15.75" customHeight="1" x14ac:dyDescent="0.25">
      <c r="A813" s="1"/>
    </row>
    <row r="814" spans="1:1" ht="15.75" customHeight="1" x14ac:dyDescent="0.25">
      <c r="A814" s="1"/>
    </row>
    <row r="815" spans="1:1" ht="15.75" customHeight="1" x14ac:dyDescent="0.25">
      <c r="A815" s="1"/>
    </row>
    <row r="816" spans="1:1" ht="15.75" customHeight="1" x14ac:dyDescent="0.25">
      <c r="A816" s="1"/>
    </row>
    <row r="817" spans="1:1" ht="15.75" customHeight="1" x14ac:dyDescent="0.25">
      <c r="A817" s="1"/>
    </row>
    <row r="818" spans="1:1" ht="15.75" customHeight="1" x14ac:dyDescent="0.25">
      <c r="A818" s="1"/>
    </row>
    <row r="819" spans="1:1" ht="15.75" customHeight="1" x14ac:dyDescent="0.25">
      <c r="A819" s="1"/>
    </row>
    <row r="820" spans="1:1" ht="15.75" customHeight="1" x14ac:dyDescent="0.25">
      <c r="A820" s="1"/>
    </row>
    <row r="821" spans="1:1" ht="15.75" customHeight="1" x14ac:dyDescent="0.25">
      <c r="A821" s="1"/>
    </row>
    <row r="822" spans="1:1" ht="15.75" customHeight="1" x14ac:dyDescent="0.25">
      <c r="A822" s="1"/>
    </row>
    <row r="823" spans="1:1" ht="15.75" customHeight="1" x14ac:dyDescent="0.25">
      <c r="A823" s="1"/>
    </row>
    <row r="824" spans="1:1" ht="15.75" customHeight="1" x14ac:dyDescent="0.25">
      <c r="A824" s="1"/>
    </row>
    <row r="825" spans="1:1" ht="15.75" customHeight="1" x14ac:dyDescent="0.25">
      <c r="A825" s="1"/>
    </row>
    <row r="826" spans="1:1" ht="15.75" customHeight="1" x14ac:dyDescent="0.25">
      <c r="A826" s="1"/>
    </row>
    <row r="827" spans="1:1" ht="15.75" customHeight="1" x14ac:dyDescent="0.25">
      <c r="A827" s="1"/>
    </row>
    <row r="828" spans="1:1" ht="15.75" customHeight="1" x14ac:dyDescent="0.25">
      <c r="A828" s="1"/>
    </row>
    <row r="829" spans="1:1" ht="15.75" customHeight="1" x14ac:dyDescent="0.25">
      <c r="A829" s="1"/>
    </row>
    <row r="830" spans="1:1" ht="15.75" customHeight="1" x14ac:dyDescent="0.25">
      <c r="A830" s="1"/>
    </row>
    <row r="831" spans="1:1" ht="15.75" customHeight="1" x14ac:dyDescent="0.25">
      <c r="A831" s="1"/>
    </row>
    <row r="832" spans="1:1" ht="15.75" customHeight="1" x14ac:dyDescent="0.25">
      <c r="A832" s="1"/>
    </row>
    <row r="833" spans="1:1" ht="15.75" customHeight="1" x14ac:dyDescent="0.25">
      <c r="A833" s="1"/>
    </row>
    <row r="834" spans="1:1" ht="15.75" customHeight="1" x14ac:dyDescent="0.25">
      <c r="A834" s="1"/>
    </row>
    <row r="835" spans="1:1" ht="15.75" customHeight="1" x14ac:dyDescent="0.25">
      <c r="A835" s="1"/>
    </row>
    <row r="836" spans="1:1" ht="15.75" customHeight="1" x14ac:dyDescent="0.25">
      <c r="A836" s="1"/>
    </row>
    <row r="837" spans="1:1" ht="15.75" customHeight="1" x14ac:dyDescent="0.25">
      <c r="A837" s="1"/>
    </row>
    <row r="838" spans="1:1" ht="15.75" customHeight="1" x14ac:dyDescent="0.25">
      <c r="A838" s="1"/>
    </row>
    <row r="839" spans="1:1" ht="15.75" customHeight="1" x14ac:dyDescent="0.25">
      <c r="A839" s="1"/>
    </row>
    <row r="840" spans="1:1" ht="15.75" customHeight="1" x14ac:dyDescent="0.25">
      <c r="A840" s="1"/>
    </row>
    <row r="841" spans="1:1" ht="15.75" customHeight="1" x14ac:dyDescent="0.25">
      <c r="A841" s="1"/>
    </row>
    <row r="842" spans="1:1" ht="15.75" customHeight="1" x14ac:dyDescent="0.25">
      <c r="A842" s="1"/>
    </row>
    <row r="843" spans="1:1" ht="15.75" customHeight="1" x14ac:dyDescent="0.25">
      <c r="A843" s="1"/>
    </row>
    <row r="844" spans="1:1" ht="15.75" customHeight="1" x14ac:dyDescent="0.25">
      <c r="A844" s="1"/>
    </row>
    <row r="845" spans="1:1" ht="15.75" customHeight="1" x14ac:dyDescent="0.25">
      <c r="A845" s="1"/>
    </row>
    <row r="846" spans="1:1" ht="15.75" customHeight="1" x14ac:dyDescent="0.25">
      <c r="A846" s="1"/>
    </row>
    <row r="847" spans="1:1" ht="15.75" customHeight="1" x14ac:dyDescent="0.25">
      <c r="A847" s="1"/>
    </row>
    <row r="848" spans="1:1" ht="15.75" customHeight="1" x14ac:dyDescent="0.25">
      <c r="A848" s="1"/>
    </row>
    <row r="849" spans="1:1" ht="15.75" customHeight="1" x14ac:dyDescent="0.25">
      <c r="A849" s="1"/>
    </row>
    <row r="850" spans="1:1" ht="15.75" customHeight="1" x14ac:dyDescent="0.25">
      <c r="A850" s="1"/>
    </row>
    <row r="851" spans="1:1" ht="15.75" customHeight="1" x14ac:dyDescent="0.25">
      <c r="A851" s="1"/>
    </row>
    <row r="852" spans="1:1" ht="15.75" customHeight="1" x14ac:dyDescent="0.25">
      <c r="A852" s="1"/>
    </row>
    <row r="853" spans="1:1" ht="15.75" customHeight="1" x14ac:dyDescent="0.25">
      <c r="A853" s="1"/>
    </row>
    <row r="854" spans="1:1" ht="15.75" customHeight="1" x14ac:dyDescent="0.25">
      <c r="A854" s="1"/>
    </row>
    <row r="855" spans="1:1" ht="15.75" customHeight="1" x14ac:dyDescent="0.25">
      <c r="A855" s="1"/>
    </row>
    <row r="856" spans="1:1" ht="15.75" customHeight="1" x14ac:dyDescent="0.25">
      <c r="A856" s="1"/>
    </row>
    <row r="857" spans="1:1" ht="15.75" customHeight="1" x14ac:dyDescent="0.25">
      <c r="A857" s="1"/>
    </row>
    <row r="858" spans="1:1" ht="15.75" customHeight="1" x14ac:dyDescent="0.25">
      <c r="A858" s="1"/>
    </row>
    <row r="859" spans="1:1" ht="15.75" customHeight="1" x14ac:dyDescent="0.25">
      <c r="A859" s="1"/>
    </row>
    <row r="860" spans="1:1" ht="15.75" customHeight="1" x14ac:dyDescent="0.25">
      <c r="A860" s="1"/>
    </row>
    <row r="861" spans="1:1" ht="15.75" customHeight="1" x14ac:dyDescent="0.25">
      <c r="A861" s="1"/>
    </row>
    <row r="862" spans="1:1" ht="15.75" customHeight="1" x14ac:dyDescent="0.25">
      <c r="A862" s="1"/>
    </row>
    <row r="863" spans="1:1" ht="15.75" customHeight="1" x14ac:dyDescent="0.25">
      <c r="A863" s="1"/>
    </row>
    <row r="864" spans="1:1" ht="15.75" customHeight="1" x14ac:dyDescent="0.25">
      <c r="A864" s="1"/>
    </row>
    <row r="865" spans="1:1" ht="15.75" customHeight="1" x14ac:dyDescent="0.25">
      <c r="A865" s="1"/>
    </row>
    <row r="866" spans="1:1" ht="15.75" customHeight="1" x14ac:dyDescent="0.25">
      <c r="A866" s="1"/>
    </row>
    <row r="867" spans="1:1" ht="15.75" customHeight="1" x14ac:dyDescent="0.25">
      <c r="A867" s="1"/>
    </row>
    <row r="868" spans="1:1" ht="15.75" customHeight="1" x14ac:dyDescent="0.25">
      <c r="A868" s="1"/>
    </row>
    <row r="869" spans="1:1" ht="15.75" customHeight="1" x14ac:dyDescent="0.25">
      <c r="A869" s="1"/>
    </row>
    <row r="870" spans="1:1" ht="15.75" customHeight="1" x14ac:dyDescent="0.25">
      <c r="A870" s="1"/>
    </row>
    <row r="871" spans="1:1" ht="15.75" customHeight="1" x14ac:dyDescent="0.25">
      <c r="A871" s="1"/>
    </row>
    <row r="872" spans="1:1" ht="15.75" customHeight="1" x14ac:dyDescent="0.25">
      <c r="A872" s="1"/>
    </row>
    <row r="873" spans="1:1" ht="15.75" customHeight="1" x14ac:dyDescent="0.25">
      <c r="A873" s="1"/>
    </row>
    <row r="874" spans="1:1" ht="15.75" customHeight="1" x14ac:dyDescent="0.25">
      <c r="A874" s="1"/>
    </row>
    <row r="875" spans="1:1" ht="15.75" customHeight="1" x14ac:dyDescent="0.25">
      <c r="A875" s="1"/>
    </row>
    <row r="876" spans="1:1" ht="15.75" customHeight="1" x14ac:dyDescent="0.25">
      <c r="A876" s="1"/>
    </row>
    <row r="877" spans="1:1" ht="15.75" customHeight="1" x14ac:dyDescent="0.25">
      <c r="A877" s="1"/>
    </row>
    <row r="878" spans="1:1" ht="15.75" customHeight="1" x14ac:dyDescent="0.25">
      <c r="A878" s="1"/>
    </row>
    <row r="879" spans="1:1" ht="15.75" customHeight="1" x14ac:dyDescent="0.25">
      <c r="A879" s="1"/>
    </row>
    <row r="880" spans="1:1" ht="15.75" customHeight="1" x14ac:dyDescent="0.25">
      <c r="A880" s="1"/>
    </row>
    <row r="881" spans="1:1" ht="15.75" customHeight="1" x14ac:dyDescent="0.25">
      <c r="A881" s="1"/>
    </row>
    <row r="882" spans="1:1" ht="15.75" customHeight="1" x14ac:dyDescent="0.25">
      <c r="A882" s="1"/>
    </row>
    <row r="883" spans="1:1" ht="15.75" customHeight="1" x14ac:dyDescent="0.25">
      <c r="A883" s="1"/>
    </row>
    <row r="884" spans="1:1" ht="15.75" customHeight="1" x14ac:dyDescent="0.25">
      <c r="A884" s="1"/>
    </row>
    <row r="885" spans="1:1" ht="15.75" customHeight="1" x14ac:dyDescent="0.25">
      <c r="A885" s="1"/>
    </row>
    <row r="886" spans="1:1" ht="15.75" customHeight="1" x14ac:dyDescent="0.25">
      <c r="A886" s="1"/>
    </row>
    <row r="887" spans="1:1" ht="15.75" customHeight="1" x14ac:dyDescent="0.25">
      <c r="A887" s="1"/>
    </row>
    <row r="888" spans="1:1" ht="15.75" customHeight="1" x14ac:dyDescent="0.25">
      <c r="A888" s="1"/>
    </row>
    <row r="889" spans="1:1" ht="15.75" customHeight="1" x14ac:dyDescent="0.25">
      <c r="A889" s="1"/>
    </row>
    <row r="890" spans="1:1" ht="15.75" customHeight="1" x14ac:dyDescent="0.25">
      <c r="A890" s="1"/>
    </row>
    <row r="891" spans="1:1" ht="15.75" customHeight="1" x14ac:dyDescent="0.25">
      <c r="A891" s="1"/>
    </row>
    <row r="892" spans="1:1" ht="15.75" customHeight="1" x14ac:dyDescent="0.25">
      <c r="A892" s="1"/>
    </row>
    <row r="893" spans="1:1" ht="15.75" customHeight="1" x14ac:dyDescent="0.25">
      <c r="A893" s="1"/>
    </row>
    <row r="894" spans="1:1" ht="15.75" customHeight="1" x14ac:dyDescent="0.25">
      <c r="A894" s="1"/>
    </row>
    <row r="895" spans="1:1" ht="15.75" customHeight="1" x14ac:dyDescent="0.25">
      <c r="A895" s="1"/>
    </row>
    <row r="896" spans="1:1" ht="15.75" customHeight="1" x14ac:dyDescent="0.25">
      <c r="A896" s="1"/>
    </row>
    <row r="897" spans="1:1" ht="15.75" customHeight="1" x14ac:dyDescent="0.25">
      <c r="A897" s="1"/>
    </row>
    <row r="898" spans="1:1" ht="15.75" customHeight="1" x14ac:dyDescent="0.25">
      <c r="A898" s="1"/>
    </row>
    <row r="899" spans="1:1" ht="15.75" customHeight="1" x14ac:dyDescent="0.25">
      <c r="A899" s="1"/>
    </row>
    <row r="900" spans="1:1" ht="15.75" customHeight="1" x14ac:dyDescent="0.25">
      <c r="A900" s="1"/>
    </row>
    <row r="901" spans="1:1" ht="15.75" customHeight="1" x14ac:dyDescent="0.25">
      <c r="A901" s="1"/>
    </row>
    <row r="902" spans="1:1" ht="15.75" customHeight="1" x14ac:dyDescent="0.25">
      <c r="A902" s="1"/>
    </row>
    <row r="903" spans="1:1" ht="15.75" customHeight="1" x14ac:dyDescent="0.25">
      <c r="A903" s="1"/>
    </row>
    <row r="904" spans="1:1" ht="15.75" customHeight="1" x14ac:dyDescent="0.25">
      <c r="A904" s="1"/>
    </row>
    <row r="905" spans="1:1" ht="15.75" customHeight="1" x14ac:dyDescent="0.25">
      <c r="A905" s="1"/>
    </row>
    <row r="906" spans="1:1" ht="15.75" customHeight="1" x14ac:dyDescent="0.25">
      <c r="A906" s="1"/>
    </row>
    <row r="907" spans="1:1" ht="15.75" customHeight="1" x14ac:dyDescent="0.25">
      <c r="A907" s="1"/>
    </row>
    <row r="908" spans="1:1" ht="15.75" customHeight="1" x14ac:dyDescent="0.25">
      <c r="A908" s="1"/>
    </row>
    <row r="909" spans="1:1" ht="15.75" customHeight="1" x14ac:dyDescent="0.25">
      <c r="A909" s="1"/>
    </row>
    <row r="910" spans="1:1" ht="15.75" customHeight="1" x14ac:dyDescent="0.25">
      <c r="A910" s="1"/>
    </row>
    <row r="911" spans="1:1" ht="15.75" customHeight="1" x14ac:dyDescent="0.25">
      <c r="A911" s="1"/>
    </row>
    <row r="912" spans="1:1" ht="15.75" customHeight="1" x14ac:dyDescent="0.25">
      <c r="A912" s="1"/>
    </row>
    <row r="913" spans="1:1" ht="15.75" customHeight="1" x14ac:dyDescent="0.25">
      <c r="A913" s="1"/>
    </row>
    <row r="914" spans="1:1" ht="15.75" customHeight="1" x14ac:dyDescent="0.25">
      <c r="A914" s="1"/>
    </row>
    <row r="915" spans="1:1" ht="15.75" customHeight="1" x14ac:dyDescent="0.25">
      <c r="A915" s="1"/>
    </row>
    <row r="916" spans="1:1" ht="15.75" customHeight="1" x14ac:dyDescent="0.25">
      <c r="A916" s="1"/>
    </row>
    <row r="917" spans="1:1" ht="15.75" customHeight="1" x14ac:dyDescent="0.25">
      <c r="A917" s="1"/>
    </row>
    <row r="918" spans="1:1" ht="15.75" customHeight="1" x14ac:dyDescent="0.25">
      <c r="A918" s="1"/>
    </row>
    <row r="919" spans="1:1" ht="15.75" customHeight="1" x14ac:dyDescent="0.25">
      <c r="A919" s="1"/>
    </row>
    <row r="920" spans="1:1" ht="15.75" customHeight="1" x14ac:dyDescent="0.25">
      <c r="A920" s="1"/>
    </row>
    <row r="921" spans="1:1" ht="15.75" customHeight="1" x14ac:dyDescent="0.25">
      <c r="A921" s="1"/>
    </row>
    <row r="922" spans="1:1" ht="15.75" customHeight="1" x14ac:dyDescent="0.25">
      <c r="A922" s="1"/>
    </row>
    <row r="923" spans="1:1" ht="15.75" customHeight="1" x14ac:dyDescent="0.25">
      <c r="A923" s="1"/>
    </row>
    <row r="924" spans="1:1" ht="15.75" customHeight="1" x14ac:dyDescent="0.25">
      <c r="A924" s="1"/>
    </row>
    <row r="925" spans="1:1" ht="15.75" customHeight="1" x14ac:dyDescent="0.25">
      <c r="A925" s="1"/>
    </row>
    <row r="926" spans="1:1" ht="15.75" customHeight="1" x14ac:dyDescent="0.25">
      <c r="A926" s="1"/>
    </row>
    <row r="927" spans="1:1" ht="15.75" customHeight="1" x14ac:dyDescent="0.25">
      <c r="A927" s="1"/>
    </row>
    <row r="928" spans="1:1" ht="15.75" customHeight="1" x14ac:dyDescent="0.25">
      <c r="A928" s="1"/>
    </row>
    <row r="929" spans="1:1" ht="15.75" customHeight="1" x14ac:dyDescent="0.25">
      <c r="A929" s="1"/>
    </row>
    <row r="930" spans="1:1" ht="15.75" customHeight="1" x14ac:dyDescent="0.25">
      <c r="A930" s="1"/>
    </row>
    <row r="931" spans="1:1" ht="15.75" customHeight="1" x14ac:dyDescent="0.25">
      <c r="A931" s="1"/>
    </row>
    <row r="932" spans="1:1" ht="15.75" customHeight="1" x14ac:dyDescent="0.25">
      <c r="A932" s="1"/>
    </row>
    <row r="933" spans="1:1" ht="15.75" customHeight="1" x14ac:dyDescent="0.25">
      <c r="A933" s="1"/>
    </row>
    <row r="934" spans="1:1" ht="15.75" customHeight="1" x14ac:dyDescent="0.25">
      <c r="A934" s="1"/>
    </row>
    <row r="935" spans="1:1" ht="15.75" customHeight="1" x14ac:dyDescent="0.25">
      <c r="A935" s="1"/>
    </row>
    <row r="936" spans="1:1" ht="15.75" customHeight="1" x14ac:dyDescent="0.25">
      <c r="A936" s="1"/>
    </row>
    <row r="937" spans="1:1" ht="15.75" customHeight="1" x14ac:dyDescent="0.25">
      <c r="A937" s="1"/>
    </row>
    <row r="938" spans="1:1" ht="15.75" customHeight="1" x14ac:dyDescent="0.25">
      <c r="A938" s="1"/>
    </row>
    <row r="939" spans="1:1" ht="15.75" customHeight="1" x14ac:dyDescent="0.25">
      <c r="A939" s="1"/>
    </row>
    <row r="940" spans="1:1" ht="15.75" customHeight="1" x14ac:dyDescent="0.25">
      <c r="A940" s="1"/>
    </row>
    <row r="941" spans="1:1" ht="15.75" customHeight="1" x14ac:dyDescent="0.25">
      <c r="A941" s="1"/>
    </row>
    <row r="942" spans="1:1" ht="15.75" customHeight="1" x14ac:dyDescent="0.25">
      <c r="A942" s="1"/>
    </row>
    <row r="943" spans="1:1" ht="15.75" customHeight="1" x14ac:dyDescent="0.25">
      <c r="A943" s="1"/>
    </row>
    <row r="944" spans="1:1" ht="15.75" customHeight="1" x14ac:dyDescent="0.25">
      <c r="A944" s="1"/>
    </row>
    <row r="945" spans="1:1" ht="15.75" customHeight="1" x14ac:dyDescent="0.25">
      <c r="A945" s="1"/>
    </row>
    <row r="946" spans="1:1" ht="15.75" customHeight="1" x14ac:dyDescent="0.25">
      <c r="A946" s="1"/>
    </row>
    <row r="947" spans="1:1" ht="15.75" customHeight="1" x14ac:dyDescent="0.25">
      <c r="A947" s="1"/>
    </row>
    <row r="948" spans="1:1" ht="15.75" customHeight="1" x14ac:dyDescent="0.25">
      <c r="A948" s="1"/>
    </row>
    <row r="949" spans="1:1" ht="15.75" customHeight="1" x14ac:dyDescent="0.25">
      <c r="A949" s="1"/>
    </row>
    <row r="950" spans="1:1" ht="15.75" customHeight="1" x14ac:dyDescent="0.25">
      <c r="A950" s="1"/>
    </row>
    <row r="951" spans="1:1" ht="15.75" customHeight="1" x14ac:dyDescent="0.25">
      <c r="A951" s="1"/>
    </row>
    <row r="952" spans="1:1" ht="15.75" customHeight="1" x14ac:dyDescent="0.25">
      <c r="A952" s="1"/>
    </row>
    <row r="953" spans="1:1" ht="15.75" customHeight="1" x14ac:dyDescent="0.25">
      <c r="A953" s="1"/>
    </row>
    <row r="954" spans="1:1" ht="15.75" customHeight="1" x14ac:dyDescent="0.25">
      <c r="A954" s="1"/>
    </row>
    <row r="955" spans="1:1" ht="15.75" customHeight="1" x14ac:dyDescent="0.25">
      <c r="A955" s="1"/>
    </row>
    <row r="956" spans="1:1" ht="15.75" customHeight="1" x14ac:dyDescent="0.25">
      <c r="A956" s="1"/>
    </row>
    <row r="957" spans="1:1" ht="15.75" customHeight="1" x14ac:dyDescent="0.25">
      <c r="A957" s="1"/>
    </row>
    <row r="958" spans="1:1" ht="15.75" customHeight="1" x14ac:dyDescent="0.25">
      <c r="A958" s="1"/>
    </row>
    <row r="959" spans="1:1" ht="15.75" customHeight="1" x14ac:dyDescent="0.25">
      <c r="A959" s="1"/>
    </row>
    <row r="960" spans="1:1" ht="15.75" customHeight="1" x14ac:dyDescent="0.25">
      <c r="A960" s="1"/>
    </row>
    <row r="961" spans="1:1" ht="15.75" customHeight="1" x14ac:dyDescent="0.25">
      <c r="A961" s="1"/>
    </row>
    <row r="962" spans="1:1" ht="15.75" customHeight="1" x14ac:dyDescent="0.25">
      <c r="A962" s="1"/>
    </row>
    <row r="963" spans="1:1" ht="15.75" customHeight="1" x14ac:dyDescent="0.25">
      <c r="A963" s="1"/>
    </row>
    <row r="964" spans="1:1" ht="15.75" customHeight="1" x14ac:dyDescent="0.25">
      <c r="A964" s="1"/>
    </row>
    <row r="965" spans="1:1" ht="15.75" customHeight="1" x14ac:dyDescent="0.25">
      <c r="A965" s="1"/>
    </row>
    <row r="966" spans="1:1" ht="15.75" customHeight="1" x14ac:dyDescent="0.25">
      <c r="A966" s="1"/>
    </row>
    <row r="967" spans="1:1" ht="15.75" customHeight="1" x14ac:dyDescent="0.25">
      <c r="A967" s="1"/>
    </row>
    <row r="968" spans="1:1" ht="15.75" customHeight="1" x14ac:dyDescent="0.25">
      <c r="A968" s="1"/>
    </row>
    <row r="969" spans="1:1" ht="15.75" customHeight="1" x14ac:dyDescent="0.25">
      <c r="A969" s="1"/>
    </row>
    <row r="970" spans="1:1" ht="15.75" customHeight="1" x14ac:dyDescent="0.25">
      <c r="A970" s="1"/>
    </row>
    <row r="971" spans="1:1" ht="15.75" customHeight="1" x14ac:dyDescent="0.25">
      <c r="A971" s="1"/>
    </row>
    <row r="972" spans="1:1" ht="15.75" customHeight="1" x14ac:dyDescent="0.25">
      <c r="A972" s="1"/>
    </row>
    <row r="973" spans="1:1" ht="15.75" customHeight="1" x14ac:dyDescent="0.25">
      <c r="A973" s="1"/>
    </row>
    <row r="974" spans="1:1" ht="15.75" customHeight="1" x14ac:dyDescent="0.25">
      <c r="A974" s="1"/>
    </row>
    <row r="975" spans="1:1" ht="15.75" customHeight="1" x14ac:dyDescent="0.25">
      <c r="A975" s="1"/>
    </row>
    <row r="976" spans="1:1" ht="15.75" customHeight="1" x14ac:dyDescent="0.25">
      <c r="A976" s="1"/>
    </row>
    <row r="977" spans="1:1" ht="15.75" customHeight="1" x14ac:dyDescent="0.25">
      <c r="A977" s="1"/>
    </row>
    <row r="978" spans="1:1" ht="15.75" customHeight="1" x14ac:dyDescent="0.25">
      <c r="A978" s="1"/>
    </row>
    <row r="979" spans="1:1" ht="15.75" customHeight="1" x14ac:dyDescent="0.25">
      <c r="A979" s="1"/>
    </row>
    <row r="980" spans="1:1" ht="15.75" customHeight="1" x14ac:dyDescent="0.25">
      <c r="A980" s="1"/>
    </row>
    <row r="981" spans="1:1" ht="15.75" customHeight="1" x14ac:dyDescent="0.25">
      <c r="A981" s="1"/>
    </row>
    <row r="982" spans="1:1" ht="15.75" customHeight="1" x14ac:dyDescent="0.25">
      <c r="A982" s="1"/>
    </row>
    <row r="983" spans="1:1" ht="15.75" customHeight="1" x14ac:dyDescent="0.25">
      <c r="A983" s="1"/>
    </row>
    <row r="984" spans="1:1" ht="15.75" customHeight="1" x14ac:dyDescent="0.25">
      <c r="A984" s="1"/>
    </row>
    <row r="985" spans="1:1" ht="15.75" customHeight="1" x14ac:dyDescent="0.25">
      <c r="A985" s="1"/>
    </row>
    <row r="986" spans="1:1" ht="15.75" customHeight="1" x14ac:dyDescent="0.25">
      <c r="A986" s="1"/>
    </row>
    <row r="987" spans="1:1" ht="15.75" customHeight="1" x14ac:dyDescent="0.25">
      <c r="A987" s="1"/>
    </row>
    <row r="988" spans="1:1" ht="15.75" customHeight="1" x14ac:dyDescent="0.25">
      <c r="A988" s="1"/>
    </row>
    <row r="989" spans="1:1" ht="15.75" customHeight="1" x14ac:dyDescent="0.25">
      <c r="A989" s="1"/>
    </row>
    <row r="990" spans="1:1" ht="15.75" customHeight="1" x14ac:dyDescent="0.25">
      <c r="A990" s="1"/>
    </row>
    <row r="991" spans="1:1" ht="15.75" customHeight="1" x14ac:dyDescent="0.25">
      <c r="A991" s="1"/>
    </row>
    <row r="992" spans="1:1" ht="15.75" customHeight="1" x14ac:dyDescent="0.25">
      <c r="A992" s="1"/>
    </row>
    <row r="993" spans="1:1" ht="15.75" customHeight="1" x14ac:dyDescent="0.25">
      <c r="A993" s="1"/>
    </row>
    <row r="994" spans="1:1" ht="15.75" customHeight="1" x14ac:dyDescent="0.25">
      <c r="A994" s="1"/>
    </row>
    <row r="995" spans="1:1" ht="15.75" customHeight="1" x14ac:dyDescent="0.25">
      <c r="A995" s="1"/>
    </row>
    <row r="996" spans="1:1" ht="15.75" customHeight="1" x14ac:dyDescent="0.25">
      <c r="A996" s="1"/>
    </row>
    <row r="997" spans="1:1" ht="15.75" customHeight="1" x14ac:dyDescent="0.25">
      <c r="A997" s="1"/>
    </row>
    <row r="998" spans="1:1" ht="15.75" customHeight="1" x14ac:dyDescent="0.25">
      <c r="A998" s="1"/>
    </row>
    <row r="999" spans="1:1" ht="15.75" customHeight="1" x14ac:dyDescent="0.25">
      <c r="A999" s="1"/>
    </row>
    <row r="1000" spans="1:1" ht="15.75" customHeight="1" x14ac:dyDescent="0.25">
      <c r="A1000" s="1"/>
    </row>
  </sheetData>
  <pageMargins left="0.7" right="0.7" top="0.75" bottom="0.75" header="0" footer="0"/>
  <pageSetup orientation="landscape"/>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000"/>
  <sheetViews>
    <sheetView tabSelected="1" topLeftCell="C1" workbookViewId="0">
      <selection activeCell="E15" sqref="E15"/>
    </sheetView>
  </sheetViews>
  <sheetFormatPr baseColWidth="10" defaultColWidth="14.42578125" defaultRowHeight="15" customHeight="1" x14ac:dyDescent="0.25"/>
  <cols>
    <col min="1" max="1" width="10.85546875" customWidth="1"/>
    <col min="2" max="2" width="5" customWidth="1"/>
    <col min="3" max="3" width="12.5703125" customWidth="1"/>
    <col min="4" max="4" width="35.28515625" customWidth="1"/>
    <col min="5" max="5" width="29.42578125" customWidth="1"/>
    <col min="6" max="6" width="29.28515625" customWidth="1"/>
    <col min="7" max="7" width="24.85546875" customWidth="1"/>
    <col min="8" max="8" width="26" customWidth="1"/>
    <col min="9" max="9" width="17.42578125" customWidth="1"/>
    <col min="10" max="10" width="13.42578125" hidden="1" customWidth="1"/>
    <col min="11" max="12" width="11.42578125" hidden="1" customWidth="1"/>
    <col min="13" max="13" width="16.42578125" customWidth="1"/>
    <col min="15" max="28" width="10.85546875" customWidth="1"/>
  </cols>
  <sheetData>
    <row r="1" spans="1:28" x14ac:dyDescent="0.25">
      <c r="A1" s="4"/>
      <c r="B1" s="4"/>
      <c r="C1" s="4"/>
      <c r="D1" s="4"/>
      <c r="E1" s="4"/>
      <c r="F1" s="4"/>
      <c r="G1" s="4"/>
      <c r="H1" s="4"/>
      <c r="I1" s="4"/>
      <c r="J1" s="4"/>
      <c r="K1" s="4"/>
      <c r="L1" s="4"/>
      <c r="M1" s="4"/>
      <c r="N1" s="4"/>
      <c r="O1" s="4"/>
      <c r="P1" s="4"/>
      <c r="Q1" s="4"/>
      <c r="R1" s="4"/>
      <c r="S1" s="4"/>
      <c r="T1" s="4"/>
      <c r="U1" s="4"/>
      <c r="V1" s="4"/>
      <c r="W1" s="4"/>
      <c r="X1" s="4"/>
      <c r="Y1" s="4"/>
      <c r="Z1" s="4"/>
      <c r="AA1" s="4"/>
      <c r="AB1" s="4"/>
    </row>
    <row r="2" spans="1:28" ht="66.75" customHeight="1" x14ac:dyDescent="0.3">
      <c r="A2" s="4"/>
      <c r="B2" s="4"/>
      <c r="C2" s="211" t="s">
        <v>75</v>
      </c>
      <c r="D2" s="197"/>
      <c r="E2" s="197"/>
      <c r="F2" s="195"/>
      <c r="G2" s="212"/>
      <c r="H2" s="213"/>
      <c r="I2" s="214"/>
      <c r="J2" s="4"/>
      <c r="K2" s="4"/>
      <c r="L2" s="4"/>
      <c r="M2" s="4"/>
      <c r="N2" s="4"/>
      <c r="O2" s="4"/>
      <c r="P2" s="4"/>
      <c r="Q2" s="4"/>
      <c r="R2" s="4"/>
      <c r="S2" s="4"/>
      <c r="T2" s="4"/>
      <c r="U2" s="4"/>
      <c r="V2" s="4"/>
      <c r="W2" s="4"/>
      <c r="X2" s="4"/>
      <c r="Y2" s="4"/>
      <c r="Z2" s="4"/>
      <c r="AA2" s="4"/>
      <c r="AB2" s="4"/>
    </row>
    <row r="3" spans="1:28" ht="15.75" customHeight="1" x14ac:dyDescent="0.25">
      <c r="A3" s="4"/>
      <c r="B3" s="4"/>
      <c r="C3" s="220"/>
      <c r="D3" s="213"/>
      <c r="E3" s="213"/>
      <c r="F3" s="214"/>
      <c r="G3" s="215"/>
      <c r="H3" s="210"/>
      <c r="I3" s="216"/>
      <c r="J3" s="4"/>
      <c r="K3" s="4"/>
      <c r="L3" s="4"/>
      <c r="M3" s="4"/>
      <c r="N3" s="4"/>
      <c r="O3" s="4"/>
      <c r="P3" s="4"/>
      <c r="Q3" s="4"/>
      <c r="R3" s="4"/>
      <c r="S3" s="4"/>
      <c r="T3" s="4"/>
      <c r="U3" s="4"/>
      <c r="V3" s="4"/>
      <c r="W3" s="4"/>
      <c r="X3" s="4"/>
      <c r="Y3" s="4"/>
      <c r="Z3" s="4"/>
      <c r="AA3" s="4"/>
      <c r="AB3" s="4"/>
    </row>
    <row r="4" spans="1:28" ht="14.25" customHeight="1" x14ac:dyDescent="0.25">
      <c r="A4" s="4"/>
      <c r="B4" s="4"/>
      <c r="C4" s="217"/>
      <c r="D4" s="218"/>
      <c r="E4" s="218"/>
      <c r="F4" s="219"/>
      <c r="G4" s="217"/>
      <c r="H4" s="218"/>
      <c r="I4" s="219"/>
      <c r="J4" s="4"/>
      <c r="K4" s="4"/>
      <c r="L4" s="4"/>
      <c r="M4" s="4"/>
      <c r="N4" s="4"/>
      <c r="O4" s="4"/>
      <c r="P4" s="4"/>
      <c r="Q4" s="4"/>
      <c r="R4" s="4"/>
      <c r="S4" s="4"/>
      <c r="T4" s="4"/>
      <c r="U4" s="4"/>
      <c r="V4" s="4"/>
      <c r="W4" s="4"/>
      <c r="X4" s="4"/>
      <c r="Y4" s="4"/>
      <c r="Z4" s="4"/>
      <c r="AA4" s="4"/>
      <c r="AB4" s="4"/>
    </row>
    <row r="5" spans="1:28" ht="24.75" customHeight="1" x14ac:dyDescent="0.25">
      <c r="A5" s="4"/>
      <c r="B5" s="4"/>
      <c r="C5" s="4"/>
      <c r="D5" s="4"/>
      <c r="E5" s="4"/>
      <c r="F5" s="4"/>
      <c r="G5" s="5"/>
      <c r="H5" s="5"/>
      <c r="I5" s="6"/>
      <c r="J5" s="4"/>
      <c r="K5" s="4"/>
      <c r="L5" s="4"/>
      <c r="M5" s="4"/>
      <c r="N5" s="4"/>
      <c r="O5" s="4"/>
      <c r="P5" s="4"/>
      <c r="Q5" s="4"/>
      <c r="R5" s="4"/>
      <c r="S5" s="4"/>
      <c r="T5" s="4"/>
      <c r="U5" s="4"/>
      <c r="V5" s="4"/>
      <c r="W5" s="4"/>
      <c r="X5" s="4"/>
      <c r="Y5" s="4"/>
      <c r="Z5" s="4"/>
      <c r="AA5" s="4"/>
      <c r="AB5" s="4"/>
    </row>
    <row r="6" spans="1:28" ht="45" customHeight="1" x14ac:dyDescent="0.25">
      <c r="A6" s="4"/>
      <c r="B6" s="4"/>
      <c r="C6" s="194" t="s">
        <v>11</v>
      </c>
      <c r="D6" s="195"/>
      <c r="E6" s="196" t="s">
        <v>76</v>
      </c>
      <c r="F6" s="195"/>
      <c r="G6" s="5"/>
      <c r="H6" s="5"/>
      <c r="I6" s="6"/>
      <c r="J6" s="4"/>
      <c r="K6" s="4"/>
      <c r="L6" s="4"/>
      <c r="M6" s="4"/>
      <c r="N6" s="4"/>
      <c r="O6" s="4"/>
      <c r="P6" s="4"/>
      <c r="Q6" s="4"/>
      <c r="R6" s="4"/>
      <c r="S6" s="4"/>
      <c r="T6" s="4"/>
      <c r="U6" s="4"/>
      <c r="V6" s="4"/>
      <c r="W6" s="4"/>
      <c r="X6" s="4"/>
      <c r="Y6" s="4"/>
      <c r="Z6" s="4"/>
      <c r="AA6" s="4"/>
      <c r="AB6" s="4"/>
    </row>
    <row r="7" spans="1:28" ht="60" customHeight="1" x14ac:dyDescent="0.25">
      <c r="A7" s="4"/>
      <c r="B7" s="4"/>
      <c r="C7" s="194" t="s">
        <v>12</v>
      </c>
      <c r="D7" s="195"/>
      <c r="E7" s="196" t="s">
        <v>77</v>
      </c>
      <c r="F7" s="197"/>
      <c r="G7" s="197"/>
      <c r="H7" s="197"/>
      <c r="I7" s="195"/>
      <c r="J7" s="4"/>
      <c r="K7" s="4"/>
      <c r="L7" s="4"/>
      <c r="M7" s="4"/>
      <c r="N7" s="4"/>
      <c r="O7" s="4"/>
      <c r="P7" s="4"/>
      <c r="Q7" s="4"/>
      <c r="R7" s="4"/>
      <c r="S7" s="4"/>
      <c r="T7" s="4"/>
      <c r="U7" s="4"/>
      <c r="V7" s="4"/>
      <c r="W7" s="4"/>
      <c r="X7" s="4"/>
      <c r="Y7" s="4"/>
      <c r="Z7" s="4"/>
      <c r="AA7" s="4"/>
      <c r="AB7" s="4"/>
    </row>
    <row r="8" spans="1:28" ht="16.5" customHeight="1" x14ac:dyDescent="0.25">
      <c r="A8" s="4"/>
      <c r="B8" s="4"/>
      <c r="C8" s="7"/>
      <c r="D8" s="7"/>
      <c r="E8" s="6"/>
      <c r="F8" s="6"/>
      <c r="G8" s="6"/>
      <c r="H8" s="6"/>
      <c r="I8" s="6"/>
      <c r="J8" s="4"/>
      <c r="K8" s="4"/>
      <c r="L8" s="4"/>
      <c r="M8" s="4"/>
      <c r="N8" s="4"/>
      <c r="O8" s="4"/>
      <c r="P8" s="4"/>
      <c r="Q8" s="4"/>
      <c r="R8" s="4"/>
      <c r="S8" s="4"/>
      <c r="T8" s="4"/>
      <c r="U8" s="4"/>
      <c r="V8" s="4"/>
      <c r="W8" s="4"/>
      <c r="X8" s="4"/>
      <c r="Y8" s="4"/>
      <c r="Z8" s="4"/>
      <c r="AA8" s="4"/>
      <c r="AB8" s="4"/>
    </row>
    <row r="9" spans="1:28" ht="15" customHeight="1" x14ac:dyDescent="0.25">
      <c r="A9" s="4"/>
      <c r="B9" s="4"/>
      <c r="C9" s="194" t="s">
        <v>13</v>
      </c>
      <c r="D9" s="195"/>
      <c r="E9" s="8">
        <v>70846805</v>
      </c>
      <c r="F9" s="9" t="s">
        <v>14</v>
      </c>
      <c r="G9" s="10">
        <f>ROUND(E9/1423500,2)</f>
        <v>49.77</v>
      </c>
      <c r="H9" s="11"/>
      <c r="I9" s="11"/>
      <c r="J9" s="12"/>
      <c r="K9" s="4"/>
      <c r="L9" s="4"/>
      <c r="M9" s="4"/>
      <c r="N9" s="4"/>
      <c r="O9" s="4"/>
      <c r="P9" s="4"/>
      <c r="Q9" s="4"/>
      <c r="R9" s="4"/>
      <c r="S9" s="4"/>
      <c r="T9" s="4"/>
      <c r="U9" s="4"/>
      <c r="V9" s="4"/>
      <c r="W9" s="4"/>
      <c r="X9" s="4"/>
      <c r="Y9" s="4"/>
      <c r="Z9" s="4"/>
      <c r="AA9" s="4"/>
      <c r="AB9" s="4"/>
    </row>
    <row r="10" spans="1:28" ht="15" customHeight="1" x14ac:dyDescent="0.25">
      <c r="A10" s="4"/>
      <c r="B10" s="4"/>
      <c r="C10" s="194" t="s">
        <v>15</v>
      </c>
      <c r="D10" s="195"/>
      <c r="E10" s="13">
        <v>45936</v>
      </c>
      <c r="F10" s="14"/>
      <c r="G10" s="14"/>
      <c r="H10" s="4"/>
      <c r="I10" s="4"/>
      <c r="J10" s="12"/>
      <c r="K10" s="4"/>
      <c r="L10" s="4"/>
      <c r="M10" s="4"/>
      <c r="N10" s="4"/>
      <c r="O10" s="4"/>
      <c r="P10" s="4"/>
      <c r="Q10" s="4"/>
      <c r="R10" s="4"/>
      <c r="S10" s="4"/>
      <c r="T10" s="4"/>
      <c r="U10" s="4"/>
      <c r="V10" s="4"/>
      <c r="W10" s="4"/>
      <c r="X10" s="4"/>
      <c r="Y10" s="4"/>
      <c r="Z10" s="4"/>
      <c r="AA10" s="4"/>
      <c r="AB10" s="4"/>
    </row>
    <row r="11" spans="1:28" ht="15" customHeight="1" x14ac:dyDescent="0.25">
      <c r="A11" s="4"/>
      <c r="B11" s="4"/>
      <c r="C11" s="15"/>
      <c r="D11" s="15"/>
      <c r="E11" s="16"/>
      <c r="F11" s="14"/>
      <c r="G11" s="14"/>
      <c r="H11" s="4"/>
      <c r="I11" s="4"/>
      <c r="J11" s="4"/>
      <c r="K11" s="4"/>
      <c r="L11" s="4"/>
      <c r="M11" s="4"/>
      <c r="N11" s="4"/>
      <c r="O11" s="4"/>
      <c r="P11" s="4"/>
      <c r="Q11" s="4"/>
      <c r="R11" s="4"/>
      <c r="S11" s="4"/>
      <c r="T11" s="4"/>
      <c r="U11" s="4"/>
      <c r="V11" s="4"/>
      <c r="W11" s="4"/>
      <c r="X11" s="4"/>
      <c r="Y11" s="4"/>
      <c r="Z11" s="4"/>
      <c r="AA11" s="4"/>
      <c r="AB11" s="4"/>
    </row>
    <row r="12" spans="1:28" ht="30" customHeight="1" x14ac:dyDescent="0.25">
      <c r="A12" s="4"/>
      <c r="B12" s="202" t="s">
        <v>16</v>
      </c>
      <c r="C12" s="203"/>
      <c r="D12" s="203"/>
      <c r="E12" s="203"/>
      <c r="F12" s="203"/>
      <c r="G12" s="203"/>
      <c r="H12" s="203"/>
      <c r="I12" s="201"/>
      <c r="J12" s="17"/>
      <c r="K12" s="18"/>
      <c r="L12" s="18"/>
      <c r="M12" s="4"/>
      <c r="N12" s="4"/>
      <c r="O12" s="4"/>
      <c r="P12" s="4"/>
      <c r="Q12" s="4"/>
      <c r="R12" s="4"/>
      <c r="S12" s="4"/>
      <c r="T12" s="4"/>
      <c r="U12" s="4"/>
      <c r="V12" s="4"/>
      <c r="W12" s="4"/>
      <c r="X12" s="4"/>
      <c r="Y12" s="4"/>
      <c r="Z12" s="4"/>
      <c r="AA12" s="4"/>
      <c r="AB12" s="4"/>
    </row>
    <row r="13" spans="1:28" ht="29.25" customHeight="1" x14ac:dyDescent="0.25">
      <c r="A13" s="4"/>
      <c r="B13" s="4"/>
      <c r="C13" s="19"/>
      <c r="D13" s="20" t="s">
        <v>17</v>
      </c>
      <c r="E13" s="21">
        <v>5</v>
      </c>
      <c r="F13" s="22" t="s">
        <v>18</v>
      </c>
      <c r="G13" s="23" t="s">
        <v>6</v>
      </c>
      <c r="H13" s="4"/>
      <c r="I13" s="4"/>
      <c r="J13" s="24"/>
      <c r="K13" s="25"/>
      <c r="L13" s="25"/>
      <c r="M13" s="4"/>
      <c r="N13" s="4"/>
      <c r="O13" s="4"/>
      <c r="P13" s="4"/>
      <c r="Q13" s="4"/>
      <c r="R13" s="4"/>
      <c r="S13" s="4"/>
      <c r="T13" s="4"/>
      <c r="U13" s="4"/>
      <c r="V13" s="4"/>
      <c r="W13" s="4"/>
      <c r="X13" s="4"/>
      <c r="Y13" s="4"/>
      <c r="Z13" s="4"/>
      <c r="AA13" s="4"/>
      <c r="AB13" s="4"/>
    </row>
    <row r="14" spans="1:28" ht="45.75" customHeight="1" x14ac:dyDescent="0.25">
      <c r="A14" s="26"/>
      <c r="B14" s="26"/>
      <c r="C14" s="27"/>
      <c r="D14" s="20" t="s">
        <v>19</v>
      </c>
      <c r="E14" s="28" t="s">
        <v>85</v>
      </c>
      <c r="F14" s="29" t="s">
        <v>20</v>
      </c>
      <c r="G14" s="29" t="s">
        <v>21</v>
      </c>
      <c r="H14" s="30" t="s">
        <v>22</v>
      </c>
      <c r="I14" s="31"/>
      <c r="J14" s="32"/>
      <c r="K14" s="33"/>
      <c r="L14" s="33"/>
      <c r="M14" s="26"/>
      <c r="N14" s="26"/>
      <c r="O14" s="26"/>
      <c r="P14" s="26"/>
      <c r="Q14" s="26"/>
      <c r="R14" s="26"/>
      <c r="S14" s="26"/>
      <c r="T14" s="26"/>
      <c r="U14" s="26"/>
      <c r="V14" s="26"/>
      <c r="W14" s="26"/>
      <c r="X14" s="26"/>
      <c r="Y14" s="26"/>
      <c r="Z14" s="26"/>
      <c r="AA14" s="26"/>
      <c r="AB14" s="26"/>
    </row>
    <row r="15" spans="1:28" ht="33" customHeight="1" x14ac:dyDescent="0.25">
      <c r="A15" s="4"/>
      <c r="B15" s="4"/>
      <c r="C15" s="4"/>
      <c r="D15" s="204" t="s">
        <v>23</v>
      </c>
      <c r="E15" s="34" t="str">
        <f>+E14</f>
        <v>CONINTER JMJ SAS</v>
      </c>
      <c r="F15" s="35"/>
      <c r="G15" s="36">
        <v>1</v>
      </c>
      <c r="H15" s="37">
        <f>SUMIF(EVALUACIÓN!$B$16:$B$22,'DATOS DE OFERTA'!E15,EVALUACIÓN!$P$16:$P$22)</f>
        <v>0</v>
      </c>
      <c r="I15" s="38"/>
      <c r="J15" s="12"/>
      <c r="K15" s="4"/>
      <c r="L15" s="4"/>
      <c r="M15" s="4"/>
      <c r="N15" s="4"/>
      <c r="O15" s="4"/>
      <c r="P15" s="4"/>
      <c r="Q15" s="4"/>
      <c r="R15" s="4"/>
      <c r="S15" s="4"/>
      <c r="T15" s="4"/>
      <c r="U15" s="4"/>
      <c r="V15" s="4"/>
      <c r="W15" s="4"/>
      <c r="X15" s="4"/>
      <c r="Y15" s="4"/>
      <c r="Z15" s="4"/>
      <c r="AA15" s="4"/>
      <c r="AB15" s="4"/>
    </row>
    <row r="16" spans="1:28" ht="33" customHeight="1" x14ac:dyDescent="0.25">
      <c r="A16" s="4"/>
      <c r="B16" s="4"/>
      <c r="C16" s="39"/>
      <c r="D16" s="205"/>
      <c r="E16" s="40"/>
      <c r="F16" s="35"/>
      <c r="G16" s="36"/>
      <c r="H16" s="37">
        <f>SUMIF(EVALUACIÓN!$B$16:$B$22,'DATOS DE OFERTA'!E16,EVALUACIÓN!$P$16:$P$22)</f>
        <v>0</v>
      </c>
      <c r="I16" s="38"/>
      <c r="J16" s="12"/>
      <c r="K16" s="4"/>
      <c r="L16" s="4"/>
      <c r="M16" s="4"/>
      <c r="N16" s="4"/>
      <c r="O16" s="4"/>
      <c r="P16" s="4"/>
      <c r="Q16" s="4"/>
      <c r="R16" s="4"/>
      <c r="S16" s="4"/>
      <c r="T16" s="4"/>
      <c r="U16" s="4"/>
      <c r="V16" s="4"/>
      <c r="W16" s="4"/>
      <c r="X16" s="4"/>
      <c r="Y16" s="4"/>
      <c r="Z16" s="4"/>
      <c r="AA16" s="4"/>
      <c r="AB16" s="4"/>
    </row>
    <row r="17" spans="1:28" ht="33" customHeight="1" x14ac:dyDescent="0.25">
      <c r="A17" s="4"/>
      <c r="B17" s="4"/>
      <c r="C17" s="39"/>
      <c r="D17" s="205"/>
      <c r="E17" s="34"/>
      <c r="F17" s="35"/>
      <c r="G17" s="41"/>
      <c r="H17" s="37">
        <f>SUMIF(EVALUACIÓN!$B$16:$B$22,'DATOS DE OFERTA'!E17,EVALUACIÓN!$P$16:$P$22)</f>
        <v>0</v>
      </c>
      <c r="I17" s="38"/>
      <c r="J17" s="12"/>
      <c r="K17" s="4"/>
      <c r="L17" s="4"/>
      <c r="M17" s="4"/>
      <c r="N17" s="4"/>
      <c r="O17" s="4"/>
      <c r="P17" s="4"/>
      <c r="Q17" s="4"/>
      <c r="R17" s="4"/>
      <c r="S17" s="4"/>
      <c r="T17" s="4"/>
      <c r="U17" s="4"/>
      <c r="V17" s="4"/>
      <c r="W17" s="4"/>
      <c r="X17" s="4"/>
      <c r="Y17" s="4"/>
      <c r="Z17" s="4"/>
      <c r="AA17" s="4"/>
      <c r="AB17" s="4"/>
    </row>
    <row r="18" spans="1:28" ht="33" customHeight="1" x14ac:dyDescent="0.25">
      <c r="A18" s="4"/>
      <c r="B18" s="4"/>
      <c r="C18" s="39"/>
      <c r="D18" s="205"/>
      <c r="E18" s="34"/>
      <c r="F18" s="35"/>
      <c r="G18" s="41"/>
      <c r="H18" s="37">
        <f>SUMIF(EVALUACIÓN!$B$16:$B$22,'DATOS DE OFERTA'!E18,EVALUACIÓN!$P$16:$P$22)</f>
        <v>0</v>
      </c>
      <c r="I18" s="14"/>
      <c r="J18" s="12"/>
      <c r="K18" s="4"/>
      <c r="L18" s="4"/>
      <c r="M18" s="4"/>
      <c r="N18" s="4"/>
      <c r="O18" s="4"/>
      <c r="P18" s="4"/>
      <c r="Q18" s="4"/>
      <c r="R18" s="4"/>
      <c r="S18" s="4"/>
      <c r="T18" s="4"/>
      <c r="U18" s="4"/>
      <c r="V18" s="4"/>
      <c r="W18" s="4"/>
      <c r="X18" s="4"/>
      <c r="Y18" s="4"/>
      <c r="Z18" s="4"/>
      <c r="AA18" s="4"/>
      <c r="AB18" s="4"/>
    </row>
    <row r="19" spans="1:28" ht="33" customHeight="1" x14ac:dyDescent="0.25">
      <c r="A19" s="4"/>
      <c r="B19" s="4"/>
      <c r="C19" s="4"/>
      <c r="D19" s="206"/>
      <c r="E19" s="34"/>
      <c r="F19" s="35"/>
      <c r="G19" s="42"/>
      <c r="H19" s="37">
        <f>SUMIF(EVALUACIÓN!$B$16:$B$22,'DATOS DE OFERTA'!E19,EVALUACIÓN!$P$16:$P$22)</f>
        <v>0</v>
      </c>
      <c r="I19" s="43"/>
      <c r="J19" s="12"/>
      <c r="K19" s="4"/>
      <c r="L19" s="4"/>
      <c r="M19" s="4"/>
      <c r="N19" s="4"/>
      <c r="O19" s="4"/>
      <c r="P19" s="4"/>
      <c r="Q19" s="4"/>
      <c r="R19" s="4"/>
      <c r="S19" s="4"/>
      <c r="T19" s="4"/>
      <c r="U19" s="4"/>
      <c r="V19" s="4"/>
      <c r="W19" s="4"/>
      <c r="X19" s="4"/>
      <c r="Y19" s="4"/>
      <c r="Z19" s="4"/>
      <c r="AA19" s="4"/>
      <c r="AB19" s="4"/>
    </row>
    <row r="20" spans="1:28" ht="15.75" x14ac:dyDescent="0.25">
      <c r="A20" s="4"/>
      <c r="B20" s="4"/>
      <c r="C20" s="4"/>
      <c r="D20" s="44" t="s">
        <v>24</v>
      </c>
      <c r="E20" s="45"/>
      <c r="F20" s="46"/>
      <c r="G20" s="47">
        <f t="shared" ref="G20:H20" si="0">SUM(G15:G19)</f>
        <v>1</v>
      </c>
      <c r="H20" s="48">
        <f t="shared" si="0"/>
        <v>0</v>
      </c>
      <c r="I20" s="14"/>
      <c r="J20" s="4"/>
      <c r="K20" s="4"/>
      <c r="L20" s="4"/>
      <c r="M20" s="4"/>
      <c r="N20" s="4"/>
      <c r="O20" s="4"/>
      <c r="P20" s="4"/>
      <c r="Q20" s="4"/>
      <c r="R20" s="4"/>
      <c r="S20" s="4"/>
      <c r="T20" s="4"/>
      <c r="U20" s="4"/>
      <c r="V20" s="4"/>
      <c r="W20" s="4"/>
      <c r="X20" s="4"/>
      <c r="Y20" s="4"/>
      <c r="Z20" s="4"/>
      <c r="AA20" s="4"/>
      <c r="AB20" s="4"/>
    </row>
    <row r="21" spans="1:28" ht="15.75" customHeight="1" x14ac:dyDescent="0.25">
      <c r="A21" s="4"/>
      <c r="B21" s="4"/>
      <c r="C21" s="4"/>
      <c r="D21" s="14"/>
      <c r="E21" s="14"/>
      <c r="F21" s="14"/>
      <c r="G21" s="14"/>
      <c r="H21" s="4"/>
      <c r="I21" s="14"/>
      <c r="J21" s="4"/>
      <c r="K21" s="4"/>
      <c r="L21" s="4"/>
      <c r="M21" s="4"/>
      <c r="N21" s="4"/>
      <c r="O21" s="4"/>
      <c r="P21" s="4"/>
      <c r="Q21" s="4"/>
      <c r="R21" s="4"/>
      <c r="S21" s="4"/>
      <c r="T21" s="4"/>
      <c r="U21" s="4"/>
      <c r="V21" s="4"/>
      <c r="W21" s="4"/>
      <c r="X21" s="4"/>
      <c r="Y21" s="4"/>
      <c r="Z21" s="4"/>
      <c r="AA21" s="4"/>
      <c r="AB21" s="4"/>
    </row>
    <row r="22" spans="1:28" ht="24" customHeight="1" x14ac:dyDescent="0.25">
      <c r="A22" s="4"/>
      <c r="B22" s="4"/>
      <c r="C22" s="4"/>
      <c r="D22" s="14"/>
      <c r="E22" s="14"/>
      <c r="F22" s="14"/>
      <c r="G22" s="14"/>
      <c r="H22" s="14"/>
      <c r="I22" s="14"/>
      <c r="J22" s="4"/>
      <c r="K22" s="4"/>
      <c r="L22" s="4"/>
      <c r="M22" s="4"/>
      <c r="N22" s="4"/>
      <c r="O22" s="4"/>
      <c r="P22" s="4"/>
      <c r="Q22" s="4"/>
      <c r="R22" s="4"/>
      <c r="S22" s="4"/>
      <c r="T22" s="4"/>
      <c r="U22" s="4"/>
      <c r="V22" s="4"/>
      <c r="W22" s="4"/>
      <c r="X22" s="4"/>
      <c r="Y22" s="4"/>
      <c r="Z22" s="4"/>
      <c r="AA22" s="4"/>
      <c r="AB22" s="4"/>
    </row>
    <row r="23" spans="1:28" ht="27.75" customHeight="1" x14ac:dyDescent="0.25">
      <c r="A23" s="11"/>
      <c r="B23" s="11"/>
      <c r="C23" s="49"/>
      <c r="D23" s="11"/>
      <c r="E23" s="207" t="s">
        <v>25</v>
      </c>
      <c r="F23" s="208"/>
      <c r="G23" s="50">
        <f>E9</f>
        <v>70846805</v>
      </c>
      <c r="H23" s="209"/>
      <c r="I23" s="51"/>
      <c r="J23" s="11"/>
      <c r="K23" s="11"/>
      <c r="L23" s="11"/>
      <c r="M23" s="11"/>
      <c r="N23" s="11"/>
      <c r="O23" s="11"/>
      <c r="P23" s="11"/>
      <c r="Q23" s="11"/>
      <c r="R23" s="11"/>
      <c r="S23" s="11"/>
      <c r="T23" s="11"/>
      <c r="U23" s="11"/>
      <c r="V23" s="11"/>
      <c r="W23" s="11"/>
      <c r="X23" s="11"/>
      <c r="Y23" s="11"/>
      <c r="Z23" s="11"/>
      <c r="AA23" s="11"/>
      <c r="AB23" s="11"/>
    </row>
    <row r="24" spans="1:28" ht="27.75" customHeight="1" x14ac:dyDescent="0.25">
      <c r="A24" s="11"/>
      <c r="B24" s="52"/>
      <c r="C24" s="53"/>
      <c r="D24" s="11"/>
      <c r="E24" s="207" t="s">
        <v>26</v>
      </c>
      <c r="F24" s="201"/>
      <c r="G24" s="54">
        <f>ROUND(G23/1423500,2)</f>
        <v>49.77</v>
      </c>
      <c r="H24" s="210"/>
      <c r="I24" s="51"/>
      <c r="J24" s="11"/>
      <c r="K24" s="11"/>
      <c r="L24" s="11"/>
      <c r="M24" s="11"/>
      <c r="N24" s="11"/>
      <c r="O24" s="11"/>
      <c r="P24" s="11"/>
      <c r="Q24" s="11"/>
      <c r="R24" s="11"/>
      <c r="S24" s="11"/>
      <c r="T24" s="11"/>
      <c r="U24" s="11"/>
      <c r="V24" s="11"/>
      <c r="W24" s="11"/>
      <c r="X24" s="11"/>
      <c r="Y24" s="11"/>
      <c r="Z24" s="11"/>
      <c r="AA24" s="11"/>
      <c r="AB24" s="11"/>
    </row>
    <row r="25" spans="1:28" ht="27.75" customHeight="1" x14ac:dyDescent="0.25">
      <c r="A25" s="11"/>
      <c r="B25" s="52"/>
      <c r="C25" s="53"/>
      <c r="D25" s="11"/>
      <c r="E25" s="198" t="s">
        <v>27</v>
      </c>
      <c r="F25" s="199"/>
      <c r="G25" s="55" t="str">
        <f>EVALUACIÓN!F26</f>
        <v>NO CUMPLE</v>
      </c>
      <c r="H25" s="210"/>
      <c r="I25" s="51"/>
      <c r="J25" s="11"/>
      <c r="K25" s="11"/>
      <c r="L25" s="11"/>
      <c r="M25" s="11"/>
      <c r="N25" s="11"/>
      <c r="O25" s="11"/>
      <c r="P25" s="11"/>
      <c r="Q25" s="11"/>
      <c r="R25" s="11"/>
      <c r="S25" s="11"/>
      <c r="T25" s="11"/>
      <c r="U25" s="11"/>
      <c r="V25" s="11"/>
      <c r="W25" s="11"/>
      <c r="X25" s="11"/>
      <c r="Y25" s="11"/>
      <c r="Z25" s="11"/>
      <c r="AA25" s="11"/>
      <c r="AB25" s="11"/>
    </row>
    <row r="26" spans="1:28" ht="27.75" customHeight="1" x14ac:dyDescent="0.25">
      <c r="A26" s="11"/>
      <c r="B26" s="52"/>
      <c r="C26" s="53"/>
      <c r="D26" s="11"/>
      <c r="E26" s="198" t="s">
        <v>28</v>
      </c>
      <c r="F26" s="199"/>
      <c r="G26" s="55" t="e">
        <f>EVALUACIÓN!N26</f>
        <v>#DIV/0!</v>
      </c>
      <c r="H26" s="56"/>
      <c r="I26" s="51"/>
      <c r="J26" s="11"/>
      <c r="K26" s="11"/>
      <c r="L26" s="11"/>
      <c r="M26" s="11"/>
      <c r="N26" s="11"/>
      <c r="O26" s="11"/>
      <c r="P26" s="11"/>
      <c r="Q26" s="11"/>
      <c r="R26" s="11"/>
      <c r="S26" s="11"/>
      <c r="T26" s="11"/>
      <c r="U26" s="11"/>
      <c r="V26" s="11"/>
      <c r="W26" s="11"/>
      <c r="X26" s="11"/>
      <c r="Y26" s="11"/>
      <c r="Z26" s="11"/>
      <c r="AA26" s="11"/>
      <c r="AB26" s="11"/>
    </row>
    <row r="27" spans="1:28" ht="15.75" customHeight="1" x14ac:dyDescent="0.25">
      <c r="A27" s="4"/>
      <c r="B27" s="57"/>
      <c r="C27" s="58"/>
      <c r="D27" s="4"/>
      <c r="E27" s="59"/>
      <c r="F27" s="59"/>
      <c r="G27" s="10"/>
      <c r="H27" s="56"/>
      <c r="I27" s="14"/>
      <c r="J27" s="4"/>
      <c r="K27" s="4"/>
      <c r="L27" s="4"/>
      <c r="M27" s="4"/>
      <c r="N27" s="4"/>
      <c r="O27" s="4"/>
      <c r="P27" s="4"/>
      <c r="Q27" s="4"/>
      <c r="R27" s="4"/>
      <c r="S27" s="4"/>
      <c r="T27" s="4"/>
      <c r="U27" s="4"/>
      <c r="V27" s="4"/>
      <c r="W27" s="4"/>
      <c r="X27" s="4"/>
      <c r="Y27" s="4"/>
      <c r="Z27" s="4"/>
      <c r="AA27" s="4"/>
      <c r="AB27" s="4"/>
    </row>
    <row r="28" spans="1:28" ht="15.75" customHeight="1" x14ac:dyDescent="0.25">
      <c r="A28" s="4"/>
      <c r="B28" s="57"/>
      <c r="C28" s="58"/>
      <c r="D28" s="4"/>
      <c r="E28" s="59"/>
      <c r="F28" s="59"/>
      <c r="G28" s="10"/>
      <c r="H28" s="56"/>
      <c r="I28" s="14"/>
      <c r="J28" s="4"/>
      <c r="K28" s="4"/>
      <c r="L28" s="4"/>
      <c r="M28" s="4"/>
      <c r="N28" s="4"/>
      <c r="O28" s="4"/>
      <c r="P28" s="4"/>
      <c r="Q28" s="4"/>
      <c r="R28" s="4"/>
      <c r="S28" s="4"/>
      <c r="T28" s="4"/>
      <c r="U28" s="4"/>
      <c r="V28" s="4"/>
      <c r="W28" s="4"/>
      <c r="X28" s="4"/>
      <c r="Y28" s="4"/>
      <c r="Z28" s="4"/>
      <c r="AA28" s="4"/>
      <c r="AB28" s="4"/>
    </row>
    <row r="29" spans="1:28" ht="15.75" customHeight="1" x14ac:dyDescent="0.25">
      <c r="A29" s="4"/>
      <c r="B29" s="4"/>
      <c r="C29" s="60"/>
      <c r="D29" s="4"/>
      <c r="E29" s="59"/>
      <c r="F29" s="59"/>
      <c r="G29" s="10"/>
      <c r="H29" s="56"/>
      <c r="I29" s="14"/>
      <c r="J29" s="4"/>
      <c r="K29" s="4"/>
      <c r="L29" s="4"/>
      <c r="M29" s="4"/>
      <c r="N29" s="4"/>
      <c r="O29" s="4"/>
      <c r="P29" s="4"/>
      <c r="Q29" s="4"/>
      <c r="R29" s="4"/>
      <c r="S29" s="4"/>
      <c r="T29" s="4"/>
      <c r="U29" s="4"/>
      <c r="V29" s="4"/>
      <c r="W29" s="4"/>
      <c r="X29" s="4"/>
      <c r="Y29" s="4"/>
      <c r="Z29" s="4"/>
      <c r="AA29" s="4"/>
      <c r="AB29" s="4"/>
    </row>
    <row r="30" spans="1:28" ht="15.75" customHeight="1" x14ac:dyDescent="0.25">
      <c r="A30" s="4"/>
      <c r="B30" s="4"/>
      <c r="C30" s="4"/>
      <c r="D30" s="61" t="s">
        <v>29</v>
      </c>
      <c r="E30" s="200" t="s">
        <v>83</v>
      </c>
      <c r="F30" s="201"/>
      <c r="G30" s="14"/>
      <c r="H30" s="14"/>
      <c r="I30" s="14"/>
      <c r="J30" s="4"/>
      <c r="K30" s="4"/>
      <c r="L30" s="4"/>
      <c r="M30" s="4"/>
      <c r="N30" s="4"/>
      <c r="O30" s="4"/>
      <c r="P30" s="4"/>
      <c r="Q30" s="4"/>
      <c r="R30" s="4"/>
      <c r="S30" s="4"/>
      <c r="T30" s="4"/>
      <c r="U30" s="4"/>
      <c r="V30" s="4"/>
      <c r="W30" s="4"/>
      <c r="X30" s="4"/>
      <c r="Y30" s="4"/>
      <c r="Z30" s="4"/>
      <c r="AA30" s="4"/>
      <c r="AB30" s="4"/>
    </row>
    <row r="31" spans="1:28" ht="15.75" customHeight="1" x14ac:dyDescent="0.25">
      <c r="A31" s="4"/>
      <c r="B31" s="4"/>
      <c r="C31" s="4"/>
      <c r="D31" s="14"/>
      <c r="E31" s="4"/>
      <c r="F31" s="14"/>
      <c r="G31" s="14"/>
      <c r="H31" s="14"/>
      <c r="I31" s="14"/>
      <c r="J31" s="4"/>
      <c r="K31" s="4"/>
      <c r="L31" s="4"/>
      <c r="M31" s="4"/>
      <c r="N31" s="4"/>
      <c r="O31" s="4"/>
      <c r="P31" s="4"/>
      <c r="Q31" s="4"/>
      <c r="R31" s="4"/>
      <c r="S31" s="4"/>
      <c r="T31" s="4"/>
      <c r="U31" s="4"/>
      <c r="V31" s="4"/>
      <c r="W31" s="4"/>
      <c r="X31" s="4"/>
      <c r="Y31" s="4"/>
      <c r="Z31" s="4"/>
      <c r="AA31" s="4"/>
      <c r="AB31" s="4"/>
    </row>
    <row r="32" spans="1:28" ht="15.75" customHeight="1" x14ac:dyDescent="0.25">
      <c r="A32" s="4"/>
      <c r="B32" s="4"/>
      <c r="C32" s="4"/>
      <c r="D32" s="14"/>
      <c r="E32" s="14"/>
      <c r="F32" s="14"/>
      <c r="G32" s="14"/>
      <c r="H32" s="14"/>
      <c r="I32" s="14"/>
      <c r="J32" s="4"/>
      <c r="K32" s="4"/>
      <c r="L32" s="4"/>
      <c r="M32" s="4"/>
      <c r="N32" s="4"/>
      <c r="O32" s="4"/>
      <c r="P32" s="4"/>
      <c r="Q32" s="4"/>
      <c r="R32" s="4"/>
      <c r="S32" s="4"/>
      <c r="T32" s="4"/>
      <c r="U32" s="4"/>
      <c r="V32" s="4"/>
      <c r="W32" s="4"/>
      <c r="X32" s="4"/>
      <c r="Y32" s="4"/>
      <c r="Z32" s="4"/>
      <c r="AA32" s="4"/>
      <c r="AB32" s="4"/>
    </row>
    <row r="33" spans="1:28" ht="15.75" customHeight="1"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row>
    <row r="34" spans="1:28" ht="15.75" customHeight="1"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row>
    <row r="35" spans="1:28" ht="15.75" customHeight="1"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row>
    <row r="36" spans="1:28" ht="15.75" customHeight="1"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row>
    <row r="37" spans="1:28" ht="15.75" customHeight="1"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ht="15.75" customHeight="1"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ht="15.75" customHeight="1"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5.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5.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5.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5.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5.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row>
    <row r="220" spans="1:28" ht="15.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row>
    <row r="221" spans="1:28" ht="15.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row>
    <row r="222" spans="1:28" ht="15.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row>
    <row r="223" spans="1:28" ht="15.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row>
    <row r="224" spans="1:28" ht="15.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row>
    <row r="225" spans="1:28" ht="15.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row>
    <row r="226" spans="1:28" ht="15.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row>
    <row r="227" spans="1:28" ht="15.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row>
    <row r="228" spans="1:28" ht="15.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row>
    <row r="229" spans="1:28" ht="15.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row>
    <row r="230" spans="1:28" ht="15.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row>
    <row r="231" spans="1:28" ht="15.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row>
    <row r="232" spans="1:28" ht="15.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row>
    <row r="233" spans="1:28" ht="15.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row>
    <row r="234" spans="1:28" ht="15.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row>
    <row r="235" spans="1:28" ht="15.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row>
    <row r="236" spans="1:28" ht="15.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row>
    <row r="237" spans="1:28" ht="15.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row>
    <row r="238" spans="1:28" ht="15.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row>
    <row r="239" spans="1:28" ht="15.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row>
    <row r="240" spans="1:28" ht="15.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row>
    <row r="241" spans="1:28" ht="15.75" customHeight="1"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row>
    <row r="242" spans="1:28" ht="15.75" customHeight="1"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row>
    <row r="243" spans="1:28" ht="15.75" customHeight="1"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row>
    <row r="244" spans="1:28" ht="15.75" customHeight="1"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row>
    <row r="245" spans="1:28" ht="15.75" customHeight="1"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row>
    <row r="246" spans="1:28" ht="15.75" customHeight="1"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row>
    <row r="247" spans="1:28" ht="15.75" customHeight="1"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row>
    <row r="248" spans="1:28" ht="15.75" customHeight="1"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row>
    <row r="249" spans="1:28" ht="15.75" customHeight="1"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row>
    <row r="250" spans="1:28" ht="15.75" customHeight="1"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row>
    <row r="251" spans="1:28" ht="15.75" customHeight="1"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row>
    <row r="252" spans="1:28" ht="15.75" customHeight="1"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row>
    <row r="253" spans="1:28" ht="15.75" customHeight="1"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row>
    <row r="254" spans="1:28" ht="15.75" customHeight="1"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row>
    <row r="255" spans="1:28" ht="15.75" customHeight="1"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row>
    <row r="256" spans="1:28" ht="15.75" customHeight="1"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row>
    <row r="257" spans="1:28" ht="15.75" customHeight="1"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row>
    <row r="258" spans="1:28" ht="15.75" customHeight="1"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row>
    <row r="259" spans="1:28" ht="15.75" customHeight="1"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row>
    <row r="260" spans="1:28" ht="15.75" customHeight="1"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row>
    <row r="261" spans="1:28" ht="15.75" customHeight="1"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row>
    <row r="262" spans="1:28" ht="15.75" customHeight="1"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row>
    <row r="263" spans="1:28" ht="15.75" customHeight="1"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row>
    <row r="264" spans="1:28" ht="15.75" customHeight="1"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row>
    <row r="265" spans="1:28" ht="15.75" customHeight="1"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row>
    <row r="266" spans="1:28" ht="15.75" customHeight="1"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row>
    <row r="267" spans="1:28" ht="15.75" customHeight="1"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row>
    <row r="268" spans="1:28" ht="15.75" customHeight="1"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row>
    <row r="269" spans="1:28" ht="15.75" customHeight="1"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row>
    <row r="270" spans="1:28" ht="15.75" customHeight="1"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row>
    <row r="271" spans="1:28" ht="15.75" customHeight="1"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row>
    <row r="272" spans="1:28" ht="15.75" customHeight="1"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row>
    <row r="273" spans="1:28" ht="15.75" customHeight="1"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row>
    <row r="274" spans="1:28" ht="15.75" customHeight="1"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row>
    <row r="275" spans="1:28" ht="15.75" customHeight="1"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row>
    <row r="276" spans="1:28" ht="15.75" customHeight="1"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row>
    <row r="277" spans="1:28" ht="15.75" customHeight="1"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row>
    <row r="278" spans="1:28" ht="15.75" customHeight="1"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row>
    <row r="279" spans="1:28" ht="15.75" customHeight="1"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row>
    <row r="280" spans="1:28" ht="15.75" customHeight="1"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row>
    <row r="281" spans="1:28" ht="15.75" customHeight="1"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row>
    <row r="282" spans="1:28" ht="15.75" customHeight="1"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row>
    <row r="283" spans="1:28" ht="15.75" customHeight="1"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row>
    <row r="284" spans="1:28" ht="15.75" customHeight="1"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row>
    <row r="285" spans="1:28" ht="15.75" customHeight="1"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row>
    <row r="286" spans="1:28" ht="15.75" customHeight="1"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row>
    <row r="287" spans="1:28" ht="15.75" customHeight="1"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row>
    <row r="288" spans="1:28" ht="15.75" customHeight="1"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row>
    <row r="289" spans="1:28" ht="15.75" customHeight="1"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row>
    <row r="290" spans="1:28" ht="15.75" customHeight="1"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row>
    <row r="291" spans="1:28" ht="15.75" customHeight="1"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row>
    <row r="292" spans="1:28" ht="15.75" customHeight="1"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row>
    <row r="293" spans="1:28" ht="15.75" customHeight="1"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row>
    <row r="294" spans="1:28" ht="15.75" customHeight="1"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row>
    <row r="295" spans="1:28" ht="15.75" customHeight="1"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row>
    <row r="296" spans="1:28" ht="15.75" customHeigh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row>
    <row r="297" spans="1:28" ht="15.75" customHeight="1"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row>
    <row r="298" spans="1:28" ht="15.75" customHeight="1"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row>
    <row r="299" spans="1:28" ht="15.75" customHeight="1"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row>
    <row r="300" spans="1:28" ht="15.75" customHeight="1"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row>
    <row r="301" spans="1:28" ht="15.75" customHeight="1"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row>
    <row r="302" spans="1:28" ht="15.75" customHeight="1"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row>
    <row r="303" spans="1:28" ht="15.75" customHeight="1"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row>
    <row r="304" spans="1:28" ht="15.75" customHeight="1"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row>
    <row r="305" spans="1:28" ht="15.75" customHeight="1"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row>
    <row r="306" spans="1:28" ht="15.75" customHeight="1"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row>
    <row r="307" spans="1:28" ht="15.75" customHeight="1"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row>
    <row r="308" spans="1:28" ht="15.75" customHeight="1"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row>
    <row r="309" spans="1:28" ht="15.75" customHeight="1"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row>
    <row r="310" spans="1:28" ht="15.75" customHeight="1"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row>
    <row r="311" spans="1:28" ht="15.75" customHeight="1"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row>
    <row r="312" spans="1:28" ht="15.75" customHeight="1"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row>
    <row r="313" spans="1:28" ht="15.75" customHeight="1"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row>
    <row r="314" spans="1:28" ht="15.75" customHeight="1"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row>
    <row r="315" spans="1:28" ht="15.75" customHeight="1"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row>
    <row r="316" spans="1:28" ht="15.75" customHeight="1"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row>
    <row r="317" spans="1:28" ht="15.75" customHeight="1"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row>
    <row r="318" spans="1:28" ht="15.75" customHeight="1"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row>
    <row r="319" spans="1:28" ht="15.75" customHeight="1"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row>
    <row r="320" spans="1:28" ht="15.75" customHeight="1"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row>
    <row r="321" spans="1:28" ht="15.75" customHeigh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row>
    <row r="322" spans="1:28" ht="15.75" customHeight="1"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row>
    <row r="323" spans="1:28" ht="15.75" customHeight="1"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row>
    <row r="324" spans="1:28" ht="15.75" customHeight="1"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row>
    <row r="325" spans="1:28" ht="15.75" customHeight="1"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row>
    <row r="326" spans="1:28" ht="15.75" customHeight="1"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row>
    <row r="327" spans="1:28" ht="15.75" customHeight="1"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row>
    <row r="328" spans="1:28" ht="15.75" customHeight="1"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row>
    <row r="329" spans="1:28" ht="15.75" customHeight="1"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row>
    <row r="330" spans="1:28" ht="15.75" customHeight="1"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row>
    <row r="331" spans="1:28" ht="15.75" customHeight="1"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row>
    <row r="332" spans="1:28" ht="15.75" customHeight="1"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row>
    <row r="333" spans="1:28" ht="15.75" customHeight="1"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row>
    <row r="334" spans="1:28" ht="15.75" customHeight="1"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row>
    <row r="335" spans="1:28" ht="15.75" customHeight="1"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row>
    <row r="336" spans="1:28" ht="15.75" customHeight="1"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row>
    <row r="337" spans="1:28" ht="15.75" customHeight="1"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row>
    <row r="338" spans="1:28" ht="15.75" customHeight="1"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row>
    <row r="339" spans="1:28" ht="15.75" customHeight="1"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row>
    <row r="340" spans="1:28" ht="15.75" customHeight="1"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row>
    <row r="341" spans="1:28" ht="15.75" customHeight="1"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row>
    <row r="342" spans="1:28" ht="15.75" customHeight="1"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row>
    <row r="343" spans="1:28" ht="15.75" customHeight="1"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row>
    <row r="344" spans="1:28" ht="15.75" customHeight="1"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row>
    <row r="345" spans="1:28" ht="15.75" customHeight="1"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row>
    <row r="346" spans="1:28" ht="15.75" customHeight="1"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row>
    <row r="347" spans="1:28" ht="15.75" customHeight="1"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row>
    <row r="348" spans="1:28" ht="15.75" customHeight="1"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row>
    <row r="349" spans="1:28" ht="15.75" customHeight="1"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row>
    <row r="350" spans="1:28" ht="15.75" customHeight="1"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row>
    <row r="351" spans="1:28" ht="15.75" customHeight="1"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row>
    <row r="352" spans="1:28" ht="15.75" customHeight="1"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row>
    <row r="353" spans="1:28" ht="15.75" customHeight="1"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row>
    <row r="354" spans="1:28" ht="15.75" customHeight="1"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row>
    <row r="355" spans="1:28" ht="15.75" customHeight="1"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row>
    <row r="356" spans="1:28" ht="15.75" customHeight="1"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row>
    <row r="357" spans="1:28" ht="15.75" customHeight="1"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row>
    <row r="358" spans="1:28" ht="15.75" customHeight="1"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row>
    <row r="359" spans="1:28" ht="15.75" customHeight="1"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row>
    <row r="360" spans="1:28" ht="15.75" customHeight="1"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row>
    <row r="361" spans="1:28" ht="15.75" customHeight="1"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row>
    <row r="362" spans="1:28" ht="15.75" customHeight="1"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row>
    <row r="363" spans="1:28" ht="15.75" customHeight="1"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row>
    <row r="364" spans="1:28" ht="15.75" customHeight="1"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row>
    <row r="365" spans="1:28" ht="15.75" customHeight="1"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row>
    <row r="366" spans="1:28" ht="15.75" customHeight="1"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row>
    <row r="367" spans="1:28" ht="15.75" customHeight="1"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row>
    <row r="368" spans="1:28" ht="15.75" customHeight="1"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row>
    <row r="369" spans="1:28" ht="15.75" customHeight="1"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row>
    <row r="370" spans="1:28" ht="15.75" customHeight="1"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row>
    <row r="371" spans="1:28" ht="15.75" customHeight="1"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row>
    <row r="372" spans="1:28" ht="15.75" customHeight="1"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row>
    <row r="373" spans="1:28" ht="15.75" customHeight="1"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row>
    <row r="374" spans="1:28" ht="15.75" customHeight="1"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row>
    <row r="375" spans="1:28" ht="15.75" customHeight="1"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row>
    <row r="376" spans="1:28" ht="15.75" customHeight="1"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row>
    <row r="377" spans="1:28" ht="15.75" customHeight="1"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row>
    <row r="378" spans="1:28" ht="15.75" customHeight="1"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row>
    <row r="379" spans="1:28" ht="15.75" customHeight="1"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row>
    <row r="380" spans="1:28" ht="15.75" customHeight="1"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row>
    <row r="381" spans="1:28" ht="15.75" customHeight="1"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row>
    <row r="382" spans="1:28" ht="15.75" customHeight="1"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row>
    <row r="383" spans="1:28" ht="15.75" customHeight="1"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row>
    <row r="384" spans="1:28" ht="15.75" customHeight="1"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row>
    <row r="385" spans="1:28" ht="15.75" customHeight="1"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row>
    <row r="386" spans="1:28" ht="15.75" customHeight="1"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row>
    <row r="387" spans="1:28" ht="15.75" customHeight="1"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row>
    <row r="388" spans="1:28" ht="15.75" customHeight="1"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row>
    <row r="389" spans="1:28" ht="15.75" customHeight="1"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row>
    <row r="390" spans="1:28" ht="15.75" customHeight="1"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row>
    <row r="391" spans="1:28" ht="15.75" customHeight="1"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row>
    <row r="392" spans="1:28" ht="15.75" customHeight="1"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row>
    <row r="393" spans="1:28" ht="15.75" customHeight="1"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row>
    <row r="394" spans="1:28" ht="15.75" customHeight="1"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row>
    <row r="395" spans="1:28" ht="15.75" customHeight="1"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row>
    <row r="396" spans="1:28" ht="15.75" customHeight="1"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row>
    <row r="397" spans="1:28" ht="15.75" customHeight="1"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row>
    <row r="398" spans="1:28" ht="15.75"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row>
    <row r="399" spans="1:28" ht="15.75" customHeight="1"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row>
    <row r="400" spans="1:28" ht="15.75"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row>
    <row r="401" spans="1:28" ht="15.75" customHeight="1"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row>
    <row r="402" spans="1:28" ht="15.75" customHeight="1"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row>
    <row r="403" spans="1:28" ht="15.75" customHeight="1"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row>
    <row r="404" spans="1:28" ht="15.75" customHeight="1"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row>
    <row r="405" spans="1:28" ht="15.75" customHeight="1"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row>
    <row r="406" spans="1:28" ht="15.75" customHeight="1"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row>
    <row r="407" spans="1:28" ht="15.75" customHeight="1"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row>
    <row r="408" spans="1:28" ht="15.75" customHeight="1"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row>
    <row r="409" spans="1:28" ht="15.75" customHeight="1"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row>
    <row r="410" spans="1:28" ht="15.75" customHeight="1"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row>
    <row r="411" spans="1:28" ht="15.75" customHeight="1"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row>
    <row r="412" spans="1:28" ht="15.75" customHeight="1"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row>
    <row r="413" spans="1:28" ht="15.75" customHeight="1"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row>
    <row r="414" spans="1:28" ht="15.75" customHeight="1"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row>
    <row r="415" spans="1:28" ht="15.75" customHeight="1"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row>
    <row r="416" spans="1:28" ht="15.75" customHeight="1"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row>
    <row r="417" spans="1:28" ht="15.75" customHeight="1"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row>
    <row r="418" spans="1:28" ht="15.75" customHeight="1"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row>
    <row r="419" spans="1:28" ht="15.75" customHeight="1"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row>
    <row r="420" spans="1:28" ht="15.75" customHeight="1"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row>
    <row r="421" spans="1:28" ht="15.75" customHeight="1"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row>
    <row r="422" spans="1:28" ht="15.75" customHeight="1"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row>
    <row r="423" spans="1:28" ht="15.75" customHeight="1"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row>
    <row r="424" spans="1:28" ht="15.75" customHeight="1"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row>
    <row r="425" spans="1:28" ht="15.75" customHeight="1"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row>
    <row r="426" spans="1:28" ht="15.75" customHeight="1"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row>
    <row r="427" spans="1:28" ht="15.75" customHeight="1"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row>
    <row r="428" spans="1:28" ht="15.75" customHeight="1"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row>
    <row r="429" spans="1:28" ht="15.75" customHeight="1"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row>
    <row r="430" spans="1:28" ht="15.75" customHeight="1"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row>
    <row r="431" spans="1:28" ht="15.75" customHeight="1"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row>
    <row r="432" spans="1:28" ht="15.75" customHeight="1"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row>
    <row r="433" spans="1:28" ht="15.75" customHeight="1"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row>
    <row r="434" spans="1:28" ht="15.75" customHeight="1"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row>
    <row r="435" spans="1:28" ht="15.75" customHeight="1"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row>
    <row r="436" spans="1:28" ht="15.75" customHeight="1"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row>
    <row r="437" spans="1:28" ht="15.75" customHeight="1"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row>
    <row r="438" spans="1:28" ht="15.75" customHeight="1"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row>
    <row r="439" spans="1:28" ht="15.75" customHeight="1"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row>
    <row r="440" spans="1:28" ht="15.75" customHeight="1"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row>
    <row r="441" spans="1:28" ht="15.75" customHeight="1"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row>
    <row r="442" spans="1:28" ht="15.75" customHeight="1"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row>
    <row r="443" spans="1:28" ht="15.75" customHeight="1"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row>
    <row r="444" spans="1:28" ht="15.75" customHeight="1"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row>
    <row r="445" spans="1:28" ht="15.75" customHeight="1"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row>
    <row r="446" spans="1:28" ht="15.75" customHeight="1"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row>
    <row r="447" spans="1:28" ht="15.75" customHeight="1"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row>
    <row r="448" spans="1:28" ht="15.75" customHeight="1"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row>
    <row r="449" spans="1:28" ht="15.75" customHeight="1"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row>
    <row r="450" spans="1:28" ht="15.75" customHeight="1"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row>
    <row r="451" spans="1:28" ht="15.75" customHeight="1"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row>
    <row r="452" spans="1:28" ht="15.75" customHeight="1"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row>
    <row r="453" spans="1:28" ht="15.75" customHeight="1"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row>
    <row r="454" spans="1:28" ht="15.75" customHeight="1"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row>
    <row r="455" spans="1:28" ht="15.75" customHeight="1"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row>
    <row r="456" spans="1:28" ht="15.75" customHeight="1"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row>
    <row r="457" spans="1:28" ht="15.75" customHeight="1"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row>
    <row r="458" spans="1:28" ht="15.75" customHeight="1"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row>
    <row r="459" spans="1:28" ht="15.75" customHeight="1"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row>
    <row r="460" spans="1:28" ht="15.75" customHeight="1"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row>
    <row r="461" spans="1:28" ht="15.75" customHeight="1"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row>
    <row r="462" spans="1:28" ht="15.75" customHeight="1"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row>
    <row r="463" spans="1:28" ht="15.75" customHeight="1"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row>
    <row r="464" spans="1:28" ht="15.75" customHeight="1"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row>
    <row r="465" spans="1:28" ht="15.75" customHeight="1"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row>
    <row r="466" spans="1:28" ht="15.75" customHeight="1"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row>
    <row r="467" spans="1:28" ht="15.75" customHeight="1"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row>
    <row r="468" spans="1:28" ht="15.75" customHeight="1"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row>
    <row r="469" spans="1:28" ht="15.75" customHeight="1"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row>
    <row r="470" spans="1:28" ht="15.75" customHeight="1"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row>
    <row r="471" spans="1:28" ht="15.75" customHeight="1"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row>
    <row r="472" spans="1:28" ht="15.75" customHeight="1"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row>
    <row r="473" spans="1:28" ht="15.75" customHeight="1"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row>
    <row r="474" spans="1:28" ht="15.75" customHeight="1"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row>
    <row r="475" spans="1:28" ht="15.75" customHeight="1"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row>
    <row r="476" spans="1:28" ht="15.75" customHeight="1"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row>
    <row r="477" spans="1:28" ht="15.75" customHeight="1"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row>
    <row r="478" spans="1:28" ht="15.75" customHeight="1"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row>
    <row r="479" spans="1:28" ht="15.75" customHeight="1"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row>
    <row r="480" spans="1:28" ht="15.75" customHeight="1"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row>
    <row r="481" spans="1:28" ht="15.75" customHeight="1"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row>
    <row r="482" spans="1:28" ht="15.75" customHeight="1"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row>
    <row r="483" spans="1:28" ht="15.75" customHeight="1"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row>
    <row r="484" spans="1:28" ht="15.75" customHeight="1"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row>
    <row r="485" spans="1:28" ht="15.75" customHeight="1"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row>
    <row r="486" spans="1:28" ht="15.75" customHeight="1"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row>
    <row r="487" spans="1:28" ht="15.75" customHeight="1"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row>
    <row r="488" spans="1:28" ht="15.75" customHeight="1"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row>
    <row r="489" spans="1:28" ht="15.75" customHeight="1"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row>
    <row r="490" spans="1:28" ht="15.75" customHeight="1"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row>
    <row r="491" spans="1:28" ht="15.75" customHeight="1"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row>
    <row r="492" spans="1:28" ht="15.75" customHeight="1"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row>
    <row r="493" spans="1:28" ht="15.75" customHeight="1"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row>
    <row r="494" spans="1:28" ht="15.75" customHeight="1"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row>
    <row r="495" spans="1:28" ht="15.75" customHeight="1"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row>
    <row r="496" spans="1:28" ht="15.75" customHeight="1"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row>
    <row r="497" spans="1:28" ht="15.75" customHeight="1"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row>
    <row r="498" spans="1:28" ht="15.75" customHeight="1"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row>
    <row r="499" spans="1:28" ht="15.75" customHeight="1"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row>
    <row r="500" spans="1:28" ht="15.75" customHeight="1"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row>
    <row r="501" spans="1:28" ht="15.75" customHeight="1"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row>
    <row r="502" spans="1:28" ht="15.75" customHeight="1"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row>
    <row r="503" spans="1:28" ht="15.75" customHeight="1"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row>
    <row r="504" spans="1:28" ht="15.75" customHeight="1"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row>
    <row r="505" spans="1:28" ht="15.75" customHeight="1"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row>
    <row r="506" spans="1:28" ht="15.75" customHeight="1"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row>
    <row r="507" spans="1:28" ht="15.75" customHeight="1"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row>
    <row r="508" spans="1:28" ht="15.75" customHeight="1"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row>
    <row r="509" spans="1:28" ht="15.75" customHeight="1"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row>
    <row r="510" spans="1:28" ht="15.75" customHeight="1"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row>
    <row r="511" spans="1:28" ht="15.75" customHeight="1"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row>
    <row r="512" spans="1:28" ht="15.75" customHeight="1"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row>
    <row r="513" spans="1:28" ht="15.75" customHeight="1"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row>
    <row r="514" spans="1:28" ht="15.75" customHeight="1"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row>
    <row r="515" spans="1:28" ht="15.75" customHeight="1"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row>
    <row r="516" spans="1:28" ht="15.75" customHeight="1"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row>
    <row r="517" spans="1:28" ht="15.75" customHeight="1"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row>
    <row r="518" spans="1:28" ht="15.75" customHeight="1"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row>
    <row r="519" spans="1:28" ht="15.75" customHeight="1"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row>
    <row r="520" spans="1:28" ht="15.75" customHeight="1"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row>
    <row r="521" spans="1:28" ht="15.75" customHeight="1"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row>
    <row r="522" spans="1:28" ht="15.75" customHeight="1"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row>
    <row r="523" spans="1:28" ht="15.75" customHeight="1"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row>
    <row r="524" spans="1:28" ht="15.75" customHeight="1"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row>
    <row r="525" spans="1:28" ht="15.75" customHeight="1"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row>
    <row r="526" spans="1:28" ht="15.75" customHeight="1"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row>
    <row r="527" spans="1:28" ht="15.75" customHeight="1"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row>
    <row r="528" spans="1:28" ht="15.75" customHeight="1"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row>
    <row r="529" spans="1:28" ht="15.75" customHeight="1"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row>
    <row r="530" spans="1:28" ht="15.75" customHeight="1"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row>
    <row r="531" spans="1:28" ht="15.75" customHeight="1"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row>
    <row r="532" spans="1:28" ht="15.75" customHeight="1"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row>
    <row r="533" spans="1:28" ht="15.75" customHeight="1"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row>
    <row r="534" spans="1:28" ht="15.75" customHeight="1"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row>
    <row r="535" spans="1:28" ht="15.75" customHeight="1"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row>
    <row r="536" spans="1:28" ht="15.75" customHeight="1"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row>
    <row r="537" spans="1:28" ht="15.75" customHeight="1"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row>
    <row r="538" spans="1:28" ht="15.75" customHeight="1"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row>
    <row r="539" spans="1:28" ht="15.75" customHeight="1"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row>
    <row r="540" spans="1:28" ht="15.75" customHeight="1"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row>
    <row r="541" spans="1:28" ht="15.75" customHeight="1"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row>
    <row r="542" spans="1:28" ht="15.75" customHeight="1"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row>
    <row r="543" spans="1:28" ht="15.75" customHeight="1"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row>
    <row r="544" spans="1:28" ht="15.75" customHeight="1"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row>
    <row r="545" spans="1:28" ht="15.75" customHeight="1"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row>
    <row r="546" spans="1:28" ht="15.75" customHeight="1"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row>
    <row r="547" spans="1:28" ht="15.75" customHeight="1"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row>
    <row r="548" spans="1:28" ht="15.75" customHeight="1"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row>
    <row r="549" spans="1:28" ht="15.75" customHeight="1"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row>
    <row r="550" spans="1:28" ht="15.75" customHeight="1"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row>
    <row r="551" spans="1:28" ht="15.75" customHeight="1"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row>
    <row r="552" spans="1:28" ht="15.75" customHeight="1"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row>
    <row r="553" spans="1:28" ht="15.75" customHeight="1"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row>
    <row r="554" spans="1:28" ht="15.75" customHeight="1"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row>
    <row r="555" spans="1:28" ht="15.75" customHeight="1"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row>
    <row r="556" spans="1:28" ht="15.75" customHeight="1"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row>
    <row r="557" spans="1:28" ht="15.75" customHeight="1"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row>
    <row r="558" spans="1:28" ht="15.75" customHeight="1"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row>
    <row r="559" spans="1:28" ht="15.75" customHeight="1"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row>
    <row r="560" spans="1:28" ht="15.75" customHeight="1"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row>
    <row r="561" spans="1:28" ht="15.75" customHeight="1"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row>
    <row r="562" spans="1:28" ht="15.75" customHeight="1"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row>
    <row r="563" spans="1:28" ht="15.75" customHeight="1"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row>
    <row r="564" spans="1:28" ht="15.75" customHeight="1"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row>
    <row r="565" spans="1:28" ht="15.75" customHeight="1"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row>
    <row r="566" spans="1:28" ht="15.75" customHeight="1"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row>
    <row r="567" spans="1:28" ht="15.75" customHeight="1"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row>
    <row r="568" spans="1:28" ht="15.75" customHeight="1"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row>
    <row r="569" spans="1:28" ht="15.75" customHeight="1"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row>
    <row r="570" spans="1:28" ht="15.75" customHeight="1"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row>
    <row r="571" spans="1:28" ht="15.75" customHeight="1"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row>
    <row r="572" spans="1:28" ht="15.75" customHeight="1"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row>
    <row r="573" spans="1:28" ht="15.75" customHeight="1"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row>
    <row r="574" spans="1:28" ht="15.75" customHeight="1"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row>
    <row r="575" spans="1:28" ht="15.75" customHeight="1"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row>
    <row r="576" spans="1:28" ht="15.75" customHeight="1"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row>
    <row r="577" spans="1:28" ht="15.75" customHeight="1"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row>
    <row r="578" spans="1:28" ht="15.75" customHeight="1"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row>
    <row r="579" spans="1:28" ht="15.75" customHeight="1"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row>
    <row r="580" spans="1:28" ht="15.75" customHeight="1"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row>
    <row r="581" spans="1:28" ht="15.75" customHeight="1"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row>
    <row r="582" spans="1:28" ht="15.75" customHeight="1"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row>
    <row r="583" spans="1:28" ht="15.75" customHeight="1"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row>
    <row r="584" spans="1:28" ht="15.75" customHeight="1"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row>
    <row r="585" spans="1:28" ht="15.75" customHeight="1"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row>
    <row r="586" spans="1:28" ht="15.75" customHeight="1"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row>
    <row r="587" spans="1:28" ht="15.75" customHeight="1"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row>
    <row r="588" spans="1:28" ht="15.75" customHeight="1"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row>
    <row r="589" spans="1:28" ht="15.75" customHeight="1"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row>
    <row r="590" spans="1:28" ht="15.75" customHeight="1"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row>
    <row r="591" spans="1:28" ht="15.75" customHeight="1"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row>
    <row r="592" spans="1:28" ht="15.75" customHeight="1"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row>
    <row r="593" spans="1:28" ht="15.75" customHeight="1"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row>
    <row r="594" spans="1:28" ht="15.75" customHeight="1"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row>
    <row r="595" spans="1:28" ht="15.75" customHeight="1"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row>
    <row r="596" spans="1:28" ht="15.75" customHeight="1"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row>
    <row r="597" spans="1:28" ht="15.75" customHeight="1"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row>
    <row r="598" spans="1:28" ht="15.75" customHeight="1"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row>
    <row r="599" spans="1:28" ht="15.75" customHeight="1"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row>
    <row r="600" spans="1:28" ht="15.75" customHeight="1"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row>
    <row r="601" spans="1:28" ht="15.75" customHeight="1"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row>
    <row r="602" spans="1:28" ht="15.75" customHeight="1"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row>
    <row r="603" spans="1:28" ht="15.75" customHeight="1"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row>
    <row r="604" spans="1:28" ht="15.75" customHeight="1"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row>
    <row r="605" spans="1:28" ht="15.75" customHeight="1"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row>
    <row r="606" spans="1:28" ht="15.75" customHeight="1"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row>
    <row r="607" spans="1:28" ht="15.75" customHeight="1"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row>
    <row r="608" spans="1:28" ht="15.75" customHeight="1"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row>
    <row r="609" spans="1:28" ht="15.75" customHeight="1"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row>
    <row r="610" spans="1:28" ht="15.75" customHeight="1"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row>
    <row r="611" spans="1:28" ht="15.75" customHeight="1"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row>
    <row r="612" spans="1:28" ht="15.75" customHeight="1"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row>
    <row r="613" spans="1:28" ht="15.75" customHeight="1"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row>
    <row r="614" spans="1:28" ht="15.75" customHeight="1"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row>
    <row r="615" spans="1:28" ht="15.75" customHeight="1"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row>
    <row r="616" spans="1:28" ht="15.75" customHeight="1"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row>
    <row r="617" spans="1:28" ht="15.75" customHeight="1"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row>
    <row r="618" spans="1:28" ht="15.75" customHeight="1"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row>
    <row r="619" spans="1:28" ht="15.75" customHeight="1"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row>
    <row r="620" spans="1:28" ht="15.75" customHeight="1"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row>
    <row r="621" spans="1:28" ht="15.75" customHeight="1"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row>
    <row r="622" spans="1:28" ht="15.75" customHeight="1"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row>
    <row r="623" spans="1:28" ht="15.75" customHeight="1"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row>
    <row r="624" spans="1:28" ht="15.75" customHeight="1"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row>
    <row r="625" spans="1:28" ht="15.75" customHeight="1"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row>
    <row r="626" spans="1:28" ht="15.75" customHeight="1"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row>
    <row r="627" spans="1:28" ht="15.75" customHeight="1"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row>
    <row r="628" spans="1:28" ht="15.75" customHeight="1"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row>
    <row r="629" spans="1:28" ht="15.75" customHeight="1"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row>
    <row r="630" spans="1:28" ht="15.75" customHeight="1"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row>
    <row r="631" spans="1:28" ht="15.75" customHeight="1"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row>
    <row r="632" spans="1:28" ht="15.75" customHeight="1"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row>
    <row r="633" spans="1:28" ht="15.75" customHeight="1"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row>
    <row r="634" spans="1:28" ht="15.75" customHeight="1"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row>
    <row r="635" spans="1:28" ht="15.75" customHeight="1"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row>
    <row r="636" spans="1:28" ht="15.75" customHeight="1"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row>
    <row r="637" spans="1:28" ht="15.75" customHeight="1"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row>
    <row r="638" spans="1:28" ht="15.75" customHeight="1"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row>
    <row r="639" spans="1:28" ht="15.75" customHeight="1"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row>
    <row r="640" spans="1:28" ht="15.75" customHeight="1"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row>
    <row r="641" spans="1:28" ht="15.75" customHeight="1"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row>
    <row r="642" spans="1:28" ht="15.75" customHeight="1"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row>
    <row r="643" spans="1:28" ht="15.75" customHeight="1"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row>
    <row r="644" spans="1:28" ht="15.75" customHeight="1"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row>
    <row r="645" spans="1:28" ht="15.75" customHeight="1"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row>
    <row r="646" spans="1:28" ht="15.75" customHeight="1"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row>
    <row r="647" spans="1:28" ht="15.75" customHeight="1"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row>
    <row r="648" spans="1:28" ht="15.75" customHeight="1"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row>
    <row r="649" spans="1:28" ht="15.75" customHeight="1"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row>
    <row r="650" spans="1:28" ht="15.75" customHeight="1"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row>
    <row r="651" spans="1:28" ht="15.75" customHeight="1"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row>
    <row r="652" spans="1:28" ht="15.75" customHeight="1"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row>
    <row r="653" spans="1:28" ht="15.75" customHeight="1"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row>
    <row r="654" spans="1:28" ht="15.75" customHeight="1"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row>
    <row r="655" spans="1:28" ht="15.75" customHeight="1"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row>
    <row r="656" spans="1:28" ht="15.75" customHeight="1"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row>
    <row r="657" spans="1:28" ht="15.75" customHeight="1"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row>
    <row r="658" spans="1:28" ht="15.75" customHeight="1"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row>
    <row r="659" spans="1:28" ht="15.75" customHeight="1"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row>
    <row r="660" spans="1:28" ht="15.75" customHeight="1"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row>
    <row r="661" spans="1:28" ht="15.75" customHeight="1"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row>
    <row r="662" spans="1:28" ht="15.75" customHeight="1"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row>
    <row r="663" spans="1:28" ht="15.75" customHeight="1"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row>
    <row r="664" spans="1:28" ht="15.75" customHeight="1"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row>
    <row r="665" spans="1:28" ht="15.75" customHeight="1"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row>
    <row r="666" spans="1:28" ht="15.75" customHeight="1"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row>
    <row r="667" spans="1:28" ht="15.75" customHeight="1"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row>
    <row r="668" spans="1:28" ht="15.75" customHeight="1"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row>
    <row r="669" spans="1:28" ht="15.75" customHeight="1"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row>
    <row r="670" spans="1:28" ht="15.75" customHeight="1"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row>
    <row r="671" spans="1:28" ht="15.75" customHeight="1"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row>
    <row r="672" spans="1:28" ht="15.75" customHeight="1"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row>
    <row r="673" spans="1:28" ht="15.75" customHeight="1"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row>
    <row r="674" spans="1:28" ht="15.75" customHeight="1"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row>
    <row r="675" spans="1:28" ht="15.75" customHeight="1"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row>
    <row r="676" spans="1:28" ht="15.75" customHeight="1"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row>
    <row r="677" spans="1:28" ht="15.75" customHeight="1"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row>
    <row r="678" spans="1:28" ht="15.75" customHeight="1"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row>
    <row r="679" spans="1:28" ht="15.75" customHeight="1"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row>
    <row r="680" spans="1:28" ht="15.75" customHeight="1"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row>
    <row r="681" spans="1:28" ht="15.75" customHeight="1"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row>
    <row r="682" spans="1:28" ht="15.75" customHeight="1"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row>
    <row r="683" spans="1:28" ht="15.75" customHeight="1"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row>
    <row r="684" spans="1:28" ht="15.75" customHeight="1"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row>
    <row r="685" spans="1:28" ht="15.75" customHeight="1"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row>
    <row r="686" spans="1:28" ht="15.75" customHeight="1"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row>
    <row r="687" spans="1:28" ht="15.75" customHeight="1"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row>
    <row r="688" spans="1:28" ht="15.75" customHeight="1"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row>
    <row r="689" spans="1:28" ht="15.75" customHeight="1"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row>
    <row r="690" spans="1:28" ht="15.75" customHeight="1"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row>
    <row r="691" spans="1:28" ht="15.75" customHeight="1"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row>
    <row r="692" spans="1:28" ht="15.75" customHeight="1"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row>
    <row r="693" spans="1:28" ht="15.75" customHeight="1"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row>
    <row r="694" spans="1:28" ht="15.75" customHeight="1"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row>
    <row r="695" spans="1:28" ht="15.75" customHeight="1"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row>
    <row r="696" spans="1:28" ht="15.75" customHeight="1"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row>
    <row r="697" spans="1:28" ht="15.75" customHeight="1"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row>
    <row r="698" spans="1:28" ht="15.75" customHeight="1"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row>
    <row r="699" spans="1:28" ht="15.75" customHeight="1"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row>
    <row r="700" spans="1:28" ht="15.75" customHeight="1"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row>
    <row r="701" spans="1:28" ht="15.75" customHeight="1"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row>
    <row r="702" spans="1:28" ht="15.75" customHeight="1"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row>
    <row r="703" spans="1:28" ht="15.75" customHeight="1"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row>
    <row r="704" spans="1:28" ht="15.75" customHeight="1"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row>
    <row r="705" spans="1:28" ht="15.75" customHeight="1"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row>
    <row r="706" spans="1:28" ht="15.75" customHeight="1"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row>
    <row r="707" spans="1:28" ht="15.75" customHeight="1"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row>
    <row r="708" spans="1:28" ht="15.75" customHeight="1"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row>
    <row r="709" spans="1:28" ht="15.75" customHeight="1"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row>
    <row r="710" spans="1:28" ht="15.75" customHeight="1"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row>
    <row r="711" spans="1:28" ht="15.75" customHeight="1"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row>
    <row r="712" spans="1:28" ht="15.75" customHeight="1"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row>
    <row r="713" spans="1:28" ht="15.75" customHeight="1"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row>
    <row r="714" spans="1:28" ht="15.75" customHeight="1"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row>
    <row r="715" spans="1:28" ht="15.75" customHeight="1"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row>
    <row r="716" spans="1:28" ht="15.75" customHeight="1"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row>
    <row r="717" spans="1:28" ht="15.75" customHeight="1"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row>
    <row r="718" spans="1:28" ht="15.75" customHeight="1"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row>
    <row r="719" spans="1:28" ht="15.75" customHeight="1"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row>
    <row r="720" spans="1:28" ht="15.75" customHeight="1"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row>
    <row r="721" spans="1:28" ht="15.75" customHeight="1"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row>
    <row r="722" spans="1:28" ht="15.75" customHeight="1"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row>
    <row r="723" spans="1:28" ht="15.75" customHeight="1"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row>
    <row r="724" spans="1:28" ht="15.75" customHeight="1"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row>
    <row r="725" spans="1:28" ht="15.75" customHeight="1"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row>
    <row r="726" spans="1:28" ht="15.75" customHeight="1"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row>
    <row r="727" spans="1:28" ht="15.75" customHeight="1"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row>
    <row r="728" spans="1:28" ht="15.75" customHeight="1"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row>
    <row r="729" spans="1:28" ht="15.75" customHeight="1"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row>
    <row r="730" spans="1:28" ht="15.75" customHeight="1"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row>
    <row r="731" spans="1:28" ht="15.75" customHeight="1"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row>
    <row r="732" spans="1:28" ht="15.75" customHeight="1"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row>
    <row r="733" spans="1:28" ht="15.75" customHeight="1"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row>
    <row r="734" spans="1:28" ht="15.75" customHeight="1"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row>
    <row r="735" spans="1:28" ht="15.75" customHeight="1"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row>
    <row r="736" spans="1:28" ht="15.75" customHeight="1"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row>
    <row r="737" spans="1:28" ht="15.75" customHeight="1"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row>
    <row r="738" spans="1:28" ht="15.75" customHeight="1"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row>
    <row r="739" spans="1:28" ht="15.75" customHeight="1"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row>
    <row r="740" spans="1:28" ht="15.75" customHeight="1"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row>
    <row r="741" spans="1:28" ht="15.75" customHeight="1"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row>
    <row r="742" spans="1:28" ht="15.75" customHeight="1"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row>
    <row r="743" spans="1:28" ht="15.75" customHeight="1"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row>
    <row r="744" spans="1:28" ht="15.75" customHeight="1"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row>
    <row r="745" spans="1:28" ht="15.75" customHeight="1"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row>
    <row r="746" spans="1:28" ht="15.75" customHeight="1"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row>
    <row r="747" spans="1:28" ht="15.75" customHeight="1"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row>
    <row r="748" spans="1:28" ht="15.75" customHeight="1"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row>
    <row r="749" spans="1:28" ht="15.75" customHeight="1"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row>
    <row r="750" spans="1:28" ht="15.75" customHeight="1"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row>
    <row r="751" spans="1:28" ht="15.75" customHeight="1"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row>
    <row r="752" spans="1:28" ht="15.75" customHeight="1"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row>
    <row r="753" spans="1:28" ht="15.75" customHeight="1"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row>
    <row r="754" spans="1:28" ht="15.75" customHeight="1"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row>
    <row r="755" spans="1:28" ht="15.75" customHeight="1"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row>
    <row r="756" spans="1:28" ht="15.75" customHeight="1"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row>
    <row r="757" spans="1:28" ht="15.75" customHeight="1"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row>
    <row r="758" spans="1:28" ht="15.75" customHeight="1"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row>
    <row r="759" spans="1:28" ht="15.75" customHeight="1"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row>
    <row r="760" spans="1:28" ht="15.75" customHeight="1"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row>
    <row r="761" spans="1:28" ht="15.75" customHeight="1"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row>
    <row r="762" spans="1:28" ht="15.75" customHeight="1"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row>
    <row r="763" spans="1:28" ht="15.75" customHeight="1"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row>
    <row r="764" spans="1:28" ht="15.75" customHeight="1"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row>
    <row r="765" spans="1:28" ht="15.75" customHeight="1"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row>
    <row r="766" spans="1:28" ht="15.75" customHeight="1"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row>
    <row r="767" spans="1:28" ht="15.75" customHeight="1"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row>
    <row r="768" spans="1:28" ht="15.75" customHeight="1"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row>
    <row r="769" spans="1:28" ht="15.75" customHeight="1"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row>
    <row r="770" spans="1:28" ht="15.75" customHeight="1"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row>
    <row r="771" spans="1:28" ht="15.75" customHeight="1"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row>
    <row r="772" spans="1:28" ht="15.75" customHeight="1"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row>
    <row r="773" spans="1:28" ht="15.75" customHeight="1"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row>
    <row r="774" spans="1:28" ht="15.75" customHeight="1"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row>
    <row r="775" spans="1:28" ht="15.75" customHeight="1"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row>
    <row r="776" spans="1:28" ht="15.75" customHeight="1"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row>
    <row r="777" spans="1:28" ht="15.75" customHeight="1"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row>
    <row r="778" spans="1:28" ht="15.75" customHeight="1"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row>
    <row r="779" spans="1:28" ht="15.75" customHeight="1"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row>
    <row r="780" spans="1:28" ht="15.75" customHeight="1"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row>
    <row r="781" spans="1:28" ht="15.75" customHeight="1"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row>
    <row r="782" spans="1:28" ht="15.75" customHeight="1"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row>
    <row r="783" spans="1:28" ht="15.75" customHeight="1"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row>
    <row r="784" spans="1:28" ht="15.75" customHeight="1"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row>
    <row r="785" spans="1:28" ht="15.75" customHeight="1"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row>
    <row r="786" spans="1:28" ht="15.75" customHeight="1"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row>
    <row r="787" spans="1:28" ht="15.75" customHeight="1"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row>
    <row r="788" spans="1:28" ht="15.75" customHeight="1"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row>
    <row r="789" spans="1:28" ht="15.75" customHeight="1"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row>
    <row r="790" spans="1:28" ht="15.75" customHeight="1"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row>
    <row r="791" spans="1:28" ht="15.75" customHeight="1"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row>
    <row r="792" spans="1:28" ht="15.75" customHeight="1"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row>
    <row r="793" spans="1:28" ht="15.75" customHeight="1"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row>
    <row r="794" spans="1:28" ht="15.75" customHeight="1"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row>
    <row r="795" spans="1:28" ht="15.75" customHeight="1"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row>
    <row r="796" spans="1:28" ht="15.75" customHeight="1"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row>
    <row r="797" spans="1:28" ht="15.75" customHeight="1"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row>
    <row r="798" spans="1:28" ht="15.75" customHeight="1"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row>
    <row r="799" spans="1:28" ht="15.75" customHeight="1"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row>
    <row r="800" spans="1:28" ht="15.75" customHeight="1"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row>
    <row r="801" spans="1:28" ht="15.75" customHeight="1"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row>
    <row r="802" spans="1:28" ht="15.75" customHeight="1"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row>
    <row r="803" spans="1:28" ht="15.75" customHeight="1"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row>
    <row r="804" spans="1:28" ht="15.75" customHeight="1"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row>
    <row r="805" spans="1:28" ht="15.75" customHeight="1"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row>
    <row r="806" spans="1:28" ht="15.75" customHeight="1"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row>
    <row r="807" spans="1:28" ht="15.75" customHeight="1"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row>
    <row r="808" spans="1:28" ht="15.75" customHeight="1"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row>
    <row r="809" spans="1:28" ht="15.75" customHeight="1"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row>
    <row r="810" spans="1:28" ht="15.75" customHeight="1"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row>
    <row r="811" spans="1:28" ht="15.75" customHeight="1"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row>
    <row r="812" spans="1:28" ht="15.75" customHeight="1"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row>
    <row r="813" spans="1:28" ht="15.75" customHeight="1"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row>
    <row r="814" spans="1:28" ht="15.75" customHeight="1"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row>
    <row r="815" spans="1:28" ht="15.75" customHeight="1"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row>
    <row r="816" spans="1:28" ht="15.75" customHeight="1"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row>
    <row r="817" spans="1:28" ht="15.75" customHeight="1"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row>
    <row r="818" spans="1:28" ht="15.75" customHeight="1"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row>
    <row r="819" spans="1:28" ht="15.75" customHeight="1"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row>
    <row r="820" spans="1:28" ht="15.75" customHeight="1"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row>
    <row r="821" spans="1:28" ht="15.75" customHeight="1"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row>
    <row r="822" spans="1:28" ht="15.75" customHeight="1"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row>
    <row r="823" spans="1:28" ht="15.75" customHeight="1"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row>
    <row r="824" spans="1:28" ht="15.75" customHeight="1"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row>
    <row r="825" spans="1:28" ht="15.75" customHeight="1"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row>
    <row r="826" spans="1:28" ht="15.75" customHeight="1"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row>
    <row r="827" spans="1:28" ht="15.75" customHeight="1"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row>
    <row r="828" spans="1:28" ht="15.75" customHeight="1"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row>
    <row r="829" spans="1:28" ht="15.75" customHeight="1"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row>
    <row r="830" spans="1:28" ht="15.75" customHeight="1"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row>
    <row r="831" spans="1:28" ht="15.75" customHeight="1"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row>
    <row r="832" spans="1:28" ht="15.75" customHeight="1"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row>
    <row r="833" spans="1:28" ht="15.75" customHeight="1"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row>
    <row r="834" spans="1:28" ht="15.75" customHeight="1"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row>
    <row r="835" spans="1:28" ht="15.75" customHeight="1"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row>
    <row r="836" spans="1:28" ht="15.75" customHeight="1"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row>
    <row r="837" spans="1:28" ht="15.75" customHeight="1"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row>
    <row r="838" spans="1:28" ht="15.75" customHeight="1"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row>
    <row r="839" spans="1:28" ht="15.75" customHeight="1"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row>
    <row r="840" spans="1:28" ht="15.75" customHeight="1"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row>
    <row r="841" spans="1:28" ht="15.75" customHeight="1"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row>
    <row r="842" spans="1:28" ht="15.75" customHeight="1"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row>
    <row r="843" spans="1:28" ht="15.75" customHeight="1"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row>
    <row r="844" spans="1:28" ht="15.75" customHeight="1"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row>
    <row r="845" spans="1:28" ht="15.75" customHeight="1"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row>
    <row r="846" spans="1:28" ht="15.75" customHeight="1"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row>
    <row r="847" spans="1:28" ht="15.75" customHeight="1"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row>
    <row r="848" spans="1:28" ht="15.75" customHeight="1"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row>
    <row r="849" spans="1:28" ht="15.75" customHeight="1"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row>
    <row r="850" spans="1:28" ht="15.75" customHeight="1"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row>
    <row r="851" spans="1:28" ht="15.75" customHeight="1"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row>
    <row r="852" spans="1:28" ht="15.75" customHeight="1"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row>
    <row r="853" spans="1:28" ht="15.75" customHeight="1"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row>
    <row r="854" spans="1:28" ht="15.75" customHeight="1"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row>
    <row r="855" spans="1:28" ht="15.75" customHeight="1"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row>
    <row r="856" spans="1:28" ht="15.75" customHeight="1"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row>
    <row r="857" spans="1:28" ht="15.75" customHeight="1"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row>
    <row r="858" spans="1:28" ht="15.75" customHeight="1"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row>
    <row r="859" spans="1:28" ht="15.75" customHeight="1"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row>
    <row r="860" spans="1:28" ht="15.75" customHeight="1"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row>
    <row r="861" spans="1:28" ht="15.75" customHeight="1"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row>
    <row r="862" spans="1:28" ht="15.75" customHeight="1"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row>
    <row r="863" spans="1:28" ht="15.75" customHeight="1"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row>
    <row r="864" spans="1:28" ht="15.75" customHeight="1"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row>
    <row r="865" spans="1:28" ht="15.75" customHeight="1"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row>
    <row r="866" spans="1:28" ht="15.75" customHeight="1"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row>
    <row r="867" spans="1:28" ht="15.75" customHeight="1"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row>
    <row r="868" spans="1:28" ht="15.75" customHeight="1"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row>
    <row r="869" spans="1:28" ht="15.75" customHeight="1"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row>
    <row r="870" spans="1:28" ht="15.75" customHeight="1"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row>
    <row r="871" spans="1:28" ht="15.75" customHeight="1"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row>
    <row r="872" spans="1:28" ht="15.75" customHeight="1"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row>
    <row r="873" spans="1:28" ht="15.75" customHeight="1"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row>
    <row r="874" spans="1:28" ht="15.75" customHeight="1"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row>
    <row r="875" spans="1:28" ht="15.75" customHeight="1"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row>
    <row r="876" spans="1:28" ht="15.75" customHeight="1"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row>
    <row r="877" spans="1:28" ht="15.75" customHeight="1"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row>
    <row r="878" spans="1:28" ht="15.75" customHeight="1"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row>
    <row r="879" spans="1:28" ht="15.75" customHeight="1"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row>
    <row r="880" spans="1:28" ht="15.75" customHeight="1"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row>
    <row r="881" spans="1:28" ht="15.75" customHeight="1"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row>
    <row r="882" spans="1:28" ht="15.75" customHeight="1"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row>
    <row r="883" spans="1:28" ht="15.75" customHeight="1"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row>
    <row r="884" spans="1:28" ht="15.75" customHeight="1"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row>
    <row r="885" spans="1:28" ht="15.75" customHeight="1"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row>
    <row r="886" spans="1:28" ht="15.75" customHeight="1"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row>
    <row r="887" spans="1:28" ht="15.75" customHeight="1"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row>
    <row r="888" spans="1:28" ht="15.75" customHeight="1"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row>
    <row r="889" spans="1:28" ht="15.75" customHeight="1"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row>
    <row r="890" spans="1:28" ht="15.75" customHeight="1"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row>
    <row r="891" spans="1:28" ht="15.75" customHeight="1"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row>
    <row r="892" spans="1:28" ht="15.75" customHeight="1"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row>
    <row r="893" spans="1:28" ht="15.75" customHeight="1"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row>
    <row r="894" spans="1:28" ht="15.75" customHeight="1"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row>
    <row r="895" spans="1:28" ht="15.75" customHeight="1"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row>
    <row r="896" spans="1:28" ht="15.75" customHeight="1"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row>
    <row r="897" spans="1:28" ht="15.75" customHeight="1"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row>
    <row r="898" spans="1:28" ht="15.75" customHeight="1"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row>
    <row r="899" spans="1:28" ht="15.75" customHeight="1"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row>
    <row r="900" spans="1:28" ht="15.75" customHeight="1"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row>
    <row r="901" spans="1:28" ht="15.75" customHeight="1"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row>
    <row r="902" spans="1:28" ht="15.75" customHeight="1"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row>
    <row r="903" spans="1:28" ht="15.75" customHeight="1"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row>
    <row r="904" spans="1:28" ht="15.75" customHeight="1"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row>
    <row r="905" spans="1:28" ht="15.75" customHeight="1"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row>
    <row r="906" spans="1:28" ht="15.75" customHeight="1"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row>
    <row r="907" spans="1:28" ht="15.75" customHeight="1"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row>
    <row r="908" spans="1:28" ht="15.75" customHeight="1"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row>
    <row r="909" spans="1:28" ht="15.75" customHeight="1"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row>
    <row r="910" spans="1:28" ht="15.75" customHeight="1"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row>
    <row r="911" spans="1:28" ht="15.75" customHeight="1"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row>
    <row r="912" spans="1:28" ht="15.75" customHeight="1"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row>
    <row r="913" spans="1:28" ht="15.75" customHeight="1"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row>
    <row r="914" spans="1:28" ht="15.75" customHeight="1"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row>
    <row r="915" spans="1:28" ht="15.75" customHeight="1"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row>
    <row r="916" spans="1:28" ht="15.75" customHeight="1"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row>
    <row r="917" spans="1:28" ht="15.75" customHeight="1"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row>
    <row r="918" spans="1:28" ht="15.75" customHeight="1"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row>
    <row r="919" spans="1:28" ht="15.75" customHeight="1"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row>
    <row r="920" spans="1:28" ht="15.75" customHeight="1"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row>
    <row r="921" spans="1:28" ht="15.75" customHeight="1"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row>
    <row r="922" spans="1:28" ht="15.75" customHeight="1"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row>
    <row r="923" spans="1:28" ht="15.75" customHeight="1"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row>
    <row r="924" spans="1:28" ht="15.75" customHeight="1"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row>
    <row r="925" spans="1:28" ht="15.75" customHeight="1"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row>
    <row r="926" spans="1:28" ht="15.75" customHeight="1"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row>
    <row r="927" spans="1:28" ht="15.75" customHeight="1"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row>
    <row r="928" spans="1:28" ht="15.75" customHeight="1"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row>
    <row r="929" spans="1:28" ht="15.75" customHeight="1"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row>
    <row r="930" spans="1:28" ht="15.75" customHeight="1"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row>
    <row r="931" spans="1:28" ht="15.75" customHeight="1"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row>
    <row r="932" spans="1:28" ht="15.75" customHeight="1"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row>
    <row r="933" spans="1:28" ht="15.75" customHeight="1"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row>
    <row r="934" spans="1:28" ht="15.75" customHeight="1"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row>
    <row r="935" spans="1:28" ht="15.75" customHeight="1"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row>
    <row r="936" spans="1:28" ht="15.75" customHeight="1"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row>
    <row r="937" spans="1:28" ht="15.75" customHeight="1"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row>
    <row r="938" spans="1:28" ht="15.75" customHeight="1"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row>
    <row r="939" spans="1:28" ht="15.75" customHeight="1"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row>
    <row r="940" spans="1:28" ht="15.75" customHeight="1"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row>
    <row r="941" spans="1:28" ht="15.75" customHeight="1"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row>
    <row r="942" spans="1:28" ht="15.75" customHeight="1"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row>
    <row r="943" spans="1:28" ht="15.75" customHeight="1"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row>
    <row r="944" spans="1:28" ht="15.75" customHeight="1"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row>
    <row r="945" spans="1:28" ht="15.75" customHeight="1"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row>
    <row r="946" spans="1:28" ht="15.75" customHeight="1"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row>
    <row r="947" spans="1:28" ht="15.75" customHeight="1"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row>
    <row r="948" spans="1:28" ht="15.75" customHeight="1"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row>
    <row r="949" spans="1:28" ht="15.75" customHeight="1"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row>
    <row r="950" spans="1:28" ht="15.75" customHeight="1"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row>
    <row r="951" spans="1:28" ht="15.75" customHeight="1"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row>
    <row r="952" spans="1:28" ht="15.75" customHeight="1"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row>
    <row r="953" spans="1:28" ht="15.75" customHeight="1"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row>
    <row r="954" spans="1:28" ht="15.75" customHeight="1"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row>
    <row r="955" spans="1:28" ht="15.75" customHeight="1"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row>
    <row r="956" spans="1:28" ht="15.75" customHeight="1"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row>
    <row r="957" spans="1:28" ht="15.75" customHeight="1"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row>
    <row r="958" spans="1:28" ht="15.75" customHeight="1"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row>
    <row r="959" spans="1:28" ht="15.75" customHeight="1"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row>
    <row r="960" spans="1:28" ht="15.75" customHeight="1"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row>
    <row r="961" spans="1:28" ht="15.75" customHeight="1"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row>
    <row r="962" spans="1:28" ht="15.75" customHeight="1"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row>
    <row r="963" spans="1:28" ht="15.75" customHeight="1"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row>
    <row r="964" spans="1:28" ht="15.75" customHeight="1"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row>
    <row r="965" spans="1:28" ht="15.75" customHeight="1"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row>
    <row r="966" spans="1:28" ht="15.75" customHeight="1"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row>
    <row r="967" spans="1:28" ht="15.75" customHeight="1"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row>
    <row r="968" spans="1:28" ht="15.75" customHeight="1"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row>
    <row r="969" spans="1:28" ht="15.75" customHeight="1"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row>
    <row r="970" spans="1:28" ht="15.75" customHeight="1"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row>
    <row r="971" spans="1:28" ht="15.75" customHeight="1"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row>
    <row r="972" spans="1:28" ht="15.75" customHeight="1"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row>
    <row r="973" spans="1:28" ht="15.75" customHeight="1"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row>
    <row r="974" spans="1:28" ht="15.75" customHeight="1"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row>
    <row r="975" spans="1:28" ht="15.75" customHeight="1"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row>
    <row r="976" spans="1:28" ht="15.75" customHeight="1"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row>
    <row r="977" spans="1:28" ht="15.75" customHeight="1"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row>
    <row r="978" spans="1:28" ht="15.75" customHeight="1"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row>
    <row r="979" spans="1:28" ht="15.75" customHeight="1"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row>
    <row r="980" spans="1:28" ht="15.75" customHeight="1"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row>
    <row r="981" spans="1:28" ht="15.75" customHeight="1"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row>
    <row r="982" spans="1:28" ht="15.75" customHeight="1"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row>
    <row r="983" spans="1:28" ht="15.75" customHeight="1"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row>
    <row r="984" spans="1:28" ht="15.75" customHeight="1"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row>
    <row r="985" spans="1:28" ht="15.75" customHeight="1"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row>
    <row r="986" spans="1:28" ht="15.75" customHeight="1"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row>
    <row r="987" spans="1:28" ht="15.75" customHeight="1"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row>
    <row r="988" spans="1:28" ht="15.75" customHeight="1"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row>
    <row r="989" spans="1:28" ht="15.75" customHeight="1"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row>
    <row r="990" spans="1:28" ht="15.75" customHeight="1"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row>
    <row r="991" spans="1:28" ht="15.75" customHeight="1"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row>
    <row r="992" spans="1:28" ht="15.75" customHeight="1"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row>
    <row r="993" spans="1:28" ht="15.75" customHeight="1"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row>
    <row r="994" spans="1:28" ht="15.75" customHeight="1"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row>
    <row r="995" spans="1:28" ht="15.75" customHeight="1"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row>
    <row r="996" spans="1:28" ht="15.75" customHeight="1"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row>
    <row r="997" spans="1:28" ht="15.75" customHeight="1"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row>
    <row r="998" spans="1:28" ht="15.75" customHeight="1"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row>
    <row r="999" spans="1:28" ht="15.75" customHeight="1"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row>
    <row r="1000" spans="1:28" ht="15.75" customHeight="1"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row>
  </sheetData>
  <mergeCells count="17">
    <mergeCell ref="C2:F2"/>
    <mergeCell ref="G2:I4"/>
    <mergeCell ref="C3:F4"/>
    <mergeCell ref="C6:D6"/>
    <mergeCell ref="E6:F6"/>
    <mergeCell ref="C7:D7"/>
    <mergeCell ref="E7:I7"/>
    <mergeCell ref="E25:F25"/>
    <mergeCell ref="E26:F26"/>
    <mergeCell ref="E30:F30"/>
    <mergeCell ref="C9:D9"/>
    <mergeCell ref="C10:D10"/>
    <mergeCell ref="B12:I12"/>
    <mergeCell ref="D15:D19"/>
    <mergeCell ref="E23:F23"/>
    <mergeCell ref="H23:H25"/>
    <mergeCell ref="E24:F24"/>
  </mergeCells>
  <conditionalFormatting sqref="G25">
    <cfRule type="cellIs" dxfId="16" priority="1" operator="equal">
      <formula>"NO CUMPLE"</formula>
    </cfRule>
    <cfRule type="cellIs" dxfId="15" priority="2" operator="equal">
      <formula>"CUMPLE"</formula>
    </cfRule>
  </conditionalFormatting>
  <conditionalFormatting sqref="G25:G29">
    <cfRule type="containsText" dxfId="14" priority="3" stopIfTrue="1" operator="containsText" text="NO HABILITADO LOTE 1">
      <formula>NOT(ISERROR(SEARCH(("NO HABILITADO LOTE 1"),(G25))))</formula>
    </cfRule>
    <cfRule type="containsText" dxfId="13" priority="4" stopIfTrue="1" operator="containsText" text="HABILITADO LOTE 1">
      <formula>NOT(ISERROR(SEARCH(("HABILITADO LOTE 1"),(G25))))</formula>
    </cfRule>
  </conditionalFormatting>
  <pageMargins left="1.0900000000000001" right="0.7" top="0.75" bottom="0.75" header="0" footer="0"/>
  <pageSetup orientation="portrait"/>
  <legacyDrawing r:id="rId1"/>
  <extLst>
    <ext xmlns:x14="http://schemas.microsoft.com/office/spreadsheetml/2009/9/main" uri="{CCE6A557-97BC-4b89-ADB6-D9C93CAAB3DF}">
      <x14:dataValidations xmlns:xm="http://schemas.microsoft.com/office/excel/2006/main" count="1">
        <x14:dataValidation type="list" allowBlank="1" showErrorMessage="1" xr:uid="{00000000-0002-0000-0100-000000000000}">
          <x14:formula1>
            <xm:f>'TABLA DE SMMLV AÑO'!$G$2:$G$3</xm:f>
          </x14:formula1>
          <xm:sqref>G13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1000"/>
  <sheetViews>
    <sheetView showGridLines="0" topLeftCell="L18" zoomScale="70" zoomScaleNormal="70" workbookViewId="0">
      <selection activeCell="R19" sqref="R19"/>
    </sheetView>
  </sheetViews>
  <sheetFormatPr baseColWidth="10" defaultColWidth="14.42578125" defaultRowHeight="15" customHeight="1" x14ac:dyDescent="0.25"/>
  <cols>
    <col min="1" max="1" width="12.28515625" customWidth="1"/>
    <col min="2" max="2" width="38.85546875" customWidth="1"/>
    <col min="3" max="3" width="36.28515625" customWidth="1"/>
    <col min="4" max="4" width="35.140625" customWidth="1"/>
    <col min="5" max="5" width="55.140625" customWidth="1"/>
    <col min="6" max="6" width="32.28515625" customWidth="1"/>
    <col min="7" max="7" width="23.7109375" customWidth="1"/>
    <col min="8" max="8" width="35.85546875" hidden="1" customWidth="1"/>
    <col min="9" max="9" width="25.7109375" customWidth="1"/>
    <col min="10" max="10" width="27.85546875" customWidth="1"/>
    <col min="11" max="11" width="75.140625" customWidth="1"/>
    <col min="12" max="12" width="103.5703125" customWidth="1"/>
    <col min="13" max="13" width="63.85546875" customWidth="1"/>
    <col min="14" max="14" width="41.5703125" customWidth="1"/>
    <col min="15" max="15" width="25.5703125" customWidth="1"/>
    <col min="16" max="16" width="30.7109375" customWidth="1"/>
    <col min="17" max="17" width="69.42578125" customWidth="1"/>
    <col min="18" max="18" width="30.7109375" customWidth="1"/>
    <col min="19" max="19" width="13.7109375" customWidth="1"/>
    <col min="20" max="20" width="11.42578125" customWidth="1"/>
    <col min="21" max="21" width="131.42578125" customWidth="1"/>
    <col min="22" max="22" width="16" customWidth="1"/>
    <col min="23" max="23" width="41.5703125" customWidth="1"/>
    <col min="24" max="24" width="18.7109375" customWidth="1"/>
    <col min="25" max="25" width="40.42578125" customWidth="1"/>
    <col min="26" max="26" width="6" customWidth="1"/>
    <col min="27" max="27" width="15.42578125" customWidth="1"/>
    <col min="28" max="28" width="17.85546875" customWidth="1"/>
    <col min="29" max="29" width="15.140625" customWidth="1"/>
  </cols>
  <sheetData>
    <row r="1" spans="1:29" ht="20.25" customHeight="1" x14ac:dyDescent="0.35">
      <c r="A1" s="62"/>
      <c r="B1" s="260" t="s">
        <v>80</v>
      </c>
      <c r="C1" s="261"/>
      <c r="D1" s="261"/>
      <c r="E1" s="261"/>
      <c r="F1" s="262"/>
      <c r="G1" s="261"/>
      <c r="H1" s="63"/>
      <c r="I1" s="63"/>
      <c r="J1" s="63"/>
      <c r="K1" s="63"/>
      <c r="L1" s="63"/>
      <c r="M1" s="63"/>
      <c r="N1" s="63"/>
      <c r="O1" s="63"/>
      <c r="P1" s="63"/>
      <c r="Q1" s="63"/>
      <c r="R1" s="63"/>
      <c r="S1" s="63"/>
      <c r="T1" s="64"/>
      <c r="U1" s="65"/>
      <c r="V1" s="65"/>
      <c r="W1" s="65"/>
      <c r="X1" s="65"/>
      <c r="Y1" s="65"/>
      <c r="Z1" s="65"/>
      <c r="AA1" s="65"/>
      <c r="AB1" s="65"/>
      <c r="AC1" s="65"/>
    </row>
    <row r="2" spans="1:29" ht="20.25" customHeight="1" x14ac:dyDescent="0.35">
      <c r="A2" s="66"/>
      <c r="B2" s="263"/>
      <c r="C2" s="210"/>
      <c r="D2" s="210"/>
      <c r="E2" s="210"/>
      <c r="F2" s="210"/>
      <c r="G2" s="210"/>
      <c r="H2" s="68"/>
      <c r="I2" s="68"/>
      <c r="J2" s="68"/>
      <c r="K2" s="68"/>
      <c r="L2" s="68"/>
      <c r="M2" s="68"/>
      <c r="N2" s="68"/>
      <c r="O2" s="68"/>
      <c r="P2" s="68"/>
      <c r="Q2" s="68"/>
      <c r="R2" s="68"/>
      <c r="S2" s="68"/>
      <c r="T2" s="69"/>
      <c r="U2" s="65"/>
      <c r="V2" s="65"/>
      <c r="W2" s="65"/>
      <c r="X2" s="65"/>
      <c r="Y2" s="65"/>
      <c r="Z2" s="65"/>
      <c r="AA2" s="65"/>
      <c r="AB2" s="65"/>
      <c r="AC2" s="65"/>
    </row>
    <row r="3" spans="1:29" ht="20.25" customHeight="1" x14ac:dyDescent="0.35">
      <c r="A3" s="66"/>
      <c r="B3" s="67"/>
      <c r="C3" s="67"/>
      <c r="D3" s="67"/>
      <c r="E3" s="67"/>
      <c r="F3" s="70"/>
      <c r="G3" s="70"/>
      <c r="H3" s="68"/>
      <c r="I3" s="68"/>
      <c r="J3" s="68"/>
      <c r="K3" s="68"/>
      <c r="L3" s="68"/>
      <c r="M3" s="68"/>
      <c r="N3" s="68"/>
      <c r="O3" s="68"/>
      <c r="P3" s="68"/>
      <c r="Q3" s="68"/>
      <c r="R3" s="68"/>
      <c r="S3" s="68"/>
      <c r="T3" s="69"/>
      <c r="U3" s="65"/>
      <c r="V3" s="65"/>
      <c r="W3" s="65"/>
      <c r="X3" s="65"/>
      <c r="Y3" s="65"/>
      <c r="Z3" s="65"/>
      <c r="AA3" s="65"/>
      <c r="AB3" s="65"/>
      <c r="AC3" s="65"/>
    </row>
    <row r="4" spans="1:29" ht="20.25" customHeight="1" x14ac:dyDescent="0.35">
      <c r="A4" s="66"/>
      <c r="B4" s="264" t="s">
        <v>30</v>
      </c>
      <c r="C4" s="210"/>
      <c r="D4" s="210"/>
      <c r="E4" s="210"/>
      <c r="F4" s="71" t="str">
        <f>'DATOS DE OFERTA'!E6</f>
        <v>CMA-002-2025</v>
      </c>
      <c r="G4" s="68"/>
      <c r="H4" s="68"/>
      <c r="I4" s="68"/>
      <c r="J4" s="68"/>
      <c r="K4" s="68"/>
      <c r="L4" s="68"/>
      <c r="M4" s="68"/>
      <c r="N4" s="68"/>
      <c r="O4" s="68"/>
      <c r="P4" s="68"/>
      <c r="Q4" s="68"/>
      <c r="R4" s="68"/>
      <c r="S4" s="68"/>
      <c r="T4" s="69"/>
      <c r="U4" s="65"/>
      <c r="V4" s="65"/>
      <c r="W4" s="65"/>
      <c r="X4" s="65"/>
      <c r="Y4" s="65"/>
      <c r="Z4" s="65"/>
      <c r="AA4" s="65"/>
      <c r="AB4" s="65"/>
      <c r="AC4" s="65"/>
    </row>
    <row r="5" spans="1:29" ht="20.25" customHeight="1" x14ac:dyDescent="0.35">
      <c r="A5" s="66"/>
      <c r="B5" s="264" t="s">
        <v>12</v>
      </c>
      <c r="C5" s="210"/>
      <c r="D5" s="210"/>
      <c r="E5" s="210"/>
      <c r="F5" s="265" t="str">
        <f>'DATOS DE OFERTA'!E7</f>
        <v>INTERVENTORIA TECNICA - ADMINISTRATIVA Y FINANCIERA PARA CONSTRUCCIÓN DE ACCESOS PEATONALES BARRIO LA CONCEPCIÓN, CABECERA MUNICIPALDEL MUNICIPIO DE LURUACO. ATLÁNTICO</v>
      </c>
      <c r="G5" s="210"/>
      <c r="H5" s="210"/>
      <c r="I5" s="210"/>
      <c r="J5" s="210"/>
      <c r="K5" s="210"/>
      <c r="L5" s="210"/>
      <c r="M5" s="210"/>
      <c r="N5" s="210"/>
      <c r="O5" s="210"/>
      <c r="P5" s="210"/>
      <c r="Q5" s="210"/>
      <c r="R5" s="210"/>
      <c r="S5" s="210"/>
      <c r="T5" s="69"/>
      <c r="U5" s="65"/>
      <c r="V5" s="65"/>
      <c r="W5" s="65"/>
      <c r="X5" s="65"/>
      <c r="Y5" s="65"/>
      <c r="Z5" s="65"/>
      <c r="AA5" s="65"/>
      <c r="AB5" s="65"/>
      <c r="AC5" s="65"/>
    </row>
    <row r="6" spans="1:29" ht="20.25" customHeight="1" x14ac:dyDescent="0.3">
      <c r="A6" s="66"/>
      <c r="B6" s="68"/>
      <c r="C6" s="68"/>
      <c r="D6" s="68"/>
      <c r="E6" s="68"/>
      <c r="F6" s="71"/>
      <c r="G6" s="71"/>
      <c r="H6" s="71"/>
      <c r="I6" s="71"/>
      <c r="J6" s="71"/>
      <c r="K6" s="71"/>
      <c r="L6" s="71"/>
      <c r="M6" s="71"/>
      <c r="N6" s="71"/>
      <c r="O6" s="71"/>
      <c r="P6" s="71"/>
      <c r="Q6" s="71"/>
      <c r="R6" s="71"/>
      <c r="S6" s="71"/>
      <c r="T6" s="72"/>
      <c r="U6" s="68"/>
      <c r="V6" s="68"/>
      <c r="W6" s="68"/>
      <c r="X6" s="68"/>
      <c r="Y6" s="68"/>
      <c r="Z6" s="68"/>
      <c r="AA6" s="68"/>
      <c r="AB6" s="68"/>
      <c r="AC6" s="68"/>
    </row>
    <row r="7" spans="1:29" ht="20.25" customHeight="1" thickBot="1" x14ac:dyDescent="0.35">
      <c r="A7" s="256"/>
      <c r="B7" s="210"/>
      <c r="C7" s="210"/>
      <c r="D7" s="210"/>
      <c r="E7" s="210"/>
      <c r="F7" s="210"/>
      <c r="G7" s="210"/>
      <c r="H7" s="210"/>
      <c r="I7" s="210"/>
      <c r="J7" s="210"/>
      <c r="K7" s="210"/>
      <c r="L7" s="210"/>
      <c r="M7" s="210"/>
      <c r="N7" s="210"/>
      <c r="O7" s="210"/>
      <c r="P7" s="210"/>
      <c r="Q7" s="210"/>
      <c r="R7" s="210"/>
      <c r="S7" s="210"/>
      <c r="T7" s="257"/>
      <c r="U7" s="68"/>
      <c r="V7" s="68"/>
      <c r="W7" s="68"/>
      <c r="X7" s="68"/>
      <c r="Y7" s="68"/>
      <c r="Z7" s="68"/>
      <c r="AA7" s="68"/>
      <c r="AB7" s="68"/>
      <c r="AC7" s="68"/>
    </row>
    <row r="8" spans="1:29" ht="20.25" customHeight="1" thickBot="1" x14ac:dyDescent="0.35">
      <c r="A8" s="258" t="s">
        <v>31</v>
      </c>
      <c r="B8" s="201"/>
      <c r="C8" s="259">
        <f>'DATOS DE OFERTA'!E13</f>
        <v>5</v>
      </c>
      <c r="D8" s="203"/>
      <c r="E8" s="203"/>
      <c r="F8" s="203"/>
      <c r="G8" s="201"/>
      <c r="H8" s="73"/>
      <c r="I8" s="74"/>
      <c r="J8" s="75"/>
      <c r="K8" s="75"/>
      <c r="L8" s="75"/>
      <c r="M8" s="75"/>
      <c r="N8" s="74"/>
      <c r="O8" s="74"/>
      <c r="P8" s="74"/>
      <c r="Q8" s="74"/>
      <c r="R8" s="74"/>
      <c r="S8" s="74"/>
      <c r="T8" s="76"/>
      <c r="U8" s="77"/>
      <c r="V8" s="77"/>
      <c r="W8" s="77"/>
      <c r="X8" s="77"/>
      <c r="Y8" s="78" t="s">
        <v>8</v>
      </c>
      <c r="Z8" s="79" t="s">
        <v>5</v>
      </c>
      <c r="AA8" s="79" t="s">
        <v>32</v>
      </c>
      <c r="AB8" s="77" t="s">
        <v>10</v>
      </c>
      <c r="AC8" s="77"/>
    </row>
    <row r="9" spans="1:29" ht="20.25" customHeight="1" thickBot="1" x14ac:dyDescent="0.35">
      <c r="A9" s="222"/>
      <c r="B9" s="210"/>
      <c r="C9" s="210"/>
      <c r="D9" s="210"/>
      <c r="E9" s="210"/>
      <c r="F9" s="210"/>
      <c r="G9" s="74"/>
      <c r="H9" s="75"/>
      <c r="I9" s="74"/>
      <c r="J9" s="80"/>
      <c r="K9" s="81"/>
      <c r="L9" s="82"/>
      <c r="M9" s="82"/>
      <c r="N9" s="74"/>
      <c r="O9" s="74"/>
      <c r="P9" s="74"/>
      <c r="Q9" s="74"/>
      <c r="R9" s="74"/>
      <c r="S9" s="74"/>
      <c r="T9" s="76"/>
      <c r="U9" s="77"/>
      <c r="V9" s="77"/>
      <c r="W9" s="77"/>
      <c r="X9" s="77"/>
      <c r="Y9" s="83" t="s">
        <v>33</v>
      </c>
      <c r="Z9" s="79" t="s">
        <v>8</v>
      </c>
      <c r="AA9" s="79" t="s">
        <v>34</v>
      </c>
      <c r="AB9" s="77" t="s">
        <v>35</v>
      </c>
      <c r="AC9" s="77"/>
    </row>
    <row r="10" spans="1:29" ht="20.25" customHeight="1" thickBot="1" x14ac:dyDescent="0.35">
      <c r="A10" s="258" t="s">
        <v>36</v>
      </c>
      <c r="B10" s="201"/>
      <c r="C10" s="259" t="str">
        <f>'DATOS DE OFERTA'!E14</f>
        <v>CONINTER JMJ SAS</v>
      </c>
      <c r="D10" s="203"/>
      <c r="E10" s="203"/>
      <c r="F10" s="203"/>
      <c r="G10" s="201"/>
      <c r="H10" s="73"/>
      <c r="I10" s="74"/>
      <c r="J10" s="77"/>
      <c r="K10" s="77"/>
      <c r="L10" s="74"/>
      <c r="M10" s="74"/>
      <c r="N10" s="74"/>
      <c r="O10" s="74"/>
      <c r="P10" s="74"/>
      <c r="Q10" s="74"/>
      <c r="R10" s="74"/>
      <c r="S10" s="74"/>
      <c r="T10" s="76"/>
      <c r="U10" s="77"/>
      <c r="V10" s="77"/>
      <c r="W10" s="77"/>
      <c r="X10" s="77"/>
      <c r="Y10" s="83" t="s">
        <v>37</v>
      </c>
      <c r="Z10" s="77"/>
      <c r="AA10" s="79" t="s">
        <v>38</v>
      </c>
      <c r="AB10" s="77" t="s">
        <v>39</v>
      </c>
      <c r="AC10" s="77"/>
    </row>
    <row r="11" spans="1:29" ht="20.25" customHeight="1" x14ac:dyDescent="0.3">
      <c r="A11" s="222"/>
      <c r="B11" s="210"/>
      <c r="C11" s="77"/>
      <c r="D11" s="84"/>
      <c r="E11" s="77"/>
      <c r="F11" s="77"/>
      <c r="G11" s="74"/>
      <c r="H11" s="74"/>
      <c r="I11" s="74"/>
      <c r="J11" s="74"/>
      <c r="K11" s="74"/>
      <c r="L11" s="74"/>
      <c r="M11" s="74"/>
      <c r="N11" s="74"/>
      <c r="O11" s="74"/>
      <c r="P11" s="74"/>
      <c r="Q11" s="74"/>
      <c r="R11" s="74"/>
      <c r="S11" s="74"/>
      <c r="T11" s="76"/>
      <c r="U11" s="77"/>
      <c r="V11" s="77"/>
      <c r="W11" s="77"/>
      <c r="X11" s="77"/>
      <c r="Y11" s="83" t="s">
        <v>40</v>
      </c>
      <c r="Z11" s="77"/>
      <c r="AA11" s="77"/>
      <c r="AB11" s="77"/>
      <c r="AC11" s="77"/>
    </row>
    <row r="12" spans="1:29" ht="20.25" customHeight="1" x14ac:dyDescent="0.3">
      <c r="A12" s="85"/>
      <c r="B12" s="77"/>
      <c r="C12" s="86"/>
      <c r="D12" s="86"/>
      <c r="E12" s="86"/>
      <c r="F12" s="86"/>
      <c r="G12" s="86"/>
      <c r="H12" s="86"/>
      <c r="I12" s="86"/>
      <c r="J12" s="86"/>
      <c r="K12" s="86"/>
      <c r="L12" s="86"/>
      <c r="M12" s="86"/>
      <c r="N12" s="86"/>
      <c r="O12" s="86"/>
      <c r="P12" s="86"/>
      <c r="Q12" s="86"/>
      <c r="R12" s="86"/>
      <c r="S12" s="86"/>
      <c r="T12" s="87"/>
      <c r="U12" s="77"/>
      <c r="V12" s="77"/>
      <c r="W12" s="77"/>
      <c r="X12" s="77"/>
      <c r="Y12" s="77"/>
      <c r="Z12" s="77"/>
      <c r="AA12" s="77"/>
      <c r="AB12" s="77"/>
      <c r="AC12" s="77"/>
    </row>
    <row r="13" spans="1:29" ht="20.25" customHeight="1" thickBot="1" x14ac:dyDescent="0.35">
      <c r="A13" s="85"/>
      <c r="B13" s="77"/>
      <c r="C13" s="86"/>
      <c r="D13" s="86"/>
      <c r="E13" s="86"/>
      <c r="F13" s="86"/>
      <c r="G13" s="86"/>
      <c r="H13" s="86"/>
      <c r="I13" s="86"/>
      <c r="J13" s="86"/>
      <c r="K13" s="86"/>
      <c r="L13" s="86"/>
      <c r="M13" s="86"/>
      <c r="N13" s="86"/>
      <c r="O13" s="86"/>
      <c r="P13" s="86"/>
      <c r="Q13" s="86"/>
      <c r="R13" s="86"/>
      <c r="S13" s="86"/>
      <c r="T13" s="87"/>
      <c r="U13" s="77"/>
      <c r="V13" s="77"/>
      <c r="W13" s="77"/>
      <c r="X13" s="77"/>
      <c r="Y13" s="77"/>
      <c r="Z13" s="77"/>
      <c r="AA13" s="77"/>
      <c r="AB13" s="77"/>
      <c r="AC13" s="77"/>
    </row>
    <row r="14" spans="1:29" ht="20.25" customHeight="1" thickBot="1" x14ac:dyDescent="0.4">
      <c r="A14" s="249" t="s">
        <v>41</v>
      </c>
      <c r="B14" s="250"/>
      <c r="C14" s="250"/>
      <c r="D14" s="250"/>
      <c r="E14" s="250"/>
      <c r="F14" s="250"/>
      <c r="G14" s="250"/>
      <c r="H14" s="250"/>
      <c r="I14" s="250"/>
      <c r="J14" s="250"/>
      <c r="K14" s="250"/>
      <c r="L14" s="250"/>
      <c r="M14" s="250"/>
      <c r="N14" s="250"/>
      <c r="O14" s="250"/>
      <c r="P14" s="250"/>
      <c r="Q14" s="251"/>
      <c r="R14" s="192" t="s">
        <v>81</v>
      </c>
      <c r="S14" s="65"/>
      <c r="T14" s="88"/>
      <c r="U14" s="77"/>
      <c r="V14" s="77"/>
      <c r="W14" s="77"/>
      <c r="X14" s="77"/>
      <c r="Y14" s="77"/>
      <c r="Z14" s="77"/>
      <c r="AA14" s="77"/>
      <c r="AB14" s="77"/>
      <c r="AC14" s="77"/>
    </row>
    <row r="15" spans="1:29" ht="210" customHeight="1" thickBot="1" x14ac:dyDescent="0.35">
      <c r="A15" s="226" t="s">
        <v>42</v>
      </c>
      <c r="B15" s="226" t="s">
        <v>43</v>
      </c>
      <c r="C15" s="226" t="s">
        <v>44</v>
      </c>
      <c r="D15" s="226" t="s">
        <v>45</v>
      </c>
      <c r="E15" s="228" t="s">
        <v>46</v>
      </c>
      <c r="F15" s="229" t="s">
        <v>47</v>
      </c>
      <c r="G15" s="226" t="s">
        <v>48</v>
      </c>
      <c r="H15" s="246" t="s">
        <v>49</v>
      </c>
      <c r="I15" s="226" t="s">
        <v>78</v>
      </c>
      <c r="J15" s="226" t="s">
        <v>50</v>
      </c>
      <c r="K15" s="254" t="s">
        <v>79</v>
      </c>
      <c r="L15" s="255" t="s">
        <v>82</v>
      </c>
      <c r="M15" s="255" t="s">
        <v>51</v>
      </c>
      <c r="N15" s="229" t="s">
        <v>52</v>
      </c>
      <c r="O15" s="229" t="s">
        <v>53</v>
      </c>
      <c r="P15" s="229" t="s">
        <v>54</v>
      </c>
      <c r="Q15" s="252" t="s">
        <v>55</v>
      </c>
      <c r="R15" s="229"/>
      <c r="S15" s="68"/>
      <c r="T15" s="72"/>
      <c r="U15" s="68"/>
      <c r="V15" s="248" t="s">
        <v>56</v>
      </c>
      <c r="W15" s="203"/>
      <c r="X15" s="203"/>
      <c r="Y15" s="201"/>
      <c r="Z15" s="68"/>
      <c r="AA15" s="68"/>
      <c r="AB15" s="68"/>
      <c r="AC15" s="68"/>
    </row>
    <row r="16" spans="1:29" ht="387.75" customHeight="1" thickBot="1" x14ac:dyDescent="0.35">
      <c r="A16" s="227"/>
      <c r="B16" s="227"/>
      <c r="C16" s="227"/>
      <c r="D16" s="227"/>
      <c r="E16" s="227"/>
      <c r="F16" s="227"/>
      <c r="G16" s="227"/>
      <c r="H16" s="247"/>
      <c r="I16" s="227"/>
      <c r="J16" s="227"/>
      <c r="K16" s="227"/>
      <c r="L16" s="227"/>
      <c r="M16" s="227"/>
      <c r="N16" s="227"/>
      <c r="O16" s="227"/>
      <c r="P16" s="227"/>
      <c r="Q16" s="253"/>
      <c r="R16" s="227"/>
      <c r="S16" s="68"/>
      <c r="T16" s="72"/>
      <c r="U16" s="68"/>
      <c r="V16" s="89" t="s">
        <v>57</v>
      </c>
      <c r="W16" s="90" t="s">
        <v>58</v>
      </c>
      <c r="X16" s="90" t="s">
        <v>59</v>
      </c>
      <c r="Y16" s="91" t="s">
        <v>60</v>
      </c>
      <c r="Z16" s="68"/>
      <c r="AA16" s="68"/>
      <c r="AB16" s="68"/>
      <c r="AC16" s="68"/>
    </row>
    <row r="17" spans="1:29" ht="284.25" customHeight="1" thickBot="1" x14ac:dyDescent="0.35">
      <c r="A17" s="92">
        <v>1</v>
      </c>
      <c r="B17" s="93" t="str">
        <f>+'DATOS DE OFERTA'!E15</f>
        <v>CONINTER JMJ SAS</v>
      </c>
      <c r="C17" s="94" t="s">
        <v>87</v>
      </c>
      <c r="D17" s="94" t="s">
        <v>89</v>
      </c>
      <c r="E17" s="94" t="s">
        <v>91</v>
      </c>
      <c r="F17" s="95">
        <v>12</v>
      </c>
      <c r="G17" s="96">
        <v>128.61000000000001</v>
      </c>
      <c r="H17" s="97" t="s">
        <v>32</v>
      </c>
      <c r="I17" s="98" t="s">
        <v>5</v>
      </c>
      <c r="J17" s="99">
        <v>0.05</v>
      </c>
      <c r="K17" s="100" t="s">
        <v>8</v>
      </c>
      <c r="L17" s="101" t="s">
        <v>35</v>
      </c>
      <c r="M17" s="104" t="s">
        <v>7</v>
      </c>
      <c r="N17" s="102" t="str">
        <f t="shared" ref="N17:N23" si="0">IF(AND(I17="SI",K17="SI",H17="LOTE 1",L17="CUMPLE"),(J17*G17),"0")</f>
        <v>0</v>
      </c>
      <c r="O17" s="103" t="s">
        <v>40</v>
      </c>
      <c r="P17" s="104">
        <f>N17/'DATOS DE OFERTA'!$G$9</f>
        <v>0</v>
      </c>
      <c r="Q17" s="230" t="s">
        <v>39</v>
      </c>
      <c r="R17" s="193" t="s">
        <v>92</v>
      </c>
      <c r="S17" s="77"/>
      <c r="T17" s="105"/>
      <c r="U17" s="77"/>
      <c r="V17" s="106"/>
      <c r="W17" s="107">
        <v>2000</v>
      </c>
      <c r="X17" s="108">
        <f>TRUNC(V17/(IF(W17=0,"",LOOKUP(W17,'TABLA DE SMMLV AÑO'!$A$1:$A$49,'TABLA DE SMMLV AÑO'!$B$1:$B$49))),2)</f>
        <v>0</v>
      </c>
      <c r="Y17" s="109" t="e">
        <f t="shared" ref="Y17:Y19" si="1">+IF(#REF!=X17,"OK",#REF!-X17)</f>
        <v>#REF!</v>
      </c>
      <c r="Z17" s="77"/>
      <c r="AA17" s="77"/>
      <c r="AB17" s="77"/>
      <c r="AC17" s="77"/>
    </row>
    <row r="18" spans="1:29" ht="409.5" customHeight="1" thickBot="1" x14ac:dyDescent="0.35">
      <c r="A18" s="110">
        <v>2</v>
      </c>
      <c r="B18" s="111" t="str">
        <f>+'DATOS DE OFERTA'!E15</f>
        <v>CONINTER JMJ SAS</v>
      </c>
      <c r="C18" s="94" t="s">
        <v>86</v>
      </c>
      <c r="D18" s="94" t="s">
        <v>88</v>
      </c>
      <c r="E18" s="94" t="s">
        <v>90</v>
      </c>
      <c r="F18" s="115">
        <v>27</v>
      </c>
      <c r="G18" s="116">
        <v>392.69</v>
      </c>
      <c r="H18" s="117" t="s">
        <v>32</v>
      </c>
      <c r="I18" s="116" t="s">
        <v>5</v>
      </c>
      <c r="J18" s="118">
        <v>1</v>
      </c>
      <c r="K18" s="119" t="s">
        <v>8</v>
      </c>
      <c r="L18" s="120" t="s">
        <v>35</v>
      </c>
      <c r="M18" s="104" t="s">
        <v>7</v>
      </c>
      <c r="N18" s="102" t="str">
        <f t="shared" si="0"/>
        <v>0</v>
      </c>
      <c r="O18" s="121" t="s">
        <v>40</v>
      </c>
      <c r="P18" s="122">
        <f>N18/'DATOS DE OFERTA'!$G$9</f>
        <v>0</v>
      </c>
      <c r="Q18" s="231"/>
      <c r="R18" s="193" t="s">
        <v>93</v>
      </c>
      <c r="S18" s="77"/>
      <c r="T18" s="105"/>
      <c r="U18" s="77"/>
      <c r="V18" s="106"/>
      <c r="W18" s="107"/>
      <c r="X18" s="108" t="e">
        <f>TRUNC(V18/(IF(W18=0,"",LOOKUP(W18,'TABLA DE SMMLV AÑO'!$A$1:$A$49,'TABLA DE SMMLV AÑO'!$B$1:$B$49))),2)</f>
        <v>#VALUE!</v>
      </c>
      <c r="Y18" s="109" t="e">
        <f t="shared" si="1"/>
        <v>#REF!</v>
      </c>
      <c r="Z18" s="123"/>
      <c r="AA18" s="77"/>
      <c r="AB18" s="77"/>
      <c r="AC18" s="77"/>
    </row>
    <row r="19" spans="1:29" ht="151.5" customHeight="1" x14ac:dyDescent="0.3">
      <c r="A19" s="110">
        <v>3</v>
      </c>
      <c r="B19" s="111"/>
      <c r="C19" s="94"/>
      <c r="D19" s="113"/>
      <c r="E19" s="114"/>
      <c r="F19" s="121"/>
      <c r="G19" s="116"/>
      <c r="H19" s="117" t="s">
        <v>32</v>
      </c>
      <c r="I19" s="116"/>
      <c r="J19" s="118"/>
      <c r="K19" s="119"/>
      <c r="L19" s="120"/>
      <c r="M19" s="104"/>
      <c r="N19" s="124" t="str">
        <f t="shared" si="0"/>
        <v>0</v>
      </c>
      <c r="O19" s="121"/>
      <c r="P19" s="122">
        <f>N19/'DATOS DE OFERTA'!$G$9</f>
        <v>0</v>
      </c>
      <c r="Q19" s="231"/>
      <c r="R19" s="122">
        <f>P19/'DATOS DE OFERTA'!$G$9</f>
        <v>0</v>
      </c>
      <c r="S19" s="77"/>
      <c r="T19" s="105"/>
      <c r="U19" s="77"/>
      <c r="V19" s="106"/>
      <c r="W19" s="107"/>
      <c r="X19" s="108" t="e">
        <f>TRUNC(V19/(IF(W19=0,"",LOOKUP(W19,'TABLA DE SMMLV AÑO'!$A$1:$A$49,'TABLA DE SMMLV AÑO'!$B$1:$B$49))),2)</f>
        <v>#VALUE!</v>
      </c>
      <c r="Y19" s="109" t="e">
        <f t="shared" si="1"/>
        <v>#REF!</v>
      </c>
      <c r="Z19" s="77"/>
      <c r="AA19" s="77"/>
      <c r="AB19" s="77"/>
      <c r="AC19" s="77"/>
    </row>
    <row r="20" spans="1:29" ht="66" customHeight="1" x14ac:dyDescent="0.3">
      <c r="A20" s="110">
        <v>4</v>
      </c>
      <c r="B20" s="111"/>
      <c r="C20" s="112"/>
      <c r="D20" s="113"/>
      <c r="E20" s="114"/>
      <c r="F20" s="121"/>
      <c r="G20" s="116"/>
      <c r="H20" s="117" t="s">
        <v>32</v>
      </c>
      <c r="I20" s="116"/>
      <c r="J20" s="118"/>
      <c r="K20" s="119"/>
      <c r="L20" s="120"/>
      <c r="M20" s="104"/>
      <c r="N20" s="124" t="str">
        <f t="shared" si="0"/>
        <v>0</v>
      </c>
      <c r="O20" s="121"/>
      <c r="P20" s="122">
        <f>N20/'DATOS DE OFERTA'!$G$9</f>
        <v>0</v>
      </c>
      <c r="Q20" s="231"/>
      <c r="R20" s="122">
        <f>P20/'DATOS DE OFERTA'!$G$9</f>
        <v>0</v>
      </c>
      <c r="S20" s="77"/>
      <c r="T20" s="105"/>
      <c r="U20" s="77"/>
      <c r="V20" s="106"/>
      <c r="W20" s="107"/>
      <c r="X20" s="108"/>
      <c r="Y20" s="109"/>
      <c r="Z20" s="77"/>
      <c r="AA20" s="77"/>
      <c r="AB20" s="77"/>
      <c r="AC20" s="77"/>
    </row>
    <row r="21" spans="1:29" ht="66" customHeight="1" x14ac:dyDescent="0.3">
      <c r="A21" s="110">
        <v>5</v>
      </c>
      <c r="B21" s="111"/>
      <c r="C21" s="112"/>
      <c r="D21" s="113"/>
      <c r="E21" s="114"/>
      <c r="F21" s="121"/>
      <c r="G21" s="116"/>
      <c r="H21" s="117" t="s">
        <v>32</v>
      </c>
      <c r="I21" s="116"/>
      <c r="J21" s="118"/>
      <c r="K21" s="119"/>
      <c r="L21" s="120"/>
      <c r="M21" s="104"/>
      <c r="N21" s="124" t="str">
        <f t="shared" si="0"/>
        <v>0</v>
      </c>
      <c r="O21" s="121"/>
      <c r="P21" s="122">
        <f>N21/'DATOS DE OFERTA'!$G$9</f>
        <v>0</v>
      </c>
      <c r="Q21" s="231"/>
      <c r="R21" s="122">
        <f>P21/'DATOS DE OFERTA'!$G$9</f>
        <v>0</v>
      </c>
      <c r="S21" s="77"/>
      <c r="T21" s="105"/>
      <c r="U21" s="77"/>
      <c r="V21" s="106"/>
      <c r="W21" s="107"/>
      <c r="X21" s="108"/>
      <c r="Y21" s="109"/>
      <c r="Z21" s="77"/>
      <c r="AA21" s="77"/>
      <c r="AB21" s="77"/>
      <c r="AC21" s="77"/>
    </row>
    <row r="22" spans="1:29" ht="66" customHeight="1" x14ac:dyDescent="0.3">
      <c r="A22" s="125">
        <v>6</v>
      </c>
      <c r="B22" s="111"/>
      <c r="C22" s="112"/>
      <c r="D22" s="113"/>
      <c r="E22" s="114"/>
      <c r="F22" s="126"/>
      <c r="G22" s="116"/>
      <c r="H22" s="117" t="s">
        <v>32</v>
      </c>
      <c r="I22" s="116"/>
      <c r="J22" s="118"/>
      <c r="K22" s="119"/>
      <c r="L22" s="120"/>
      <c r="M22" s="104"/>
      <c r="N22" s="124" t="str">
        <f t="shared" si="0"/>
        <v>0</v>
      </c>
      <c r="O22" s="121"/>
      <c r="P22" s="122">
        <f>N22/'DATOS DE OFERTA'!$G$9</f>
        <v>0</v>
      </c>
      <c r="Q22" s="231"/>
      <c r="R22" s="122">
        <f>P22/'DATOS DE OFERTA'!$G$9</f>
        <v>0</v>
      </c>
      <c r="S22" s="77"/>
      <c r="T22" s="105"/>
      <c r="U22" s="77"/>
      <c r="V22" s="106"/>
      <c r="W22" s="107"/>
      <c r="X22" s="108" t="e">
        <f>TRUNC(V22/(IF(W22=0,"",LOOKUP(W22,'TABLA DE SMMLV AÑO'!$A$1:$A$49,'TABLA DE SMMLV AÑO'!$B$1:$B$49))),2)</f>
        <v>#VALUE!</v>
      </c>
      <c r="Y22" s="109" t="e">
        <f t="shared" ref="Y22:Y23" si="2">+IF(#REF!=X22,"OK",#REF!-X22)</f>
        <v>#REF!</v>
      </c>
      <c r="Z22" s="77"/>
      <c r="AA22" s="77"/>
      <c r="AB22" s="77"/>
      <c r="AC22" s="77"/>
    </row>
    <row r="23" spans="1:29" ht="66" customHeight="1" thickBot="1" x14ac:dyDescent="0.35">
      <c r="A23" s="127">
        <v>7</v>
      </c>
      <c r="B23" s="128"/>
      <c r="C23" s="129"/>
      <c r="D23" s="130"/>
      <c r="E23" s="131"/>
      <c r="F23" s="132"/>
      <c r="G23" s="133"/>
      <c r="H23" s="134" t="s">
        <v>32</v>
      </c>
      <c r="I23" s="135"/>
      <c r="J23" s="136"/>
      <c r="K23" s="137"/>
      <c r="L23" s="138"/>
      <c r="M23" s="139"/>
      <c r="N23" s="140" t="str">
        <f t="shared" si="0"/>
        <v>0</v>
      </c>
      <c r="O23" s="141"/>
      <c r="P23" s="142">
        <f>N23/'DATOS DE OFERTA'!$G$9</f>
        <v>0</v>
      </c>
      <c r="Q23" s="232"/>
      <c r="R23" s="142">
        <f>P23/'DATOS DE OFERTA'!$G$9</f>
        <v>0</v>
      </c>
      <c r="S23" s="77"/>
      <c r="T23" s="105"/>
      <c r="U23" s="77"/>
      <c r="V23" s="143"/>
      <c r="W23" s="144"/>
      <c r="X23" s="145" t="e">
        <f>TRUNC(V23/(IF(W23=0,"",LOOKUP(W23,'TABLA DE SMMLV AÑO'!$A$1:$A$49,'TABLA DE SMMLV AÑO'!$B$1:$B$49))),2)</f>
        <v>#VALUE!</v>
      </c>
      <c r="Y23" s="146" t="e">
        <f t="shared" si="2"/>
        <v>#REF!</v>
      </c>
      <c r="Z23" s="77"/>
      <c r="AA23" s="77"/>
      <c r="AB23" s="77"/>
      <c r="AC23" s="77"/>
    </row>
    <row r="24" spans="1:29" ht="67.5" customHeight="1" thickBot="1" x14ac:dyDescent="0.35">
      <c r="A24" s="147"/>
      <c r="B24" s="148"/>
      <c r="C24" s="148"/>
      <c r="D24" s="148"/>
      <c r="E24" s="148"/>
      <c r="F24" s="148"/>
      <c r="G24" s="148"/>
      <c r="H24" s="148"/>
      <c r="I24" s="148"/>
      <c r="J24" s="148"/>
      <c r="K24" s="148"/>
      <c r="L24" s="77"/>
      <c r="M24" s="149" t="s">
        <v>61</v>
      </c>
      <c r="N24" s="150">
        <f>SUM(N17:N23)</f>
        <v>0</v>
      </c>
      <c r="O24" s="77"/>
      <c r="P24" s="70"/>
      <c r="Q24" s="151" t="str">
        <f>IF(OR(Q17="CUMPLE",Q17="NO APLICA"),"CUMPLE","NO CUMPLE")</f>
        <v>CUMPLE</v>
      </c>
      <c r="R24" s="70"/>
      <c r="S24" s="77"/>
      <c r="T24" s="105"/>
      <c r="U24" s="77"/>
      <c r="V24" s="77"/>
      <c r="W24" s="77"/>
      <c r="X24" s="77"/>
      <c r="Y24" s="77"/>
      <c r="Z24" s="77"/>
      <c r="AA24" s="77"/>
      <c r="AB24" s="77"/>
      <c r="AC24" s="77"/>
    </row>
    <row r="25" spans="1:29" ht="124.5" customHeight="1" thickBot="1" x14ac:dyDescent="0.35">
      <c r="A25" s="233" t="s">
        <v>62</v>
      </c>
      <c r="B25" s="203"/>
      <c r="C25" s="203"/>
      <c r="D25" s="203"/>
      <c r="E25" s="203"/>
      <c r="F25" s="152" t="s">
        <v>10</v>
      </c>
      <c r="G25" s="153"/>
      <c r="H25" s="239" t="s">
        <v>63</v>
      </c>
      <c r="I25" s="203"/>
      <c r="J25" s="203"/>
      <c r="K25" s="201"/>
      <c r="L25" s="154"/>
      <c r="M25" s="155" t="s">
        <v>64</v>
      </c>
      <c r="N25" s="156">
        <f>COUNTIF(N17:N23,"&gt;0")</f>
        <v>0</v>
      </c>
      <c r="O25" s="82"/>
      <c r="P25" s="157" t="e">
        <f t="array" ref="P25">sumar.si</f>
        <v>#NAME?</v>
      </c>
      <c r="Q25" s="73"/>
      <c r="R25" s="157" t="e">
        <f t="array" ref="R25">sumar.si</f>
        <v>#NAME?</v>
      </c>
      <c r="S25" s="82"/>
      <c r="T25" s="158"/>
      <c r="U25" s="82"/>
      <c r="V25" s="82"/>
      <c r="W25" s="82"/>
      <c r="X25" s="82"/>
      <c r="Y25" s="82"/>
      <c r="Z25" s="82"/>
      <c r="AA25" s="82"/>
      <c r="AB25" s="82"/>
      <c r="AC25" s="82"/>
    </row>
    <row r="26" spans="1:29" ht="84" customHeight="1" thickBot="1" x14ac:dyDescent="0.35">
      <c r="A26" s="234" t="s">
        <v>65</v>
      </c>
      <c r="B26" s="235"/>
      <c r="C26" s="235"/>
      <c r="D26" s="235"/>
      <c r="E26" s="199"/>
      <c r="F26" s="152" t="str">
        <f>IF(AND(N24&gt;='DATOS DE OFERTA'!G24,EVALUACIÓN!F25="cumple",Q17="CUMPLE"),"CUMPLE","NO CUMPLE")</f>
        <v>NO CUMPLE</v>
      </c>
      <c r="G26" s="159"/>
      <c r="H26" s="240" t="s">
        <v>84</v>
      </c>
      <c r="I26" s="210"/>
      <c r="J26" s="210"/>
      <c r="K26" s="241"/>
      <c r="L26" s="77"/>
      <c r="M26" s="160" t="s">
        <v>66</v>
      </c>
      <c r="N26" s="161" t="e">
        <f>SUMIFS(N17:N23,L17:L23,"CUMPLE",M17:M23,"CUMPLE")/N25</f>
        <v>#DIV/0!</v>
      </c>
      <c r="O26" s="77"/>
      <c r="P26" s="162">
        <f>7-(COUNTBLANK(M17:M23))</f>
        <v>2</v>
      </c>
      <c r="Q26" s="77"/>
      <c r="R26" s="162">
        <f>7-(COUNTBLANK(O17:O23))</f>
        <v>2</v>
      </c>
      <c r="S26" s="77"/>
      <c r="T26" s="105"/>
      <c r="U26" s="77"/>
      <c r="V26" s="77"/>
      <c r="W26" s="77"/>
      <c r="X26" s="77"/>
      <c r="Y26" s="77"/>
      <c r="Z26" s="77"/>
      <c r="AA26" s="77"/>
      <c r="AB26" s="77"/>
      <c r="AC26" s="77"/>
    </row>
    <row r="27" spans="1:29" ht="20.25" customHeight="1" x14ac:dyDescent="0.3">
      <c r="A27" s="163"/>
      <c r="B27" s="164"/>
      <c r="C27" s="164"/>
      <c r="D27" s="164"/>
      <c r="E27" s="164"/>
      <c r="F27" s="164"/>
      <c r="G27" s="77"/>
      <c r="H27" s="242"/>
      <c r="I27" s="210"/>
      <c r="J27" s="210"/>
      <c r="K27" s="241"/>
      <c r="L27" s="82"/>
      <c r="M27" s="82"/>
      <c r="N27" s="159"/>
      <c r="O27" s="82"/>
      <c r="P27" s="82"/>
      <c r="Q27" s="82"/>
      <c r="R27" s="82"/>
      <c r="S27" s="82"/>
      <c r="T27" s="158"/>
      <c r="U27" s="77"/>
      <c r="V27" s="165"/>
      <c r="W27" s="166"/>
      <c r="X27" s="167"/>
      <c r="Y27" s="168"/>
      <c r="Z27" s="77"/>
      <c r="AA27" s="77"/>
      <c r="AB27" s="77"/>
      <c r="AC27" s="77"/>
    </row>
    <row r="28" spans="1:29" ht="350.25" customHeight="1" x14ac:dyDescent="0.3">
      <c r="A28" s="85"/>
      <c r="B28" s="77"/>
      <c r="C28" s="77"/>
      <c r="D28" s="169"/>
      <c r="E28" s="77"/>
      <c r="F28" s="170"/>
      <c r="G28" s="164"/>
      <c r="H28" s="242"/>
      <c r="I28" s="210"/>
      <c r="J28" s="210"/>
      <c r="K28" s="241"/>
      <c r="L28" s="82"/>
      <c r="M28" s="82"/>
      <c r="N28" s="82"/>
      <c r="O28" s="82"/>
      <c r="P28" s="82"/>
      <c r="Q28" s="82"/>
      <c r="R28" s="82"/>
      <c r="S28" s="82"/>
      <c r="T28" s="158"/>
      <c r="U28" s="77"/>
      <c r="V28" s="165"/>
      <c r="W28" s="166"/>
      <c r="X28" s="167"/>
      <c r="Y28" s="168"/>
      <c r="Z28" s="77"/>
      <c r="AA28" s="77"/>
      <c r="AB28" s="77"/>
      <c r="AC28" s="77"/>
    </row>
    <row r="29" spans="1:29" ht="76.5" customHeight="1" thickBot="1" x14ac:dyDescent="0.35">
      <c r="A29" s="85"/>
      <c r="B29" s="77"/>
      <c r="C29" s="77"/>
      <c r="D29" s="169"/>
      <c r="E29" s="77"/>
      <c r="F29" s="77"/>
      <c r="G29" s="77"/>
      <c r="H29" s="242"/>
      <c r="I29" s="210"/>
      <c r="J29" s="210"/>
      <c r="K29" s="241"/>
      <c r="L29" s="73" t="s">
        <v>67</v>
      </c>
      <c r="M29" s="73"/>
      <c r="N29" s="73"/>
      <c r="O29" s="73"/>
      <c r="P29" s="73"/>
      <c r="Q29" s="73"/>
      <c r="R29" s="73"/>
      <c r="S29" s="73"/>
      <c r="T29" s="158"/>
      <c r="U29" s="77"/>
      <c r="V29" s="165"/>
      <c r="W29" s="166"/>
      <c r="X29" s="167"/>
      <c r="Y29" s="168"/>
      <c r="Z29" s="77"/>
      <c r="AA29" s="77"/>
      <c r="AB29" s="77"/>
      <c r="AC29" s="77"/>
    </row>
    <row r="30" spans="1:29" ht="163.5" customHeight="1" thickBot="1" x14ac:dyDescent="0.35">
      <c r="A30" s="236"/>
      <c r="B30" s="210"/>
      <c r="C30" s="210"/>
      <c r="D30" s="171"/>
      <c r="E30" s="172"/>
      <c r="F30" s="77"/>
      <c r="G30" s="77"/>
      <c r="H30" s="243"/>
      <c r="I30" s="244"/>
      <c r="J30" s="244"/>
      <c r="K30" s="245"/>
      <c r="L30" s="173"/>
      <c r="M30" s="173"/>
      <c r="N30" s="173"/>
      <c r="O30" s="173"/>
      <c r="P30" s="173"/>
      <c r="Q30" s="173"/>
      <c r="R30" s="173"/>
      <c r="S30" s="173"/>
      <c r="T30" s="158"/>
      <c r="U30" s="77"/>
      <c r="V30" s="174" t="s">
        <v>68</v>
      </c>
      <c r="W30" s="175" t="s">
        <v>69</v>
      </c>
      <c r="X30" s="175" t="s">
        <v>70</v>
      </c>
      <c r="Y30" s="175" t="s">
        <v>71</v>
      </c>
      <c r="Z30" s="237" t="s">
        <v>72</v>
      </c>
      <c r="AA30" s="238"/>
      <c r="AB30" s="77"/>
      <c r="AC30" s="77"/>
    </row>
    <row r="31" spans="1:29" ht="20.25" customHeight="1" thickBot="1" x14ac:dyDescent="0.35">
      <c r="A31" s="222" t="str">
        <f>'DATOS DE OFERTA'!E30</f>
        <v>GERMAN EMILIO MANOTAS</v>
      </c>
      <c r="B31" s="210"/>
      <c r="C31" s="210"/>
      <c r="D31" s="210"/>
      <c r="E31" s="210"/>
      <c r="F31" s="176"/>
      <c r="G31" s="77"/>
      <c r="H31" s="82"/>
      <c r="I31" s="173"/>
      <c r="J31" s="173"/>
      <c r="K31" s="173"/>
      <c r="L31" s="173"/>
      <c r="M31" s="173"/>
      <c r="N31" s="173"/>
      <c r="O31" s="173"/>
      <c r="P31" s="173"/>
      <c r="Q31" s="173"/>
      <c r="R31" s="173"/>
      <c r="S31" s="173"/>
      <c r="T31" s="158"/>
      <c r="U31" s="77"/>
      <c r="V31" s="177"/>
      <c r="W31" s="178"/>
      <c r="X31" s="179"/>
      <c r="Y31" s="180" t="str">
        <f>IF(W31&gt;0,ABS(W31-X31)/W31,"")</f>
        <v/>
      </c>
      <c r="Z31" s="223" t="str">
        <f>+IF(X31&gt;V31,"NO CUMPLE",IF(Y31&gt;1%,"NO CUMPLE","CUMPLE"))</f>
        <v>NO CUMPLE</v>
      </c>
      <c r="AA31" s="224"/>
      <c r="AB31" s="77"/>
      <c r="AC31" s="77"/>
    </row>
    <row r="32" spans="1:29" ht="20.25" customHeight="1" x14ac:dyDescent="0.3">
      <c r="A32" s="225" t="s">
        <v>73</v>
      </c>
      <c r="B32" s="210"/>
      <c r="C32" s="210"/>
      <c r="D32" s="210"/>
      <c r="E32" s="210"/>
      <c r="F32" s="77"/>
      <c r="G32" s="77"/>
      <c r="H32" s="82"/>
      <c r="I32" s="173"/>
      <c r="J32" s="173"/>
      <c r="K32" s="173"/>
      <c r="L32" s="173"/>
      <c r="M32" s="173"/>
      <c r="N32" s="173"/>
      <c r="O32" s="173"/>
      <c r="P32" s="173"/>
      <c r="Q32" s="173"/>
      <c r="R32" s="173"/>
      <c r="S32" s="173"/>
      <c r="T32" s="158"/>
      <c r="U32" s="77"/>
      <c r="V32" s="77"/>
      <c r="W32" s="77"/>
      <c r="X32" s="77"/>
      <c r="Y32" s="77"/>
      <c r="Z32" s="77"/>
      <c r="AA32" s="77"/>
      <c r="AB32" s="77"/>
      <c r="AC32" s="77"/>
    </row>
    <row r="33" spans="1:29" ht="20.25" customHeight="1" x14ac:dyDescent="0.3">
      <c r="A33" s="181"/>
      <c r="B33" s="182"/>
      <c r="C33" s="182"/>
      <c r="D33" s="183"/>
      <c r="E33" s="184"/>
      <c r="F33" s="182"/>
      <c r="G33" s="185"/>
      <c r="H33" s="185"/>
      <c r="I33" s="185"/>
      <c r="J33" s="185"/>
      <c r="K33" s="186"/>
      <c r="L33" s="186"/>
      <c r="M33" s="186"/>
      <c r="N33" s="186"/>
      <c r="O33" s="186"/>
      <c r="P33" s="186"/>
      <c r="Q33" s="186"/>
      <c r="R33" s="186"/>
      <c r="S33" s="186"/>
      <c r="T33" s="187"/>
      <c r="U33" s="188"/>
      <c r="V33" s="188"/>
      <c r="W33" s="188"/>
      <c r="X33" s="188"/>
      <c r="Y33" s="188"/>
      <c r="Z33" s="188"/>
      <c r="AA33" s="188"/>
      <c r="AB33" s="188"/>
      <c r="AC33" s="188"/>
    </row>
    <row r="34" spans="1:29" ht="20.25" customHeight="1" x14ac:dyDescent="0.3">
      <c r="A34" s="188"/>
      <c r="B34" s="188"/>
      <c r="C34" s="188"/>
      <c r="D34" s="171"/>
      <c r="E34" s="172"/>
      <c r="F34" s="188"/>
      <c r="G34" s="188"/>
      <c r="H34" s="189"/>
      <c r="I34" s="190"/>
      <c r="J34" s="190"/>
      <c r="K34" s="68"/>
      <c r="L34" s="68"/>
      <c r="M34" s="68"/>
      <c r="N34" s="68"/>
      <c r="O34" s="68"/>
      <c r="P34" s="68"/>
      <c r="Q34" s="68"/>
      <c r="R34" s="68"/>
      <c r="S34" s="68"/>
      <c r="T34" s="68"/>
      <c r="U34" s="68"/>
      <c r="V34" s="68"/>
      <c r="W34" s="68"/>
      <c r="X34" s="68"/>
      <c r="Y34" s="68"/>
      <c r="Z34" s="68"/>
      <c r="AA34" s="68"/>
      <c r="AB34" s="68"/>
      <c r="AC34" s="68"/>
    </row>
    <row r="35" spans="1:29" ht="20.25" customHeight="1" x14ac:dyDescent="0.3">
      <c r="A35" s="68"/>
      <c r="B35" s="68"/>
      <c r="C35" s="68"/>
      <c r="D35" s="68"/>
      <c r="E35" s="68"/>
      <c r="F35" s="68"/>
      <c r="G35" s="68"/>
      <c r="H35" s="68"/>
      <c r="I35" s="68"/>
      <c r="J35" s="68"/>
      <c r="K35" s="68" t="s">
        <v>74</v>
      </c>
      <c r="L35" s="68"/>
      <c r="M35" s="68"/>
      <c r="N35" s="68"/>
      <c r="O35" s="68"/>
      <c r="P35" s="68"/>
      <c r="Q35" s="68"/>
      <c r="R35" s="68"/>
      <c r="S35" s="68"/>
      <c r="T35" s="68"/>
      <c r="U35" s="68"/>
      <c r="V35" s="68"/>
      <c r="W35" s="68"/>
      <c r="X35" s="68"/>
      <c r="Y35" s="68"/>
      <c r="Z35" s="68"/>
      <c r="AA35" s="68"/>
      <c r="AB35" s="68"/>
      <c r="AC35" s="68"/>
    </row>
    <row r="36" spans="1:29" ht="20.25" customHeight="1" x14ac:dyDescent="0.3">
      <c r="A36" s="68"/>
      <c r="B36" s="68"/>
      <c r="C36" s="68"/>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row>
    <row r="37" spans="1:29" ht="20.25" customHeight="1" x14ac:dyDescent="0.3">
      <c r="A37" s="68"/>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row>
    <row r="38" spans="1:29" ht="20.25" customHeight="1" x14ac:dyDescent="0.3">
      <c r="A38" s="68"/>
      <c r="B38" s="68"/>
      <c r="C38" s="68"/>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row>
    <row r="39" spans="1:29" ht="20.25" customHeight="1" x14ac:dyDescent="0.3">
      <c r="A39" s="191"/>
      <c r="B39" s="68"/>
      <c r="C39" s="68"/>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8"/>
    </row>
    <row r="40" spans="1:29" ht="20.25" customHeight="1" x14ac:dyDescent="0.3">
      <c r="A40" s="191"/>
      <c r="B40" s="68"/>
      <c r="C40" s="68"/>
      <c r="D40" s="68"/>
      <c r="E40" s="68"/>
      <c r="F40" s="68"/>
      <c r="G40" s="68"/>
      <c r="H40" s="68"/>
      <c r="I40" s="68"/>
      <c r="J40" s="68"/>
      <c r="K40" s="68"/>
      <c r="L40" s="68"/>
      <c r="M40" s="68"/>
      <c r="N40" s="68"/>
      <c r="O40" s="68"/>
      <c r="P40" s="68"/>
      <c r="Q40" s="68"/>
      <c r="R40" s="68"/>
      <c r="S40" s="68"/>
      <c r="T40" s="68"/>
      <c r="U40" s="68"/>
      <c r="V40" s="68"/>
      <c r="W40" s="68"/>
      <c r="X40" s="68"/>
      <c r="Y40" s="68"/>
      <c r="Z40" s="68"/>
      <c r="AA40" s="68"/>
      <c r="AB40" s="68"/>
      <c r="AC40" s="68"/>
    </row>
    <row r="41" spans="1:29" ht="20.25" customHeight="1" x14ac:dyDescent="0.3">
      <c r="A41" s="191"/>
      <c r="B41" s="68"/>
      <c r="C41" s="68"/>
      <c r="D41" s="68"/>
      <c r="E41" s="68"/>
      <c r="F41" s="68"/>
      <c r="G41" s="68"/>
      <c r="H41" s="68"/>
      <c r="I41" s="68"/>
      <c r="J41" s="68"/>
      <c r="K41" s="68"/>
      <c r="L41" s="68"/>
      <c r="M41" s="68"/>
      <c r="N41" s="68"/>
      <c r="O41" s="68"/>
      <c r="P41" s="68"/>
      <c r="Q41" s="68"/>
      <c r="R41" s="68"/>
      <c r="S41" s="68"/>
      <c r="T41" s="68"/>
      <c r="U41" s="68"/>
      <c r="V41" s="68"/>
      <c r="W41" s="68"/>
      <c r="X41" s="68"/>
      <c r="Y41" s="68"/>
      <c r="Z41" s="68"/>
      <c r="AA41" s="68"/>
      <c r="AB41" s="68"/>
      <c r="AC41" s="68"/>
    </row>
    <row r="42" spans="1:29" ht="20.25" customHeight="1" x14ac:dyDescent="0.3">
      <c r="A42" s="191"/>
      <c r="B42" s="68"/>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row>
    <row r="43" spans="1:29" ht="20.25" customHeight="1" x14ac:dyDescent="0.3">
      <c r="A43" s="191"/>
      <c r="B43" s="68"/>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row>
    <row r="44" spans="1:29" ht="20.25" customHeight="1" x14ac:dyDescent="0.3">
      <c r="A44" s="191"/>
      <c r="B44" s="68"/>
      <c r="C44" s="68"/>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row>
    <row r="45" spans="1:29" ht="20.25" customHeight="1" x14ac:dyDescent="0.3">
      <c r="A45" s="221"/>
      <c r="B45" s="210"/>
      <c r="C45" s="210"/>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row>
    <row r="46" spans="1:29" ht="20.25" customHeight="1" x14ac:dyDescent="0.3">
      <c r="A46" s="191"/>
      <c r="B46" s="68"/>
      <c r="C46" s="68"/>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row>
    <row r="47" spans="1:29" ht="20.25" customHeight="1" x14ac:dyDescent="0.3">
      <c r="A47" s="191"/>
      <c r="B47" s="68"/>
      <c r="C47" s="68"/>
      <c r="D47" s="68"/>
      <c r="E47" s="68"/>
      <c r="F47" s="68"/>
      <c r="G47" s="68"/>
      <c r="H47" s="68"/>
      <c r="I47" s="68"/>
      <c r="J47" s="68"/>
      <c r="K47" s="68"/>
      <c r="L47" s="68"/>
      <c r="M47" s="68"/>
      <c r="N47" s="68"/>
      <c r="O47" s="68"/>
      <c r="P47" s="68"/>
      <c r="Q47" s="68"/>
      <c r="R47" s="68"/>
      <c r="S47" s="68"/>
      <c r="T47" s="68"/>
      <c r="U47" s="68"/>
      <c r="V47" s="68"/>
      <c r="W47" s="68"/>
      <c r="X47" s="68"/>
      <c r="Y47" s="68"/>
      <c r="Z47" s="68"/>
      <c r="AA47" s="68"/>
      <c r="AB47" s="68"/>
      <c r="AC47" s="68"/>
    </row>
    <row r="48" spans="1:29" ht="20.25" customHeight="1" x14ac:dyDescent="0.3">
      <c r="A48" s="191"/>
      <c r="B48" s="68"/>
      <c r="C48" s="68"/>
      <c r="D48" s="68"/>
      <c r="E48" s="68"/>
      <c r="F48" s="68"/>
      <c r="G48" s="68"/>
      <c r="H48" s="68"/>
      <c r="I48" s="68"/>
      <c r="J48" s="68"/>
      <c r="K48" s="68"/>
      <c r="L48" s="68"/>
      <c r="M48" s="68"/>
      <c r="N48" s="68"/>
      <c r="O48" s="68"/>
      <c r="P48" s="68"/>
      <c r="Q48" s="68"/>
      <c r="R48" s="68"/>
      <c r="S48" s="68"/>
      <c r="T48" s="68"/>
      <c r="U48" s="68"/>
      <c r="V48" s="68"/>
      <c r="W48" s="68"/>
      <c r="X48" s="68"/>
      <c r="Y48" s="68"/>
      <c r="Z48" s="68"/>
      <c r="AA48" s="68"/>
      <c r="AB48" s="68"/>
      <c r="AC48" s="68"/>
    </row>
    <row r="49" spans="1:29" ht="20.25" customHeight="1" x14ac:dyDescent="0.3">
      <c r="A49" s="191"/>
      <c r="B49" s="68"/>
      <c r="C49" s="68"/>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row>
    <row r="50" spans="1:29" ht="20.25" customHeight="1" x14ac:dyDescent="0.3">
      <c r="A50" s="191"/>
      <c r="B50" s="68"/>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row>
    <row r="51" spans="1:29" ht="20.25" customHeight="1" x14ac:dyDescent="0.3">
      <c r="A51" s="191"/>
      <c r="B51" s="68"/>
      <c r="C51" s="68"/>
      <c r="D51" s="68"/>
      <c r="E51" s="68"/>
      <c r="F51" s="68"/>
      <c r="G51" s="68"/>
      <c r="H51" s="68"/>
      <c r="I51" s="68"/>
      <c r="J51" s="68"/>
      <c r="K51" s="68"/>
      <c r="L51" s="68"/>
      <c r="M51" s="68"/>
      <c r="N51" s="68"/>
      <c r="O51" s="68"/>
      <c r="P51" s="68"/>
      <c r="Q51" s="68"/>
      <c r="R51" s="68"/>
      <c r="S51" s="68"/>
      <c r="T51" s="68"/>
      <c r="U51" s="68"/>
      <c r="V51" s="68"/>
      <c r="W51" s="68"/>
      <c r="X51" s="68"/>
      <c r="Y51" s="68"/>
      <c r="Z51" s="68"/>
      <c r="AA51" s="68"/>
      <c r="AB51" s="68"/>
      <c r="AC51" s="68"/>
    </row>
    <row r="52" spans="1:29" ht="20.25" customHeight="1" x14ac:dyDescent="0.3">
      <c r="A52" s="191"/>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row>
    <row r="53" spans="1:29" ht="20.25" customHeight="1" x14ac:dyDescent="0.3">
      <c r="A53" s="191"/>
      <c r="B53" s="68"/>
      <c r="C53" s="68"/>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row>
    <row r="54" spans="1:29" ht="20.25" customHeight="1" x14ac:dyDescent="0.3">
      <c r="A54" s="191"/>
      <c r="B54" s="68"/>
      <c r="C54" s="68"/>
      <c r="D54" s="68"/>
      <c r="E54" s="68"/>
      <c r="F54" s="68"/>
      <c r="G54" s="68"/>
      <c r="H54" s="68"/>
      <c r="I54" s="68"/>
      <c r="J54" s="68"/>
      <c r="K54" s="68"/>
      <c r="L54" s="68"/>
      <c r="M54" s="68"/>
      <c r="N54" s="68"/>
      <c r="O54" s="68"/>
      <c r="P54" s="68"/>
      <c r="Q54" s="68"/>
      <c r="R54" s="68"/>
      <c r="S54" s="68"/>
      <c r="T54" s="68"/>
      <c r="U54" s="68"/>
      <c r="V54" s="68"/>
      <c r="W54" s="68"/>
      <c r="X54" s="68"/>
      <c r="Y54" s="68"/>
      <c r="Z54" s="68"/>
      <c r="AA54" s="68"/>
      <c r="AB54" s="68"/>
      <c r="AC54" s="68"/>
    </row>
    <row r="55" spans="1:29" ht="20.25" customHeight="1" x14ac:dyDescent="0.3">
      <c r="A55" s="191"/>
      <c r="B55" s="68"/>
      <c r="C55" s="68"/>
      <c r="D55" s="68"/>
      <c r="E55" s="68"/>
      <c r="F55" s="68"/>
      <c r="G55" s="68"/>
      <c r="H55" s="68"/>
      <c r="I55" s="68"/>
      <c r="J55" s="68"/>
      <c r="K55" s="68"/>
      <c r="L55" s="68"/>
      <c r="M55" s="68"/>
      <c r="N55" s="68"/>
      <c r="O55" s="68"/>
      <c r="P55" s="68"/>
      <c r="Q55" s="68"/>
      <c r="R55" s="68"/>
      <c r="S55" s="68"/>
      <c r="T55" s="68"/>
      <c r="U55" s="68"/>
      <c r="V55" s="68"/>
      <c r="W55" s="68"/>
      <c r="X55" s="68"/>
      <c r="Y55" s="68"/>
      <c r="Z55" s="68"/>
      <c r="AA55" s="68"/>
      <c r="AB55" s="68"/>
      <c r="AC55" s="68"/>
    </row>
    <row r="56" spans="1:29" ht="20.25" customHeight="1" x14ac:dyDescent="0.3">
      <c r="A56" s="191"/>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row>
    <row r="57" spans="1:29" ht="20.25" customHeight="1" x14ac:dyDescent="0.3">
      <c r="A57" s="191"/>
      <c r="B57" s="68"/>
      <c r="C57" s="68"/>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row>
    <row r="58" spans="1:29" ht="20.25" customHeight="1" x14ac:dyDescent="0.3">
      <c r="A58" s="191"/>
      <c r="B58" s="68"/>
      <c r="C58" s="68"/>
      <c r="D58" s="68"/>
      <c r="E58" s="68"/>
      <c r="F58" s="68"/>
      <c r="G58" s="68"/>
      <c r="H58" s="68"/>
      <c r="I58" s="68"/>
      <c r="J58" s="68"/>
      <c r="K58" s="68"/>
      <c r="L58" s="68"/>
      <c r="M58" s="68"/>
      <c r="N58" s="68"/>
      <c r="O58" s="68"/>
      <c r="P58" s="68"/>
      <c r="Q58" s="68"/>
      <c r="R58" s="68"/>
      <c r="S58" s="68"/>
      <c r="T58" s="68"/>
      <c r="U58" s="68"/>
      <c r="V58" s="68"/>
      <c r="W58" s="68"/>
      <c r="X58" s="68"/>
      <c r="Y58" s="68"/>
      <c r="Z58" s="68"/>
      <c r="AA58" s="68"/>
      <c r="AB58" s="68"/>
      <c r="AC58" s="68"/>
    </row>
    <row r="59" spans="1:29" ht="20.25" customHeight="1" x14ac:dyDescent="0.3">
      <c r="A59" s="191"/>
      <c r="B59" s="68"/>
      <c r="C59" s="68"/>
      <c r="D59" s="68"/>
      <c r="E59" s="68"/>
      <c r="F59" s="68"/>
      <c r="G59" s="68"/>
      <c r="H59" s="68"/>
      <c r="I59" s="68"/>
      <c r="J59" s="68"/>
      <c r="K59" s="68"/>
      <c r="L59" s="68"/>
      <c r="M59" s="68"/>
      <c r="N59" s="68"/>
      <c r="O59" s="68"/>
      <c r="P59" s="68"/>
      <c r="Q59" s="68"/>
      <c r="R59" s="68"/>
      <c r="S59" s="68"/>
      <c r="T59" s="68"/>
      <c r="U59" s="68"/>
      <c r="V59" s="68"/>
      <c r="W59" s="68"/>
      <c r="X59" s="68"/>
      <c r="Y59" s="68"/>
      <c r="Z59" s="68"/>
      <c r="AA59" s="68"/>
      <c r="AB59" s="68"/>
      <c r="AC59" s="68"/>
    </row>
    <row r="60" spans="1:29" ht="20.25" customHeight="1" x14ac:dyDescent="0.3">
      <c r="A60" s="191"/>
      <c r="B60" s="68"/>
      <c r="C60" s="68"/>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row>
    <row r="61" spans="1:29" ht="20.25" customHeight="1" x14ac:dyDescent="0.3">
      <c r="A61" s="191"/>
      <c r="B61" s="68"/>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row>
    <row r="62" spans="1:29" ht="20.25" customHeight="1" x14ac:dyDescent="0.3">
      <c r="A62" s="191"/>
      <c r="B62" s="68"/>
      <c r="C62" s="68"/>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row>
    <row r="63" spans="1:29" ht="20.25" customHeight="1" x14ac:dyDescent="0.3">
      <c r="A63" s="191"/>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row>
    <row r="64" spans="1:29" ht="20.25" customHeight="1" x14ac:dyDescent="0.3">
      <c r="A64" s="191"/>
      <c r="B64" s="68"/>
      <c r="C64" s="68"/>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row>
    <row r="65" spans="1:29" ht="20.25" customHeight="1" x14ac:dyDescent="0.3">
      <c r="A65" s="191"/>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row>
    <row r="66" spans="1:29" ht="20.25" customHeight="1" x14ac:dyDescent="0.3">
      <c r="A66" s="191"/>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B66" s="68"/>
      <c r="AC66" s="68"/>
    </row>
    <row r="67" spans="1:29" ht="20.25" customHeight="1" x14ac:dyDescent="0.3">
      <c r="A67" s="191"/>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row>
    <row r="68" spans="1:29" ht="20.25" customHeight="1" x14ac:dyDescent="0.3">
      <c r="A68" s="191"/>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row>
    <row r="69" spans="1:29" ht="20.25" customHeight="1" x14ac:dyDescent="0.3">
      <c r="A69" s="191"/>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row>
    <row r="70" spans="1:29" ht="20.25" customHeight="1" x14ac:dyDescent="0.3">
      <c r="A70" s="191"/>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row>
    <row r="71" spans="1:29" ht="20.25" customHeight="1" x14ac:dyDescent="0.3">
      <c r="A71" s="191"/>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row>
    <row r="72" spans="1:29" ht="20.25" customHeight="1" x14ac:dyDescent="0.3">
      <c r="A72" s="191"/>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row>
    <row r="73" spans="1:29" ht="20.25" customHeight="1" x14ac:dyDescent="0.3">
      <c r="A73" s="191"/>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row>
    <row r="74" spans="1:29" ht="20.25" customHeight="1" x14ac:dyDescent="0.3">
      <c r="A74" s="191"/>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c r="AC74" s="68"/>
    </row>
    <row r="75" spans="1:29" ht="20.25" customHeight="1" x14ac:dyDescent="0.3">
      <c r="A75" s="191"/>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row>
    <row r="76" spans="1:29" ht="20.25" customHeight="1" x14ac:dyDescent="0.3">
      <c r="A76" s="191"/>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row>
    <row r="77" spans="1:29" ht="20.25" customHeight="1" x14ac:dyDescent="0.3">
      <c r="A77" s="191"/>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row>
    <row r="78" spans="1:29" ht="20.25" customHeight="1" x14ac:dyDescent="0.3">
      <c r="A78" s="191"/>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row>
    <row r="79" spans="1:29" ht="20.25" customHeight="1" x14ac:dyDescent="0.3">
      <c r="A79" s="191"/>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row>
    <row r="80" spans="1:29" ht="20.25" customHeight="1" x14ac:dyDescent="0.3">
      <c r="A80" s="191"/>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row>
    <row r="81" spans="1:29" ht="20.25" customHeight="1" x14ac:dyDescent="0.3">
      <c r="A81" s="191"/>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row>
    <row r="82" spans="1:29" ht="20.25" customHeight="1" x14ac:dyDescent="0.3">
      <c r="A82" s="191"/>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row>
    <row r="83" spans="1:29" ht="20.25" customHeight="1" x14ac:dyDescent="0.3">
      <c r="A83" s="191"/>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c r="AC83" s="68"/>
    </row>
    <row r="84" spans="1:29" ht="20.25" customHeight="1" x14ac:dyDescent="0.3">
      <c r="A84" s="191"/>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row>
    <row r="85" spans="1:29" ht="20.25" customHeight="1" x14ac:dyDescent="0.3">
      <c r="A85" s="191"/>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row>
    <row r="86" spans="1:29" ht="20.25" customHeight="1" x14ac:dyDescent="0.3">
      <c r="A86" s="191"/>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row>
    <row r="87" spans="1:29" ht="20.25" customHeight="1" x14ac:dyDescent="0.3">
      <c r="A87" s="191"/>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row>
    <row r="88" spans="1:29" ht="20.25" customHeight="1" x14ac:dyDescent="0.3">
      <c r="A88" s="191"/>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row>
    <row r="89" spans="1:29" ht="20.25" customHeight="1" x14ac:dyDescent="0.3">
      <c r="A89" s="191"/>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row>
    <row r="90" spans="1:29" ht="20.25" customHeight="1" x14ac:dyDescent="0.3">
      <c r="A90" s="191"/>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row>
    <row r="91" spans="1:29" ht="20.25" customHeight="1" x14ac:dyDescent="0.3">
      <c r="A91" s="191"/>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row>
    <row r="92" spans="1:29" ht="20.25" customHeight="1" x14ac:dyDescent="0.3">
      <c r="A92" s="191"/>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row>
    <row r="93" spans="1:29" ht="20.25" customHeight="1" x14ac:dyDescent="0.3">
      <c r="A93" s="191"/>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row>
    <row r="94" spans="1:29" ht="20.25" customHeight="1" x14ac:dyDescent="0.3">
      <c r="A94" s="191"/>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row>
    <row r="95" spans="1:29" ht="20.25" customHeight="1" x14ac:dyDescent="0.3">
      <c r="A95" s="191"/>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row>
    <row r="96" spans="1:29" ht="20.25" customHeight="1" x14ac:dyDescent="0.3">
      <c r="A96" s="191"/>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row>
    <row r="97" spans="1:29" ht="20.25" customHeight="1" x14ac:dyDescent="0.3">
      <c r="A97" s="191"/>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row>
    <row r="98" spans="1:29" ht="20.25" customHeight="1" x14ac:dyDescent="0.3">
      <c r="A98" s="191"/>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row>
    <row r="99" spans="1:29" ht="20.25" customHeight="1" x14ac:dyDescent="0.3">
      <c r="A99" s="191"/>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row>
    <row r="100" spans="1:29" ht="20.25" customHeight="1" x14ac:dyDescent="0.3">
      <c r="A100" s="191"/>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row>
    <row r="101" spans="1:29" ht="20.25" customHeight="1" x14ac:dyDescent="0.3">
      <c r="A101" s="191"/>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row>
    <row r="102" spans="1:29" ht="20.25" customHeight="1" x14ac:dyDescent="0.3">
      <c r="A102" s="191"/>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row>
    <row r="103" spans="1:29" ht="20.25" customHeight="1" x14ac:dyDescent="0.3">
      <c r="A103" s="191"/>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row>
    <row r="104" spans="1:29" ht="20.25" customHeight="1" x14ac:dyDescent="0.3">
      <c r="A104" s="191"/>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row>
    <row r="105" spans="1:29" ht="20.25" customHeight="1" x14ac:dyDescent="0.3">
      <c r="A105" s="191"/>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row>
    <row r="106" spans="1:29" ht="20.25" customHeight="1" x14ac:dyDescent="0.3">
      <c r="A106" s="191"/>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row>
    <row r="107" spans="1:29" ht="20.25" customHeight="1" x14ac:dyDescent="0.3">
      <c r="A107" s="191"/>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row>
    <row r="108" spans="1:29" ht="20.25" customHeight="1" x14ac:dyDescent="0.3">
      <c r="A108" s="191"/>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row>
    <row r="109" spans="1:29" ht="20.25" customHeight="1" x14ac:dyDescent="0.3">
      <c r="A109" s="191"/>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row>
    <row r="110" spans="1:29" ht="20.25" customHeight="1" x14ac:dyDescent="0.3">
      <c r="A110" s="191"/>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row>
    <row r="111" spans="1:29" ht="20.25" customHeight="1" x14ac:dyDescent="0.3">
      <c r="A111" s="191"/>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row>
    <row r="112" spans="1:29" ht="20.25" customHeight="1" x14ac:dyDescent="0.3">
      <c r="A112" s="191"/>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row>
    <row r="113" spans="1:29" ht="20.25" customHeight="1" x14ac:dyDescent="0.3">
      <c r="A113" s="191"/>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row>
    <row r="114" spans="1:29" ht="20.25" customHeight="1" x14ac:dyDescent="0.3">
      <c r="A114" s="191"/>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row>
    <row r="115" spans="1:29" ht="20.25" customHeight="1" x14ac:dyDescent="0.3">
      <c r="A115" s="191"/>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row>
    <row r="116" spans="1:29" ht="20.25" customHeight="1" x14ac:dyDescent="0.3">
      <c r="A116" s="191"/>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row>
    <row r="117" spans="1:29" ht="20.25" customHeight="1" x14ac:dyDescent="0.3">
      <c r="A117" s="191"/>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row>
    <row r="118" spans="1:29" ht="20.25" customHeight="1" x14ac:dyDescent="0.3">
      <c r="A118" s="191"/>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row>
    <row r="119" spans="1:29" ht="20.25" customHeight="1" x14ac:dyDescent="0.3">
      <c r="A119" s="191"/>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row>
    <row r="120" spans="1:29" ht="20.25" customHeight="1" x14ac:dyDescent="0.3">
      <c r="A120" s="191"/>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c r="AA120" s="68"/>
      <c r="AB120" s="68"/>
      <c r="AC120" s="68"/>
    </row>
    <row r="121" spans="1:29" ht="20.25" customHeight="1" x14ac:dyDescent="0.3">
      <c r="A121" s="191"/>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row>
    <row r="122" spans="1:29" ht="20.25" customHeight="1" x14ac:dyDescent="0.3">
      <c r="A122" s="191"/>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row>
    <row r="123" spans="1:29" ht="20.25" customHeight="1" x14ac:dyDescent="0.3">
      <c r="A123" s="191"/>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row>
    <row r="124" spans="1:29" ht="20.25" customHeight="1" x14ac:dyDescent="0.3">
      <c r="A124" s="191"/>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row>
    <row r="125" spans="1:29" ht="20.25" customHeight="1" x14ac:dyDescent="0.3">
      <c r="A125" s="191"/>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row>
    <row r="126" spans="1:29" ht="20.25" customHeight="1" x14ac:dyDescent="0.3">
      <c r="A126" s="191"/>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row>
    <row r="127" spans="1:29" ht="20.25" customHeight="1" x14ac:dyDescent="0.3">
      <c r="A127" s="191"/>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row>
    <row r="128" spans="1:29" ht="20.25" customHeight="1" x14ac:dyDescent="0.3">
      <c r="A128" s="191"/>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row>
    <row r="129" spans="1:29" ht="20.25" customHeight="1" x14ac:dyDescent="0.3">
      <c r="A129" s="191"/>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row>
    <row r="130" spans="1:29" ht="20.25" customHeight="1" x14ac:dyDescent="0.3">
      <c r="A130" s="191"/>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row>
    <row r="131" spans="1:29" ht="20.25" customHeight="1" x14ac:dyDescent="0.3">
      <c r="A131" s="191"/>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row>
    <row r="132" spans="1:29" ht="20.25" customHeight="1" x14ac:dyDescent="0.3">
      <c r="A132" s="191"/>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row>
    <row r="133" spans="1:29" ht="20.25" customHeight="1" x14ac:dyDescent="0.3">
      <c r="A133" s="191"/>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row>
    <row r="134" spans="1:29" ht="20.25" customHeight="1" x14ac:dyDescent="0.3">
      <c r="A134" s="191"/>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row>
    <row r="135" spans="1:29" ht="20.25" customHeight="1" x14ac:dyDescent="0.3">
      <c r="A135" s="191"/>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row>
    <row r="136" spans="1:29" ht="20.25" customHeight="1" x14ac:dyDescent="0.3">
      <c r="A136" s="191"/>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c r="AC136" s="68"/>
    </row>
    <row r="137" spans="1:29" ht="20.25" customHeight="1" x14ac:dyDescent="0.3">
      <c r="A137" s="191"/>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c r="AC137" s="68"/>
    </row>
    <row r="138" spans="1:29" ht="20.25" customHeight="1" x14ac:dyDescent="0.3">
      <c r="A138" s="191"/>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row>
    <row r="139" spans="1:29" ht="20.25" customHeight="1" x14ac:dyDescent="0.3">
      <c r="A139" s="191"/>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c r="AC139" s="68"/>
    </row>
    <row r="140" spans="1:29" ht="20.25" customHeight="1" x14ac:dyDescent="0.3">
      <c r="A140" s="191"/>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row>
    <row r="141" spans="1:29" ht="20.25" customHeight="1" x14ac:dyDescent="0.3">
      <c r="A141" s="191"/>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row>
    <row r="142" spans="1:29" ht="20.25" customHeight="1" x14ac:dyDescent="0.3">
      <c r="A142" s="191"/>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B142" s="68"/>
      <c r="AC142" s="68"/>
    </row>
    <row r="143" spans="1:29" ht="20.25" customHeight="1" x14ac:dyDescent="0.3">
      <c r="A143" s="191"/>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row>
    <row r="144" spans="1:29" ht="20.25" customHeight="1" x14ac:dyDescent="0.3">
      <c r="A144" s="191"/>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row>
    <row r="145" spans="1:29" ht="20.25" customHeight="1" x14ac:dyDescent="0.3">
      <c r="A145" s="191"/>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row>
    <row r="146" spans="1:29" ht="20.25" customHeight="1" x14ac:dyDescent="0.3">
      <c r="A146" s="191"/>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row>
    <row r="147" spans="1:29" ht="20.25" customHeight="1" x14ac:dyDescent="0.3">
      <c r="A147" s="191"/>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row>
    <row r="148" spans="1:29" ht="20.25" customHeight="1" x14ac:dyDescent="0.3">
      <c r="A148" s="191"/>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row>
    <row r="149" spans="1:29" ht="20.25" customHeight="1" x14ac:dyDescent="0.3">
      <c r="A149" s="191"/>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row>
    <row r="150" spans="1:29" ht="20.25" customHeight="1" x14ac:dyDescent="0.3">
      <c r="A150" s="191"/>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row>
    <row r="151" spans="1:29" ht="20.25" customHeight="1" x14ac:dyDescent="0.3">
      <c r="A151" s="191"/>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row>
    <row r="152" spans="1:29" ht="20.25" customHeight="1" x14ac:dyDescent="0.3">
      <c r="A152" s="191"/>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row>
    <row r="153" spans="1:29" ht="20.25" customHeight="1" x14ac:dyDescent="0.3">
      <c r="A153" s="191"/>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row>
    <row r="154" spans="1:29" ht="20.25" customHeight="1" x14ac:dyDescent="0.3">
      <c r="A154" s="191"/>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row>
    <row r="155" spans="1:29" ht="20.25" customHeight="1" x14ac:dyDescent="0.3">
      <c r="A155" s="191"/>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row>
    <row r="156" spans="1:29" ht="20.25" customHeight="1" x14ac:dyDescent="0.3">
      <c r="A156" s="191"/>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row>
    <row r="157" spans="1:29" ht="20.25" customHeight="1" x14ac:dyDescent="0.3">
      <c r="A157" s="191"/>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row>
    <row r="158" spans="1:29" ht="20.25" customHeight="1" x14ac:dyDescent="0.3">
      <c r="A158" s="191"/>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row>
    <row r="159" spans="1:29" ht="20.25" customHeight="1" x14ac:dyDescent="0.3">
      <c r="A159" s="191"/>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row>
    <row r="160" spans="1:29" ht="20.25" customHeight="1" x14ac:dyDescent="0.3">
      <c r="A160" s="191"/>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row>
    <row r="161" spans="1:29" ht="20.25" customHeight="1" x14ac:dyDescent="0.3">
      <c r="A161" s="191"/>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row>
    <row r="162" spans="1:29" ht="20.25" customHeight="1" x14ac:dyDescent="0.3">
      <c r="A162" s="191"/>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row>
    <row r="163" spans="1:29" ht="20.25" customHeight="1" x14ac:dyDescent="0.3">
      <c r="A163" s="191"/>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row>
    <row r="164" spans="1:29" ht="20.25" customHeight="1" x14ac:dyDescent="0.3">
      <c r="A164" s="191"/>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row>
    <row r="165" spans="1:29" ht="20.25" customHeight="1" x14ac:dyDescent="0.3">
      <c r="A165" s="191"/>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row>
    <row r="166" spans="1:29" ht="20.25" customHeight="1" x14ac:dyDescent="0.3">
      <c r="A166" s="191"/>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row>
    <row r="167" spans="1:29" ht="20.25" customHeight="1" x14ac:dyDescent="0.3">
      <c r="A167" s="191"/>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row>
    <row r="168" spans="1:29" ht="20.25" customHeight="1" x14ac:dyDescent="0.3">
      <c r="A168" s="191"/>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row>
    <row r="169" spans="1:29" ht="20.25" customHeight="1" x14ac:dyDescent="0.3">
      <c r="A169" s="191"/>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row>
    <row r="170" spans="1:29" ht="20.25" customHeight="1" x14ac:dyDescent="0.3">
      <c r="A170" s="191"/>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row>
    <row r="171" spans="1:29" ht="20.25" customHeight="1" x14ac:dyDescent="0.3">
      <c r="A171" s="191"/>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row>
    <row r="172" spans="1:29" ht="20.25" customHeight="1" x14ac:dyDescent="0.3">
      <c r="A172" s="191"/>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row>
    <row r="173" spans="1:29" ht="20.25" customHeight="1" x14ac:dyDescent="0.3">
      <c r="A173" s="191"/>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row>
    <row r="174" spans="1:29" ht="20.25" customHeight="1" x14ac:dyDescent="0.3">
      <c r="A174" s="191"/>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row>
    <row r="175" spans="1:29" ht="20.25" customHeight="1" x14ac:dyDescent="0.3">
      <c r="A175" s="191"/>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row>
    <row r="176" spans="1:29" ht="20.25" customHeight="1" x14ac:dyDescent="0.3">
      <c r="A176" s="191"/>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row>
    <row r="177" spans="1:29" ht="20.25" customHeight="1" x14ac:dyDescent="0.3">
      <c r="A177" s="191"/>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row>
    <row r="178" spans="1:29" ht="20.25" customHeight="1" x14ac:dyDescent="0.3">
      <c r="A178" s="191"/>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row>
    <row r="179" spans="1:29" ht="20.25" customHeight="1" x14ac:dyDescent="0.3">
      <c r="A179" s="191"/>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row>
    <row r="180" spans="1:29" ht="20.25" customHeight="1" x14ac:dyDescent="0.3">
      <c r="A180" s="191"/>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row>
    <row r="181" spans="1:29" ht="20.25" customHeight="1" x14ac:dyDescent="0.3">
      <c r="A181" s="191"/>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row>
    <row r="182" spans="1:29" ht="20.25" customHeight="1" x14ac:dyDescent="0.3">
      <c r="A182" s="191"/>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row>
    <row r="183" spans="1:29" ht="20.25" customHeight="1" x14ac:dyDescent="0.3">
      <c r="A183" s="191"/>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B183" s="68"/>
      <c r="AC183" s="68"/>
    </row>
    <row r="184" spans="1:29" ht="20.25" customHeight="1" x14ac:dyDescent="0.3">
      <c r="A184" s="191"/>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c r="AC184" s="68"/>
    </row>
    <row r="185" spans="1:29" ht="20.25" customHeight="1" x14ac:dyDescent="0.3">
      <c r="A185" s="191"/>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row>
    <row r="186" spans="1:29" ht="20.25" customHeight="1" x14ac:dyDescent="0.3">
      <c r="A186" s="191"/>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row>
    <row r="187" spans="1:29" ht="20.25" customHeight="1" x14ac:dyDescent="0.3">
      <c r="A187" s="191"/>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row>
    <row r="188" spans="1:29" ht="20.25" customHeight="1" x14ac:dyDescent="0.3">
      <c r="A188" s="191"/>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row>
    <row r="189" spans="1:29" ht="20.25" customHeight="1" x14ac:dyDescent="0.3">
      <c r="A189" s="191"/>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row>
    <row r="190" spans="1:29" ht="20.25" customHeight="1" x14ac:dyDescent="0.3">
      <c r="A190" s="191"/>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row>
    <row r="191" spans="1:29" ht="20.25" customHeight="1" x14ac:dyDescent="0.3">
      <c r="A191" s="191"/>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row>
    <row r="192" spans="1:29" ht="20.25" customHeight="1" x14ac:dyDescent="0.3">
      <c r="A192" s="191"/>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row>
    <row r="193" spans="1:29" ht="20.25" customHeight="1" x14ac:dyDescent="0.3">
      <c r="A193" s="191"/>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row>
    <row r="194" spans="1:29" ht="20.25" customHeight="1" x14ac:dyDescent="0.3">
      <c r="A194" s="191"/>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row>
    <row r="195" spans="1:29" ht="20.25" customHeight="1" x14ac:dyDescent="0.3">
      <c r="A195" s="191"/>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B195" s="68"/>
      <c r="AC195" s="68"/>
    </row>
    <row r="196" spans="1:29" ht="20.25" customHeight="1" x14ac:dyDescent="0.3">
      <c r="A196" s="191"/>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row>
    <row r="197" spans="1:29" ht="20.25" customHeight="1" x14ac:dyDescent="0.3">
      <c r="A197" s="191"/>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row>
    <row r="198" spans="1:29" ht="20.25" customHeight="1" x14ac:dyDescent="0.3">
      <c r="A198" s="191"/>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row>
    <row r="199" spans="1:29" ht="20.25" customHeight="1" x14ac:dyDescent="0.3">
      <c r="A199" s="191"/>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row>
    <row r="200" spans="1:29" ht="20.25" customHeight="1" x14ac:dyDescent="0.3">
      <c r="A200" s="191"/>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row>
    <row r="201" spans="1:29" ht="20.25" customHeight="1" x14ac:dyDescent="0.3">
      <c r="A201" s="191"/>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row>
    <row r="202" spans="1:29" ht="20.25" customHeight="1" x14ac:dyDescent="0.3">
      <c r="A202" s="191"/>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row>
    <row r="203" spans="1:29" ht="20.25" customHeight="1" x14ac:dyDescent="0.3">
      <c r="A203" s="191"/>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row>
    <row r="204" spans="1:29" ht="20.25" customHeight="1" x14ac:dyDescent="0.3">
      <c r="A204" s="191"/>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row>
    <row r="205" spans="1:29" ht="20.25" customHeight="1" x14ac:dyDescent="0.3">
      <c r="A205" s="191"/>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row>
    <row r="206" spans="1:29" ht="20.25" customHeight="1" x14ac:dyDescent="0.3">
      <c r="A206" s="191"/>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row>
    <row r="207" spans="1:29" ht="20.25" customHeight="1" x14ac:dyDescent="0.3">
      <c r="A207" s="191"/>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row>
    <row r="208" spans="1:29" ht="20.25" customHeight="1" x14ac:dyDescent="0.3">
      <c r="A208" s="191"/>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row>
    <row r="209" spans="1:29" ht="20.25" customHeight="1" x14ac:dyDescent="0.3">
      <c r="A209" s="191"/>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row>
    <row r="210" spans="1:29" ht="20.25" customHeight="1" x14ac:dyDescent="0.3">
      <c r="A210" s="191"/>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row>
    <row r="211" spans="1:29" ht="20.25" customHeight="1" x14ac:dyDescent="0.3">
      <c r="A211" s="191"/>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row>
    <row r="212" spans="1:29" ht="20.25" customHeight="1" x14ac:dyDescent="0.3">
      <c r="A212" s="191"/>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row>
    <row r="213" spans="1:29" ht="20.25" customHeight="1" x14ac:dyDescent="0.3">
      <c r="A213" s="191"/>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row>
    <row r="214" spans="1:29" ht="20.25" customHeight="1" x14ac:dyDescent="0.3">
      <c r="A214" s="191"/>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row>
    <row r="215" spans="1:29" ht="20.25" customHeight="1" x14ac:dyDescent="0.3">
      <c r="A215" s="191"/>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row>
    <row r="216" spans="1:29" ht="20.25" customHeight="1" x14ac:dyDescent="0.3">
      <c r="A216" s="191"/>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row>
    <row r="217" spans="1:29" ht="20.25" customHeight="1" x14ac:dyDescent="0.3">
      <c r="A217" s="191"/>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row>
    <row r="218" spans="1:29" ht="20.25" customHeight="1" x14ac:dyDescent="0.3">
      <c r="A218" s="191"/>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row>
    <row r="219" spans="1:29" ht="20.25" customHeight="1" x14ac:dyDescent="0.3">
      <c r="A219" s="191"/>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c r="AC219" s="68"/>
    </row>
    <row r="220" spans="1:29" ht="20.25" customHeight="1" x14ac:dyDescent="0.3">
      <c r="A220" s="191"/>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row>
    <row r="221" spans="1:29" ht="20.25" customHeight="1" x14ac:dyDescent="0.3">
      <c r="A221" s="191"/>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row>
    <row r="222" spans="1:29" ht="20.25" customHeight="1" x14ac:dyDescent="0.3">
      <c r="A222" s="191"/>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row>
    <row r="223" spans="1:29" ht="20.25" customHeight="1" x14ac:dyDescent="0.3">
      <c r="A223" s="191"/>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row>
    <row r="224" spans="1:29" ht="20.25" customHeight="1" x14ac:dyDescent="0.3">
      <c r="A224" s="191"/>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row>
    <row r="225" spans="1:29" ht="20.25" customHeight="1" x14ac:dyDescent="0.3">
      <c r="A225" s="191"/>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row>
    <row r="226" spans="1:29" ht="20.25" customHeight="1" x14ac:dyDescent="0.3">
      <c r="A226" s="191"/>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row>
    <row r="227" spans="1:29" ht="20.25" customHeight="1" x14ac:dyDescent="0.3">
      <c r="A227" s="191"/>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row>
    <row r="228" spans="1:29" ht="20.25" customHeight="1" x14ac:dyDescent="0.3">
      <c r="A228" s="191"/>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row>
    <row r="229" spans="1:29" ht="20.25" customHeight="1" x14ac:dyDescent="0.3">
      <c r="A229" s="191"/>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row>
    <row r="230" spans="1:29" ht="20.25" customHeight="1" x14ac:dyDescent="0.3">
      <c r="A230" s="191"/>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c r="AC230" s="68"/>
    </row>
    <row r="231" spans="1:29" ht="20.25" customHeight="1" x14ac:dyDescent="0.3">
      <c r="A231" s="191"/>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row>
    <row r="232" spans="1:29" ht="20.25" customHeight="1" x14ac:dyDescent="0.3">
      <c r="A232" s="191"/>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c r="AC232" s="68"/>
    </row>
    <row r="233" spans="1:29" ht="20.25" customHeight="1" x14ac:dyDescent="0.3">
      <c r="A233" s="191"/>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row>
    <row r="234" spans="1:29" ht="20.25" customHeight="1" x14ac:dyDescent="0.3">
      <c r="A234" s="191"/>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B234" s="68"/>
      <c r="AC234" s="68"/>
    </row>
    <row r="235" spans="1:29" ht="20.25" customHeight="1" x14ac:dyDescent="0.3">
      <c r="A235" s="191"/>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row>
    <row r="236" spans="1:29" ht="20.25" customHeight="1" x14ac:dyDescent="0.3">
      <c r="A236" s="191"/>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row>
    <row r="237" spans="1:29" ht="20.25" customHeight="1" x14ac:dyDescent="0.3">
      <c r="A237" s="191"/>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row>
    <row r="238" spans="1:29" ht="20.25" customHeight="1" x14ac:dyDescent="0.3">
      <c r="A238" s="191"/>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row>
    <row r="239" spans="1:29" ht="20.25" customHeight="1" x14ac:dyDescent="0.3">
      <c r="A239" s="191"/>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row>
    <row r="240" spans="1:29" ht="20.25" customHeight="1" x14ac:dyDescent="0.3">
      <c r="A240" s="191"/>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row>
    <row r="241" spans="1:29" ht="20.25" customHeight="1" x14ac:dyDescent="0.3">
      <c r="A241" s="191"/>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B241" s="68"/>
      <c r="AC241" s="68"/>
    </row>
    <row r="242" spans="1:29" ht="20.25" customHeight="1" x14ac:dyDescent="0.3">
      <c r="A242" s="191"/>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row>
    <row r="243" spans="1:29" ht="20.25" customHeight="1" x14ac:dyDescent="0.3">
      <c r="A243" s="191"/>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row>
    <row r="244" spans="1:29" ht="20.25" customHeight="1" x14ac:dyDescent="0.3">
      <c r="A244" s="191"/>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row>
    <row r="245" spans="1:29" ht="20.25" customHeight="1" x14ac:dyDescent="0.3">
      <c r="A245" s="191"/>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row>
    <row r="246" spans="1:29" ht="20.25" customHeight="1" x14ac:dyDescent="0.3">
      <c r="A246" s="191"/>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row>
    <row r="247" spans="1:29" ht="20.25" customHeight="1" x14ac:dyDescent="0.3">
      <c r="A247" s="191"/>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row>
    <row r="248" spans="1:29" ht="20.25" customHeight="1" x14ac:dyDescent="0.3">
      <c r="A248" s="191"/>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row>
    <row r="249" spans="1:29" ht="20.25" customHeight="1" x14ac:dyDescent="0.3">
      <c r="A249" s="191"/>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row>
    <row r="250" spans="1:29" ht="20.25" customHeight="1" x14ac:dyDescent="0.3">
      <c r="A250" s="191"/>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B250" s="68"/>
      <c r="AC250" s="68"/>
    </row>
    <row r="251" spans="1:29" ht="20.25" customHeight="1" x14ac:dyDescent="0.3">
      <c r="A251" s="191"/>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row>
    <row r="252" spans="1:29" ht="20.25" customHeight="1" x14ac:dyDescent="0.3">
      <c r="A252" s="191"/>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row>
    <row r="253" spans="1:29" ht="20.25" customHeight="1" x14ac:dyDescent="0.3">
      <c r="A253" s="191"/>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row>
    <row r="254" spans="1:29" ht="20.25" customHeight="1" x14ac:dyDescent="0.3">
      <c r="A254" s="191"/>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row>
    <row r="255" spans="1:29" ht="20.25" customHeight="1" x14ac:dyDescent="0.3">
      <c r="A255" s="191"/>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row>
    <row r="256" spans="1:29" ht="20.25" customHeight="1" x14ac:dyDescent="0.3">
      <c r="A256" s="191"/>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c r="AC256" s="68"/>
    </row>
    <row r="257" spans="1:29" ht="20.25" customHeight="1" x14ac:dyDescent="0.3">
      <c r="A257" s="191"/>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c r="AC257" s="68"/>
    </row>
    <row r="258" spans="1:29" ht="20.25" customHeight="1" x14ac:dyDescent="0.3">
      <c r="A258" s="191"/>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c r="AA258" s="68"/>
      <c r="AB258" s="68"/>
      <c r="AC258" s="68"/>
    </row>
    <row r="259" spans="1:29" ht="20.25" customHeight="1" x14ac:dyDescent="0.3">
      <c r="A259" s="191"/>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c r="AC259" s="68"/>
    </row>
    <row r="260" spans="1:29" ht="20.25" customHeight="1" x14ac:dyDescent="0.3">
      <c r="A260" s="191"/>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c r="AC260" s="68"/>
    </row>
    <row r="261" spans="1:29" ht="20.25" customHeight="1" x14ac:dyDescent="0.3">
      <c r="A261" s="191"/>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c r="AC261" s="68"/>
    </row>
    <row r="262" spans="1:29" ht="20.25" customHeight="1" x14ac:dyDescent="0.3">
      <c r="A262" s="191"/>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c r="AC262" s="68"/>
    </row>
    <row r="263" spans="1:29" ht="20.25" customHeight="1" x14ac:dyDescent="0.3">
      <c r="A263" s="191"/>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c r="AC263" s="68"/>
    </row>
    <row r="264" spans="1:29" ht="20.25" customHeight="1" x14ac:dyDescent="0.3">
      <c r="A264" s="191"/>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c r="AC264" s="68"/>
    </row>
    <row r="265" spans="1:29" ht="20.25" customHeight="1" x14ac:dyDescent="0.3">
      <c r="A265" s="191"/>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c r="AC265" s="68"/>
    </row>
    <row r="266" spans="1:29" ht="20.25" customHeight="1" x14ac:dyDescent="0.3">
      <c r="A266" s="191"/>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c r="AC266" s="68"/>
    </row>
    <row r="267" spans="1:29" ht="20.25" customHeight="1" x14ac:dyDescent="0.3">
      <c r="A267" s="191"/>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c r="AC267" s="68"/>
    </row>
    <row r="268" spans="1:29" ht="20.25" customHeight="1" x14ac:dyDescent="0.3">
      <c r="A268" s="191"/>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c r="AC268" s="68"/>
    </row>
    <row r="269" spans="1:29" ht="20.25" customHeight="1" x14ac:dyDescent="0.3">
      <c r="A269" s="191"/>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c r="AC269" s="68"/>
    </row>
    <row r="270" spans="1:29" ht="20.25" customHeight="1" x14ac:dyDescent="0.3">
      <c r="A270" s="191"/>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c r="AC270" s="68"/>
    </row>
    <row r="271" spans="1:29" ht="20.25" customHeight="1" x14ac:dyDescent="0.3">
      <c r="A271" s="191"/>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c r="AC271" s="68"/>
    </row>
    <row r="272" spans="1:29" ht="20.25" customHeight="1" x14ac:dyDescent="0.3">
      <c r="A272" s="191"/>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c r="AC272" s="68"/>
    </row>
    <row r="273" spans="1:29" ht="20.25" customHeight="1" x14ac:dyDescent="0.3">
      <c r="A273" s="191"/>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c r="AC273" s="68"/>
    </row>
    <row r="274" spans="1:29" ht="20.25" customHeight="1" x14ac:dyDescent="0.3">
      <c r="A274" s="191"/>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c r="AC274" s="68"/>
    </row>
    <row r="275" spans="1:29" ht="20.25" customHeight="1" x14ac:dyDescent="0.3">
      <c r="A275" s="191"/>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c r="AC275" s="68"/>
    </row>
    <row r="276" spans="1:29" ht="20.25" customHeight="1" x14ac:dyDescent="0.3">
      <c r="A276" s="191"/>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c r="AC276" s="68"/>
    </row>
    <row r="277" spans="1:29" ht="20.25" customHeight="1" x14ac:dyDescent="0.3">
      <c r="A277" s="191"/>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c r="AC277" s="68"/>
    </row>
    <row r="278" spans="1:29" ht="20.25" customHeight="1" x14ac:dyDescent="0.3">
      <c r="A278" s="191"/>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c r="AA278" s="68"/>
      <c r="AB278" s="68"/>
      <c r="AC278" s="68"/>
    </row>
    <row r="279" spans="1:29" ht="20.25" customHeight="1" x14ac:dyDescent="0.3">
      <c r="A279" s="191"/>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B279" s="68"/>
      <c r="AC279" s="68"/>
    </row>
    <row r="280" spans="1:29" ht="20.25" customHeight="1" x14ac:dyDescent="0.3">
      <c r="A280" s="191"/>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c r="AC280" s="68"/>
    </row>
    <row r="281" spans="1:29" ht="20.25" customHeight="1" x14ac:dyDescent="0.3">
      <c r="A281" s="191"/>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c r="AC281" s="68"/>
    </row>
    <row r="282" spans="1:29" ht="20.25" customHeight="1" x14ac:dyDescent="0.3">
      <c r="A282" s="191"/>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c r="AC282" s="68"/>
    </row>
    <row r="283" spans="1:29" ht="20.25" customHeight="1" x14ac:dyDescent="0.3">
      <c r="A283" s="191"/>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c r="AC283" s="68"/>
    </row>
    <row r="284" spans="1:29" ht="20.25" customHeight="1" x14ac:dyDescent="0.3">
      <c r="A284" s="191"/>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c r="AC284" s="68"/>
    </row>
    <row r="285" spans="1:29" ht="20.25" customHeight="1" x14ac:dyDescent="0.3">
      <c r="A285" s="191"/>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c r="AC285" s="68"/>
    </row>
    <row r="286" spans="1:29" ht="20.25" customHeight="1" x14ac:dyDescent="0.3">
      <c r="A286" s="191"/>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c r="AA286" s="68"/>
      <c r="AB286" s="68"/>
      <c r="AC286" s="68"/>
    </row>
    <row r="287" spans="1:29" ht="20.25" customHeight="1" x14ac:dyDescent="0.3">
      <c r="A287" s="191"/>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c r="AA287" s="68"/>
      <c r="AB287" s="68"/>
      <c r="AC287" s="68"/>
    </row>
    <row r="288" spans="1:29" ht="20.25" customHeight="1" x14ac:dyDescent="0.3">
      <c r="A288" s="191"/>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c r="AC288" s="68"/>
    </row>
    <row r="289" spans="1:29" ht="20.25" customHeight="1" x14ac:dyDescent="0.3">
      <c r="A289" s="191"/>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c r="AC289" s="68"/>
    </row>
    <row r="290" spans="1:29" ht="20.25" customHeight="1" x14ac:dyDescent="0.3">
      <c r="A290" s="191"/>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c r="AA290" s="68"/>
      <c r="AB290" s="68"/>
      <c r="AC290" s="68"/>
    </row>
    <row r="291" spans="1:29" ht="20.25" customHeight="1" x14ac:dyDescent="0.3">
      <c r="A291" s="191"/>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c r="AC291" s="68"/>
    </row>
    <row r="292" spans="1:29" ht="20.25" customHeight="1" x14ac:dyDescent="0.3">
      <c r="A292" s="191"/>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c r="AC292" s="68"/>
    </row>
    <row r="293" spans="1:29" ht="20.25" customHeight="1" x14ac:dyDescent="0.3">
      <c r="A293" s="191"/>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B293" s="68"/>
      <c r="AC293" s="68"/>
    </row>
    <row r="294" spans="1:29" ht="20.25" customHeight="1" x14ac:dyDescent="0.3">
      <c r="A294" s="191"/>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c r="AC294" s="68"/>
    </row>
    <row r="295" spans="1:29" ht="20.25" customHeight="1" x14ac:dyDescent="0.3">
      <c r="A295" s="191"/>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c r="AC295" s="68"/>
    </row>
    <row r="296" spans="1:29" ht="20.25" customHeight="1" x14ac:dyDescent="0.3">
      <c r="A296" s="191"/>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row>
    <row r="297" spans="1:29" ht="20.25" customHeight="1" x14ac:dyDescent="0.3">
      <c r="A297" s="191"/>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c r="AC297" s="68"/>
    </row>
    <row r="298" spans="1:29" ht="20.25" customHeight="1" x14ac:dyDescent="0.3">
      <c r="A298" s="191"/>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c r="AA298" s="68"/>
      <c r="AB298" s="68"/>
      <c r="AC298" s="68"/>
    </row>
    <row r="299" spans="1:29" ht="20.25" customHeight="1" x14ac:dyDescent="0.3">
      <c r="A299" s="191"/>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c r="AC299" s="68"/>
    </row>
    <row r="300" spans="1:29" ht="20.25" customHeight="1" x14ac:dyDescent="0.3">
      <c r="A300" s="191"/>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row>
    <row r="301" spans="1:29" ht="20.25" customHeight="1" x14ac:dyDescent="0.3">
      <c r="A301" s="191"/>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c r="AA301" s="68"/>
      <c r="AB301" s="68"/>
      <c r="AC301" s="68"/>
    </row>
    <row r="302" spans="1:29" ht="20.25" customHeight="1" x14ac:dyDescent="0.3">
      <c r="A302" s="191"/>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c r="AC302" s="68"/>
    </row>
    <row r="303" spans="1:29" ht="20.25" customHeight="1" x14ac:dyDescent="0.3">
      <c r="A303" s="191"/>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c r="AC303" s="68"/>
    </row>
    <row r="304" spans="1:29" ht="20.25" customHeight="1" x14ac:dyDescent="0.3">
      <c r="A304" s="191"/>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row>
    <row r="305" spans="1:29" ht="20.25" customHeight="1" x14ac:dyDescent="0.3">
      <c r="A305" s="191"/>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row>
    <row r="306" spans="1:29" ht="20.25" customHeight="1" x14ac:dyDescent="0.3">
      <c r="A306" s="191"/>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row>
    <row r="307" spans="1:29" ht="20.25" customHeight="1" x14ac:dyDescent="0.3">
      <c r="A307" s="191"/>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row>
    <row r="308" spans="1:29" ht="20.25" customHeight="1" x14ac:dyDescent="0.3">
      <c r="A308" s="191"/>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row>
    <row r="309" spans="1:29" ht="20.25" customHeight="1" x14ac:dyDescent="0.3">
      <c r="A309" s="191"/>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row>
    <row r="310" spans="1:29" ht="20.25" customHeight="1" x14ac:dyDescent="0.3">
      <c r="A310" s="191"/>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c r="AC310" s="68"/>
    </row>
    <row r="311" spans="1:29" ht="20.25" customHeight="1" x14ac:dyDescent="0.3">
      <c r="A311" s="191"/>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c r="AC311" s="68"/>
    </row>
    <row r="312" spans="1:29" ht="20.25" customHeight="1" x14ac:dyDescent="0.3">
      <c r="A312" s="191"/>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c r="AC312" s="68"/>
    </row>
    <row r="313" spans="1:29" ht="20.25" customHeight="1" x14ac:dyDescent="0.3">
      <c r="A313" s="191"/>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c r="AA313" s="68"/>
      <c r="AB313" s="68"/>
      <c r="AC313" s="68"/>
    </row>
    <row r="314" spans="1:29" ht="20.25" customHeight="1" x14ac:dyDescent="0.3">
      <c r="A314" s="191"/>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c r="AC314" s="68"/>
    </row>
    <row r="315" spans="1:29" ht="20.25" customHeight="1" x14ac:dyDescent="0.3">
      <c r="A315" s="191"/>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row>
    <row r="316" spans="1:29" ht="20.25" customHeight="1" x14ac:dyDescent="0.3">
      <c r="A316" s="191"/>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c r="AC316" s="68"/>
    </row>
    <row r="317" spans="1:29" ht="20.25" customHeight="1" x14ac:dyDescent="0.3">
      <c r="A317" s="191"/>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c r="AC317" s="68"/>
    </row>
    <row r="318" spans="1:29" ht="20.25" customHeight="1" x14ac:dyDescent="0.3">
      <c r="A318" s="191"/>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c r="AC318" s="68"/>
    </row>
    <row r="319" spans="1:29" ht="20.25" customHeight="1" x14ac:dyDescent="0.3">
      <c r="A319" s="191"/>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row>
    <row r="320" spans="1:29" ht="20.25" customHeight="1" x14ac:dyDescent="0.3">
      <c r="A320" s="191"/>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c r="AC320" s="68"/>
    </row>
    <row r="321" spans="1:29" ht="20.25" customHeight="1" x14ac:dyDescent="0.3">
      <c r="A321" s="191"/>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c r="AC321" s="68"/>
    </row>
    <row r="322" spans="1:29" ht="20.25" customHeight="1" x14ac:dyDescent="0.3">
      <c r="A322" s="191"/>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row>
    <row r="323" spans="1:29" ht="20.25" customHeight="1" x14ac:dyDescent="0.3">
      <c r="A323" s="191"/>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c r="AC323" s="68"/>
    </row>
    <row r="324" spans="1:29" ht="20.25" customHeight="1" x14ac:dyDescent="0.3">
      <c r="A324" s="191"/>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row>
    <row r="325" spans="1:29" ht="20.25" customHeight="1" x14ac:dyDescent="0.3">
      <c r="A325" s="191"/>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c r="AC325" s="68"/>
    </row>
    <row r="326" spans="1:29" ht="20.25" customHeight="1" x14ac:dyDescent="0.3">
      <c r="A326" s="191"/>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c r="AC326" s="68"/>
    </row>
    <row r="327" spans="1:29" ht="20.25" customHeight="1" x14ac:dyDescent="0.3">
      <c r="A327" s="191"/>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row>
    <row r="328" spans="1:29" ht="20.25" customHeight="1" x14ac:dyDescent="0.3">
      <c r="A328" s="191"/>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row>
    <row r="329" spans="1:29" ht="20.25" customHeight="1" x14ac:dyDescent="0.3">
      <c r="A329" s="191"/>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row>
    <row r="330" spans="1:29" ht="20.25" customHeight="1" x14ac:dyDescent="0.3">
      <c r="A330" s="191"/>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c r="AC330" s="68"/>
    </row>
    <row r="331" spans="1:29" ht="20.25" customHeight="1" x14ac:dyDescent="0.3">
      <c r="A331" s="191"/>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c r="AA331" s="68"/>
      <c r="AB331" s="68"/>
      <c r="AC331" s="68"/>
    </row>
    <row r="332" spans="1:29" ht="20.25" customHeight="1" x14ac:dyDescent="0.3">
      <c r="A332" s="191"/>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c r="AC332" s="68"/>
    </row>
    <row r="333" spans="1:29" ht="20.25" customHeight="1" x14ac:dyDescent="0.3">
      <c r="A333" s="191"/>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c r="AC333" s="68"/>
    </row>
    <row r="334" spans="1:29" ht="20.25" customHeight="1" x14ac:dyDescent="0.3">
      <c r="A334" s="191"/>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c r="AC334" s="68"/>
    </row>
    <row r="335" spans="1:29" ht="20.25" customHeight="1" x14ac:dyDescent="0.3">
      <c r="A335" s="191"/>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c r="AC335" s="68"/>
    </row>
    <row r="336" spans="1:29" ht="20.25" customHeight="1" x14ac:dyDescent="0.3">
      <c r="A336" s="191"/>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c r="AC336" s="68"/>
    </row>
    <row r="337" spans="1:29" ht="20.25" customHeight="1" x14ac:dyDescent="0.3">
      <c r="A337" s="191"/>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c r="AC337" s="68"/>
    </row>
    <row r="338" spans="1:29" ht="20.25" customHeight="1" x14ac:dyDescent="0.3">
      <c r="A338" s="191"/>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c r="AC338" s="68"/>
    </row>
    <row r="339" spans="1:29" ht="20.25" customHeight="1" x14ac:dyDescent="0.3">
      <c r="A339" s="191"/>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c r="AC339" s="68"/>
    </row>
    <row r="340" spans="1:29" ht="20.25" customHeight="1" x14ac:dyDescent="0.3">
      <c r="A340" s="191"/>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c r="AC340" s="68"/>
    </row>
    <row r="341" spans="1:29" ht="20.25" customHeight="1" x14ac:dyDescent="0.3">
      <c r="A341" s="191"/>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c r="AC341" s="68"/>
    </row>
    <row r="342" spans="1:29" ht="20.25" customHeight="1" x14ac:dyDescent="0.3">
      <c r="A342" s="191"/>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c r="AC342" s="68"/>
    </row>
    <row r="343" spans="1:29" ht="20.25" customHeight="1" x14ac:dyDescent="0.3">
      <c r="A343" s="191"/>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c r="AC343" s="68"/>
    </row>
    <row r="344" spans="1:29" ht="20.25" customHeight="1" x14ac:dyDescent="0.3">
      <c r="A344" s="191"/>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c r="AC344" s="68"/>
    </row>
    <row r="345" spans="1:29" ht="20.25" customHeight="1" x14ac:dyDescent="0.3">
      <c r="A345" s="191"/>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c r="AC345" s="68"/>
    </row>
    <row r="346" spans="1:29" ht="20.25" customHeight="1" x14ac:dyDescent="0.3">
      <c r="A346" s="191"/>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c r="AC346" s="68"/>
    </row>
    <row r="347" spans="1:29" ht="20.25" customHeight="1" x14ac:dyDescent="0.3">
      <c r="A347" s="191"/>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c r="AC347" s="68"/>
    </row>
    <row r="348" spans="1:29" ht="20.25" customHeight="1" x14ac:dyDescent="0.3">
      <c r="A348" s="191"/>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c r="AC348" s="68"/>
    </row>
    <row r="349" spans="1:29" ht="20.25" customHeight="1" x14ac:dyDescent="0.3">
      <c r="A349" s="191"/>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c r="AA349" s="68"/>
      <c r="AB349" s="68"/>
      <c r="AC349" s="68"/>
    </row>
    <row r="350" spans="1:29" ht="20.25" customHeight="1" x14ac:dyDescent="0.3">
      <c r="A350" s="191"/>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c r="AC350" s="68"/>
    </row>
    <row r="351" spans="1:29" ht="20.25" customHeight="1" x14ac:dyDescent="0.3">
      <c r="A351" s="191"/>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c r="AC351" s="68"/>
    </row>
    <row r="352" spans="1:29" ht="20.25" customHeight="1" x14ac:dyDescent="0.3">
      <c r="A352" s="191"/>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B352" s="68"/>
      <c r="AC352" s="68"/>
    </row>
    <row r="353" spans="1:29" ht="20.25" customHeight="1" x14ac:dyDescent="0.3">
      <c r="A353" s="191"/>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c r="AC353" s="68"/>
    </row>
    <row r="354" spans="1:29" ht="20.25" customHeight="1" x14ac:dyDescent="0.3">
      <c r="A354" s="191"/>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B354" s="68"/>
      <c r="AC354" s="68"/>
    </row>
    <row r="355" spans="1:29" ht="20.25" customHeight="1" x14ac:dyDescent="0.3">
      <c r="A355" s="191"/>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B355" s="68"/>
      <c r="AC355" s="68"/>
    </row>
    <row r="356" spans="1:29" ht="20.25" customHeight="1" x14ac:dyDescent="0.3">
      <c r="A356" s="191"/>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c r="AC356" s="68"/>
    </row>
    <row r="357" spans="1:29" ht="20.25" customHeight="1" x14ac:dyDescent="0.3">
      <c r="A357" s="191"/>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c r="AC357" s="68"/>
    </row>
    <row r="358" spans="1:29" ht="20.25" customHeight="1" x14ac:dyDescent="0.3">
      <c r="A358" s="191"/>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B358" s="68"/>
      <c r="AC358" s="68"/>
    </row>
    <row r="359" spans="1:29" ht="20.25" customHeight="1" x14ac:dyDescent="0.3">
      <c r="A359" s="191"/>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c r="AA359" s="68"/>
      <c r="AB359" s="68"/>
      <c r="AC359" s="68"/>
    </row>
    <row r="360" spans="1:29" ht="20.25" customHeight="1" x14ac:dyDescent="0.3">
      <c r="A360" s="191"/>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c r="AC360" s="68"/>
    </row>
    <row r="361" spans="1:29" ht="20.25" customHeight="1" x14ac:dyDescent="0.3">
      <c r="A361" s="191"/>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c r="AC361" s="68"/>
    </row>
    <row r="362" spans="1:29" ht="20.25" customHeight="1" x14ac:dyDescent="0.3">
      <c r="A362" s="191"/>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c r="AC362" s="68"/>
    </row>
    <row r="363" spans="1:29" ht="20.25" customHeight="1" x14ac:dyDescent="0.3">
      <c r="A363" s="191"/>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c r="AC363" s="68"/>
    </row>
    <row r="364" spans="1:29" ht="20.25" customHeight="1" x14ac:dyDescent="0.3">
      <c r="A364" s="191"/>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c r="AC364" s="68"/>
    </row>
    <row r="365" spans="1:29" ht="20.25" customHeight="1" x14ac:dyDescent="0.3">
      <c r="A365" s="191"/>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c r="AC365" s="68"/>
    </row>
    <row r="366" spans="1:29" ht="20.25" customHeight="1" x14ac:dyDescent="0.3">
      <c r="A366" s="191"/>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row>
    <row r="367" spans="1:29" ht="20.25" customHeight="1" x14ac:dyDescent="0.3">
      <c r="A367" s="191"/>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c r="AC367" s="68"/>
    </row>
    <row r="368" spans="1:29" ht="20.25" customHeight="1" x14ac:dyDescent="0.3">
      <c r="A368" s="191"/>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c r="AC368" s="68"/>
    </row>
    <row r="369" spans="1:29" ht="20.25" customHeight="1" x14ac:dyDescent="0.3">
      <c r="A369" s="191"/>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c r="AC369" s="68"/>
    </row>
    <row r="370" spans="1:29" ht="20.25" customHeight="1" x14ac:dyDescent="0.3">
      <c r="A370" s="191"/>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c r="AC370" s="68"/>
    </row>
    <row r="371" spans="1:29" ht="20.25" customHeight="1" x14ac:dyDescent="0.3">
      <c r="A371" s="191"/>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c r="AA371" s="68"/>
      <c r="AB371" s="68"/>
      <c r="AC371" s="68"/>
    </row>
    <row r="372" spans="1:29" ht="20.25" customHeight="1" x14ac:dyDescent="0.3">
      <c r="A372" s="191"/>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c r="AC372" s="68"/>
    </row>
    <row r="373" spans="1:29" ht="20.25" customHeight="1" x14ac:dyDescent="0.3">
      <c r="A373" s="191"/>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c r="AC373" s="68"/>
    </row>
    <row r="374" spans="1:29" ht="20.25" customHeight="1" x14ac:dyDescent="0.3">
      <c r="A374" s="191"/>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c r="AC374" s="68"/>
    </row>
    <row r="375" spans="1:29" ht="20.25" customHeight="1" x14ac:dyDescent="0.3">
      <c r="A375" s="191"/>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B375" s="68"/>
      <c r="AC375" s="68"/>
    </row>
    <row r="376" spans="1:29" ht="20.25" customHeight="1" x14ac:dyDescent="0.3">
      <c r="A376" s="191"/>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c r="AC376" s="68"/>
    </row>
    <row r="377" spans="1:29" ht="20.25" customHeight="1" x14ac:dyDescent="0.3">
      <c r="A377" s="191"/>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c r="AC377" s="68"/>
    </row>
    <row r="378" spans="1:29" ht="20.25" customHeight="1" x14ac:dyDescent="0.3">
      <c r="A378" s="191"/>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c r="AC378" s="68"/>
    </row>
    <row r="379" spans="1:29" ht="20.25" customHeight="1" x14ac:dyDescent="0.3">
      <c r="A379" s="191"/>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c r="AC379" s="68"/>
    </row>
    <row r="380" spans="1:29" ht="20.25" customHeight="1" x14ac:dyDescent="0.3">
      <c r="A380" s="191"/>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c r="AC380" s="68"/>
    </row>
    <row r="381" spans="1:29" ht="20.25" customHeight="1" x14ac:dyDescent="0.3">
      <c r="A381" s="191"/>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c r="AC381" s="68"/>
    </row>
    <row r="382" spans="1:29" ht="20.25" customHeight="1" x14ac:dyDescent="0.3">
      <c r="A382" s="191"/>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c r="AC382" s="68"/>
    </row>
    <row r="383" spans="1:29" ht="20.25" customHeight="1" x14ac:dyDescent="0.3">
      <c r="A383" s="191"/>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c r="AC383" s="68"/>
    </row>
    <row r="384" spans="1:29" ht="20.25" customHeight="1" x14ac:dyDescent="0.3">
      <c r="A384" s="191"/>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c r="AC384" s="68"/>
    </row>
    <row r="385" spans="1:29" ht="20.25" customHeight="1" x14ac:dyDescent="0.3">
      <c r="A385" s="191"/>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c r="AC385" s="68"/>
    </row>
    <row r="386" spans="1:29" ht="20.25" customHeight="1" x14ac:dyDescent="0.3">
      <c r="A386" s="191"/>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c r="AC386" s="68"/>
    </row>
    <row r="387" spans="1:29" ht="20.25" customHeight="1" x14ac:dyDescent="0.3">
      <c r="A387" s="191"/>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c r="AC387" s="68"/>
    </row>
    <row r="388" spans="1:29" ht="20.25" customHeight="1" x14ac:dyDescent="0.3">
      <c r="A388" s="191"/>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c r="AC388" s="68"/>
    </row>
    <row r="389" spans="1:29" ht="20.25" customHeight="1" x14ac:dyDescent="0.3">
      <c r="A389" s="191"/>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c r="AC389" s="68"/>
    </row>
    <row r="390" spans="1:29" ht="20.25" customHeight="1" x14ac:dyDescent="0.3">
      <c r="A390" s="191"/>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c r="AC390" s="68"/>
    </row>
    <row r="391" spans="1:29" ht="20.25" customHeight="1" x14ac:dyDescent="0.3">
      <c r="A391" s="191"/>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c r="AC391" s="68"/>
    </row>
    <row r="392" spans="1:29" ht="20.25" customHeight="1" x14ac:dyDescent="0.3">
      <c r="A392" s="191"/>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c r="AC392" s="68"/>
    </row>
    <row r="393" spans="1:29" ht="20.25" customHeight="1" x14ac:dyDescent="0.3">
      <c r="A393" s="191"/>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c r="AC393" s="68"/>
    </row>
    <row r="394" spans="1:29" ht="20.25" customHeight="1" x14ac:dyDescent="0.3">
      <c r="A394" s="191"/>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c r="AC394" s="68"/>
    </row>
    <row r="395" spans="1:29" ht="20.25" customHeight="1" x14ac:dyDescent="0.3">
      <c r="A395" s="191"/>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c r="AC395" s="68"/>
    </row>
    <row r="396" spans="1:29" ht="20.25" customHeight="1" x14ac:dyDescent="0.3">
      <c r="A396" s="191"/>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c r="AC396" s="68"/>
    </row>
    <row r="397" spans="1:29" ht="20.25" customHeight="1" x14ac:dyDescent="0.3">
      <c r="A397" s="191"/>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c r="AC397" s="68"/>
    </row>
    <row r="398" spans="1:29" ht="20.25" customHeight="1" x14ac:dyDescent="0.3">
      <c r="A398" s="191"/>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c r="AC398" s="68"/>
    </row>
    <row r="399" spans="1:29" ht="20.25" customHeight="1" x14ac:dyDescent="0.3">
      <c r="A399" s="191"/>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c r="AC399" s="68"/>
    </row>
    <row r="400" spans="1:29" ht="20.25" customHeight="1" x14ac:dyDescent="0.3">
      <c r="A400" s="191"/>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c r="AC400" s="68"/>
    </row>
    <row r="401" spans="1:29" ht="20.25" customHeight="1" x14ac:dyDescent="0.3">
      <c r="A401" s="191"/>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c r="AC401" s="68"/>
    </row>
    <row r="402" spans="1:29" ht="20.25" customHeight="1" x14ac:dyDescent="0.3">
      <c r="A402" s="191"/>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c r="AC402" s="68"/>
    </row>
    <row r="403" spans="1:29" ht="20.25" customHeight="1" x14ac:dyDescent="0.3">
      <c r="A403" s="191"/>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c r="AC403" s="68"/>
    </row>
    <row r="404" spans="1:29" ht="20.25" customHeight="1" x14ac:dyDescent="0.3">
      <c r="A404" s="191"/>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c r="AC404" s="68"/>
    </row>
    <row r="405" spans="1:29" ht="20.25" customHeight="1" x14ac:dyDescent="0.3">
      <c r="A405" s="191"/>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c r="AC405" s="68"/>
    </row>
    <row r="406" spans="1:29" ht="20.25" customHeight="1" x14ac:dyDescent="0.3">
      <c r="A406" s="191"/>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c r="AC406" s="68"/>
    </row>
    <row r="407" spans="1:29" ht="20.25" customHeight="1" x14ac:dyDescent="0.3">
      <c r="A407" s="191"/>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c r="AC407" s="68"/>
    </row>
    <row r="408" spans="1:29" ht="20.25" customHeight="1" x14ac:dyDescent="0.3">
      <c r="A408" s="191"/>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c r="AC408" s="68"/>
    </row>
    <row r="409" spans="1:29" ht="20.25" customHeight="1" x14ac:dyDescent="0.3">
      <c r="A409" s="191"/>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c r="AC409" s="68"/>
    </row>
    <row r="410" spans="1:29" ht="20.25" customHeight="1" x14ac:dyDescent="0.3">
      <c r="A410" s="191"/>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c r="AC410" s="68"/>
    </row>
    <row r="411" spans="1:29" ht="20.25" customHeight="1" x14ac:dyDescent="0.3">
      <c r="A411" s="191"/>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c r="AC411" s="68"/>
    </row>
    <row r="412" spans="1:29" ht="20.25" customHeight="1" x14ac:dyDescent="0.3">
      <c r="A412" s="191"/>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c r="AC412" s="68"/>
    </row>
    <row r="413" spans="1:29" ht="20.25" customHeight="1" x14ac:dyDescent="0.3">
      <c r="A413" s="191"/>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c r="AC413" s="68"/>
    </row>
    <row r="414" spans="1:29" ht="20.25" customHeight="1" x14ac:dyDescent="0.3">
      <c r="A414" s="191"/>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c r="AC414" s="68"/>
    </row>
    <row r="415" spans="1:29" ht="20.25" customHeight="1" x14ac:dyDescent="0.3">
      <c r="A415" s="191"/>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c r="AA415" s="68"/>
      <c r="AB415" s="68"/>
      <c r="AC415" s="68"/>
    </row>
    <row r="416" spans="1:29" ht="20.25" customHeight="1" x14ac:dyDescent="0.3">
      <c r="A416" s="191"/>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B416" s="68"/>
      <c r="AC416" s="68"/>
    </row>
    <row r="417" spans="1:29" ht="20.25" customHeight="1" x14ac:dyDescent="0.3">
      <c r="A417" s="191"/>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B417" s="68"/>
      <c r="AC417" s="68"/>
    </row>
    <row r="418" spans="1:29" ht="20.25" customHeight="1" x14ac:dyDescent="0.3">
      <c r="A418" s="191"/>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B418" s="68"/>
      <c r="AC418" s="68"/>
    </row>
    <row r="419" spans="1:29" ht="20.25" customHeight="1" x14ac:dyDescent="0.3">
      <c r="A419" s="191"/>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B419" s="68"/>
      <c r="AC419" s="68"/>
    </row>
    <row r="420" spans="1:29" ht="20.25" customHeight="1" x14ac:dyDescent="0.3">
      <c r="A420" s="191"/>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B420" s="68"/>
      <c r="AC420" s="68"/>
    </row>
    <row r="421" spans="1:29" ht="20.25" customHeight="1" x14ac:dyDescent="0.3">
      <c r="A421" s="191"/>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B421" s="68"/>
      <c r="AC421" s="68"/>
    </row>
    <row r="422" spans="1:29" ht="20.25" customHeight="1" x14ac:dyDescent="0.3">
      <c r="A422" s="191"/>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B422" s="68"/>
      <c r="AC422" s="68"/>
    </row>
    <row r="423" spans="1:29" ht="20.25" customHeight="1" x14ac:dyDescent="0.3">
      <c r="A423" s="191"/>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B423" s="68"/>
      <c r="AC423" s="68"/>
    </row>
    <row r="424" spans="1:29" ht="20.25" customHeight="1" x14ac:dyDescent="0.3">
      <c r="A424" s="191"/>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B424" s="68"/>
      <c r="AC424" s="68"/>
    </row>
    <row r="425" spans="1:29" ht="20.25" customHeight="1" x14ac:dyDescent="0.3">
      <c r="A425" s="191"/>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c r="AA425" s="68"/>
      <c r="AB425" s="68"/>
      <c r="AC425" s="68"/>
    </row>
    <row r="426" spans="1:29" ht="20.25" customHeight="1" x14ac:dyDescent="0.3">
      <c r="A426" s="191"/>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c r="AC426" s="68"/>
    </row>
    <row r="427" spans="1:29" ht="20.25" customHeight="1" x14ac:dyDescent="0.3">
      <c r="A427" s="191"/>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c r="AC427" s="68"/>
    </row>
    <row r="428" spans="1:29" ht="20.25" customHeight="1" x14ac:dyDescent="0.3">
      <c r="A428" s="191"/>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B428" s="68"/>
      <c r="AC428" s="68"/>
    </row>
    <row r="429" spans="1:29" ht="20.25" customHeight="1" x14ac:dyDescent="0.3">
      <c r="A429" s="191"/>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B429" s="68"/>
      <c r="AC429" s="68"/>
    </row>
    <row r="430" spans="1:29" ht="20.25" customHeight="1" x14ac:dyDescent="0.3">
      <c r="A430" s="191"/>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B430" s="68"/>
      <c r="AC430" s="68"/>
    </row>
    <row r="431" spans="1:29" ht="20.25" customHeight="1" x14ac:dyDescent="0.3">
      <c r="A431" s="191"/>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c r="AC431" s="68"/>
    </row>
    <row r="432" spans="1:29" ht="20.25" customHeight="1" x14ac:dyDescent="0.3">
      <c r="A432" s="191"/>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c r="AC432" s="68"/>
    </row>
    <row r="433" spans="1:29" ht="20.25" customHeight="1" x14ac:dyDescent="0.3">
      <c r="A433" s="191"/>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c r="AA433" s="68"/>
      <c r="AB433" s="68"/>
      <c r="AC433" s="68"/>
    </row>
    <row r="434" spans="1:29" ht="20.25" customHeight="1" x14ac:dyDescent="0.3">
      <c r="A434" s="191"/>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c r="AC434" s="68"/>
    </row>
    <row r="435" spans="1:29" ht="20.25" customHeight="1" x14ac:dyDescent="0.3">
      <c r="A435" s="191"/>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c r="AC435" s="68"/>
    </row>
    <row r="436" spans="1:29" ht="20.25" customHeight="1" x14ac:dyDescent="0.3">
      <c r="A436" s="191"/>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c r="AC436" s="68"/>
    </row>
    <row r="437" spans="1:29" ht="20.25" customHeight="1" x14ac:dyDescent="0.3">
      <c r="A437" s="191"/>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c r="AC437" s="68"/>
    </row>
    <row r="438" spans="1:29" ht="20.25" customHeight="1" x14ac:dyDescent="0.3">
      <c r="A438" s="191"/>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c r="AC438" s="68"/>
    </row>
    <row r="439" spans="1:29" ht="20.25" customHeight="1" x14ac:dyDescent="0.3">
      <c r="A439" s="191"/>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c r="AC439" s="68"/>
    </row>
    <row r="440" spans="1:29" ht="20.25" customHeight="1" x14ac:dyDescent="0.3">
      <c r="A440" s="191"/>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c r="AC440" s="68"/>
    </row>
    <row r="441" spans="1:29" ht="20.25" customHeight="1" x14ac:dyDescent="0.3">
      <c r="A441" s="191"/>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c r="AC441" s="68"/>
    </row>
    <row r="442" spans="1:29" ht="20.25" customHeight="1" x14ac:dyDescent="0.3">
      <c r="A442" s="191"/>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c r="AA442" s="68"/>
      <c r="AB442" s="68"/>
      <c r="AC442" s="68"/>
    </row>
    <row r="443" spans="1:29" ht="20.25" customHeight="1" x14ac:dyDescent="0.3">
      <c r="A443" s="191"/>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c r="AC443" s="68"/>
    </row>
    <row r="444" spans="1:29" ht="20.25" customHeight="1" x14ac:dyDescent="0.3">
      <c r="A444" s="191"/>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c r="AC444" s="68"/>
    </row>
    <row r="445" spans="1:29" ht="20.25" customHeight="1" x14ac:dyDescent="0.3">
      <c r="A445" s="191"/>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c r="AC445" s="68"/>
    </row>
    <row r="446" spans="1:29" ht="20.25" customHeight="1" x14ac:dyDescent="0.3">
      <c r="A446" s="191"/>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c r="AC446" s="68"/>
    </row>
    <row r="447" spans="1:29" ht="20.25" customHeight="1" x14ac:dyDescent="0.3">
      <c r="A447" s="191"/>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row>
    <row r="448" spans="1:29" ht="20.25" customHeight="1" x14ac:dyDescent="0.3">
      <c r="A448" s="191"/>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c r="AC448" s="68"/>
    </row>
    <row r="449" spans="1:29" ht="20.25" customHeight="1" x14ac:dyDescent="0.3">
      <c r="A449" s="191"/>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c r="AC449" s="68"/>
    </row>
    <row r="450" spans="1:29" ht="20.25" customHeight="1" x14ac:dyDescent="0.3">
      <c r="A450" s="191"/>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c r="AC450" s="68"/>
    </row>
    <row r="451" spans="1:29" ht="20.25" customHeight="1" x14ac:dyDescent="0.3">
      <c r="A451" s="191"/>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c r="AC451" s="68"/>
    </row>
    <row r="452" spans="1:29" ht="20.25" customHeight="1" x14ac:dyDescent="0.3">
      <c r="A452" s="191"/>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c r="AA452" s="68"/>
      <c r="AB452" s="68"/>
      <c r="AC452" s="68"/>
    </row>
    <row r="453" spans="1:29" ht="20.25" customHeight="1" x14ac:dyDescent="0.3">
      <c r="A453" s="191"/>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c r="AC453" s="68"/>
    </row>
    <row r="454" spans="1:29" ht="20.25" customHeight="1" x14ac:dyDescent="0.3">
      <c r="A454" s="191"/>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c r="AC454" s="68"/>
    </row>
    <row r="455" spans="1:29" ht="20.25" customHeight="1" x14ac:dyDescent="0.3">
      <c r="A455" s="191"/>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c r="AC455" s="68"/>
    </row>
    <row r="456" spans="1:29" ht="20.25" customHeight="1" x14ac:dyDescent="0.3">
      <c r="A456" s="191"/>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c r="AA456" s="68"/>
      <c r="AB456" s="68"/>
      <c r="AC456" s="68"/>
    </row>
    <row r="457" spans="1:29" ht="20.25" customHeight="1" x14ac:dyDescent="0.3">
      <c r="A457" s="191"/>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c r="AA457" s="68"/>
      <c r="AB457" s="68"/>
      <c r="AC457" s="68"/>
    </row>
    <row r="458" spans="1:29" ht="20.25" customHeight="1" x14ac:dyDescent="0.3">
      <c r="A458" s="191"/>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c r="AA458" s="68"/>
      <c r="AB458" s="68"/>
      <c r="AC458" s="68"/>
    </row>
    <row r="459" spans="1:29" ht="20.25" customHeight="1" x14ac:dyDescent="0.3">
      <c r="A459" s="191"/>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c r="AA459" s="68"/>
      <c r="AB459" s="68"/>
      <c r="AC459" s="68"/>
    </row>
    <row r="460" spans="1:29" ht="20.25" customHeight="1" x14ac:dyDescent="0.3">
      <c r="A460" s="191"/>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c r="AA460" s="68"/>
      <c r="AB460" s="68"/>
      <c r="AC460" s="68"/>
    </row>
    <row r="461" spans="1:29" ht="20.25" customHeight="1" x14ac:dyDescent="0.3">
      <c r="A461" s="191"/>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c r="AA461" s="68"/>
      <c r="AB461" s="68"/>
      <c r="AC461" s="68"/>
    </row>
    <row r="462" spans="1:29" ht="20.25" customHeight="1" x14ac:dyDescent="0.3">
      <c r="A462" s="191"/>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c r="AA462" s="68"/>
      <c r="AB462" s="68"/>
      <c r="AC462" s="68"/>
    </row>
    <row r="463" spans="1:29" ht="20.25" customHeight="1" x14ac:dyDescent="0.3">
      <c r="A463" s="191"/>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c r="AA463" s="68"/>
      <c r="AB463" s="68"/>
      <c r="AC463" s="68"/>
    </row>
    <row r="464" spans="1:29" ht="20.25" customHeight="1" x14ac:dyDescent="0.3">
      <c r="A464" s="191"/>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c r="AA464" s="68"/>
      <c r="AB464" s="68"/>
      <c r="AC464" s="68"/>
    </row>
    <row r="465" spans="1:29" ht="20.25" customHeight="1" x14ac:dyDescent="0.3">
      <c r="A465" s="191"/>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c r="AA465" s="68"/>
      <c r="AB465" s="68"/>
      <c r="AC465" s="68"/>
    </row>
    <row r="466" spans="1:29" ht="20.25" customHeight="1" x14ac:dyDescent="0.3">
      <c r="A466" s="191"/>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c r="AA466" s="68"/>
      <c r="AB466" s="68"/>
      <c r="AC466" s="68"/>
    </row>
    <row r="467" spans="1:29" ht="20.25" customHeight="1" x14ac:dyDescent="0.3">
      <c r="A467" s="191"/>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c r="AA467" s="68"/>
      <c r="AB467" s="68"/>
      <c r="AC467" s="68"/>
    </row>
    <row r="468" spans="1:29" ht="20.25" customHeight="1" x14ac:dyDescent="0.3">
      <c r="A468" s="191"/>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c r="AA468" s="68"/>
      <c r="AB468" s="68"/>
      <c r="AC468" s="68"/>
    </row>
    <row r="469" spans="1:29" ht="20.25" customHeight="1" x14ac:dyDescent="0.3">
      <c r="A469" s="191"/>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c r="AA469" s="68"/>
      <c r="AB469" s="68"/>
      <c r="AC469" s="68"/>
    </row>
    <row r="470" spans="1:29" ht="20.25" customHeight="1" x14ac:dyDescent="0.3">
      <c r="A470" s="191"/>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c r="AA470" s="68"/>
      <c r="AB470" s="68"/>
      <c r="AC470" s="68"/>
    </row>
    <row r="471" spans="1:29" ht="20.25" customHeight="1" x14ac:dyDescent="0.3">
      <c r="A471" s="191"/>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c r="AA471" s="68"/>
      <c r="AB471" s="68"/>
      <c r="AC471" s="68"/>
    </row>
    <row r="472" spans="1:29" ht="20.25" customHeight="1" x14ac:dyDescent="0.3">
      <c r="A472" s="191"/>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c r="AA472" s="68"/>
      <c r="AB472" s="68"/>
      <c r="AC472" s="68"/>
    </row>
    <row r="473" spans="1:29" ht="20.25" customHeight="1" x14ac:dyDescent="0.3">
      <c r="A473" s="191"/>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c r="AA473" s="68"/>
      <c r="AB473" s="68"/>
      <c r="AC473" s="68"/>
    </row>
    <row r="474" spans="1:29" ht="20.25" customHeight="1" x14ac:dyDescent="0.3">
      <c r="A474" s="191"/>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c r="AA474" s="68"/>
      <c r="AB474" s="68"/>
      <c r="AC474" s="68"/>
    </row>
    <row r="475" spans="1:29" ht="20.25" customHeight="1" x14ac:dyDescent="0.3">
      <c r="A475" s="191"/>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c r="AA475" s="68"/>
      <c r="AB475" s="68"/>
      <c r="AC475" s="68"/>
    </row>
    <row r="476" spans="1:29" ht="20.25" customHeight="1" x14ac:dyDescent="0.3">
      <c r="A476" s="191"/>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c r="AA476" s="68"/>
      <c r="AB476" s="68"/>
      <c r="AC476" s="68"/>
    </row>
    <row r="477" spans="1:29" ht="20.25" customHeight="1" x14ac:dyDescent="0.3">
      <c r="A477" s="191"/>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c r="AA477" s="68"/>
      <c r="AB477" s="68"/>
      <c r="AC477" s="68"/>
    </row>
    <row r="478" spans="1:29" ht="20.25" customHeight="1" x14ac:dyDescent="0.3">
      <c r="A478" s="191"/>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c r="AA478" s="68"/>
      <c r="AB478" s="68"/>
      <c r="AC478" s="68"/>
    </row>
    <row r="479" spans="1:29" ht="20.25" customHeight="1" x14ac:dyDescent="0.3">
      <c r="A479" s="191"/>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c r="AA479" s="68"/>
      <c r="AB479" s="68"/>
      <c r="AC479" s="68"/>
    </row>
    <row r="480" spans="1:29" ht="20.25" customHeight="1" x14ac:dyDescent="0.3">
      <c r="A480" s="191"/>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c r="AA480" s="68"/>
      <c r="AB480" s="68"/>
      <c r="AC480" s="68"/>
    </row>
    <row r="481" spans="1:29" ht="20.25" customHeight="1" x14ac:dyDescent="0.3">
      <c r="A481" s="191"/>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c r="AA481" s="68"/>
      <c r="AB481" s="68"/>
      <c r="AC481" s="68"/>
    </row>
    <row r="482" spans="1:29" ht="20.25" customHeight="1" x14ac:dyDescent="0.3">
      <c r="A482" s="191"/>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c r="AA482" s="68"/>
      <c r="AB482" s="68"/>
      <c r="AC482" s="68"/>
    </row>
    <row r="483" spans="1:29" ht="20.25" customHeight="1" x14ac:dyDescent="0.3">
      <c r="A483" s="191"/>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c r="AA483" s="68"/>
      <c r="AB483" s="68"/>
      <c r="AC483" s="68"/>
    </row>
    <row r="484" spans="1:29" ht="20.25" customHeight="1" x14ac:dyDescent="0.3">
      <c r="A484" s="191"/>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c r="AA484" s="68"/>
      <c r="AB484" s="68"/>
      <c r="AC484" s="68"/>
    </row>
    <row r="485" spans="1:29" ht="20.25" customHeight="1" x14ac:dyDescent="0.3">
      <c r="A485" s="191"/>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c r="AA485" s="68"/>
      <c r="AB485" s="68"/>
      <c r="AC485" s="68"/>
    </row>
    <row r="486" spans="1:29" ht="20.25" customHeight="1" x14ac:dyDescent="0.3">
      <c r="A486" s="191"/>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c r="AA486" s="68"/>
      <c r="AB486" s="68"/>
      <c r="AC486" s="68"/>
    </row>
    <row r="487" spans="1:29" ht="20.25" customHeight="1" x14ac:dyDescent="0.3">
      <c r="A487" s="191"/>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c r="AA487" s="68"/>
      <c r="AB487" s="68"/>
      <c r="AC487" s="68"/>
    </row>
    <row r="488" spans="1:29" ht="20.25" customHeight="1" x14ac:dyDescent="0.3">
      <c r="A488" s="191"/>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c r="AA488" s="68"/>
      <c r="AB488" s="68"/>
      <c r="AC488" s="68"/>
    </row>
    <row r="489" spans="1:29" ht="20.25" customHeight="1" x14ac:dyDescent="0.3">
      <c r="A489" s="191"/>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c r="AA489" s="68"/>
      <c r="AB489" s="68"/>
      <c r="AC489" s="68"/>
    </row>
    <row r="490" spans="1:29" ht="20.25" customHeight="1" x14ac:dyDescent="0.3">
      <c r="A490" s="191"/>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c r="AA490" s="68"/>
      <c r="AB490" s="68"/>
      <c r="AC490" s="68"/>
    </row>
    <row r="491" spans="1:29" ht="20.25" customHeight="1" x14ac:dyDescent="0.3">
      <c r="A491" s="191"/>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c r="AA491" s="68"/>
      <c r="AB491" s="68"/>
      <c r="AC491" s="68"/>
    </row>
    <row r="492" spans="1:29" ht="20.25" customHeight="1" x14ac:dyDescent="0.3">
      <c r="A492" s="191"/>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c r="AA492" s="68"/>
      <c r="AB492" s="68"/>
      <c r="AC492" s="68"/>
    </row>
    <row r="493" spans="1:29" ht="20.25" customHeight="1" x14ac:dyDescent="0.3">
      <c r="A493" s="191"/>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c r="AA493" s="68"/>
      <c r="AB493" s="68"/>
      <c r="AC493" s="68"/>
    </row>
    <row r="494" spans="1:29" ht="20.25" customHeight="1" x14ac:dyDescent="0.3">
      <c r="A494" s="191"/>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c r="AA494" s="68"/>
      <c r="AB494" s="68"/>
      <c r="AC494" s="68"/>
    </row>
    <row r="495" spans="1:29" ht="20.25" customHeight="1" x14ac:dyDescent="0.3">
      <c r="A495" s="191"/>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c r="AA495" s="68"/>
      <c r="AB495" s="68"/>
      <c r="AC495" s="68"/>
    </row>
    <row r="496" spans="1:29" ht="20.25" customHeight="1" x14ac:dyDescent="0.3">
      <c r="A496" s="191"/>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c r="AA496" s="68"/>
      <c r="AB496" s="68"/>
      <c r="AC496" s="68"/>
    </row>
    <row r="497" spans="1:29" ht="20.25" customHeight="1" x14ac:dyDescent="0.3">
      <c r="A497" s="191"/>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c r="AA497" s="68"/>
      <c r="AB497" s="68"/>
      <c r="AC497" s="68"/>
    </row>
    <row r="498" spans="1:29" ht="20.25" customHeight="1" x14ac:dyDescent="0.3">
      <c r="A498" s="191"/>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c r="AA498" s="68"/>
      <c r="AB498" s="68"/>
      <c r="AC498" s="68"/>
    </row>
    <row r="499" spans="1:29" ht="20.25" customHeight="1" x14ac:dyDescent="0.3">
      <c r="A499" s="191"/>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c r="AA499" s="68"/>
      <c r="AB499" s="68"/>
      <c r="AC499" s="68"/>
    </row>
    <row r="500" spans="1:29" ht="20.25" customHeight="1" x14ac:dyDescent="0.3">
      <c r="A500" s="191"/>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c r="AA500" s="68"/>
      <c r="AB500" s="68"/>
      <c r="AC500" s="68"/>
    </row>
    <row r="501" spans="1:29" ht="20.25" customHeight="1" x14ac:dyDescent="0.3">
      <c r="A501" s="191"/>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c r="AA501" s="68"/>
      <c r="AB501" s="68"/>
      <c r="AC501" s="68"/>
    </row>
    <row r="502" spans="1:29" ht="20.25" customHeight="1" x14ac:dyDescent="0.3">
      <c r="A502" s="191"/>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c r="AA502" s="68"/>
      <c r="AB502" s="68"/>
      <c r="AC502" s="68"/>
    </row>
    <row r="503" spans="1:29" ht="20.25" customHeight="1" x14ac:dyDescent="0.3">
      <c r="A503" s="191"/>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c r="AA503" s="68"/>
      <c r="AB503" s="68"/>
      <c r="AC503" s="68"/>
    </row>
    <row r="504" spans="1:29" ht="20.25" customHeight="1" x14ac:dyDescent="0.3">
      <c r="A504" s="191"/>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c r="AA504" s="68"/>
      <c r="AB504" s="68"/>
      <c r="AC504" s="68"/>
    </row>
    <row r="505" spans="1:29" ht="20.25" customHeight="1" x14ac:dyDescent="0.3">
      <c r="A505" s="191"/>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c r="AA505" s="68"/>
      <c r="AB505" s="68"/>
      <c r="AC505" s="68"/>
    </row>
    <row r="506" spans="1:29" ht="20.25" customHeight="1" x14ac:dyDescent="0.3">
      <c r="A506" s="191"/>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c r="AA506" s="68"/>
      <c r="AB506" s="68"/>
      <c r="AC506" s="68"/>
    </row>
    <row r="507" spans="1:29" ht="20.25" customHeight="1" x14ac:dyDescent="0.3">
      <c r="A507" s="191"/>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c r="AA507" s="68"/>
      <c r="AB507" s="68"/>
      <c r="AC507" s="68"/>
    </row>
    <row r="508" spans="1:29" ht="20.25" customHeight="1" x14ac:dyDescent="0.3">
      <c r="A508" s="191"/>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c r="AA508" s="68"/>
      <c r="AB508" s="68"/>
      <c r="AC508" s="68"/>
    </row>
    <row r="509" spans="1:29" ht="20.25" customHeight="1" x14ac:dyDescent="0.3">
      <c r="A509" s="191"/>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c r="AA509" s="68"/>
      <c r="AB509" s="68"/>
      <c r="AC509" s="68"/>
    </row>
    <row r="510" spans="1:29" ht="20.25" customHeight="1" x14ac:dyDescent="0.3">
      <c r="A510" s="191"/>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c r="AA510" s="68"/>
      <c r="AB510" s="68"/>
      <c r="AC510" s="68"/>
    </row>
    <row r="511" spans="1:29" ht="20.25" customHeight="1" x14ac:dyDescent="0.3">
      <c r="A511" s="191"/>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c r="AA511" s="68"/>
      <c r="AB511" s="68"/>
      <c r="AC511" s="68"/>
    </row>
    <row r="512" spans="1:29" ht="20.25" customHeight="1" x14ac:dyDescent="0.3">
      <c r="A512" s="191"/>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c r="AA512" s="68"/>
      <c r="AB512" s="68"/>
      <c r="AC512" s="68"/>
    </row>
    <row r="513" spans="1:29" ht="20.25" customHeight="1" x14ac:dyDescent="0.3">
      <c r="A513" s="191"/>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c r="AA513" s="68"/>
      <c r="AB513" s="68"/>
      <c r="AC513" s="68"/>
    </row>
    <row r="514" spans="1:29" ht="20.25" customHeight="1" x14ac:dyDescent="0.3">
      <c r="A514" s="191"/>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c r="AA514" s="68"/>
      <c r="AB514" s="68"/>
      <c r="AC514" s="68"/>
    </row>
    <row r="515" spans="1:29" ht="20.25" customHeight="1" x14ac:dyDescent="0.3">
      <c r="A515" s="191"/>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c r="AA515" s="68"/>
      <c r="AB515" s="68"/>
      <c r="AC515" s="68"/>
    </row>
    <row r="516" spans="1:29" ht="20.25" customHeight="1" x14ac:dyDescent="0.3">
      <c r="A516" s="191"/>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c r="AA516" s="68"/>
      <c r="AB516" s="68"/>
      <c r="AC516" s="68"/>
    </row>
    <row r="517" spans="1:29" ht="20.25" customHeight="1" x14ac:dyDescent="0.3">
      <c r="A517" s="191"/>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c r="AA517" s="68"/>
      <c r="AB517" s="68"/>
      <c r="AC517" s="68"/>
    </row>
    <row r="518" spans="1:29" ht="20.25" customHeight="1" x14ac:dyDescent="0.3">
      <c r="A518" s="191"/>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c r="AA518" s="68"/>
      <c r="AB518" s="68"/>
      <c r="AC518" s="68"/>
    </row>
    <row r="519" spans="1:29" ht="20.25" customHeight="1" x14ac:dyDescent="0.3">
      <c r="A519" s="191"/>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c r="AA519" s="68"/>
      <c r="AB519" s="68"/>
      <c r="AC519" s="68"/>
    </row>
    <row r="520" spans="1:29" ht="20.25" customHeight="1" x14ac:dyDescent="0.3">
      <c r="A520" s="191"/>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c r="AA520" s="68"/>
      <c r="AB520" s="68"/>
      <c r="AC520" s="68"/>
    </row>
    <row r="521" spans="1:29" ht="20.25" customHeight="1" x14ac:dyDescent="0.3">
      <c r="A521" s="191"/>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c r="AA521" s="68"/>
      <c r="AB521" s="68"/>
      <c r="AC521" s="68"/>
    </row>
    <row r="522" spans="1:29" ht="20.25" customHeight="1" x14ac:dyDescent="0.3">
      <c r="A522" s="191"/>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c r="AA522" s="68"/>
      <c r="AB522" s="68"/>
      <c r="AC522" s="68"/>
    </row>
    <row r="523" spans="1:29" ht="20.25" customHeight="1" x14ac:dyDescent="0.3">
      <c r="A523" s="191"/>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c r="AA523" s="68"/>
      <c r="AB523" s="68"/>
      <c r="AC523" s="68"/>
    </row>
    <row r="524" spans="1:29" ht="20.25" customHeight="1" x14ac:dyDescent="0.3">
      <c r="A524" s="191"/>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c r="AA524" s="68"/>
      <c r="AB524" s="68"/>
      <c r="AC524" s="68"/>
    </row>
    <row r="525" spans="1:29" ht="20.25" customHeight="1" x14ac:dyDescent="0.3">
      <c r="A525" s="191"/>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c r="AA525" s="68"/>
      <c r="AB525" s="68"/>
      <c r="AC525" s="68"/>
    </row>
    <row r="526" spans="1:29" ht="20.25" customHeight="1" x14ac:dyDescent="0.3">
      <c r="A526" s="191"/>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c r="AA526" s="68"/>
      <c r="AB526" s="68"/>
      <c r="AC526" s="68"/>
    </row>
    <row r="527" spans="1:29" ht="20.25" customHeight="1" x14ac:dyDescent="0.3">
      <c r="A527" s="191"/>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c r="AA527" s="68"/>
      <c r="AB527" s="68"/>
      <c r="AC527" s="68"/>
    </row>
    <row r="528" spans="1:29" ht="20.25" customHeight="1" x14ac:dyDescent="0.3">
      <c r="A528" s="191"/>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c r="AA528" s="68"/>
      <c r="AB528" s="68"/>
      <c r="AC528" s="68"/>
    </row>
    <row r="529" spans="1:29" ht="20.25" customHeight="1" x14ac:dyDescent="0.3">
      <c r="A529" s="191"/>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c r="AA529" s="68"/>
      <c r="AB529" s="68"/>
      <c r="AC529" s="68"/>
    </row>
    <row r="530" spans="1:29" ht="20.25" customHeight="1" x14ac:dyDescent="0.3">
      <c r="A530" s="191"/>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c r="AA530" s="68"/>
      <c r="AB530" s="68"/>
      <c r="AC530" s="68"/>
    </row>
    <row r="531" spans="1:29" ht="20.25" customHeight="1" x14ac:dyDescent="0.3">
      <c r="A531" s="191"/>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c r="AA531" s="68"/>
      <c r="AB531" s="68"/>
      <c r="AC531" s="68"/>
    </row>
    <row r="532" spans="1:29" ht="20.25" customHeight="1" x14ac:dyDescent="0.3">
      <c r="A532" s="191"/>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c r="AA532" s="68"/>
      <c r="AB532" s="68"/>
      <c r="AC532" s="68"/>
    </row>
    <row r="533" spans="1:29" ht="20.25" customHeight="1" x14ac:dyDescent="0.3">
      <c r="A533" s="191"/>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c r="AA533" s="68"/>
      <c r="AB533" s="68"/>
      <c r="AC533" s="68"/>
    </row>
    <row r="534" spans="1:29" ht="20.25" customHeight="1" x14ac:dyDescent="0.3">
      <c r="A534" s="191"/>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c r="AA534" s="68"/>
      <c r="AB534" s="68"/>
      <c r="AC534" s="68"/>
    </row>
    <row r="535" spans="1:29" ht="20.25" customHeight="1" x14ac:dyDescent="0.3">
      <c r="A535" s="191"/>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c r="AA535" s="68"/>
      <c r="AB535" s="68"/>
      <c r="AC535" s="68"/>
    </row>
    <row r="536" spans="1:29" ht="20.25" customHeight="1" x14ac:dyDescent="0.3">
      <c r="A536" s="191"/>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c r="AA536" s="68"/>
      <c r="AB536" s="68"/>
      <c r="AC536" s="68"/>
    </row>
    <row r="537" spans="1:29" ht="20.25" customHeight="1" x14ac:dyDescent="0.3">
      <c r="A537" s="191"/>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c r="AA537" s="68"/>
      <c r="AB537" s="68"/>
      <c r="AC537" s="68"/>
    </row>
    <row r="538" spans="1:29" ht="20.25" customHeight="1" x14ac:dyDescent="0.3">
      <c r="A538" s="191"/>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c r="AA538" s="68"/>
      <c r="AB538" s="68"/>
      <c r="AC538" s="68"/>
    </row>
    <row r="539" spans="1:29" ht="20.25" customHeight="1" x14ac:dyDescent="0.3">
      <c r="A539" s="191"/>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c r="AA539" s="68"/>
      <c r="AB539" s="68"/>
      <c r="AC539" s="68"/>
    </row>
    <row r="540" spans="1:29" ht="20.25" customHeight="1" x14ac:dyDescent="0.3">
      <c r="A540" s="191"/>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c r="AA540" s="68"/>
      <c r="AB540" s="68"/>
      <c r="AC540" s="68"/>
    </row>
    <row r="541" spans="1:29" ht="20.25" customHeight="1" x14ac:dyDescent="0.3">
      <c r="A541" s="191"/>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c r="AA541" s="68"/>
      <c r="AB541" s="68"/>
      <c r="AC541" s="68"/>
    </row>
    <row r="542" spans="1:29" ht="20.25" customHeight="1" x14ac:dyDescent="0.3">
      <c r="A542" s="191"/>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c r="AA542" s="68"/>
      <c r="AB542" s="68"/>
      <c r="AC542" s="68"/>
    </row>
    <row r="543" spans="1:29" ht="20.25" customHeight="1" x14ac:dyDescent="0.3">
      <c r="A543" s="191"/>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c r="AA543" s="68"/>
      <c r="AB543" s="68"/>
      <c r="AC543" s="68"/>
    </row>
    <row r="544" spans="1:29" ht="20.25" customHeight="1" x14ac:dyDescent="0.3">
      <c r="A544" s="191"/>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c r="AA544" s="68"/>
      <c r="AB544" s="68"/>
      <c r="AC544" s="68"/>
    </row>
    <row r="545" spans="1:29" ht="20.25" customHeight="1" x14ac:dyDescent="0.3">
      <c r="A545" s="191"/>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c r="AA545" s="68"/>
      <c r="AB545" s="68"/>
      <c r="AC545" s="68"/>
    </row>
    <row r="546" spans="1:29" ht="20.25" customHeight="1" x14ac:dyDescent="0.3">
      <c r="A546" s="191"/>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c r="AA546" s="68"/>
      <c r="AB546" s="68"/>
      <c r="AC546" s="68"/>
    </row>
    <row r="547" spans="1:29" ht="20.25" customHeight="1" x14ac:dyDescent="0.3">
      <c r="A547" s="191"/>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c r="AA547" s="68"/>
      <c r="AB547" s="68"/>
      <c r="AC547" s="68"/>
    </row>
    <row r="548" spans="1:29" ht="20.25" customHeight="1" x14ac:dyDescent="0.3">
      <c r="A548" s="191"/>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c r="AA548" s="68"/>
      <c r="AB548" s="68"/>
      <c r="AC548" s="68"/>
    </row>
    <row r="549" spans="1:29" ht="20.25" customHeight="1" x14ac:dyDescent="0.3">
      <c r="A549" s="191"/>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c r="AA549" s="68"/>
      <c r="AB549" s="68"/>
      <c r="AC549" s="68"/>
    </row>
    <row r="550" spans="1:29" ht="20.25" customHeight="1" x14ac:dyDescent="0.3">
      <c r="A550" s="191"/>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c r="AA550" s="68"/>
      <c r="AB550" s="68"/>
      <c r="AC550" s="68"/>
    </row>
    <row r="551" spans="1:29" ht="20.25" customHeight="1" x14ac:dyDescent="0.3">
      <c r="A551" s="191"/>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c r="AA551" s="68"/>
      <c r="AB551" s="68"/>
      <c r="AC551" s="68"/>
    </row>
    <row r="552" spans="1:29" ht="20.25" customHeight="1" x14ac:dyDescent="0.3">
      <c r="A552" s="191"/>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c r="AA552" s="68"/>
      <c r="AB552" s="68"/>
      <c r="AC552" s="68"/>
    </row>
    <row r="553" spans="1:29" ht="20.25" customHeight="1" x14ac:dyDescent="0.3">
      <c r="A553" s="191"/>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c r="AA553" s="68"/>
      <c r="AB553" s="68"/>
      <c r="AC553" s="68"/>
    </row>
    <row r="554" spans="1:29" ht="20.25" customHeight="1" x14ac:dyDescent="0.3">
      <c r="A554" s="191"/>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c r="AA554" s="68"/>
      <c r="AB554" s="68"/>
      <c r="AC554" s="68"/>
    </row>
    <row r="555" spans="1:29" ht="20.25" customHeight="1" x14ac:dyDescent="0.3">
      <c r="A555" s="191"/>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c r="AA555" s="68"/>
      <c r="AB555" s="68"/>
      <c r="AC555" s="68"/>
    </row>
    <row r="556" spans="1:29" ht="20.25" customHeight="1" x14ac:dyDescent="0.3">
      <c r="A556" s="191"/>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c r="AA556" s="68"/>
      <c r="AB556" s="68"/>
      <c r="AC556" s="68"/>
    </row>
    <row r="557" spans="1:29" ht="20.25" customHeight="1" x14ac:dyDescent="0.3">
      <c r="A557" s="191"/>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c r="AA557" s="68"/>
      <c r="AB557" s="68"/>
      <c r="AC557" s="68"/>
    </row>
    <row r="558" spans="1:29" ht="20.25" customHeight="1" x14ac:dyDescent="0.3">
      <c r="A558" s="191"/>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c r="AA558" s="68"/>
      <c r="AB558" s="68"/>
      <c r="AC558" s="68"/>
    </row>
    <row r="559" spans="1:29" ht="20.25" customHeight="1" x14ac:dyDescent="0.3">
      <c r="A559" s="191"/>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c r="AA559" s="68"/>
      <c r="AB559" s="68"/>
      <c r="AC559" s="68"/>
    </row>
    <row r="560" spans="1:29" ht="20.25" customHeight="1" x14ac:dyDescent="0.3">
      <c r="A560" s="191"/>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c r="AA560" s="68"/>
      <c r="AB560" s="68"/>
      <c r="AC560" s="68"/>
    </row>
    <row r="561" spans="1:29" ht="20.25" customHeight="1" x14ac:dyDescent="0.3">
      <c r="A561" s="191"/>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c r="AA561" s="68"/>
      <c r="AB561" s="68"/>
      <c r="AC561" s="68"/>
    </row>
    <row r="562" spans="1:29" ht="20.25" customHeight="1" x14ac:dyDescent="0.3">
      <c r="A562" s="191"/>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c r="AA562" s="68"/>
      <c r="AB562" s="68"/>
      <c r="AC562" s="68"/>
    </row>
    <row r="563" spans="1:29" ht="20.25" customHeight="1" x14ac:dyDescent="0.3">
      <c r="A563" s="191"/>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c r="AA563" s="68"/>
      <c r="AB563" s="68"/>
      <c r="AC563" s="68"/>
    </row>
    <row r="564" spans="1:29" ht="20.25" customHeight="1" x14ac:dyDescent="0.3">
      <c r="A564" s="191"/>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c r="AA564" s="68"/>
      <c r="AB564" s="68"/>
      <c r="AC564" s="68"/>
    </row>
    <row r="565" spans="1:29" ht="20.25" customHeight="1" x14ac:dyDescent="0.3">
      <c r="A565" s="191"/>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c r="AA565" s="68"/>
      <c r="AB565" s="68"/>
      <c r="AC565" s="68"/>
    </row>
    <row r="566" spans="1:29" ht="20.25" customHeight="1" x14ac:dyDescent="0.3">
      <c r="A566" s="191"/>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c r="AA566" s="68"/>
      <c r="AB566" s="68"/>
      <c r="AC566" s="68"/>
    </row>
    <row r="567" spans="1:29" ht="20.25" customHeight="1" x14ac:dyDescent="0.3">
      <c r="A567" s="191"/>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c r="AA567" s="68"/>
      <c r="AB567" s="68"/>
      <c r="AC567" s="68"/>
    </row>
    <row r="568" spans="1:29" ht="20.25" customHeight="1" x14ac:dyDescent="0.3">
      <c r="A568" s="191"/>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c r="AA568" s="68"/>
      <c r="AB568" s="68"/>
      <c r="AC568" s="68"/>
    </row>
    <row r="569" spans="1:29" ht="20.25" customHeight="1" x14ac:dyDescent="0.3">
      <c r="A569" s="191"/>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c r="AA569" s="68"/>
      <c r="AB569" s="68"/>
      <c r="AC569" s="68"/>
    </row>
    <row r="570" spans="1:29" ht="20.25" customHeight="1" x14ac:dyDescent="0.3">
      <c r="A570" s="191"/>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c r="AA570" s="68"/>
      <c r="AB570" s="68"/>
      <c r="AC570" s="68"/>
    </row>
    <row r="571" spans="1:29" ht="20.25" customHeight="1" x14ac:dyDescent="0.3">
      <c r="A571" s="191"/>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c r="AA571" s="68"/>
      <c r="AB571" s="68"/>
      <c r="AC571" s="68"/>
    </row>
    <row r="572" spans="1:29" ht="20.25" customHeight="1" x14ac:dyDescent="0.3">
      <c r="A572" s="191"/>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c r="AA572" s="68"/>
      <c r="AB572" s="68"/>
      <c r="AC572" s="68"/>
    </row>
    <row r="573" spans="1:29" ht="20.25" customHeight="1" x14ac:dyDescent="0.3">
      <c r="A573" s="191"/>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c r="AA573" s="68"/>
      <c r="AB573" s="68"/>
      <c r="AC573" s="68"/>
    </row>
    <row r="574" spans="1:29" ht="20.25" customHeight="1" x14ac:dyDescent="0.3">
      <c r="A574" s="191"/>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c r="AA574" s="68"/>
      <c r="AB574" s="68"/>
      <c r="AC574" s="68"/>
    </row>
    <row r="575" spans="1:29" ht="20.25" customHeight="1" x14ac:dyDescent="0.3">
      <c r="A575" s="191"/>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c r="AA575" s="68"/>
      <c r="AB575" s="68"/>
      <c r="AC575" s="68"/>
    </row>
    <row r="576" spans="1:29" ht="20.25" customHeight="1" x14ac:dyDescent="0.3">
      <c r="A576" s="191"/>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c r="AA576" s="68"/>
      <c r="AB576" s="68"/>
      <c r="AC576" s="68"/>
    </row>
    <row r="577" spans="1:29" ht="20.25" customHeight="1" x14ac:dyDescent="0.3">
      <c r="A577" s="191"/>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c r="AA577" s="68"/>
      <c r="AB577" s="68"/>
      <c r="AC577" s="68"/>
    </row>
    <row r="578" spans="1:29" ht="20.25" customHeight="1" x14ac:dyDescent="0.3">
      <c r="A578" s="191"/>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c r="AA578" s="68"/>
      <c r="AB578" s="68"/>
      <c r="AC578" s="68"/>
    </row>
    <row r="579" spans="1:29" ht="20.25" customHeight="1" x14ac:dyDescent="0.3">
      <c r="A579" s="191"/>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c r="AA579" s="68"/>
      <c r="AB579" s="68"/>
      <c r="AC579" s="68"/>
    </row>
    <row r="580" spans="1:29" ht="20.25" customHeight="1" x14ac:dyDescent="0.3">
      <c r="A580" s="191"/>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c r="AA580" s="68"/>
      <c r="AB580" s="68"/>
      <c r="AC580" s="68"/>
    </row>
    <row r="581" spans="1:29" ht="20.25" customHeight="1" x14ac:dyDescent="0.3">
      <c r="A581" s="191"/>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c r="AA581" s="68"/>
      <c r="AB581" s="68"/>
      <c r="AC581" s="68"/>
    </row>
    <row r="582" spans="1:29" ht="20.25" customHeight="1" x14ac:dyDescent="0.3">
      <c r="A582" s="191"/>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c r="AA582" s="68"/>
      <c r="AB582" s="68"/>
      <c r="AC582" s="68"/>
    </row>
    <row r="583" spans="1:29" ht="20.25" customHeight="1" x14ac:dyDescent="0.3">
      <c r="A583" s="191"/>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c r="AA583" s="68"/>
      <c r="AB583" s="68"/>
      <c r="AC583" s="68"/>
    </row>
    <row r="584" spans="1:29" ht="20.25" customHeight="1" x14ac:dyDescent="0.3">
      <c r="A584" s="191"/>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c r="AA584" s="68"/>
      <c r="AB584" s="68"/>
      <c r="AC584" s="68"/>
    </row>
    <row r="585" spans="1:29" ht="20.25" customHeight="1" x14ac:dyDescent="0.3">
      <c r="A585" s="191"/>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c r="AA585" s="68"/>
      <c r="AB585" s="68"/>
      <c r="AC585" s="68"/>
    </row>
    <row r="586" spans="1:29" ht="20.25" customHeight="1" x14ac:dyDescent="0.3">
      <c r="A586" s="191"/>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c r="AA586" s="68"/>
      <c r="AB586" s="68"/>
      <c r="AC586" s="68"/>
    </row>
    <row r="587" spans="1:29" ht="20.25" customHeight="1" x14ac:dyDescent="0.3">
      <c r="A587" s="191"/>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c r="AA587" s="68"/>
      <c r="AB587" s="68"/>
      <c r="AC587" s="68"/>
    </row>
    <row r="588" spans="1:29" ht="20.25" customHeight="1" x14ac:dyDescent="0.3">
      <c r="A588" s="191"/>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c r="AA588" s="68"/>
      <c r="AB588" s="68"/>
      <c r="AC588" s="68"/>
    </row>
    <row r="589" spans="1:29" ht="20.25" customHeight="1" x14ac:dyDescent="0.3">
      <c r="A589" s="191"/>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c r="AA589" s="68"/>
      <c r="AB589" s="68"/>
      <c r="AC589" s="68"/>
    </row>
    <row r="590" spans="1:29" ht="20.25" customHeight="1" x14ac:dyDescent="0.3">
      <c r="A590" s="191"/>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c r="AA590" s="68"/>
      <c r="AB590" s="68"/>
      <c r="AC590" s="68"/>
    </row>
    <row r="591" spans="1:29" ht="20.25" customHeight="1" x14ac:dyDescent="0.3">
      <c r="A591" s="191"/>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c r="AA591" s="68"/>
      <c r="AB591" s="68"/>
      <c r="AC591" s="68"/>
    </row>
    <row r="592" spans="1:29" ht="20.25" customHeight="1" x14ac:dyDescent="0.3">
      <c r="A592" s="191"/>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c r="AA592" s="68"/>
      <c r="AB592" s="68"/>
      <c r="AC592" s="68"/>
    </row>
    <row r="593" spans="1:29" ht="20.25" customHeight="1" x14ac:dyDescent="0.3">
      <c r="A593" s="191"/>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c r="AA593" s="68"/>
      <c r="AB593" s="68"/>
      <c r="AC593" s="68"/>
    </row>
    <row r="594" spans="1:29" ht="20.25" customHeight="1" x14ac:dyDescent="0.3">
      <c r="A594" s="191"/>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c r="AA594" s="68"/>
      <c r="AB594" s="68"/>
      <c r="AC594" s="68"/>
    </row>
    <row r="595" spans="1:29" ht="20.25" customHeight="1" x14ac:dyDescent="0.3">
      <c r="A595" s="191"/>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c r="AA595" s="68"/>
      <c r="AB595" s="68"/>
      <c r="AC595" s="68"/>
    </row>
    <row r="596" spans="1:29" ht="20.25" customHeight="1" x14ac:dyDescent="0.3">
      <c r="A596" s="191"/>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c r="AA596" s="68"/>
      <c r="AB596" s="68"/>
      <c r="AC596" s="68"/>
    </row>
    <row r="597" spans="1:29" ht="20.25" customHeight="1" x14ac:dyDescent="0.3">
      <c r="A597" s="191"/>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c r="AA597" s="68"/>
      <c r="AB597" s="68"/>
      <c r="AC597" s="68"/>
    </row>
    <row r="598" spans="1:29" ht="20.25" customHeight="1" x14ac:dyDescent="0.3">
      <c r="A598" s="191"/>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c r="AA598" s="68"/>
      <c r="AB598" s="68"/>
      <c r="AC598" s="68"/>
    </row>
    <row r="599" spans="1:29" ht="20.25" customHeight="1" x14ac:dyDescent="0.3">
      <c r="A599" s="191"/>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c r="AA599" s="68"/>
      <c r="AB599" s="68"/>
      <c r="AC599" s="68"/>
    </row>
    <row r="600" spans="1:29" ht="20.25" customHeight="1" x14ac:dyDescent="0.3">
      <c r="A600" s="191"/>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c r="AA600" s="68"/>
      <c r="AB600" s="68"/>
      <c r="AC600" s="68"/>
    </row>
    <row r="601" spans="1:29" ht="20.25" customHeight="1" x14ac:dyDescent="0.3">
      <c r="A601" s="191"/>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c r="AA601" s="68"/>
      <c r="AB601" s="68"/>
      <c r="AC601" s="68"/>
    </row>
    <row r="602" spans="1:29" ht="20.25" customHeight="1" x14ac:dyDescent="0.3">
      <c r="A602" s="191"/>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c r="AA602" s="68"/>
      <c r="AB602" s="68"/>
      <c r="AC602" s="68"/>
    </row>
    <row r="603" spans="1:29" ht="20.25" customHeight="1" x14ac:dyDescent="0.3">
      <c r="A603" s="191"/>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c r="AA603" s="68"/>
      <c r="AB603" s="68"/>
      <c r="AC603" s="68"/>
    </row>
    <row r="604" spans="1:29" ht="20.25" customHeight="1" x14ac:dyDescent="0.3">
      <c r="A604" s="191"/>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c r="AA604" s="68"/>
      <c r="AB604" s="68"/>
      <c r="AC604" s="68"/>
    </row>
    <row r="605" spans="1:29" ht="20.25" customHeight="1" x14ac:dyDescent="0.3">
      <c r="A605" s="191"/>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c r="AA605" s="68"/>
      <c r="AB605" s="68"/>
      <c r="AC605" s="68"/>
    </row>
    <row r="606" spans="1:29" ht="20.25" customHeight="1" x14ac:dyDescent="0.3">
      <c r="A606" s="191"/>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c r="AA606" s="68"/>
      <c r="AB606" s="68"/>
      <c r="AC606" s="68"/>
    </row>
    <row r="607" spans="1:29" ht="20.25" customHeight="1" x14ac:dyDescent="0.3">
      <c r="A607" s="191"/>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c r="AA607" s="68"/>
      <c r="AB607" s="68"/>
      <c r="AC607" s="68"/>
    </row>
    <row r="608" spans="1:29" ht="20.25" customHeight="1" x14ac:dyDescent="0.3">
      <c r="A608" s="191"/>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c r="AA608" s="68"/>
      <c r="AB608" s="68"/>
      <c r="AC608" s="68"/>
    </row>
    <row r="609" spans="1:29" ht="20.25" customHeight="1" x14ac:dyDescent="0.3">
      <c r="A609" s="191"/>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c r="AA609" s="68"/>
      <c r="AB609" s="68"/>
      <c r="AC609" s="68"/>
    </row>
    <row r="610" spans="1:29" ht="20.25" customHeight="1" x14ac:dyDescent="0.3">
      <c r="A610" s="191"/>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c r="AA610" s="68"/>
      <c r="AB610" s="68"/>
      <c r="AC610" s="68"/>
    </row>
    <row r="611" spans="1:29" ht="20.25" customHeight="1" x14ac:dyDescent="0.3">
      <c r="A611" s="191"/>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c r="AA611" s="68"/>
      <c r="AB611" s="68"/>
      <c r="AC611" s="68"/>
    </row>
    <row r="612" spans="1:29" ht="20.25" customHeight="1" x14ac:dyDescent="0.3">
      <c r="A612" s="191"/>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c r="AA612" s="68"/>
      <c r="AB612" s="68"/>
      <c r="AC612" s="68"/>
    </row>
    <row r="613" spans="1:29" ht="20.25" customHeight="1" x14ac:dyDescent="0.3">
      <c r="A613" s="191"/>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c r="AA613" s="68"/>
      <c r="AB613" s="68"/>
      <c r="AC613" s="68"/>
    </row>
    <row r="614" spans="1:29" ht="20.25" customHeight="1" x14ac:dyDescent="0.3">
      <c r="A614" s="191"/>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c r="AA614" s="68"/>
      <c r="AB614" s="68"/>
      <c r="AC614" s="68"/>
    </row>
    <row r="615" spans="1:29" ht="20.25" customHeight="1" x14ac:dyDescent="0.3">
      <c r="A615" s="191"/>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c r="AA615" s="68"/>
      <c r="AB615" s="68"/>
      <c r="AC615" s="68"/>
    </row>
    <row r="616" spans="1:29" ht="20.25" customHeight="1" x14ac:dyDescent="0.3">
      <c r="A616" s="191"/>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c r="AA616" s="68"/>
      <c r="AB616" s="68"/>
      <c r="AC616" s="68"/>
    </row>
    <row r="617" spans="1:29" ht="20.25" customHeight="1" x14ac:dyDescent="0.3">
      <c r="A617" s="191"/>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c r="AA617" s="68"/>
      <c r="AB617" s="68"/>
      <c r="AC617" s="68"/>
    </row>
    <row r="618" spans="1:29" ht="20.25" customHeight="1" x14ac:dyDescent="0.3">
      <c r="A618" s="191"/>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c r="AA618" s="68"/>
      <c r="AB618" s="68"/>
      <c r="AC618" s="68"/>
    </row>
    <row r="619" spans="1:29" ht="20.25" customHeight="1" x14ac:dyDescent="0.3">
      <c r="A619" s="191"/>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c r="AA619" s="68"/>
      <c r="AB619" s="68"/>
      <c r="AC619" s="68"/>
    </row>
    <row r="620" spans="1:29" ht="20.25" customHeight="1" x14ac:dyDescent="0.3">
      <c r="A620" s="191"/>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c r="AA620" s="68"/>
      <c r="AB620" s="68"/>
      <c r="AC620" s="68"/>
    </row>
    <row r="621" spans="1:29" ht="20.25" customHeight="1" x14ac:dyDescent="0.3">
      <c r="A621" s="191"/>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c r="AA621" s="68"/>
      <c r="AB621" s="68"/>
      <c r="AC621" s="68"/>
    </row>
    <row r="622" spans="1:29" ht="20.25" customHeight="1" x14ac:dyDescent="0.3">
      <c r="A622" s="191"/>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c r="AA622" s="68"/>
      <c r="AB622" s="68"/>
      <c r="AC622" s="68"/>
    </row>
    <row r="623" spans="1:29" ht="20.25" customHeight="1" x14ac:dyDescent="0.3">
      <c r="A623" s="191"/>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c r="AA623" s="68"/>
      <c r="AB623" s="68"/>
      <c r="AC623" s="68"/>
    </row>
    <row r="624" spans="1:29" ht="20.25" customHeight="1" x14ac:dyDescent="0.3">
      <c r="A624" s="191"/>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c r="AA624" s="68"/>
      <c r="AB624" s="68"/>
      <c r="AC624" s="68"/>
    </row>
    <row r="625" spans="1:29" ht="20.25" customHeight="1" x14ac:dyDescent="0.3">
      <c r="A625" s="191"/>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c r="AA625" s="68"/>
      <c r="AB625" s="68"/>
      <c r="AC625" s="68"/>
    </row>
    <row r="626" spans="1:29" ht="20.25" customHeight="1" x14ac:dyDescent="0.3">
      <c r="A626" s="191"/>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c r="AA626" s="68"/>
      <c r="AB626" s="68"/>
      <c r="AC626" s="68"/>
    </row>
    <row r="627" spans="1:29" ht="20.25" customHeight="1" x14ac:dyDescent="0.3">
      <c r="A627" s="191"/>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c r="AA627" s="68"/>
      <c r="AB627" s="68"/>
      <c r="AC627" s="68"/>
    </row>
    <row r="628" spans="1:29" ht="20.25" customHeight="1" x14ac:dyDescent="0.3">
      <c r="A628" s="191"/>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c r="AA628" s="68"/>
      <c r="AB628" s="68"/>
      <c r="AC628" s="68"/>
    </row>
    <row r="629" spans="1:29" ht="20.25" customHeight="1" x14ac:dyDescent="0.3">
      <c r="A629" s="191"/>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c r="AA629" s="68"/>
      <c r="AB629" s="68"/>
      <c r="AC629" s="68"/>
    </row>
    <row r="630" spans="1:29" ht="20.25" customHeight="1" x14ac:dyDescent="0.3">
      <c r="A630" s="191"/>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c r="AA630" s="68"/>
      <c r="AB630" s="68"/>
      <c r="AC630" s="68"/>
    </row>
    <row r="631" spans="1:29" ht="20.25" customHeight="1" x14ac:dyDescent="0.3">
      <c r="A631" s="191"/>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c r="AA631" s="68"/>
      <c r="AB631" s="68"/>
      <c r="AC631" s="68"/>
    </row>
    <row r="632" spans="1:29" ht="20.25" customHeight="1" x14ac:dyDescent="0.3">
      <c r="A632" s="191"/>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c r="AA632" s="68"/>
      <c r="AB632" s="68"/>
      <c r="AC632" s="68"/>
    </row>
    <row r="633" spans="1:29" ht="20.25" customHeight="1" x14ac:dyDescent="0.3">
      <c r="A633" s="191"/>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c r="AA633" s="68"/>
      <c r="AB633" s="68"/>
      <c r="AC633" s="68"/>
    </row>
    <row r="634" spans="1:29" ht="20.25" customHeight="1" x14ac:dyDescent="0.3">
      <c r="A634" s="191"/>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c r="AA634" s="68"/>
      <c r="AB634" s="68"/>
      <c r="AC634" s="68"/>
    </row>
    <row r="635" spans="1:29" ht="20.25" customHeight="1" x14ac:dyDescent="0.3">
      <c r="A635" s="191"/>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c r="AA635" s="68"/>
      <c r="AB635" s="68"/>
      <c r="AC635" s="68"/>
    </row>
    <row r="636" spans="1:29" ht="20.25" customHeight="1" x14ac:dyDescent="0.3">
      <c r="A636" s="191"/>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c r="AA636" s="68"/>
      <c r="AB636" s="68"/>
      <c r="AC636" s="68"/>
    </row>
    <row r="637" spans="1:29" ht="20.25" customHeight="1" x14ac:dyDescent="0.3">
      <c r="A637" s="191"/>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c r="AA637" s="68"/>
      <c r="AB637" s="68"/>
      <c r="AC637" s="68"/>
    </row>
    <row r="638" spans="1:29" ht="20.25" customHeight="1" x14ac:dyDescent="0.3">
      <c r="A638" s="191"/>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c r="AA638" s="68"/>
      <c r="AB638" s="68"/>
      <c r="AC638" s="68"/>
    </row>
    <row r="639" spans="1:29" ht="20.25" customHeight="1" x14ac:dyDescent="0.3">
      <c r="A639" s="191"/>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c r="AA639" s="68"/>
      <c r="AB639" s="68"/>
      <c r="AC639" s="68"/>
    </row>
    <row r="640" spans="1:29" ht="20.25" customHeight="1" x14ac:dyDescent="0.3">
      <c r="A640" s="191"/>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c r="AA640" s="68"/>
      <c r="AB640" s="68"/>
      <c r="AC640" s="68"/>
    </row>
    <row r="641" spans="1:29" ht="20.25" customHeight="1" x14ac:dyDescent="0.3">
      <c r="A641" s="191"/>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c r="AA641" s="68"/>
      <c r="AB641" s="68"/>
      <c r="AC641" s="68"/>
    </row>
    <row r="642" spans="1:29" ht="20.25" customHeight="1" x14ac:dyDescent="0.3">
      <c r="A642" s="191"/>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c r="AA642" s="68"/>
      <c r="AB642" s="68"/>
      <c r="AC642" s="68"/>
    </row>
    <row r="643" spans="1:29" ht="20.25" customHeight="1" x14ac:dyDescent="0.3">
      <c r="A643" s="191"/>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c r="AA643" s="68"/>
      <c r="AB643" s="68"/>
      <c r="AC643" s="68"/>
    </row>
    <row r="644" spans="1:29" ht="20.25" customHeight="1" x14ac:dyDescent="0.3">
      <c r="A644" s="191"/>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c r="AA644" s="68"/>
      <c r="AB644" s="68"/>
      <c r="AC644" s="68"/>
    </row>
    <row r="645" spans="1:29" ht="20.25" customHeight="1" x14ac:dyDescent="0.3">
      <c r="A645" s="191"/>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c r="AA645" s="68"/>
      <c r="AB645" s="68"/>
      <c r="AC645" s="68"/>
    </row>
    <row r="646" spans="1:29" ht="20.25" customHeight="1" x14ac:dyDescent="0.3">
      <c r="A646" s="191"/>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c r="AA646" s="68"/>
      <c r="AB646" s="68"/>
      <c r="AC646" s="68"/>
    </row>
    <row r="647" spans="1:29" ht="20.25" customHeight="1" x14ac:dyDescent="0.3">
      <c r="A647" s="191"/>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c r="AA647" s="68"/>
      <c r="AB647" s="68"/>
      <c r="AC647" s="68"/>
    </row>
    <row r="648" spans="1:29" ht="20.25" customHeight="1" x14ac:dyDescent="0.3">
      <c r="A648" s="191"/>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c r="AA648" s="68"/>
      <c r="AB648" s="68"/>
      <c r="AC648" s="68"/>
    </row>
    <row r="649" spans="1:29" ht="20.25" customHeight="1" x14ac:dyDescent="0.3">
      <c r="A649" s="191"/>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c r="AA649" s="68"/>
      <c r="AB649" s="68"/>
      <c r="AC649" s="68"/>
    </row>
    <row r="650" spans="1:29" ht="20.25" customHeight="1" x14ac:dyDescent="0.3">
      <c r="A650" s="191"/>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c r="AA650" s="68"/>
      <c r="AB650" s="68"/>
      <c r="AC650" s="68"/>
    </row>
    <row r="651" spans="1:29" ht="20.25" customHeight="1" x14ac:dyDescent="0.3">
      <c r="A651" s="191"/>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c r="AA651" s="68"/>
      <c r="AB651" s="68"/>
      <c r="AC651" s="68"/>
    </row>
    <row r="652" spans="1:29" ht="20.25" customHeight="1" x14ac:dyDescent="0.3">
      <c r="A652" s="191"/>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c r="AA652" s="68"/>
      <c r="AB652" s="68"/>
      <c r="AC652" s="68"/>
    </row>
    <row r="653" spans="1:29" ht="20.25" customHeight="1" x14ac:dyDescent="0.3">
      <c r="A653" s="191"/>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c r="AA653" s="68"/>
      <c r="AB653" s="68"/>
      <c r="AC653" s="68"/>
    </row>
    <row r="654" spans="1:29" ht="20.25" customHeight="1" x14ac:dyDescent="0.3">
      <c r="A654" s="191"/>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c r="AA654" s="68"/>
      <c r="AB654" s="68"/>
      <c r="AC654" s="68"/>
    </row>
    <row r="655" spans="1:29" ht="20.25" customHeight="1" x14ac:dyDescent="0.3">
      <c r="A655" s="191"/>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c r="AA655" s="68"/>
      <c r="AB655" s="68"/>
      <c r="AC655" s="68"/>
    </row>
    <row r="656" spans="1:29" ht="20.25" customHeight="1" x14ac:dyDescent="0.3">
      <c r="A656" s="191"/>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c r="AA656" s="68"/>
      <c r="AB656" s="68"/>
      <c r="AC656" s="68"/>
    </row>
    <row r="657" spans="1:29" ht="20.25" customHeight="1" x14ac:dyDescent="0.3">
      <c r="A657" s="191"/>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c r="AA657" s="68"/>
      <c r="AB657" s="68"/>
      <c r="AC657" s="68"/>
    </row>
    <row r="658" spans="1:29" ht="20.25" customHeight="1" x14ac:dyDescent="0.3">
      <c r="A658" s="191"/>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c r="AA658" s="68"/>
      <c r="AB658" s="68"/>
      <c r="AC658" s="68"/>
    </row>
    <row r="659" spans="1:29" ht="20.25" customHeight="1" x14ac:dyDescent="0.3">
      <c r="A659" s="191"/>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c r="AA659" s="68"/>
      <c r="AB659" s="68"/>
      <c r="AC659" s="68"/>
    </row>
    <row r="660" spans="1:29" ht="20.25" customHeight="1" x14ac:dyDescent="0.3">
      <c r="A660" s="191"/>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c r="AA660" s="68"/>
      <c r="AB660" s="68"/>
      <c r="AC660" s="68"/>
    </row>
    <row r="661" spans="1:29" ht="20.25" customHeight="1" x14ac:dyDescent="0.3">
      <c r="A661" s="191"/>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c r="AA661" s="68"/>
      <c r="AB661" s="68"/>
      <c r="AC661" s="68"/>
    </row>
    <row r="662" spans="1:29" ht="20.25" customHeight="1" x14ac:dyDescent="0.3">
      <c r="A662" s="191"/>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c r="AA662" s="68"/>
      <c r="AB662" s="68"/>
      <c r="AC662" s="68"/>
    </row>
    <row r="663" spans="1:29" ht="20.25" customHeight="1" x14ac:dyDescent="0.3">
      <c r="A663" s="191"/>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c r="AA663" s="68"/>
      <c r="AB663" s="68"/>
      <c r="AC663" s="68"/>
    </row>
    <row r="664" spans="1:29" ht="20.25" customHeight="1" x14ac:dyDescent="0.3">
      <c r="A664" s="191"/>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c r="AA664" s="68"/>
      <c r="AB664" s="68"/>
      <c r="AC664" s="68"/>
    </row>
    <row r="665" spans="1:29" ht="20.25" customHeight="1" x14ac:dyDescent="0.3">
      <c r="A665" s="191"/>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c r="AA665" s="68"/>
      <c r="AB665" s="68"/>
      <c r="AC665" s="68"/>
    </row>
    <row r="666" spans="1:29" ht="20.25" customHeight="1" x14ac:dyDescent="0.3">
      <c r="A666" s="191"/>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c r="AA666" s="68"/>
      <c r="AB666" s="68"/>
      <c r="AC666" s="68"/>
    </row>
    <row r="667" spans="1:29" ht="20.25" customHeight="1" x14ac:dyDescent="0.3">
      <c r="A667" s="191"/>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c r="AA667" s="68"/>
      <c r="AB667" s="68"/>
      <c r="AC667" s="68"/>
    </row>
    <row r="668" spans="1:29" ht="20.25" customHeight="1" x14ac:dyDescent="0.3">
      <c r="A668" s="191"/>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c r="AA668" s="68"/>
      <c r="AB668" s="68"/>
      <c r="AC668" s="68"/>
    </row>
    <row r="669" spans="1:29" ht="20.25" customHeight="1" x14ac:dyDescent="0.3">
      <c r="A669" s="191"/>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c r="AA669" s="68"/>
      <c r="AB669" s="68"/>
      <c r="AC669" s="68"/>
    </row>
    <row r="670" spans="1:29" ht="20.25" customHeight="1" x14ac:dyDescent="0.3">
      <c r="A670" s="191"/>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c r="AA670" s="68"/>
      <c r="AB670" s="68"/>
      <c r="AC670" s="68"/>
    </row>
    <row r="671" spans="1:29" ht="20.25" customHeight="1" x14ac:dyDescent="0.3">
      <c r="A671" s="191"/>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c r="AA671" s="68"/>
      <c r="AB671" s="68"/>
      <c r="AC671" s="68"/>
    </row>
    <row r="672" spans="1:29" ht="20.25" customHeight="1" x14ac:dyDescent="0.3">
      <c r="A672" s="191"/>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c r="AA672" s="68"/>
      <c r="AB672" s="68"/>
      <c r="AC672" s="68"/>
    </row>
    <row r="673" spans="1:29" ht="20.25" customHeight="1" x14ac:dyDescent="0.3">
      <c r="A673" s="191"/>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c r="AA673" s="68"/>
      <c r="AB673" s="68"/>
      <c r="AC673" s="68"/>
    </row>
    <row r="674" spans="1:29" ht="20.25" customHeight="1" x14ac:dyDescent="0.3">
      <c r="A674" s="191"/>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c r="AA674" s="68"/>
      <c r="AB674" s="68"/>
      <c r="AC674" s="68"/>
    </row>
    <row r="675" spans="1:29" ht="20.25" customHeight="1" x14ac:dyDescent="0.3">
      <c r="A675" s="191"/>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c r="AA675" s="68"/>
      <c r="AB675" s="68"/>
      <c r="AC675" s="68"/>
    </row>
    <row r="676" spans="1:29" ht="20.25" customHeight="1" x14ac:dyDescent="0.3">
      <c r="A676" s="191"/>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c r="AA676" s="68"/>
      <c r="AB676" s="68"/>
      <c r="AC676" s="68"/>
    </row>
    <row r="677" spans="1:29" ht="20.25" customHeight="1" x14ac:dyDescent="0.3">
      <c r="A677" s="191"/>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c r="AA677" s="68"/>
      <c r="AB677" s="68"/>
      <c r="AC677" s="68"/>
    </row>
    <row r="678" spans="1:29" ht="20.25" customHeight="1" x14ac:dyDescent="0.3">
      <c r="A678" s="191"/>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c r="AA678" s="68"/>
      <c r="AB678" s="68"/>
      <c r="AC678" s="68"/>
    </row>
    <row r="679" spans="1:29" ht="20.25" customHeight="1" x14ac:dyDescent="0.3">
      <c r="A679" s="191"/>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c r="AA679" s="68"/>
      <c r="AB679" s="68"/>
      <c r="AC679" s="68"/>
    </row>
    <row r="680" spans="1:29" ht="20.25" customHeight="1" x14ac:dyDescent="0.3">
      <c r="A680" s="191"/>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c r="AA680" s="68"/>
      <c r="AB680" s="68"/>
      <c r="AC680" s="68"/>
    </row>
    <row r="681" spans="1:29" ht="20.25" customHeight="1" x14ac:dyDescent="0.3">
      <c r="A681" s="191"/>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c r="AA681" s="68"/>
      <c r="AB681" s="68"/>
      <c r="AC681" s="68"/>
    </row>
    <row r="682" spans="1:29" ht="20.25" customHeight="1" x14ac:dyDescent="0.3">
      <c r="A682" s="191"/>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c r="AA682" s="68"/>
      <c r="AB682" s="68"/>
      <c r="AC682" s="68"/>
    </row>
    <row r="683" spans="1:29" ht="20.25" customHeight="1" x14ac:dyDescent="0.3">
      <c r="A683" s="191"/>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c r="AA683" s="68"/>
      <c r="AB683" s="68"/>
      <c r="AC683" s="68"/>
    </row>
    <row r="684" spans="1:29" ht="20.25" customHeight="1" x14ac:dyDescent="0.3">
      <c r="A684" s="191"/>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c r="AA684" s="68"/>
      <c r="AB684" s="68"/>
      <c r="AC684" s="68"/>
    </row>
    <row r="685" spans="1:29" ht="20.25" customHeight="1" x14ac:dyDescent="0.3">
      <c r="A685" s="191"/>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c r="AA685" s="68"/>
      <c r="AB685" s="68"/>
      <c r="AC685" s="68"/>
    </row>
    <row r="686" spans="1:29" ht="20.25" customHeight="1" x14ac:dyDescent="0.3">
      <c r="A686" s="191"/>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c r="AA686" s="68"/>
      <c r="AB686" s="68"/>
      <c r="AC686" s="68"/>
    </row>
    <row r="687" spans="1:29" ht="20.25" customHeight="1" x14ac:dyDescent="0.3">
      <c r="A687" s="191"/>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c r="AA687" s="68"/>
      <c r="AB687" s="68"/>
      <c r="AC687" s="68"/>
    </row>
    <row r="688" spans="1:29" ht="20.25" customHeight="1" x14ac:dyDescent="0.3">
      <c r="A688" s="191"/>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c r="AA688" s="68"/>
      <c r="AB688" s="68"/>
      <c r="AC688" s="68"/>
    </row>
    <row r="689" spans="1:29" ht="20.25" customHeight="1" x14ac:dyDescent="0.3">
      <c r="A689" s="191"/>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c r="AA689" s="68"/>
      <c r="AB689" s="68"/>
      <c r="AC689" s="68"/>
    </row>
    <row r="690" spans="1:29" ht="20.25" customHeight="1" x14ac:dyDescent="0.3">
      <c r="A690" s="191"/>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c r="AA690" s="68"/>
      <c r="AB690" s="68"/>
      <c r="AC690" s="68"/>
    </row>
    <row r="691" spans="1:29" ht="20.25" customHeight="1" x14ac:dyDescent="0.3">
      <c r="A691" s="191"/>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c r="AA691" s="68"/>
      <c r="AB691" s="68"/>
      <c r="AC691" s="68"/>
    </row>
    <row r="692" spans="1:29" ht="20.25" customHeight="1" x14ac:dyDescent="0.3">
      <c r="A692" s="191"/>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c r="AA692" s="68"/>
      <c r="AB692" s="68"/>
      <c r="AC692" s="68"/>
    </row>
    <row r="693" spans="1:29" ht="20.25" customHeight="1" x14ac:dyDescent="0.3">
      <c r="A693" s="191"/>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c r="AA693" s="68"/>
      <c r="AB693" s="68"/>
      <c r="AC693" s="68"/>
    </row>
    <row r="694" spans="1:29" ht="20.25" customHeight="1" x14ac:dyDescent="0.3">
      <c r="A694" s="191"/>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c r="AA694" s="68"/>
      <c r="AB694" s="68"/>
      <c r="AC694" s="68"/>
    </row>
    <row r="695" spans="1:29" ht="20.25" customHeight="1" x14ac:dyDescent="0.3">
      <c r="A695" s="191"/>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c r="AA695" s="68"/>
      <c r="AB695" s="68"/>
      <c r="AC695" s="68"/>
    </row>
    <row r="696" spans="1:29" ht="20.25" customHeight="1" x14ac:dyDescent="0.3">
      <c r="A696" s="191"/>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c r="AA696" s="68"/>
      <c r="AB696" s="68"/>
      <c r="AC696" s="68"/>
    </row>
    <row r="697" spans="1:29" ht="20.25" customHeight="1" x14ac:dyDescent="0.3">
      <c r="A697" s="191"/>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c r="AA697" s="68"/>
      <c r="AB697" s="68"/>
      <c r="AC697" s="68"/>
    </row>
    <row r="698" spans="1:29" ht="20.25" customHeight="1" x14ac:dyDescent="0.3">
      <c r="A698" s="191"/>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c r="AA698" s="68"/>
      <c r="AB698" s="68"/>
      <c r="AC698" s="68"/>
    </row>
    <row r="699" spans="1:29" ht="20.25" customHeight="1" x14ac:dyDescent="0.3">
      <c r="A699" s="191"/>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c r="AA699" s="68"/>
      <c r="AB699" s="68"/>
      <c r="AC699" s="68"/>
    </row>
    <row r="700" spans="1:29" ht="20.25" customHeight="1" x14ac:dyDescent="0.3">
      <c r="A700" s="191"/>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c r="AA700" s="68"/>
      <c r="AB700" s="68"/>
      <c r="AC700" s="68"/>
    </row>
    <row r="701" spans="1:29" ht="20.25" customHeight="1" x14ac:dyDescent="0.3">
      <c r="A701" s="191"/>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c r="AA701" s="68"/>
      <c r="AB701" s="68"/>
      <c r="AC701" s="68"/>
    </row>
    <row r="702" spans="1:29" ht="20.25" customHeight="1" x14ac:dyDescent="0.3">
      <c r="A702" s="191"/>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c r="AA702" s="68"/>
      <c r="AB702" s="68"/>
      <c r="AC702" s="68"/>
    </row>
    <row r="703" spans="1:29" ht="20.25" customHeight="1" x14ac:dyDescent="0.3">
      <c r="A703" s="191"/>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c r="AA703" s="68"/>
      <c r="AB703" s="68"/>
      <c r="AC703" s="68"/>
    </row>
    <row r="704" spans="1:29" ht="20.25" customHeight="1" x14ac:dyDescent="0.3">
      <c r="A704" s="191"/>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c r="AA704" s="68"/>
      <c r="AB704" s="68"/>
      <c r="AC704" s="68"/>
    </row>
    <row r="705" spans="1:29" ht="20.25" customHeight="1" x14ac:dyDescent="0.3">
      <c r="A705" s="191"/>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c r="AA705" s="68"/>
      <c r="AB705" s="68"/>
      <c r="AC705" s="68"/>
    </row>
    <row r="706" spans="1:29" ht="20.25" customHeight="1" x14ac:dyDescent="0.3">
      <c r="A706" s="191"/>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c r="AA706" s="68"/>
      <c r="AB706" s="68"/>
      <c r="AC706" s="68"/>
    </row>
    <row r="707" spans="1:29" ht="20.25" customHeight="1" x14ac:dyDescent="0.3">
      <c r="A707" s="191"/>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c r="AA707" s="68"/>
      <c r="AB707" s="68"/>
      <c r="AC707" s="68"/>
    </row>
    <row r="708" spans="1:29" ht="20.25" customHeight="1" x14ac:dyDescent="0.3">
      <c r="A708" s="191"/>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c r="AA708" s="68"/>
      <c r="AB708" s="68"/>
      <c r="AC708" s="68"/>
    </row>
    <row r="709" spans="1:29" ht="20.25" customHeight="1" x14ac:dyDescent="0.3">
      <c r="A709" s="191"/>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c r="AA709" s="68"/>
      <c r="AB709" s="68"/>
      <c r="AC709" s="68"/>
    </row>
    <row r="710" spans="1:29" ht="20.25" customHeight="1" x14ac:dyDescent="0.3">
      <c r="A710" s="191"/>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c r="AA710" s="68"/>
      <c r="AB710" s="68"/>
      <c r="AC710" s="68"/>
    </row>
    <row r="711" spans="1:29" ht="20.25" customHeight="1" x14ac:dyDescent="0.3">
      <c r="A711" s="191"/>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c r="AA711" s="68"/>
      <c r="AB711" s="68"/>
      <c r="AC711" s="68"/>
    </row>
    <row r="712" spans="1:29" ht="20.25" customHeight="1" x14ac:dyDescent="0.3">
      <c r="A712" s="191"/>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c r="AA712" s="68"/>
      <c r="AB712" s="68"/>
      <c r="AC712" s="68"/>
    </row>
    <row r="713" spans="1:29" ht="20.25" customHeight="1" x14ac:dyDescent="0.3">
      <c r="A713" s="191"/>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c r="AA713" s="68"/>
      <c r="AB713" s="68"/>
      <c r="AC713" s="68"/>
    </row>
    <row r="714" spans="1:29" ht="20.25" customHeight="1" x14ac:dyDescent="0.3">
      <c r="A714" s="191"/>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c r="AA714" s="68"/>
      <c r="AB714" s="68"/>
      <c r="AC714" s="68"/>
    </row>
    <row r="715" spans="1:29" ht="20.25" customHeight="1" x14ac:dyDescent="0.3">
      <c r="A715" s="191"/>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c r="AA715" s="68"/>
      <c r="AB715" s="68"/>
      <c r="AC715" s="68"/>
    </row>
    <row r="716" spans="1:29" ht="20.25" customHeight="1" x14ac:dyDescent="0.3">
      <c r="A716" s="191"/>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c r="AA716" s="68"/>
      <c r="AB716" s="68"/>
      <c r="AC716" s="68"/>
    </row>
    <row r="717" spans="1:29" ht="20.25" customHeight="1" x14ac:dyDescent="0.3">
      <c r="A717" s="191"/>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c r="AA717" s="68"/>
      <c r="AB717" s="68"/>
      <c r="AC717" s="68"/>
    </row>
    <row r="718" spans="1:29" ht="20.25" customHeight="1" x14ac:dyDescent="0.3">
      <c r="A718" s="191"/>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c r="AA718" s="68"/>
      <c r="AB718" s="68"/>
      <c r="AC718" s="68"/>
    </row>
    <row r="719" spans="1:29" ht="20.25" customHeight="1" x14ac:dyDescent="0.3">
      <c r="A719" s="191"/>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c r="AA719" s="68"/>
      <c r="AB719" s="68"/>
      <c r="AC719" s="68"/>
    </row>
    <row r="720" spans="1:29" ht="20.25" customHeight="1" x14ac:dyDescent="0.3">
      <c r="A720" s="191"/>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c r="AA720" s="68"/>
      <c r="AB720" s="68"/>
      <c r="AC720" s="68"/>
    </row>
    <row r="721" spans="1:29" ht="20.25" customHeight="1" x14ac:dyDescent="0.3">
      <c r="A721" s="191"/>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c r="AA721" s="68"/>
      <c r="AB721" s="68"/>
      <c r="AC721" s="68"/>
    </row>
    <row r="722" spans="1:29" ht="20.25" customHeight="1" x14ac:dyDescent="0.3">
      <c r="A722" s="191"/>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c r="AA722" s="68"/>
      <c r="AB722" s="68"/>
      <c r="AC722" s="68"/>
    </row>
    <row r="723" spans="1:29" ht="20.25" customHeight="1" x14ac:dyDescent="0.3">
      <c r="A723" s="191"/>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c r="AA723" s="68"/>
      <c r="AB723" s="68"/>
      <c r="AC723" s="68"/>
    </row>
    <row r="724" spans="1:29" ht="20.25" customHeight="1" x14ac:dyDescent="0.3">
      <c r="A724" s="191"/>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c r="AA724" s="68"/>
      <c r="AB724" s="68"/>
      <c r="AC724" s="68"/>
    </row>
    <row r="725" spans="1:29" ht="20.25" customHeight="1" x14ac:dyDescent="0.3">
      <c r="A725" s="191"/>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c r="AA725" s="68"/>
      <c r="AB725" s="68"/>
      <c r="AC725" s="68"/>
    </row>
    <row r="726" spans="1:29" ht="20.25" customHeight="1" x14ac:dyDescent="0.3">
      <c r="A726" s="191"/>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c r="AA726" s="68"/>
      <c r="AB726" s="68"/>
      <c r="AC726" s="68"/>
    </row>
    <row r="727" spans="1:29" ht="20.25" customHeight="1" x14ac:dyDescent="0.3">
      <c r="A727" s="191"/>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c r="AA727" s="68"/>
      <c r="AB727" s="68"/>
      <c r="AC727" s="68"/>
    </row>
    <row r="728" spans="1:29" ht="20.25" customHeight="1" x14ac:dyDescent="0.3">
      <c r="A728" s="191"/>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c r="AA728" s="68"/>
      <c r="AB728" s="68"/>
      <c r="AC728" s="68"/>
    </row>
    <row r="729" spans="1:29" ht="20.25" customHeight="1" x14ac:dyDescent="0.3">
      <c r="A729" s="191"/>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c r="AA729" s="68"/>
      <c r="AB729" s="68"/>
      <c r="AC729" s="68"/>
    </row>
    <row r="730" spans="1:29" ht="20.25" customHeight="1" x14ac:dyDescent="0.3">
      <c r="A730" s="191"/>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c r="AA730" s="68"/>
      <c r="AB730" s="68"/>
      <c r="AC730" s="68"/>
    </row>
    <row r="731" spans="1:29" ht="20.25" customHeight="1" x14ac:dyDescent="0.3">
      <c r="A731" s="191"/>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c r="AA731" s="68"/>
      <c r="AB731" s="68"/>
      <c r="AC731" s="68"/>
    </row>
    <row r="732" spans="1:29" ht="20.25" customHeight="1" x14ac:dyDescent="0.3">
      <c r="A732" s="191"/>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c r="AA732" s="68"/>
      <c r="AB732" s="68"/>
      <c r="AC732" s="68"/>
    </row>
    <row r="733" spans="1:29" ht="20.25" customHeight="1" x14ac:dyDescent="0.3">
      <c r="A733" s="191"/>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c r="AA733" s="68"/>
      <c r="AB733" s="68"/>
      <c r="AC733" s="68"/>
    </row>
    <row r="734" spans="1:29" ht="20.25" customHeight="1" x14ac:dyDescent="0.3">
      <c r="A734" s="191"/>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c r="AA734" s="68"/>
      <c r="AB734" s="68"/>
      <c r="AC734" s="68"/>
    </row>
    <row r="735" spans="1:29" ht="20.25" customHeight="1" x14ac:dyDescent="0.3">
      <c r="A735" s="191"/>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c r="AA735" s="68"/>
      <c r="AB735" s="68"/>
      <c r="AC735" s="68"/>
    </row>
    <row r="736" spans="1:29" ht="20.25" customHeight="1" x14ac:dyDescent="0.3">
      <c r="A736" s="191"/>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c r="AA736" s="68"/>
      <c r="AB736" s="68"/>
      <c r="AC736" s="68"/>
    </row>
    <row r="737" spans="1:29" ht="20.25" customHeight="1" x14ac:dyDescent="0.3">
      <c r="A737" s="191"/>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c r="AA737" s="68"/>
      <c r="AB737" s="68"/>
      <c r="AC737" s="68"/>
    </row>
    <row r="738" spans="1:29" ht="20.25" customHeight="1" x14ac:dyDescent="0.3">
      <c r="A738" s="191"/>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c r="AA738" s="68"/>
      <c r="AB738" s="68"/>
      <c r="AC738" s="68"/>
    </row>
    <row r="739" spans="1:29" ht="20.25" customHeight="1" x14ac:dyDescent="0.3">
      <c r="A739" s="191"/>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c r="AA739" s="68"/>
      <c r="AB739" s="68"/>
      <c r="AC739" s="68"/>
    </row>
    <row r="740" spans="1:29" ht="20.25" customHeight="1" x14ac:dyDescent="0.3">
      <c r="A740" s="191"/>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c r="AA740" s="68"/>
      <c r="AB740" s="68"/>
      <c r="AC740" s="68"/>
    </row>
    <row r="741" spans="1:29" ht="20.25" customHeight="1" x14ac:dyDescent="0.3">
      <c r="A741" s="191"/>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c r="AA741" s="68"/>
      <c r="AB741" s="68"/>
      <c r="AC741" s="68"/>
    </row>
    <row r="742" spans="1:29" ht="20.25" customHeight="1" x14ac:dyDescent="0.3">
      <c r="A742" s="191"/>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c r="AA742" s="68"/>
      <c r="AB742" s="68"/>
      <c r="AC742" s="68"/>
    </row>
    <row r="743" spans="1:29" ht="20.25" customHeight="1" x14ac:dyDescent="0.3">
      <c r="A743" s="191"/>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c r="AA743" s="68"/>
      <c r="AB743" s="68"/>
      <c r="AC743" s="68"/>
    </row>
    <row r="744" spans="1:29" ht="20.25" customHeight="1" x14ac:dyDescent="0.3">
      <c r="A744" s="191"/>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c r="AA744" s="68"/>
      <c r="AB744" s="68"/>
      <c r="AC744" s="68"/>
    </row>
    <row r="745" spans="1:29" ht="20.25" customHeight="1" x14ac:dyDescent="0.3">
      <c r="A745" s="191"/>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c r="AA745" s="68"/>
      <c r="AB745" s="68"/>
      <c r="AC745" s="68"/>
    </row>
    <row r="746" spans="1:29" ht="20.25" customHeight="1" x14ac:dyDescent="0.3">
      <c r="A746" s="191"/>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c r="AA746" s="68"/>
      <c r="AB746" s="68"/>
      <c r="AC746" s="68"/>
    </row>
    <row r="747" spans="1:29" ht="20.25" customHeight="1" x14ac:dyDescent="0.3">
      <c r="A747" s="191"/>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c r="AA747" s="68"/>
      <c r="AB747" s="68"/>
      <c r="AC747" s="68"/>
    </row>
    <row r="748" spans="1:29" ht="20.25" customHeight="1" x14ac:dyDescent="0.3">
      <c r="A748" s="191"/>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c r="AA748" s="68"/>
      <c r="AB748" s="68"/>
      <c r="AC748" s="68"/>
    </row>
    <row r="749" spans="1:29" ht="20.25" customHeight="1" x14ac:dyDescent="0.3">
      <c r="A749" s="191"/>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c r="AA749" s="68"/>
      <c r="AB749" s="68"/>
      <c r="AC749" s="68"/>
    </row>
    <row r="750" spans="1:29" ht="20.25" customHeight="1" x14ac:dyDescent="0.3">
      <c r="A750" s="191"/>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c r="AA750" s="68"/>
      <c r="AB750" s="68"/>
      <c r="AC750" s="68"/>
    </row>
    <row r="751" spans="1:29" ht="20.25" customHeight="1" x14ac:dyDescent="0.3">
      <c r="A751" s="191"/>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c r="AA751" s="68"/>
      <c r="AB751" s="68"/>
      <c r="AC751" s="68"/>
    </row>
    <row r="752" spans="1:29" ht="20.25" customHeight="1" x14ac:dyDescent="0.3">
      <c r="A752" s="191"/>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c r="AA752" s="68"/>
      <c r="AB752" s="68"/>
      <c r="AC752" s="68"/>
    </row>
    <row r="753" spans="1:29" ht="20.25" customHeight="1" x14ac:dyDescent="0.3">
      <c r="A753" s="191"/>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c r="AA753" s="68"/>
      <c r="AB753" s="68"/>
      <c r="AC753" s="68"/>
    </row>
    <row r="754" spans="1:29" ht="20.25" customHeight="1" x14ac:dyDescent="0.3">
      <c r="A754" s="191"/>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c r="AA754" s="68"/>
      <c r="AB754" s="68"/>
      <c r="AC754" s="68"/>
    </row>
    <row r="755" spans="1:29" ht="20.25" customHeight="1" x14ac:dyDescent="0.3">
      <c r="A755" s="191"/>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c r="AA755" s="68"/>
      <c r="AB755" s="68"/>
      <c r="AC755" s="68"/>
    </row>
    <row r="756" spans="1:29" ht="20.25" customHeight="1" x14ac:dyDescent="0.3">
      <c r="A756" s="191"/>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c r="AA756" s="68"/>
      <c r="AB756" s="68"/>
      <c r="AC756" s="68"/>
    </row>
    <row r="757" spans="1:29" ht="20.25" customHeight="1" x14ac:dyDescent="0.3">
      <c r="A757" s="191"/>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c r="AA757" s="68"/>
      <c r="AB757" s="68"/>
      <c r="AC757" s="68"/>
    </row>
    <row r="758" spans="1:29" ht="20.25" customHeight="1" x14ac:dyDescent="0.3">
      <c r="A758" s="191"/>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c r="AA758" s="68"/>
      <c r="AB758" s="68"/>
      <c r="AC758" s="68"/>
    </row>
    <row r="759" spans="1:29" ht="20.25" customHeight="1" x14ac:dyDescent="0.3">
      <c r="A759" s="191"/>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c r="AA759" s="68"/>
      <c r="AB759" s="68"/>
      <c r="AC759" s="68"/>
    </row>
    <row r="760" spans="1:29" ht="20.25" customHeight="1" x14ac:dyDescent="0.3">
      <c r="A760" s="191"/>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c r="AA760" s="68"/>
      <c r="AB760" s="68"/>
      <c r="AC760" s="68"/>
    </row>
    <row r="761" spans="1:29" ht="20.25" customHeight="1" x14ac:dyDescent="0.3">
      <c r="A761" s="191"/>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c r="AA761" s="68"/>
      <c r="AB761" s="68"/>
      <c r="AC761" s="68"/>
    </row>
    <row r="762" spans="1:29" ht="20.25" customHeight="1" x14ac:dyDescent="0.3">
      <c r="A762" s="191"/>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c r="AA762" s="68"/>
      <c r="AB762" s="68"/>
      <c r="AC762" s="68"/>
    </row>
    <row r="763" spans="1:29" ht="20.25" customHeight="1" x14ac:dyDescent="0.3">
      <c r="A763" s="191"/>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c r="AA763" s="68"/>
      <c r="AB763" s="68"/>
      <c r="AC763" s="68"/>
    </row>
    <row r="764" spans="1:29" ht="20.25" customHeight="1" x14ac:dyDescent="0.3">
      <c r="A764" s="191"/>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c r="AA764" s="68"/>
      <c r="AB764" s="68"/>
      <c r="AC764" s="68"/>
    </row>
    <row r="765" spans="1:29" ht="20.25" customHeight="1" x14ac:dyDescent="0.3">
      <c r="A765" s="191"/>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c r="AA765" s="68"/>
      <c r="AB765" s="68"/>
      <c r="AC765" s="68"/>
    </row>
    <row r="766" spans="1:29" ht="20.25" customHeight="1" x14ac:dyDescent="0.3">
      <c r="A766" s="191"/>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c r="AA766" s="68"/>
      <c r="AB766" s="68"/>
      <c r="AC766" s="68"/>
    </row>
    <row r="767" spans="1:29" ht="20.25" customHeight="1" x14ac:dyDescent="0.3">
      <c r="A767" s="191"/>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c r="AA767" s="68"/>
      <c r="AB767" s="68"/>
      <c r="AC767" s="68"/>
    </row>
    <row r="768" spans="1:29" ht="20.25" customHeight="1" x14ac:dyDescent="0.3">
      <c r="A768" s="191"/>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c r="AA768" s="68"/>
      <c r="AB768" s="68"/>
      <c r="AC768" s="68"/>
    </row>
    <row r="769" spans="1:29" ht="20.25" customHeight="1" x14ac:dyDescent="0.3">
      <c r="A769" s="191"/>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c r="AA769" s="68"/>
      <c r="AB769" s="68"/>
      <c r="AC769" s="68"/>
    </row>
    <row r="770" spans="1:29" ht="20.25" customHeight="1" x14ac:dyDescent="0.3">
      <c r="A770" s="191"/>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c r="AA770" s="68"/>
      <c r="AB770" s="68"/>
      <c r="AC770" s="68"/>
    </row>
    <row r="771" spans="1:29" ht="20.25" customHeight="1" x14ac:dyDescent="0.3">
      <c r="A771" s="191"/>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c r="AA771" s="68"/>
      <c r="AB771" s="68"/>
      <c r="AC771" s="68"/>
    </row>
    <row r="772" spans="1:29" ht="20.25" customHeight="1" x14ac:dyDescent="0.3">
      <c r="A772" s="191"/>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c r="AA772" s="68"/>
      <c r="AB772" s="68"/>
      <c r="AC772" s="68"/>
    </row>
    <row r="773" spans="1:29" ht="20.25" customHeight="1" x14ac:dyDescent="0.3">
      <c r="A773" s="191"/>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c r="AA773" s="68"/>
      <c r="AB773" s="68"/>
      <c r="AC773" s="68"/>
    </row>
    <row r="774" spans="1:29" ht="20.25" customHeight="1" x14ac:dyDescent="0.3">
      <c r="A774" s="191"/>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c r="AA774" s="68"/>
      <c r="AB774" s="68"/>
      <c r="AC774" s="68"/>
    </row>
    <row r="775" spans="1:29" ht="20.25" customHeight="1" x14ac:dyDescent="0.3">
      <c r="A775" s="191"/>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c r="AA775" s="68"/>
      <c r="AB775" s="68"/>
      <c r="AC775" s="68"/>
    </row>
    <row r="776" spans="1:29" ht="20.25" customHeight="1" x14ac:dyDescent="0.3">
      <c r="A776" s="191"/>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c r="AA776" s="68"/>
      <c r="AB776" s="68"/>
      <c r="AC776" s="68"/>
    </row>
    <row r="777" spans="1:29" ht="20.25" customHeight="1" x14ac:dyDescent="0.3">
      <c r="A777" s="191"/>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c r="AA777" s="68"/>
      <c r="AB777" s="68"/>
      <c r="AC777" s="68"/>
    </row>
    <row r="778" spans="1:29" ht="20.25" customHeight="1" x14ac:dyDescent="0.3">
      <c r="A778" s="191"/>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c r="AA778" s="68"/>
      <c r="AB778" s="68"/>
      <c r="AC778" s="68"/>
    </row>
    <row r="779" spans="1:29" ht="20.25" customHeight="1" x14ac:dyDescent="0.3">
      <c r="A779" s="191"/>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c r="AA779" s="68"/>
      <c r="AB779" s="68"/>
      <c r="AC779" s="68"/>
    </row>
    <row r="780" spans="1:29" ht="20.25" customHeight="1" x14ac:dyDescent="0.3">
      <c r="A780" s="191"/>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c r="AA780" s="68"/>
      <c r="AB780" s="68"/>
      <c r="AC780" s="68"/>
    </row>
    <row r="781" spans="1:29" ht="20.25" customHeight="1" x14ac:dyDescent="0.3">
      <c r="A781" s="191"/>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c r="AA781" s="68"/>
      <c r="AB781" s="68"/>
      <c r="AC781" s="68"/>
    </row>
    <row r="782" spans="1:29" ht="20.25" customHeight="1" x14ac:dyDescent="0.3">
      <c r="A782" s="191"/>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c r="AA782" s="68"/>
      <c r="AB782" s="68"/>
      <c r="AC782" s="68"/>
    </row>
    <row r="783" spans="1:29" ht="20.25" customHeight="1" x14ac:dyDescent="0.3">
      <c r="A783" s="191"/>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c r="AA783" s="68"/>
      <c r="AB783" s="68"/>
      <c r="AC783" s="68"/>
    </row>
    <row r="784" spans="1:29" ht="20.25" customHeight="1" x14ac:dyDescent="0.3">
      <c r="A784" s="191"/>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c r="AA784" s="68"/>
      <c r="AB784" s="68"/>
      <c r="AC784" s="68"/>
    </row>
    <row r="785" spans="1:29" ht="20.25" customHeight="1" x14ac:dyDescent="0.3">
      <c r="A785" s="191"/>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c r="AA785" s="68"/>
      <c r="AB785" s="68"/>
      <c r="AC785" s="68"/>
    </row>
    <row r="786" spans="1:29" ht="20.25" customHeight="1" x14ac:dyDescent="0.3">
      <c r="A786" s="191"/>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c r="AA786" s="68"/>
      <c r="AB786" s="68"/>
      <c r="AC786" s="68"/>
    </row>
    <row r="787" spans="1:29" ht="20.25" customHeight="1" x14ac:dyDescent="0.3">
      <c r="A787" s="191"/>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c r="AA787" s="68"/>
      <c r="AB787" s="68"/>
      <c r="AC787" s="68"/>
    </row>
    <row r="788" spans="1:29" ht="20.25" customHeight="1" x14ac:dyDescent="0.3">
      <c r="A788" s="191"/>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c r="AA788" s="68"/>
      <c r="AB788" s="68"/>
      <c r="AC788" s="68"/>
    </row>
    <row r="789" spans="1:29" ht="20.25" customHeight="1" x14ac:dyDescent="0.3">
      <c r="A789" s="191"/>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c r="AA789" s="68"/>
      <c r="AB789" s="68"/>
      <c r="AC789" s="68"/>
    </row>
    <row r="790" spans="1:29" ht="20.25" customHeight="1" x14ac:dyDescent="0.3">
      <c r="A790" s="191"/>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c r="AA790" s="68"/>
      <c r="AB790" s="68"/>
      <c r="AC790" s="68"/>
    </row>
    <row r="791" spans="1:29" ht="20.25" customHeight="1" x14ac:dyDescent="0.3">
      <c r="A791" s="191"/>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c r="AA791" s="68"/>
      <c r="AB791" s="68"/>
      <c r="AC791" s="68"/>
    </row>
    <row r="792" spans="1:29" ht="20.25" customHeight="1" x14ac:dyDescent="0.3">
      <c r="A792" s="191"/>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c r="AA792" s="68"/>
      <c r="AB792" s="68"/>
      <c r="AC792" s="68"/>
    </row>
    <row r="793" spans="1:29" ht="20.25" customHeight="1" x14ac:dyDescent="0.3">
      <c r="A793" s="191"/>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c r="AA793" s="68"/>
      <c r="AB793" s="68"/>
      <c r="AC793" s="68"/>
    </row>
    <row r="794" spans="1:29" ht="20.25" customHeight="1" x14ac:dyDescent="0.3">
      <c r="A794" s="191"/>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c r="AA794" s="68"/>
      <c r="AB794" s="68"/>
      <c r="AC794" s="68"/>
    </row>
    <row r="795" spans="1:29" ht="20.25" customHeight="1" x14ac:dyDescent="0.3">
      <c r="A795" s="191"/>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c r="AA795" s="68"/>
      <c r="AB795" s="68"/>
      <c r="AC795" s="68"/>
    </row>
    <row r="796" spans="1:29" ht="20.25" customHeight="1" x14ac:dyDescent="0.3">
      <c r="A796" s="191"/>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c r="AA796" s="68"/>
      <c r="AB796" s="68"/>
      <c r="AC796" s="68"/>
    </row>
    <row r="797" spans="1:29" ht="20.25" customHeight="1" x14ac:dyDescent="0.3">
      <c r="A797" s="191"/>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c r="AA797" s="68"/>
      <c r="AB797" s="68"/>
      <c r="AC797" s="68"/>
    </row>
    <row r="798" spans="1:29" ht="20.25" customHeight="1" x14ac:dyDescent="0.3">
      <c r="A798" s="191"/>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c r="AA798" s="68"/>
      <c r="AB798" s="68"/>
      <c r="AC798" s="68"/>
    </row>
    <row r="799" spans="1:29" ht="20.25" customHeight="1" x14ac:dyDescent="0.3">
      <c r="A799" s="191"/>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c r="AA799" s="68"/>
      <c r="AB799" s="68"/>
      <c r="AC799" s="68"/>
    </row>
    <row r="800" spans="1:29" ht="20.25" customHeight="1" x14ac:dyDescent="0.3">
      <c r="A800" s="191"/>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c r="AA800" s="68"/>
      <c r="AB800" s="68"/>
      <c r="AC800" s="68"/>
    </row>
    <row r="801" spans="1:29" ht="20.25" customHeight="1" x14ac:dyDescent="0.3">
      <c r="A801" s="191"/>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c r="AA801" s="68"/>
      <c r="AB801" s="68"/>
      <c r="AC801" s="68"/>
    </row>
    <row r="802" spans="1:29" ht="20.25" customHeight="1" x14ac:dyDescent="0.3">
      <c r="A802" s="191"/>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c r="AA802" s="68"/>
      <c r="AB802" s="68"/>
      <c r="AC802" s="68"/>
    </row>
    <row r="803" spans="1:29" ht="20.25" customHeight="1" x14ac:dyDescent="0.3">
      <c r="A803" s="191"/>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c r="AA803" s="68"/>
      <c r="AB803" s="68"/>
      <c r="AC803" s="68"/>
    </row>
    <row r="804" spans="1:29" ht="20.25" customHeight="1" x14ac:dyDescent="0.3">
      <c r="A804" s="191"/>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c r="AA804" s="68"/>
      <c r="AB804" s="68"/>
      <c r="AC804" s="68"/>
    </row>
    <row r="805" spans="1:29" ht="20.25" customHeight="1" x14ac:dyDescent="0.3">
      <c r="A805" s="191"/>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c r="AA805" s="68"/>
      <c r="AB805" s="68"/>
      <c r="AC805" s="68"/>
    </row>
    <row r="806" spans="1:29" ht="20.25" customHeight="1" x14ac:dyDescent="0.3">
      <c r="A806" s="191"/>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c r="AA806" s="68"/>
      <c r="AB806" s="68"/>
      <c r="AC806" s="68"/>
    </row>
    <row r="807" spans="1:29" ht="20.25" customHeight="1" x14ac:dyDescent="0.3">
      <c r="A807" s="191"/>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c r="AA807" s="68"/>
      <c r="AB807" s="68"/>
      <c r="AC807" s="68"/>
    </row>
    <row r="808" spans="1:29" ht="20.25" customHeight="1" x14ac:dyDescent="0.3">
      <c r="A808" s="191"/>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c r="AA808" s="68"/>
      <c r="AB808" s="68"/>
      <c r="AC808" s="68"/>
    </row>
    <row r="809" spans="1:29" ht="20.25" customHeight="1" x14ac:dyDescent="0.3">
      <c r="A809" s="191"/>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c r="AA809" s="68"/>
      <c r="AB809" s="68"/>
      <c r="AC809" s="68"/>
    </row>
    <row r="810" spans="1:29" ht="20.25" customHeight="1" x14ac:dyDescent="0.3">
      <c r="A810" s="191"/>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c r="AA810" s="68"/>
      <c r="AB810" s="68"/>
      <c r="AC810" s="68"/>
    </row>
    <row r="811" spans="1:29" ht="20.25" customHeight="1" x14ac:dyDescent="0.3">
      <c r="A811" s="191"/>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c r="AA811" s="68"/>
      <c r="AB811" s="68"/>
      <c r="AC811" s="68"/>
    </row>
    <row r="812" spans="1:29" ht="20.25" customHeight="1" x14ac:dyDescent="0.3">
      <c r="A812" s="191"/>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c r="AA812" s="68"/>
      <c r="AB812" s="68"/>
      <c r="AC812" s="68"/>
    </row>
    <row r="813" spans="1:29" ht="20.25" customHeight="1" x14ac:dyDescent="0.3">
      <c r="A813" s="191"/>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c r="AA813" s="68"/>
      <c r="AB813" s="68"/>
      <c r="AC813" s="68"/>
    </row>
    <row r="814" spans="1:29" ht="20.25" customHeight="1" x14ac:dyDescent="0.3">
      <c r="A814" s="191"/>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c r="AA814" s="68"/>
      <c r="AB814" s="68"/>
      <c r="AC814" s="68"/>
    </row>
    <row r="815" spans="1:29" ht="20.25" customHeight="1" x14ac:dyDescent="0.3">
      <c r="A815" s="191"/>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c r="AA815" s="68"/>
      <c r="AB815" s="68"/>
      <c r="AC815" s="68"/>
    </row>
    <row r="816" spans="1:29" ht="20.25" customHeight="1" x14ac:dyDescent="0.3">
      <c r="A816" s="191"/>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c r="AA816" s="68"/>
      <c r="AB816" s="68"/>
      <c r="AC816" s="68"/>
    </row>
    <row r="817" spans="1:29" ht="20.25" customHeight="1" x14ac:dyDescent="0.3">
      <c r="A817" s="191"/>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c r="AA817" s="68"/>
      <c r="AB817" s="68"/>
      <c r="AC817" s="68"/>
    </row>
    <row r="818" spans="1:29" ht="20.25" customHeight="1" x14ac:dyDescent="0.3">
      <c r="A818" s="191"/>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c r="AA818" s="68"/>
      <c r="AB818" s="68"/>
      <c r="AC818" s="68"/>
    </row>
    <row r="819" spans="1:29" ht="20.25" customHeight="1" x14ac:dyDescent="0.3">
      <c r="A819" s="191"/>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c r="AA819" s="68"/>
      <c r="AB819" s="68"/>
      <c r="AC819" s="68"/>
    </row>
    <row r="820" spans="1:29" ht="20.25" customHeight="1" x14ac:dyDescent="0.3">
      <c r="A820" s="191"/>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c r="AA820" s="68"/>
      <c r="AB820" s="68"/>
      <c r="AC820" s="68"/>
    </row>
    <row r="821" spans="1:29" ht="20.25" customHeight="1" x14ac:dyDescent="0.3">
      <c r="A821" s="191"/>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c r="AA821" s="68"/>
      <c r="AB821" s="68"/>
      <c r="AC821" s="68"/>
    </row>
    <row r="822" spans="1:29" ht="20.25" customHeight="1" x14ac:dyDescent="0.3">
      <c r="A822" s="191"/>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c r="AA822" s="68"/>
      <c r="AB822" s="68"/>
      <c r="AC822" s="68"/>
    </row>
    <row r="823" spans="1:29" ht="20.25" customHeight="1" x14ac:dyDescent="0.3">
      <c r="A823" s="191"/>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c r="AA823" s="68"/>
      <c r="AB823" s="68"/>
      <c r="AC823" s="68"/>
    </row>
    <row r="824" spans="1:29" ht="20.25" customHeight="1" x14ac:dyDescent="0.3">
      <c r="A824" s="191"/>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c r="AA824" s="68"/>
      <c r="AB824" s="68"/>
      <c r="AC824" s="68"/>
    </row>
    <row r="825" spans="1:29" ht="20.25" customHeight="1" x14ac:dyDescent="0.3">
      <c r="A825" s="191"/>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c r="AA825" s="68"/>
      <c r="AB825" s="68"/>
      <c r="AC825" s="68"/>
    </row>
    <row r="826" spans="1:29" ht="20.25" customHeight="1" x14ac:dyDescent="0.3">
      <c r="A826" s="191"/>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c r="AA826" s="68"/>
      <c r="AB826" s="68"/>
      <c r="AC826" s="68"/>
    </row>
    <row r="827" spans="1:29" ht="20.25" customHeight="1" x14ac:dyDescent="0.3">
      <c r="A827" s="191"/>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c r="AA827" s="68"/>
      <c r="AB827" s="68"/>
      <c r="AC827" s="68"/>
    </row>
    <row r="828" spans="1:29" ht="20.25" customHeight="1" x14ac:dyDescent="0.3">
      <c r="A828" s="191"/>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c r="AA828" s="68"/>
      <c r="AB828" s="68"/>
      <c r="AC828" s="68"/>
    </row>
    <row r="829" spans="1:29" ht="20.25" customHeight="1" x14ac:dyDescent="0.3">
      <c r="A829" s="191"/>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c r="AA829" s="68"/>
      <c r="AB829" s="68"/>
      <c r="AC829" s="68"/>
    </row>
    <row r="830" spans="1:29" ht="20.25" customHeight="1" x14ac:dyDescent="0.3">
      <c r="A830" s="191"/>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c r="AA830" s="68"/>
      <c r="AB830" s="68"/>
      <c r="AC830" s="68"/>
    </row>
    <row r="831" spans="1:29" ht="20.25" customHeight="1" x14ac:dyDescent="0.3">
      <c r="A831" s="191"/>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c r="AA831" s="68"/>
      <c r="AB831" s="68"/>
      <c r="AC831" s="68"/>
    </row>
    <row r="832" spans="1:29" ht="20.25" customHeight="1" x14ac:dyDescent="0.3">
      <c r="A832" s="191"/>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c r="AA832" s="68"/>
      <c r="AB832" s="68"/>
      <c r="AC832" s="68"/>
    </row>
    <row r="833" spans="1:29" ht="20.25" customHeight="1" x14ac:dyDescent="0.3">
      <c r="A833" s="191"/>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c r="AA833" s="68"/>
      <c r="AB833" s="68"/>
      <c r="AC833" s="68"/>
    </row>
    <row r="834" spans="1:29" ht="20.25" customHeight="1" x14ac:dyDescent="0.3">
      <c r="A834" s="191"/>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c r="AA834" s="68"/>
      <c r="AB834" s="68"/>
      <c r="AC834" s="68"/>
    </row>
    <row r="835" spans="1:29" ht="20.25" customHeight="1" x14ac:dyDescent="0.3">
      <c r="A835" s="191"/>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c r="AA835" s="68"/>
      <c r="AB835" s="68"/>
      <c r="AC835" s="68"/>
    </row>
    <row r="836" spans="1:29" ht="20.25" customHeight="1" x14ac:dyDescent="0.3">
      <c r="A836" s="191"/>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c r="AA836" s="68"/>
      <c r="AB836" s="68"/>
      <c r="AC836" s="68"/>
    </row>
    <row r="837" spans="1:29" ht="20.25" customHeight="1" x14ac:dyDescent="0.3">
      <c r="A837" s="191"/>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c r="AA837" s="68"/>
      <c r="AB837" s="68"/>
      <c r="AC837" s="68"/>
    </row>
    <row r="838" spans="1:29" ht="20.25" customHeight="1" x14ac:dyDescent="0.3">
      <c r="A838" s="191"/>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c r="AA838" s="68"/>
      <c r="AB838" s="68"/>
      <c r="AC838" s="68"/>
    </row>
    <row r="839" spans="1:29" ht="20.25" customHeight="1" x14ac:dyDescent="0.3">
      <c r="A839" s="191"/>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c r="AA839" s="68"/>
      <c r="AB839" s="68"/>
      <c r="AC839" s="68"/>
    </row>
    <row r="840" spans="1:29" ht="20.25" customHeight="1" x14ac:dyDescent="0.3">
      <c r="A840" s="191"/>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c r="AA840" s="68"/>
      <c r="AB840" s="68"/>
      <c r="AC840" s="68"/>
    </row>
    <row r="841" spans="1:29" ht="20.25" customHeight="1" x14ac:dyDescent="0.3">
      <c r="A841" s="191"/>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c r="AA841" s="68"/>
      <c r="AB841" s="68"/>
      <c r="AC841" s="68"/>
    </row>
    <row r="842" spans="1:29" ht="20.25" customHeight="1" x14ac:dyDescent="0.3">
      <c r="A842" s="191"/>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c r="AA842" s="68"/>
      <c r="AB842" s="68"/>
      <c r="AC842" s="68"/>
    </row>
    <row r="843" spans="1:29" ht="20.25" customHeight="1" x14ac:dyDescent="0.3">
      <c r="A843" s="191"/>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c r="AA843" s="68"/>
      <c r="AB843" s="68"/>
      <c r="AC843" s="68"/>
    </row>
    <row r="844" spans="1:29" ht="20.25" customHeight="1" x14ac:dyDescent="0.3">
      <c r="A844" s="191"/>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c r="AA844" s="68"/>
      <c r="AB844" s="68"/>
      <c r="AC844" s="68"/>
    </row>
    <row r="845" spans="1:29" ht="20.25" customHeight="1" x14ac:dyDescent="0.3">
      <c r="A845" s="191"/>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c r="AA845" s="68"/>
      <c r="AB845" s="68"/>
      <c r="AC845" s="68"/>
    </row>
    <row r="846" spans="1:29" ht="20.25" customHeight="1" x14ac:dyDescent="0.3">
      <c r="A846" s="191"/>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c r="AA846" s="68"/>
      <c r="AB846" s="68"/>
      <c r="AC846" s="68"/>
    </row>
    <row r="847" spans="1:29" ht="20.25" customHeight="1" x14ac:dyDescent="0.3">
      <c r="A847" s="191"/>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c r="AA847" s="68"/>
      <c r="AB847" s="68"/>
      <c r="AC847" s="68"/>
    </row>
    <row r="848" spans="1:29" ht="20.25" customHeight="1" x14ac:dyDescent="0.3">
      <c r="A848" s="191"/>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c r="AA848" s="68"/>
      <c r="AB848" s="68"/>
      <c r="AC848" s="68"/>
    </row>
    <row r="849" spans="1:29" ht="20.25" customHeight="1" x14ac:dyDescent="0.3">
      <c r="A849" s="191"/>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c r="AA849" s="68"/>
      <c r="AB849" s="68"/>
      <c r="AC849" s="68"/>
    </row>
    <row r="850" spans="1:29" ht="20.25" customHeight="1" x14ac:dyDescent="0.3">
      <c r="A850" s="191"/>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c r="AA850" s="68"/>
      <c r="AB850" s="68"/>
      <c r="AC850" s="68"/>
    </row>
    <row r="851" spans="1:29" ht="20.25" customHeight="1" x14ac:dyDescent="0.3">
      <c r="A851" s="191"/>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c r="AA851" s="68"/>
      <c r="AB851" s="68"/>
      <c r="AC851" s="68"/>
    </row>
    <row r="852" spans="1:29" ht="20.25" customHeight="1" x14ac:dyDescent="0.3">
      <c r="A852" s="191"/>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c r="AA852" s="68"/>
      <c r="AB852" s="68"/>
      <c r="AC852" s="68"/>
    </row>
    <row r="853" spans="1:29" ht="20.25" customHeight="1" x14ac:dyDescent="0.3">
      <c r="A853" s="191"/>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c r="AA853" s="68"/>
      <c r="AB853" s="68"/>
      <c r="AC853" s="68"/>
    </row>
    <row r="854" spans="1:29" ht="20.25" customHeight="1" x14ac:dyDescent="0.3">
      <c r="A854" s="191"/>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c r="AA854" s="68"/>
      <c r="AB854" s="68"/>
      <c r="AC854" s="68"/>
    </row>
    <row r="855" spans="1:29" ht="20.25" customHeight="1" x14ac:dyDescent="0.3">
      <c r="A855" s="191"/>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c r="AA855" s="68"/>
      <c r="AB855" s="68"/>
      <c r="AC855" s="68"/>
    </row>
    <row r="856" spans="1:29" ht="20.25" customHeight="1" x14ac:dyDescent="0.3">
      <c r="A856" s="191"/>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c r="AA856" s="68"/>
      <c r="AB856" s="68"/>
      <c r="AC856" s="68"/>
    </row>
    <row r="857" spans="1:29" ht="20.25" customHeight="1" x14ac:dyDescent="0.3">
      <c r="A857" s="191"/>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c r="AA857" s="68"/>
      <c r="AB857" s="68"/>
      <c r="AC857" s="68"/>
    </row>
    <row r="858" spans="1:29" ht="20.25" customHeight="1" x14ac:dyDescent="0.3">
      <c r="A858" s="191"/>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c r="AA858" s="68"/>
      <c r="AB858" s="68"/>
      <c r="AC858" s="68"/>
    </row>
    <row r="859" spans="1:29" ht="20.25" customHeight="1" x14ac:dyDescent="0.3">
      <c r="A859" s="191"/>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c r="AA859" s="68"/>
      <c r="AB859" s="68"/>
      <c r="AC859" s="68"/>
    </row>
    <row r="860" spans="1:29" ht="20.25" customHeight="1" x14ac:dyDescent="0.3">
      <c r="A860" s="191"/>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c r="AA860" s="68"/>
      <c r="AB860" s="68"/>
      <c r="AC860" s="68"/>
    </row>
    <row r="861" spans="1:29" ht="20.25" customHeight="1" x14ac:dyDescent="0.3">
      <c r="A861" s="191"/>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c r="AA861" s="68"/>
      <c r="AB861" s="68"/>
      <c r="AC861" s="68"/>
    </row>
    <row r="862" spans="1:29" ht="20.25" customHeight="1" x14ac:dyDescent="0.3">
      <c r="A862" s="191"/>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c r="AA862" s="68"/>
      <c r="AB862" s="68"/>
      <c r="AC862" s="68"/>
    </row>
    <row r="863" spans="1:29" ht="20.25" customHeight="1" x14ac:dyDescent="0.3">
      <c r="A863" s="191"/>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c r="AA863" s="68"/>
      <c r="AB863" s="68"/>
      <c r="AC863" s="68"/>
    </row>
    <row r="864" spans="1:29" ht="20.25" customHeight="1" x14ac:dyDescent="0.3">
      <c r="A864" s="191"/>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c r="AA864" s="68"/>
      <c r="AB864" s="68"/>
      <c r="AC864" s="68"/>
    </row>
    <row r="865" spans="1:29" ht="20.25" customHeight="1" x14ac:dyDescent="0.3">
      <c r="A865" s="191"/>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c r="AA865" s="68"/>
      <c r="AB865" s="68"/>
      <c r="AC865" s="68"/>
    </row>
    <row r="866" spans="1:29" ht="20.25" customHeight="1" x14ac:dyDescent="0.3">
      <c r="A866" s="191"/>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c r="AA866" s="68"/>
      <c r="AB866" s="68"/>
      <c r="AC866" s="68"/>
    </row>
    <row r="867" spans="1:29" ht="20.25" customHeight="1" x14ac:dyDescent="0.3">
      <c r="A867" s="191"/>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c r="AA867" s="68"/>
      <c r="AB867" s="68"/>
      <c r="AC867" s="68"/>
    </row>
    <row r="868" spans="1:29" ht="20.25" customHeight="1" x14ac:dyDescent="0.3">
      <c r="A868" s="191"/>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c r="AA868" s="68"/>
      <c r="AB868" s="68"/>
      <c r="AC868" s="68"/>
    </row>
    <row r="869" spans="1:29" ht="20.25" customHeight="1" x14ac:dyDescent="0.3">
      <c r="A869" s="191"/>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c r="AA869" s="68"/>
      <c r="AB869" s="68"/>
      <c r="AC869" s="68"/>
    </row>
    <row r="870" spans="1:29" ht="20.25" customHeight="1" x14ac:dyDescent="0.3">
      <c r="A870" s="191"/>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c r="AA870" s="68"/>
      <c r="AB870" s="68"/>
      <c r="AC870" s="68"/>
    </row>
    <row r="871" spans="1:29" ht="20.25" customHeight="1" x14ac:dyDescent="0.3">
      <c r="A871" s="191"/>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c r="AA871" s="68"/>
      <c r="AB871" s="68"/>
      <c r="AC871" s="68"/>
    </row>
    <row r="872" spans="1:29" ht="20.25" customHeight="1" x14ac:dyDescent="0.3">
      <c r="A872" s="191"/>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c r="AA872" s="68"/>
      <c r="AB872" s="68"/>
      <c r="AC872" s="68"/>
    </row>
    <row r="873" spans="1:29" ht="20.25" customHeight="1" x14ac:dyDescent="0.3">
      <c r="A873" s="191"/>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c r="AA873" s="68"/>
      <c r="AB873" s="68"/>
      <c r="AC873" s="68"/>
    </row>
    <row r="874" spans="1:29" ht="20.25" customHeight="1" x14ac:dyDescent="0.3">
      <c r="A874" s="191"/>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c r="AA874" s="68"/>
      <c r="AB874" s="68"/>
      <c r="AC874" s="68"/>
    </row>
    <row r="875" spans="1:29" ht="20.25" customHeight="1" x14ac:dyDescent="0.3">
      <c r="A875" s="191"/>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c r="AA875" s="68"/>
      <c r="AB875" s="68"/>
      <c r="AC875" s="68"/>
    </row>
    <row r="876" spans="1:29" ht="20.25" customHeight="1" x14ac:dyDescent="0.3">
      <c r="A876" s="191"/>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c r="AA876" s="68"/>
      <c r="AB876" s="68"/>
      <c r="AC876" s="68"/>
    </row>
    <row r="877" spans="1:29" ht="20.25" customHeight="1" x14ac:dyDescent="0.3">
      <c r="A877" s="191"/>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row>
    <row r="878" spans="1:29" ht="20.25" customHeight="1" x14ac:dyDescent="0.3">
      <c r="A878" s="191"/>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c r="AA878" s="68"/>
      <c r="AB878" s="68"/>
      <c r="AC878" s="68"/>
    </row>
    <row r="879" spans="1:29" ht="20.25" customHeight="1" x14ac:dyDescent="0.3">
      <c r="A879" s="191"/>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c r="AA879" s="68"/>
      <c r="AB879" s="68"/>
      <c r="AC879" s="68"/>
    </row>
    <row r="880" spans="1:29" ht="20.25" customHeight="1" x14ac:dyDescent="0.3">
      <c r="A880" s="191"/>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c r="AA880" s="68"/>
      <c r="AB880" s="68"/>
      <c r="AC880" s="68"/>
    </row>
    <row r="881" spans="1:29" ht="20.25" customHeight="1" x14ac:dyDescent="0.3">
      <c r="A881" s="191"/>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c r="AA881" s="68"/>
      <c r="AB881" s="68"/>
      <c r="AC881" s="68"/>
    </row>
    <row r="882" spans="1:29" ht="20.25" customHeight="1" x14ac:dyDescent="0.3">
      <c r="A882" s="191"/>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c r="AA882" s="68"/>
      <c r="AB882" s="68"/>
      <c r="AC882" s="68"/>
    </row>
    <row r="883" spans="1:29" ht="20.25" customHeight="1" x14ac:dyDescent="0.3">
      <c r="A883" s="191"/>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c r="AA883" s="68"/>
      <c r="AB883" s="68"/>
      <c r="AC883" s="68"/>
    </row>
    <row r="884" spans="1:29" ht="20.25" customHeight="1" x14ac:dyDescent="0.3">
      <c r="A884" s="191"/>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c r="AA884" s="68"/>
      <c r="AB884" s="68"/>
      <c r="AC884" s="68"/>
    </row>
    <row r="885" spans="1:29" ht="20.25" customHeight="1" x14ac:dyDescent="0.3">
      <c r="A885" s="191"/>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c r="AA885" s="68"/>
      <c r="AB885" s="68"/>
      <c r="AC885" s="68"/>
    </row>
    <row r="886" spans="1:29" ht="20.25" customHeight="1" x14ac:dyDescent="0.3">
      <c r="A886" s="191"/>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c r="AA886" s="68"/>
      <c r="AB886" s="68"/>
      <c r="AC886" s="68"/>
    </row>
    <row r="887" spans="1:29" ht="20.25" customHeight="1" x14ac:dyDescent="0.3">
      <c r="A887" s="191"/>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c r="AA887" s="68"/>
      <c r="AB887" s="68"/>
      <c r="AC887" s="68"/>
    </row>
    <row r="888" spans="1:29" ht="20.25" customHeight="1" x14ac:dyDescent="0.3">
      <c r="A888" s="191"/>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c r="AA888" s="68"/>
      <c r="AB888" s="68"/>
      <c r="AC888" s="68"/>
    </row>
    <row r="889" spans="1:29" ht="20.25" customHeight="1" x14ac:dyDescent="0.3">
      <c r="A889" s="191"/>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c r="AA889" s="68"/>
      <c r="AB889" s="68"/>
      <c r="AC889" s="68"/>
    </row>
    <row r="890" spans="1:29" ht="20.25" customHeight="1" x14ac:dyDescent="0.3">
      <c r="A890" s="191"/>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c r="AA890" s="68"/>
      <c r="AB890" s="68"/>
      <c r="AC890" s="68"/>
    </row>
    <row r="891" spans="1:29" ht="20.25" customHeight="1" x14ac:dyDescent="0.3">
      <c r="A891" s="191"/>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c r="AA891" s="68"/>
      <c r="AB891" s="68"/>
      <c r="AC891" s="68"/>
    </row>
    <row r="892" spans="1:29" ht="20.25" customHeight="1" x14ac:dyDescent="0.3">
      <c r="A892" s="191"/>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c r="AA892" s="68"/>
      <c r="AB892" s="68"/>
      <c r="AC892" s="68"/>
    </row>
    <row r="893" spans="1:29" ht="20.25" customHeight="1" x14ac:dyDescent="0.3">
      <c r="A893" s="191"/>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c r="AA893" s="68"/>
      <c r="AB893" s="68"/>
      <c r="AC893" s="68"/>
    </row>
    <row r="894" spans="1:29" ht="20.25" customHeight="1" x14ac:dyDescent="0.3">
      <c r="A894" s="191"/>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c r="AA894" s="68"/>
      <c r="AB894" s="68"/>
      <c r="AC894" s="68"/>
    </row>
    <row r="895" spans="1:29" ht="20.25" customHeight="1" x14ac:dyDescent="0.3">
      <c r="A895" s="191"/>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c r="AA895" s="68"/>
      <c r="AB895" s="68"/>
      <c r="AC895" s="68"/>
    </row>
    <row r="896" spans="1:29" ht="20.25" customHeight="1" x14ac:dyDescent="0.3">
      <c r="A896" s="191"/>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c r="AA896" s="68"/>
      <c r="AB896" s="68"/>
      <c r="AC896" s="68"/>
    </row>
    <row r="897" spans="1:29" ht="20.25" customHeight="1" x14ac:dyDescent="0.3">
      <c r="A897" s="191"/>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c r="AA897" s="68"/>
      <c r="AB897" s="68"/>
      <c r="AC897" s="68"/>
    </row>
    <row r="898" spans="1:29" ht="20.25" customHeight="1" x14ac:dyDescent="0.3">
      <c r="A898" s="191"/>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c r="AA898" s="68"/>
      <c r="AB898" s="68"/>
      <c r="AC898" s="68"/>
    </row>
    <row r="899" spans="1:29" ht="20.25" customHeight="1" x14ac:dyDescent="0.3">
      <c r="A899" s="191"/>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c r="AA899" s="68"/>
      <c r="AB899" s="68"/>
      <c r="AC899" s="68"/>
    </row>
    <row r="900" spans="1:29" ht="20.25" customHeight="1" x14ac:dyDescent="0.3">
      <c r="A900" s="191"/>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c r="AA900" s="68"/>
      <c r="AB900" s="68"/>
      <c r="AC900" s="68"/>
    </row>
    <row r="901" spans="1:29" ht="20.25" customHeight="1" x14ac:dyDescent="0.3">
      <c r="A901" s="191"/>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c r="AA901" s="68"/>
      <c r="AB901" s="68"/>
      <c r="AC901" s="68"/>
    </row>
    <row r="902" spans="1:29" ht="20.25" customHeight="1" x14ac:dyDescent="0.3">
      <c r="A902" s="191"/>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c r="AA902" s="68"/>
      <c r="AB902" s="68"/>
      <c r="AC902" s="68"/>
    </row>
    <row r="903" spans="1:29" ht="20.25" customHeight="1" x14ac:dyDescent="0.3">
      <c r="A903" s="191"/>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c r="AA903" s="68"/>
      <c r="AB903" s="68"/>
      <c r="AC903" s="68"/>
    </row>
    <row r="904" spans="1:29" ht="20.25" customHeight="1" x14ac:dyDescent="0.3">
      <c r="A904" s="191"/>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c r="AA904" s="68"/>
      <c r="AB904" s="68"/>
      <c r="AC904" s="68"/>
    </row>
    <row r="905" spans="1:29" ht="20.25" customHeight="1" x14ac:dyDescent="0.3">
      <c r="A905" s="191"/>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c r="AA905" s="68"/>
      <c r="AB905" s="68"/>
      <c r="AC905" s="68"/>
    </row>
    <row r="906" spans="1:29" ht="20.25" customHeight="1" x14ac:dyDescent="0.3">
      <c r="A906" s="191"/>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c r="AA906" s="68"/>
      <c r="AB906" s="68"/>
      <c r="AC906" s="68"/>
    </row>
    <row r="907" spans="1:29" ht="20.25" customHeight="1" x14ac:dyDescent="0.3">
      <c r="A907" s="191"/>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c r="AA907" s="68"/>
      <c r="AB907" s="68"/>
      <c r="AC907" s="68"/>
    </row>
    <row r="908" spans="1:29" ht="20.25" customHeight="1" x14ac:dyDescent="0.3">
      <c r="A908" s="191"/>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c r="AA908" s="68"/>
      <c r="AB908" s="68"/>
      <c r="AC908" s="68"/>
    </row>
    <row r="909" spans="1:29" ht="20.25" customHeight="1" x14ac:dyDescent="0.3">
      <c r="A909" s="191"/>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c r="AA909" s="68"/>
      <c r="AB909" s="68"/>
      <c r="AC909" s="68"/>
    </row>
    <row r="910" spans="1:29" ht="20.25" customHeight="1" x14ac:dyDescent="0.3">
      <c r="A910" s="191"/>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c r="AA910" s="68"/>
      <c r="AB910" s="68"/>
      <c r="AC910" s="68"/>
    </row>
    <row r="911" spans="1:29" ht="20.25" customHeight="1" x14ac:dyDescent="0.3">
      <c r="A911" s="191"/>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c r="AA911" s="68"/>
      <c r="AB911" s="68"/>
      <c r="AC911" s="68"/>
    </row>
    <row r="912" spans="1:29" ht="20.25" customHeight="1" x14ac:dyDescent="0.3">
      <c r="A912" s="191"/>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c r="AA912" s="68"/>
      <c r="AB912" s="68"/>
      <c r="AC912" s="68"/>
    </row>
    <row r="913" spans="1:29" ht="20.25" customHeight="1" x14ac:dyDescent="0.3">
      <c r="A913" s="191"/>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c r="AA913" s="68"/>
      <c r="AB913" s="68"/>
      <c r="AC913" s="68"/>
    </row>
    <row r="914" spans="1:29" ht="20.25" customHeight="1" x14ac:dyDescent="0.3">
      <c r="A914" s="191"/>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c r="AA914" s="68"/>
      <c r="AB914" s="68"/>
      <c r="AC914" s="68"/>
    </row>
    <row r="915" spans="1:29" ht="20.25" customHeight="1" x14ac:dyDescent="0.3">
      <c r="A915" s="191"/>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c r="AA915" s="68"/>
      <c r="AB915" s="68"/>
      <c r="AC915" s="68"/>
    </row>
    <row r="916" spans="1:29" ht="20.25" customHeight="1" x14ac:dyDescent="0.3">
      <c r="A916" s="191"/>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c r="AA916" s="68"/>
      <c r="AB916" s="68"/>
      <c r="AC916" s="68"/>
    </row>
    <row r="917" spans="1:29" ht="20.25" customHeight="1" x14ac:dyDescent="0.3">
      <c r="A917" s="191"/>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c r="AA917" s="68"/>
      <c r="AB917" s="68"/>
      <c r="AC917" s="68"/>
    </row>
    <row r="918" spans="1:29" ht="20.25" customHeight="1" x14ac:dyDescent="0.3">
      <c r="A918" s="191"/>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c r="AA918" s="68"/>
      <c r="AB918" s="68"/>
      <c r="AC918" s="68"/>
    </row>
    <row r="919" spans="1:29" ht="20.25" customHeight="1" x14ac:dyDescent="0.3">
      <c r="A919" s="191"/>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c r="AA919" s="68"/>
      <c r="AB919" s="68"/>
      <c r="AC919" s="68"/>
    </row>
    <row r="920" spans="1:29" ht="20.25" customHeight="1" x14ac:dyDescent="0.3">
      <c r="A920" s="191"/>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c r="AA920" s="68"/>
      <c r="AB920" s="68"/>
      <c r="AC920" s="68"/>
    </row>
    <row r="921" spans="1:29" ht="20.25" customHeight="1" x14ac:dyDescent="0.3">
      <c r="A921" s="191"/>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c r="AA921" s="68"/>
      <c r="AB921" s="68"/>
      <c r="AC921" s="68"/>
    </row>
    <row r="922" spans="1:29" ht="20.25" customHeight="1" x14ac:dyDescent="0.3">
      <c r="A922" s="191"/>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c r="AA922" s="68"/>
      <c r="AB922" s="68"/>
      <c r="AC922" s="68"/>
    </row>
    <row r="923" spans="1:29" ht="20.25" customHeight="1" x14ac:dyDescent="0.3">
      <c r="A923" s="191"/>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c r="AA923" s="68"/>
      <c r="AB923" s="68"/>
      <c r="AC923" s="68"/>
    </row>
    <row r="924" spans="1:29" ht="20.25" customHeight="1" x14ac:dyDescent="0.3">
      <c r="A924" s="191"/>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c r="AA924" s="68"/>
      <c r="AB924" s="68"/>
      <c r="AC924" s="68"/>
    </row>
    <row r="925" spans="1:29" ht="20.25" customHeight="1" x14ac:dyDescent="0.3">
      <c r="A925" s="191"/>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c r="AA925" s="68"/>
      <c r="AB925" s="68"/>
      <c r="AC925" s="68"/>
    </row>
    <row r="926" spans="1:29" ht="20.25" customHeight="1" x14ac:dyDescent="0.3">
      <c r="A926" s="191"/>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c r="AA926" s="68"/>
      <c r="AB926" s="68"/>
      <c r="AC926" s="68"/>
    </row>
    <row r="927" spans="1:29" ht="20.25" customHeight="1" x14ac:dyDescent="0.3">
      <c r="A927" s="191"/>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c r="AA927" s="68"/>
      <c r="AB927" s="68"/>
      <c r="AC927" s="68"/>
    </row>
    <row r="928" spans="1:29" ht="20.25" customHeight="1" x14ac:dyDescent="0.3">
      <c r="A928" s="191"/>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c r="AA928" s="68"/>
      <c r="AB928" s="68"/>
      <c r="AC928" s="68"/>
    </row>
    <row r="929" spans="1:29" ht="20.25" customHeight="1" x14ac:dyDescent="0.3">
      <c r="A929" s="191"/>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c r="AA929" s="68"/>
      <c r="AB929" s="68"/>
      <c r="AC929" s="68"/>
    </row>
    <row r="930" spans="1:29" ht="20.25" customHeight="1" x14ac:dyDescent="0.3">
      <c r="A930" s="191"/>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c r="AA930" s="68"/>
      <c r="AB930" s="68"/>
      <c r="AC930" s="68"/>
    </row>
    <row r="931" spans="1:29" ht="20.25" customHeight="1" x14ac:dyDescent="0.3">
      <c r="A931" s="191"/>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c r="AA931" s="68"/>
      <c r="AB931" s="68"/>
      <c r="AC931" s="68"/>
    </row>
    <row r="932" spans="1:29" ht="20.25" customHeight="1" x14ac:dyDescent="0.3">
      <c r="A932" s="191"/>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c r="AA932" s="68"/>
      <c r="AB932" s="68"/>
      <c r="AC932" s="68"/>
    </row>
    <row r="933" spans="1:29" ht="20.25" customHeight="1" x14ac:dyDescent="0.3">
      <c r="A933" s="191"/>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c r="AA933" s="68"/>
      <c r="AB933" s="68"/>
      <c r="AC933" s="68"/>
    </row>
    <row r="934" spans="1:29" ht="20.25" customHeight="1" x14ac:dyDescent="0.3">
      <c r="A934" s="191"/>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c r="AA934" s="68"/>
      <c r="AB934" s="68"/>
      <c r="AC934" s="68"/>
    </row>
    <row r="935" spans="1:29" ht="20.25" customHeight="1" x14ac:dyDescent="0.3">
      <c r="A935" s="191"/>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c r="AA935" s="68"/>
      <c r="AB935" s="68"/>
      <c r="AC935" s="68"/>
    </row>
    <row r="936" spans="1:29" ht="20.25" customHeight="1" x14ac:dyDescent="0.3">
      <c r="A936" s="191"/>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c r="AA936" s="68"/>
      <c r="AB936" s="68"/>
      <c r="AC936" s="68"/>
    </row>
    <row r="937" spans="1:29" ht="20.25" customHeight="1" x14ac:dyDescent="0.3">
      <c r="A937" s="191"/>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c r="AA937" s="68"/>
      <c r="AB937" s="68"/>
      <c r="AC937" s="68"/>
    </row>
    <row r="938" spans="1:29" ht="20.25" customHeight="1" x14ac:dyDescent="0.3">
      <c r="A938" s="191"/>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c r="AA938" s="68"/>
      <c r="AB938" s="68"/>
      <c r="AC938" s="68"/>
    </row>
    <row r="939" spans="1:29" ht="20.25" customHeight="1" x14ac:dyDescent="0.3">
      <c r="A939" s="191"/>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c r="AA939" s="68"/>
      <c r="AB939" s="68"/>
      <c r="AC939" s="68"/>
    </row>
    <row r="940" spans="1:29" ht="20.25" customHeight="1" x14ac:dyDescent="0.3">
      <c r="A940" s="191"/>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c r="AA940" s="68"/>
      <c r="AB940" s="68"/>
      <c r="AC940" s="68"/>
    </row>
    <row r="941" spans="1:29" ht="20.25" customHeight="1" x14ac:dyDescent="0.3">
      <c r="A941" s="191"/>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c r="AA941" s="68"/>
      <c r="AB941" s="68"/>
      <c r="AC941" s="68"/>
    </row>
    <row r="942" spans="1:29" ht="20.25" customHeight="1" x14ac:dyDescent="0.3">
      <c r="A942" s="191"/>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c r="AA942" s="68"/>
      <c r="AB942" s="68"/>
      <c r="AC942" s="68"/>
    </row>
    <row r="943" spans="1:29" ht="20.25" customHeight="1" x14ac:dyDescent="0.3">
      <c r="A943" s="191"/>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c r="AA943" s="68"/>
      <c r="AB943" s="68"/>
      <c r="AC943" s="68"/>
    </row>
    <row r="944" spans="1:29" ht="20.25" customHeight="1" x14ac:dyDescent="0.3">
      <c r="A944" s="191"/>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c r="AA944" s="68"/>
      <c r="AB944" s="68"/>
      <c r="AC944" s="68"/>
    </row>
    <row r="945" spans="1:29" ht="20.25" customHeight="1" x14ac:dyDescent="0.3">
      <c r="A945" s="191"/>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c r="AA945" s="68"/>
      <c r="AB945" s="68"/>
      <c r="AC945" s="68"/>
    </row>
    <row r="946" spans="1:29" ht="20.25" customHeight="1" x14ac:dyDescent="0.3">
      <c r="A946" s="191"/>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c r="AA946" s="68"/>
      <c r="AB946" s="68"/>
      <c r="AC946" s="68"/>
    </row>
    <row r="947" spans="1:29" ht="20.25" customHeight="1" x14ac:dyDescent="0.3">
      <c r="A947" s="191"/>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c r="AA947" s="68"/>
      <c r="AB947" s="68"/>
      <c r="AC947" s="68"/>
    </row>
    <row r="948" spans="1:29" ht="20.25" customHeight="1" x14ac:dyDescent="0.3">
      <c r="A948" s="191"/>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c r="AA948" s="68"/>
      <c r="AB948" s="68"/>
      <c r="AC948" s="68"/>
    </row>
    <row r="949" spans="1:29" ht="20.25" customHeight="1" x14ac:dyDescent="0.3">
      <c r="A949" s="191"/>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c r="AA949" s="68"/>
      <c r="AB949" s="68"/>
      <c r="AC949" s="68"/>
    </row>
    <row r="950" spans="1:29" ht="20.25" customHeight="1" x14ac:dyDescent="0.3">
      <c r="A950" s="191"/>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c r="AA950" s="68"/>
      <c r="AB950" s="68"/>
      <c r="AC950" s="68"/>
    </row>
    <row r="951" spans="1:29" ht="20.25" customHeight="1" x14ac:dyDescent="0.3">
      <c r="A951" s="191"/>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c r="AA951" s="68"/>
      <c r="AB951" s="68"/>
      <c r="AC951" s="68"/>
    </row>
    <row r="952" spans="1:29" ht="20.25" customHeight="1" x14ac:dyDescent="0.3">
      <c r="A952" s="191"/>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c r="AA952" s="68"/>
      <c r="AB952" s="68"/>
      <c r="AC952" s="68"/>
    </row>
    <row r="953" spans="1:29" ht="20.25" customHeight="1" x14ac:dyDescent="0.3">
      <c r="A953" s="191"/>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c r="AA953" s="68"/>
      <c r="AB953" s="68"/>
      <c r="AC953" s="68"/>
    </row>
    <row r="954" spans="1:29" ht="20.25" customHeight="1" x14ac:dyDescent="0.3">
      <c r="A954" s="191"/>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c r="AA954" s="68"/>
      <c r="AB954" s="68"/>
      <c r="AC954" s="68"/>
    </row>
    <row r="955" spans="1:29" ht="20.25" customHeight="1" x14ac:dyDescent="0.3">
      <c r="A955" s="191"/>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c r="AA955" s="68"/>
      <c r="AB955" s="68"/>
      <c r="AC955" s="68"/>
    </row>
    <row r="956" spans="1:29" ht="20.25" customHeight="1" x14ac:dyDescent="0.3">
      <c r="A956" s="191"/>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c r="AA956" s="68"/>
      <c r="AB956" s="68"/>
      <c r="AC956" s="68"/>
    </row>
    <row r="957" spans="1:29" ht="20.25" customHeight="1" x14ac:dyDescent="0.3">
      <c r="A957" s="191"/>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c r="AA957" s="68"/>
      <c r="AB957" s="68"/>
      <c r="AC957" s="68"/>
    </row>
    <row r="958" spans="1:29" ht="20.25" customHeight="1" x14ac:dyDescent="0.3">
      <c r="A958" s="191"/>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c r="AA958" s="68"/>
      <c r="AB958" s="68"/>
      <c r="AC958" s="68"/>
    </row>
    <row r="959" spans="1:29" ht="20.25" customHeight="1" x14ac:dyDescent="0.3">
      <c r="A959" s="191"/>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c r="AA959" s="68"/>
      <c r="AB959" s="68"/>
      <c r="AC959" s="68"/>
    </row>
    <row r="960" spans="1:29" ht="20.25" customHeight="1" x14ac:dyDescent="0.3">
      <c r="A960" s="191"/>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c r="AA960" s="68"/>
      <c r="AB960" s="68"/>
      <c r="AC960" s="68"/>
    </row>
    <row r="961" spans="1:29" ht="20.25" customHeight="1" x14ac:dyDescent="0.3">
      <c r="A961" s="191"/>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c r="AA961" s="68"/>
      <c r="AB961" s="68"/>
      <c r="AC961" s="68"/>
    </row>
    <row r="962" spans="1:29" ht="20.25" customHeight="1" x14ac:dyDescent="0.3">
      <c r="A962" s="191"/>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c r="AA962" s="68"/>
      <c r="AB962" s="68"/>
      <c r="AC962" s="68"/>
    </row>
    <row r="963" spans="1:29" ht="20.25" customHeight="1" x14ac:dyDescent="0.3">
      <c r="A963" s="191"/>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c r="AA963" s="68"/>
      <c r="AB963" s="68"/>
      <c r="AC963" s="68"/>
    </row>
    <row r="964" spans="1:29" ht="20.25" customHeight="1" x14ac:dyDescent="0.3">
      <c r="A964" s="191"/>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c r="AA964" s="68"/>
      <c r="AB964" s="68"/>
      <c r="AC964" s="68"/>
    </row>
    <row r="965" spans="1:29" ht="20.25" customHeight="1" x14ac:dyDescent="0.3">
      <c r="A965" s="191"/>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c r="AA965" s="68"/>
      <c r="AB965" s="68"/>
      <c r="AC965" s="68"/>
    </row>
    <row r="966" spans="1:29" ht="20.25" customHeight="1" x14ac:dyDescent="0.3">
      <c r="A966" s="191"/>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c r="AA966" s="68"/>
      <c r="AB966" s="68"/>
      <c r="AC966" s="68"/>
    </row>
    <row r="967" spans="1:29" ht="20.25" customHeight="1" x14ac:dyDescent="0.3">
      <c r="A967" s="191"/>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c r="AA967" s="68"/>
      <c r="AB967" s="68"/>
      <c r="AC967" s="68"/>
    </row>
    <row r="968" spans="1:29" ht="20.25" customHeight="1" x14ac:dyDescent="0.3">
      <c r="A968" s="191"/>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c r="AA968" s="68"/>
      <c r="AB968" s="68"/>
      <c r="AC968" s="68"/>
    </row>
    <row r="969" spans="1:29" ht="20.25" customHeight="1" x14ac:dyDescent="0.3">
      <c r="A969" s="191"/>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c r="AA969" s="68"/>
      <c r="AB969" s="68"/>
      <c r="AC969" s="68"/>
    </row>
    <row r="970" spans="1:29" ht="20.25" customHeight="1" x14ac:dyDescent="0.3">
      <c r="A970" s="191"/>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c r="AA970" s="68"/>
      <c r="AB970" s="68"/>
      <c r="AC970" s="68"/>
    </row>
    <row r="971" spans="1:29" ht="20.25" customHeight="1" x14ac:dyDescent="0.3">
      <c r="A971" s="191"/>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c r="AA971" s="68"/>
      <c r="AB971" s="68"/>
      <c r="AC971" s="68"/>
    </row>
    <row r="972" spans="1:29" ht="20.25" customHeight="1" x14ac:dyDescent="0.3">
      <c r="A972" s="191"/>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c r="AA972" s="68"/>
      <c r="AB972" s="68"/>
      <c r="AC972" s="68"/>
    </row>
    <row r="973" spans="1:29" ht="20.25" customHeight="1" x14ac:dyDescent="0.3">
      <c r="A973" s="191"/>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c r="AA973" s="68"/>
      <c r="AB973" s="68"/>
      <c r="AC973" s="68"/>
    </row>
    <row r="974" spans="1:29" ht="20.25" customHeight="1" x14ac:dyDescent="0.3">
      <c r="A974" s="191"/>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c r="AA974" s="68"/>
      <c r="AB974" s="68"/>
      <c r="AC974" s="68"/>
    </row>
    <row r="975" spans="1:29" ht="20.25" customHeight="1" x14ac:dyDescent="0.3">
      <c r="A975" s="191"/>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c r="AA975" s="68"/>
      <c r="AB975" s="68"/>
      <c r="AC975" s="68"/>
    </row>
    <row r="976" spans="1:29" ht="20.25" customHeight="1" x14ac:dyDescent="0.3">
      <c r="A976" s="191"/>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c r="AA976" s="68"/>
      <c r="AB976" s="68"/>
      <c r="AC976" s="68"/>
    </row>
    <row r="977" spans="1:29" ht="20.25" customHeight="1" x14ac:dyDescent="0.3">
      <c r="A977" s="191"/>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c r="AA977" s="68"/>
      <c r="AB977" s="68"/>
      <c r="AC977" s="68"/>
    </row>
    <row r="978" spans="1:29" ht="20.25" customHeight="1" x14ac:dyDescent="0.3">
      <c r="A978" s="191"/>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c r="AA978" s="68"/>
      <c r="AB978" s="68"/>
      <c r="AC978" s="68"/>
    </row>
    <row r="979" spans="1:29" ht="20.25" customHeight="1" x14ac:dyDescent="0.3">
      <c r="A979" s="191"/>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c r="AA979" s="68"/>
      <c r="AB979" s="68"/>
      <c r="AC979" s="68"/>
    </row>
    <row r="980" spans="1:29" ht="20.25" customHeight="1" x14ac:dyDescent="0.3">
      <c r="A980" s="191"/>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c r="AA980" s="68"/>
      <c r="AB980" s="68"/>
      <c r="AC980" s="68"/>
    </row>
    <row r="981" spans="1:29" ht="20.25" customHeight="1" x14ac:dyDescent="0.3">
      <c r="A981" s="191"/>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c r="AA981" s="68"/>
      <c r="AB981" s="68"/>
      <c r="AC981" s="68"/>
    </row>
    <row r="982" spans="1:29" ht="20.25" customHeight="1" x14ac:dyDescent="0.3">
      <c r="A982" s="191"/>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c r="AA982" s="68"/>
      <c r="AB982" s="68"/>
      <c r="AC982" s="68"/>
    </row>
    <row r="983" spans="1:29" ht="20.25" customHeight="1" x14ac:dyDescent="0.3">
      <c r="A983" s="191"/>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c r="AA983" s="68"/>
      <c r="AB983" s="68"/>
      <c r="AC983" s="68"/>
    </row>
    <row r="984" spans="1:29" ht="20.25" customHeight="1" x14ac:dyDescent="0.3">
      <c r="A984" s="191"/>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c r="AA984" s="68"/>
      <c r="AB984" s="68"/>
      <c r="AC984" s="68"/>
    </row>
    <row r="985" spans="1:29" ht="20.25" customHeight="1" x14ac:dyDescent="0.3">
      <c r="A985" s="191"/>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c r="AA985" s="68"/>
      <c r="AB985" s="68"/>
      <c r="AC985" s="68"/>
    </row>
    <row r="986" spans="1:29" ht="20.25" customHeight="1" x14ac:dyDescent="0.3">
      <c r="A986" s="191"/>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c r="AA986" s="68"/>
      <c r="AB986" s="68"/>
      <c r="AC986" s="68"/>
    </row>
    <row r="987" spans="1:29" ht="20.25" customHeight="1" x14ac:dyDescent="0.3">
      <c r="A987" s="191"/>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c r="AA987" s="68"/>
      <c r="AB987" s="68"/>
      <c r="AC987" s="68"/>
    </row>
    <row r="988" spans="1:29" ht="20.25" customHeight="1" x14ac:dyDescent="0.3">
      <c r="A988" s="191"/>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c r="AA988" s="68"/>
      <c r="AB988" s="68"/>
      <c r="AC988" s="68"/>
    </row>
    <row r="989" spans="1:29" ht="20.25" customHeight="1" x14ac:dyDescent="0.3">
      <c r="A989" s="191"/>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c r="AA989" s="68"/>
      <c r="AB989" s="68"/>
      <c r="AC989" s="68"/>
    </row>
    <row r="990" spans="1:29" ht="20.25" customHeight="1" x14ac:dyDescent="0.3">
      <c r="A990" s="191"/>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c r="AA990" s="68"/>
      <c r="AB990" s="68"/>
      <c r="AC990" s="68"/>
    </row>
    <row r="991" spans="1:29" ht="20.25" customHeight="1" x14ac:dyDescent="0.3">
      <c r="A991" s="191"/>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c r="AA991" s="68"/>
      <c r="AB991" s="68"/>
      <c r="AC991" s="68"/>
    </row>
    <row r="992" spans="1:29" ht="20.25" customHeight="1" x14ac:dyDescent="0.3">
      <c r="A992" s="191"/>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c r="AA992" s="68"/>
      <c r="AB992" s="68"/>
      <c r="AC992" s="68"/>
    </row>
    <row r="993" spans="1:29" ht="20.25" customHeight="1" x14ac:dyDescent="0.3">
      <c r="A993" s="191"/>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c r="AA993" s="68"/>
      <c r="AB993" s="68"/>
      <c r="AC993" s="68"/>
    </row>
    <row r="994" spans="1:29" ht="20.25" customHeight="1" x14ac:dyDescent="0.3">
      <c r="A994" s="191"/>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c r="AA994" s="68"/>
      <c r="AB994" s="68"/>
      <c r="AC994" s="68"/>
    </row>
    <row r="995" spans="1:29" ht="20.25" customHeight="1" x14ac:dyDescent="0.3">
      <c r="A995" s="191"/>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c r="AA995" s="68"/>
      <c r="AB995" s="68"/>
      <c r="AC995" s="68"/>
    </row>
    <row r="996" spans="1:29" ht="20.25" customHeight="1" x14ac:dyDescent="0.3">
      <c r="A996" s="191"/>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c r="AA996" s="68"/>
      <c r="AB996" s="68"/>
      <c r="AC996" s="68"/>
    </row>
    <row r="997" spans="1:29" ht="20.25" customHeight="1" x14ac:dyDescent="0.3">
      <c r="A997" s="191"/>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c r="AA997" s="68"/>
      <c r="AB997" s="68"/>
      <c r="AC997" s="68"/>
    </row>
    <row r="998" spans="1:29" ht="20.25" customHeight="1" x14ac:dyDescent="0.3">
      <c r="A998" s="191"/>
      <c r="B998" s="68"/>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c r="AA998" s="68"/>
      <c r="AB998" s="68"/>
      <c r="AC998" s="68"/>
    </row>
    <row r="999" spans="1:29" ht="20.25" customHeight="1" x14ac:dyDescent="0.3">
      <c r="A999" s="191"/>
      <c r="B999" s="68"/>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c r="AA999" s="68"/>
      <c r="AB999" s="68"/>
      <c r="AC999" s="68"/>
    </row>
    <row r="1000" spans="1:29" ht="20.25" customHeight="1" x14ac:dyDescent="0.3">
      <c r="A1000" s="191"/>
      <c r="B1000" s="68"/>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c r="AA1000" s="68"/>
      <c r="AB1000" s="68"/>
      <c r="AC1000" s="68"/>
    </row>
  </sheetData>
  <mergeCells count="44">
    <mergeCell ref="B1:E1"/>
    <mergeCell ref="F1:G2"/>
    <mergeCell ref="B2:E2"/>
    <mergeCell ref="B4:E4"/>
    <mergeCell ref="B5:E5"/>
    <mergeCell ref="F5:S5"/>
    <mergeCell ref="A7:T7"/>
    <mergeCell ref="A8:B8"/>
    <mergeCell ref="C8:G8"/>
    <mergeCell ref="A9:F9"/>
    <mergeCell ref="A10:B10"/>
    <mergeCell ref="C10:G10"/>
    <mergeCell ref="V15:Y15"/>
    <mergeCell ref="R15:R16"/>
    <mergeCell ref="A11:B11"/>
    <mergeCell ref="A14:Q14"/>
    <mergeCell ref="O15:O16"/>
    <mergeCell ref="P15:P16"/>
    <mergeCell ref="Q15:Q16"/>
    <mergeCell ref="K15:K16"/>
    <mergeCell ref="L15:L16"/>
    <mergeCell ref="M15:M16"/>
    <mergeCell ref="N15:N16"/>
    <mergeCell ref="H25:K25"/>
    <mergeCell ref="H26:K30"/>
    <mergeCell ref="H15:H16"/>
    <mergeCell ref="I15:I16"/>
    <mergeCell ref="J15:J16"/>
    <mergeCell ref="A45:C45"/>
    <mergeCell ref="A31:E31"/>
    <mergeCell ref="Z31:AA31"/>
    <mergeCell ref="A32:E32"/>
    <mergeCell ref="A15:A16"/>
    <mergeCell ref="B15:B16"/>
    <mergeCell ref="C15:C16"/>
    <mergeCell ref="D15:D16"/>
    <mergeCell ref="E15:E16"/>
    <mergeCell ref="F15:F16"/>
    <mergeCell ref="G15:G16"/>
    <mergeCell ref="Q17:Q23"/>
    <mergeCell ref="A25:E25"/>
    <mergeCell ref="A26:E26"/>
    <mergeCell ref="A30:C30"/>
    <mergeCell ref="Z30:AA30"/>
  </mergeCells>
  <conditionalFormatting sqref="F25:F26">
    <cfRule type="containsText" dxfId="12" priority="1" operator="containsText" text="NO HABILITADO LOTE 1">
      <formula>NOT(ISERROR(SEARCH(("NO HABILITADO LOTE 1"),(F25))))</formula>
    </cfRule>
    <cfRule type="containsText" dxfId="11" priority="2" stopIfTrue="1" operator="containsText" text="HABILITADO LOTE 1">
      <formula>NOT(ISERROR(SEARCH(("HABILITADO LOTE 1"),(F25))))</formula>
    </cfRule>
    <cfRule type="cellIs" dxfId="10" priority="3" operator="equal">
      <formula>"NO CUMPLE"</formula>
    </cfRule>
  </conditionalFormatting>
  <conditionalFormatting sqref="G26">
    <cfRule type="containsText" dxfId="9" priority="4" operator="containsText" text="NO HABILITADO LOTE 1">
      <formula>NOT(ISERROR(SEARCH(("NO HABILITADO LOTE 1"),(G26))))</formula>
    </cfRule>
    <cfRule type="containsText" dxfId="8" priority="5" stopIfTrue="1" operator="containsText" text="HABILITADO LOTE 1">
      <formula>NOT(ISERROR(SEARCH(("HABILITADO LOTE 1"),(G26))))</formula>
    </cfRule>
  </conditionalFormatting>
  <conditionalFormatting sqref="M17:M23">
    <cfRule type="cellIs" dxfId="7" priority="6" operator="equal">
      <formula>"SUBSANACIÓN"</formula>
    </cfRule>
    <cfRule type="cellIs" dxfId="6" priority="7" operator="equal">
      <formula>"SUBSNACIÓN"</formula>
    </cfRule>
    <cfRule type="cellIs" dxfId="5" priority="8" operator="equal">
      <formula>"SUBSANACION"</formula>
    </cfRule>
  </conditionalFormatting>
  <conditionalFormatting sqref="N26">
    <cfRule type="cellIs" dxfId="4" priority="9" operator="equal">
      <formula>"CUMPLE"</formula>
    </cfRule>
    <cfRule type="containsText" dxfId="3" priority="10" operator="containsText" text="NO CUMPLE">
      <formula>NOT(ISERROR(SEARCH(("NO CUMPLE"),(N26))))</formula>
    </cfRule>
  </conditionalFormatting>
  <conditionalFormatting sqref="Q17">
    <cfRule type="cellIs" dxfId="2" priority="11" operator="equal">
      <formula>"CUMPLE"</formula>
    </cfRule>
    <cfRule type="containsText" dxfId="1" priority="12" operator="containsText" text="NO CUMPLE">
      <formula>NOT(ISERROR(SEARCH(("NO CUMPLE"),(Q17))))</formula>
    </cfRule>
    <cfRule type="containsText" dxfId="0" priority="13" stopIfTrue="1" operator="containsText" text="NO APLICA">
      <formula>NOT(ISERROR(SEARCH(("NO APLICA"),(Q17))))</formula>
    </cfRule>
  </conditionalFormatting>
  <dataValidations count="5">
    <dataValidation type="list" allowBlank="1" showErrorMessage="1" sqref="I17:I23 K17:K23" xr:uid="{00000000-0002-0000-0200-000001000000}">
      <formula1>$Z$8:$Z$9</formula1>
    </dataValidation>
    <dataValidation type="list" allowBlank="1" showErrorMessage="1" sqref="O17:O23" xr:uid="{00000000-0002-0000-0200-000002000000}">
      <formula1>$Y$8:$Y$11</formula1>
    </dataValidation>
    <dataValidation type="list" allowBlank="1" showErrorMessage="1" sqref="H17:H23" xr:uid="{00000000-0002-0000-0200-000004000000}">
      <formula1>$AA$8</formula1>
    </dataValidation>
    <dataValidation type="list" allowBlank="1" showErrorMessage="1" sqref="Q17" xr:uid="{00000000-0002-0000-0200-000005000000}">
      <formula1>$AB$8:$AB$11</formula1>
    </dataValidation>
    <dataValidation type="list" allowBlank="1" showErrorMessage="1" sqref="L17:L23 F25" xr:uid="{00000000-0002-0000-0200-000006000000}">
      <formula1>$AB$8:$AB$9</formula1>
    </dataValidation>
  </dataValidations>
  <printOptions horizontalCentered="1"/>
  <pageMargins left="0.11811023622047245" right="0.11811023622047245" top="0.55118110236220474" bottom="0.15748031496062992" header="0" footer="0"/>
  <pageSetup orientation="landscape"/>
  <legacyDrawing r:id="rId1"/>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'TABLA DE SMMLV AÑO'!$I$2:$I$3</xm:f>
          </x14:formula1>
          <xm:sqref>M17:M23</xm:sqref>
        </x14:dataValidation>
        <x14:dataValidation type="list" allowBlank="1" showErrorMessage="1" xr:uid="{00000000-0002-0000-0200-000003000000}">
          <x14:formula1>
            <xm:f>'DATOS DE OFERTA'!$E$14:$E$18</xm:f>
          </x14:formula1>
          <xm:sqref>B19:B23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TABLA DE SMMLV AÑO</vt:lpstr>
      <vt:lpstr>DATOS DE OFERTA</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LINO TORREGROZA</cp:lastModifiedBy>
  <dcterms:created xsi:type="dcterms:W3CDTF">2017-01-03T17:21:32Z</dcterms:created>
  <dcterms:modified xsi:type="dcterms:W3CDTF">2025-10-22T13:16:22Z</dcterms:modified>
</cp:coreProperties>
</file>