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liedt\OneDrive\Escritorio\EVALUACION CMA 2 - LURUACO - copia\7\"/>
    </mc:Choice>
  </mc:AlternateContent>
  <xr:revisionPtr revIDLastSave="0" documentId="13_ncr:1_{261691CC-DA38-4DF1-B5F8-EB58BD7110AB}" xr6:coauthVersionLast="47" xr6:coauthVersionMax="47" xr10:uidLastSave="{00000000-0000-0000-0000-000000000000}"/>
  <bookViews>
    <workbookView xWindow="780" yWindow="780" windowWidth="14355" windowHeight="14265" activeTab="1" xr2:uid="{00000000-000D-0000-FFFF-FFFF00000000}"/>
  </bookViews>
  <sheets>
    <sheet name="DATOS" sheetId="1" r:id="rId1"/>
    <sheet name="DATOS DE OFERTA" sheetId="2" r:id="rId2"/>
    <sheet name="EVALUACION FINANCIERA" sheetId="3" r:id="rId3"/>
    <sheet name="PO" sheetId="4" r:id="rId4"/>
    <sheet name="OFERTA ECONOMICA" sheetId="5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#REF!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#REF!</definedName>
    <definedName name="__________________v5">#REF!</definedName>
    <definedName name="__________________v6">#REF!</definedName>
    <definedName name="__________________v7">Scheduled_Payment+Extra_Payment</definedName>
    <definedName name="__________________v8">#REF!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#REF!</definedName>
    <definedName name="__________________w4">#REF!</definedName>
    <definedName name="__________________w5">#REF!</definedName>
    <definedName name="__________________w6">Scheduled_Payment+Extra_Payment</definedName>
    <definedName name="__________________w7">#REF!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#REF!</definedName>
    <definedName name="__________________X4">#REF!</definedName>
    <definedName name="__________________X5">#REF!</definedName>
    <definedName name="__________________X6">Scheduled_Payment+Extra_Payment</definedName>
    <definedName name="__________________X7">#REF!</definedName>
    <definedName name="__________________y2">IF(__________________y7,[0]!Header_Row+__________________y3,[0]!Header_Row)</definedName>
    <definedName name="__________________y3">#REF!</definedName>
    <definedName name="__________________y4">#REF!</definedName>
    <definedName name="__________________y5">#REF!</definedName>
    <definedName name="__________________y6">Scheduled_Payment+Extra_Payment</definedName>
    <definedName name="__________________y7">#REF!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#REF!</definedName>
    <definedName name="__________________z4">#REF!</definedName>
    <definedName name="__________________z5">#REF!</definedName>
    <definedName name="__________________z6">Scheduled_Payment+Extra_Payment</definedName>
    <definedName name="__________________z7">#REF!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#REF!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#REF!</definedName>
    <definedName name="________________v5">#REF!</definedName>
    <definedName name="________________v6">#REF!</definedName>
    <definedName name="________________v7">Scheduled_Payment+Extra_Payment</definedName>
    <definedName name="________________v8">#REF!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#REF!</definedName>
    <definedName name="________________w4">#REF!</definedName>
    <definedName name="________________w5">#REF!</definedName>
    <definedName name="________________w6">Scheduled_Payment+Extra_Payment</definedName>
    <definedName name="________________w7">#REF!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#REF!</definedName>
    <definedName name="________________X4">#REF!</definedName>
    <definedName name="________________X5">#REF!</definedName>
    <definedName name="________________X6">Scheduled_Payment+Extra_Payment</definedName>
    <definedName name="________________X7">#REF!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#REF!</definedName>
    <definedName name="________________y4">#REF!</definedName>
    <definedName name="________________y5">#REF!</definedName>
    <definedName name="________________y6">Scheduled_Payment+Extra_Payment</definedName>
    <definedName name="________________y7">#REF!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#REF!</definedName>
    <definedName name="________________z4">#REF!</definedName>
    <definedName name="________________z5">#REF!</definedName>
    <definedName name="________________z6">Scheduled_Payment+Extra_Payment</definedName>
    <definedName name="________________z7">#REF!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#REF!</definedName>
    <definedName name="______________v5">#REF!</definedName>
    <definedName name="______________v6">#REF!</definedName>
    <definedName name="______________v7">Scheduled_Payment+Extra_Payment</definedName>
    <definedName name="______________v8">#REF!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#REF!</definedName>
    <definedName name="______________w4">#REF!</definedName>
    <definedName name="______________w5">#REF!</definedName>
    <definedName name="______________w6">Scheduled_Payment+Extra_Payment</definedName>
    <definedName name="______________w7">#REF!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#REF!</definedName>
    <definedName name="______________X4">#REF!</definedName>
    <definedName name="______________X5">#REF!</definedName>
    <definedName name="______________X6">Scheduled_Payment+Extra_Payment</definedName>
    <definedName name="______________X7">#REF!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#REF!</definedName>
    <definedName name="______________y4">#REF!</definedName>
    <definedName name="______________y5">#REF!</definedName>
    <definedName name="______________y6">Scheduled_Payment+Extra_Payment</definedName>
    <definedName name="______________y7">#REF!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#REF!</definedName>
    <definedName name="______________z4">#REF!</definedName>
    <definedName name="______________z5">#REF!</definedName>
    <definedName name="______________z6">Scheduled_Payment+Extra_Payment</definedName>
    <definedName name="______________z7">#REF!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#REF!</definedName>
    <definedName name="____________v5">#REF!</definedName>
    <definedName name="____________v6">#REF!</definedName>
    <definedName name="____________v7">Scheduled_Payment+Extra_Payment</definedName>
    <definedName name="____________v8">#REF!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#REF!</definedName>
    <definedName name="____________w4">#REF!</definedName>
    <definedName name="____________w5">#REF!</definedName>
    <definedName name="____________w6">Scheduled_Payment+Extra_Payment</definedName>
    <definedName name="____________w7">#REF!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#REF!</definedName>
    <definedName name="____________X4">#REF!</definedName>
    <definedName name="____________X5">#REF!</definedName>
    <definedName name="____________X6">Scheduled_Payment+Extra_Payment</definedName>
    <definedName name="____________X7">#REF!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#REF!</definedName>
    <definedName name="____________y4">#REF!</definedName>
    <definedName name="____________y5">#REF!</definedName>
    <definedName name="____________y6">Scheduled_Payment+Extra_Payment</definedName>
    <definedName name="____________y7">#REF!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#REF!</definedName>
    <definedName name="____________z4">#REF!</definedName>
    <definedName name="____________z5">#REF!</definedName>
    <definedName name="____________z6">Scheduled_Payment+Extra_Payment</definedName>
    <definedName name="____________z7">#REF!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#REF!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#REF!</definedName>
    <definedName name="__________v5">#REF!</definedName>
    <definedName name="__________v6">#REF!</definedName>
    <definedName name="__________v7">Scheduled_Payment+Extra_Payment</definedName>
    <definedName name="__________v8">#REF!</definedName>
    <definedName name="__________w1">IF(__________w7,[0]!Header_Row+__________w3,[0]!Header_Row)</definedName>
    <definedName name="__________w2">IF(__________w7,[0]!Header_Row+__________w3,[0]!Header_Row)</definedName>
    <definedName name="__________w3">#REF!</definedName>
    <definedName name="__________w4">#REF!</definedName>
    <definedName name="__________w5">#REF!</definedName>
    <definedName name="__________w6">Scheduled_Payment+Extra_Payment</definedName>
    <definedName name="__________w7">#REF!</definedName>
    <definedName name="__________X1">IF(__________X7,[0]!Header_Row+__________X3,[0]!Header_Row)</definedName>
    <definedName name="__________X2">IF(__________X7,[0]!Header_Row+__________X3,[0]!Header_Row)</definedName>
    <definedName name="__________X3">#REF!</definedName>
    <definedName name="__________X4">#REF!</definedName>
    <definedName name="__________X5">#REF!</definedName>
    <definedName name="__________X6">Scheduled_Payment+Extra_Payment</definedName>
    <definedName name="__________X7">#REF!</definedName>
    <definedName name="__________y1">IF(____________y7,[0]!Header_Row+____________y3,[0]!Header_Row)</definedName>
    <definedName name="__________y2">IF(__________y7,[0]!Header_Row+__________y3,[0]!Header_Row)</definedName>
    <definedName name="__________y3">#REF!</definedName>
    <definedName name="__________y4">#REF!</definedName>
    <definedName name="__________y5">#REF!</definedName>
    <definedName name="__________y6">Scheduled_Payment+Extra_Payment</definedName>
    <definedName name="__________y7">#REF!</definedName>
    <definedName name="__________z1">IF(__________z7,[0]!Header_Row+__________z3,[0]!Header_Row)</definedName>
    <definedName name="__________z2">IF(__________z7,[0]!Header_Row+__________z3,[0]!Header_Row)</definedName>
    <definedName name="__________z3">#REF!</definedName>
    <definedName name="__________z4">#REF!</definedName>
    <definedName name="__________z5">#REF!</definedName>
    <definedName name="__________z6">Scheduled_Payment+Extra_Payment</definedName>
    <definedName name="__________z7">#REF!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>{"TAB1",#N/A,TRUE,"GENERAL";"TAB2",#N/A,TRUE,"GENERAL";"TAB3",#N/A,TRUE,"GENERAL";"TAB4",#N/A,TRUE,"GENERAL";"TAB5",#N/A,TRUE,"GENERAL"}</definedName>
    <definedName name="________r4r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#REF!</definedName>
    <definedName name="________v5">#REF!</definedName>
    <definedName name="________v6">#REF!</definedName>
    <definedName name="________v7">Scheduled_Payment+Extra_Payment</definedName>
    <definedName name="________v8">#REF!</definedName>
    <definedName name="________w1">IF(________w7,[0]!Header_Row+________w3,[0]!Header_Row)</definedName>
    <definedName name="________w2">IF(________w7,[0]!Header_Row+________w3,[0]!Header_Row)</definedName>
    <definedName name="________w3">#REF!</definedName>
    <definedName name="________w4">#REF!</definedName>
    <definedName name="________w5">#REF!</definedName>
    <definedName name="________w6">Scheduled_Payment+Extra_Payment</definedName>
    <definedName name="________w7">#REF!</definedName>
    <definedName name="________X1">IF(________X7,[0]!Header_Row+________X3,[0]!Header_Row)</definedName>
    <definedName name="________X2">IF(________X7,[0]!Header_Row+________X3,[0]!Header_Row)</definedName>
    <definedName name="________X3">#REF!</definedName>
    <definedName name="________X4">#REF!</definedName>
    <definedName name="________X5">#REF!</definedName>
    <definedName name="________X6">Scheduled_Payment+Extra_Payment</definedName>
    <definedName name="________X7">#REF!</definedName>
    <definedName name="________y1">IF(__________y7,[0]!Header_Row+__________y3,[0]!Header_Row)</definedName>
    <definedName name="________y2">IF(________y7,[0]!Header_Row+________y3,[0]!Header_Row)</definedName>
    <definedName name="________y3">#REF!</definedName>
    <definedName name="________y4">#REF!</definedName>
    <definedName name="________y5">#REF!</definedName>
    <definedName name="________y6">Scheduled_Payment+Extra_Payment</definedName>
    <definedName name="________y7">#REF!</definedName>
    <definedName name="________z1">IF(________z7,[0]!Header_Row+________z3,[0]!Header_Row)</definedName>
    <definedName name="________z2">IF(________z7,[0]!Header_Row+________z3,[0]!Header_Row)</definedName>
    <definedName name="________z3">#REF!</definedName>
    <definedName name="________z4">#REF!</definedName>
    <definedName name="________z5">#REF!</definedName>
    <definedName name="________z6">Scheduled_Payment+Extra_Payment</definedName>
    <definedName name="________z7">#REF!</definedName>
    <definedName name="_______a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1">#REF!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IPC2002">#REF!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oa55">#REF!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>{"TAB1",#N/A,TRUE,"GENERAL";"TAB2",#N/A,TRUE,"GENERAL";"TAB3",#N/A,TRUE,"GENERAL";"TAB4",#N/A,TRUE,"GENERAL";"TAB5",#N/A,TRUE,"GENERAL"}</definedName>
    <definedName name="_______r4r">{"via1",#N/A,TRUE,"general";"via2",#N/A,TRUE,"general";"via3",#N/A,TRUE,"general"}</definedName>
    <definedName name="_______rc">#REF!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>{"TAB1",#N/A,TRUE,"GENERAL";"TAB2",#N/A,TRUE,"GENERAL";"TAB3",#N/A,TRUE,"GENERAL";"TAB4",#N/A,TRUE,"GENERAL";"TAB5",#N/A,TRUE,"GENERAL"}</definedName>
    <definedName name="______A30000">#REF!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#REF!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1">#REF!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oa55">#REF!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>{"TAB1",#N/A,TRUE,"GENERAL";"TAB2",#N/A,TRUE,"GENERAL";"TAB3",#N/A,TRUE,"GENERAL";"TAB4",#N/A,TRUE,"GENERAL";"TAB5",#N/A,TRUE,"GENERAL"}</definedName>
    <definedName name="______r4r">{"via1",#N/A,TRUE,"general";"via2",#N/A,TRUE,"general";"via3",#N/A,TRUE,"general"}</definedName>
    <definedName name="______rc">#REF!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#REF!</definedName>
    <definedName name="______w4">#REF!</definedName>
    <definedName name="______w5">#REF!</definedName>
    <definedName name="______w6">Scheduled_Payment+Extra_Payment</definedName>
    <definedName name="______w7">#REF!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_z7">#REF!</definedName>
    <definedName name="_____a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>{"TAB1",#N/A,TRUE,"GENERAL";"TAB2",#N/A,TRUE,"GENERAL";"TAB3",#N/A,TRUE,"GENERAL";"TAB4",#N/A,TRUE,"GENERAL";"TAB5",#N/A,TRUE,"GENERAL"}</definedName>
    <definedName name="_____A30000">#REF!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#REF!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1">#REF!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IPC2002">#REF!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oa55">#REF!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>{"TAB1",#N/A,TRUE,"GENERAL";"TAB2",#N/A,TRUE,"GENERAL";"TAB3",#N/A,TRUE,"GENERAL";"TAB4",#N/A,TRUE,"GENERAL";"TAB5",#N/A,TRUE,"GENERAL"}</definedName>
    <definedName name="_____r4r">{"via1",#N/A,TRUE,"general";"via2",#N/A,TRUE,"general";"via3",#N/A,TRUE,"general"}</definedName>
    <definedName name="_____rc">#REF!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fv4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#REF!</definedName>
    <definedName name="_____w4">#REF!</definedName>
    <definedName name="_____w5">#REF!</definedName>
    <definedName name="_____w6">Scheduled_Payment+Extra_Payment</definedName>
    <definedName name="_____w7">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_z7">#REF!</definedName>
    <definedName name="____a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>{"TAB1",#N/A,TRUE,"GENERAL";"TAB2",#N/A,TRUE,"GENERAL";"TAB3",#N/A,TRUE,"GENERAL";"TAB4",#N/A,TRUE,"GENERAL";"TAB5",#N/A,TRUE,"GENERAL"}</definedName>
    <definedName name="____A30000">#REF!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#REF!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1">#REF!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oa55">#REF!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>{"TAB1",#N/A,TRUE,"GENERAL";"TAB2",#N/A,TRUE,"GENERAL";"TAB3",#N/A,TRUE,"GENERAL";"TAB4",#N/A,TRUE,"GENERAL";"TAB5",#N/A,TRUE,"GENERAL"}</definedName>
    <definedName name="____r4r">{"via1",#N/A,TRUE,"general";"via2",#N/A,TRUE,"general";"via3",#N/A,TRUE,"general"}</definedName>
    <definedName name="____rc">#REF!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fv4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#REF!</definedName>
    <definedName name="____w4">#REF!</definedName>
    <definedName name="____w5">#REF!</definedName>
    <definedName name="____w6">Scheduled_Payment+Extra_Payment</definedName>
    <definedName name="____w7">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_z7">#REF!</definedName>
    <definedName name="___a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>{"TAB1",#N/A,TRUE,"GENERAL";"TAB2",#N/A,TRUE,"GENERAL";"TAB3",#N/A,TRUE,"GENERAL";"TAB4",#N/A,TRUE,"GENERAL";"TAB5",#N/A,TRUE,"GENERAL"}</definedName>
    <definedName name="___A30000">#REF!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#REF!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{"via1",#N/A,TRUE,"general";"via2",#N/A,TRUE,"general";"via3",#N/A,TRUE,"general"}</definedName>
    <definedName name="___i1">#REF!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>{"TAB1",#N/A,TRUE,"GENERAL";"TAB2",#N/A,TRUE,"GENERAL";"TAB3",#N/A,TRUE,"GENERAL";"TAB4",#N/A,TRUE,"GENERAL";"TAB5",#N/A,TRUE,"GENERAL"}</definedName>
    <definedName name="___r4r">{"via1",#N/A,TRUE,"general";"via2",#N/A,TRUE,"general";"via3",#N/A,TRUE,"general"}</definedName>
    <definedName name="___rc">#REF!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1">#REF!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fv4">{"via1",#N/A,TRUE,"general";"via2",#N/A,TRUE,"general";"via3",#N/A,TRUE,"general"}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>Scheduled_Payment+Extra_Payment</definedName>
    <definedName name="___w7">#REF!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xz2">#REF!</definedName>
    <definedName name="___y1">#REF!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name="___z6">{"TAB1",#N/A,TRUE,"GENERAL";"TAB2",#N/A,TRUE,"GENERAL";"TAB3",#N/A,TRUE,"GENERAL";"TAB4",#N/A,TRUE,"GENERAL";"TAB5",#N/A,TRUE,"GENERAL"}</definedName>
    <definedName name="___z7">#REF!</definedName>
    <definedName name="__a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>{"TAB1",#N/A,TRUE,"GENERAL";"TAB2",#N/A,TRUE,"GENERAL";"TAB3",#N/A,TRUE,"GENERAL";"TAB4",#N/A,TRUE,"GENERAL";"TAB5",#N/A,TRUE,"GENERAL"}</definedName>
    <definedName name="__A30000">#REF!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#REF!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>{"via1",#N/A,TRUE,"general";"via2",#N/A,TRUE,"general";"via3",#N/A,TRUE,"general"}</definedName>
    <definedName name="__i1">#REF!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un2">[4]PESOS!#REF!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c">#REF!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1">#REF!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fv4">{"via1",#N/A,TRUE,"general";"via2",#N/A,TRUE,"general";"via3",#N/A,TRUE,"general"}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>Scheduled_Payment+Extra_Payment</definedName>
    <definedName name="__w7">#REF!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z2">#REF!</definedName>
    <definedName name="__y1">#REF!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name="__z6">{"TAB1",#N/A,TRUE,"GENERAL";"TAB2",#N/A,TRUE,"GENERAL";"TAB3",#N/A,TRUE,"GENERAL";"TAB4",#N/A,TRUE,"GENERAL";"TAB5",#N/A,TRUE,"GENERAL"}</definedName>
    <definedName name="__z7">#REF!</definedName>
    <definedName name="_04">[6]EST2!#REF!</definedName>
    <definedName name="_08_K24_723__A_K55_717.28">[6]EST2!#REF!</definedName>
    <definedName name="_09_K61_520_A_K61_144">[6]EST2!#REF!</definedName>
    <definedName name="_a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>{"TAB1",#N/A,TRUE,"GENERAL";"TAB2",#N/A,TRUE,"GENERAL";"TAB3",#N/A,TRUE,"GENERAL";"TAB4",#N/A,TRUE,"GENERAL";"TAB5",#N/A,TRUE,"GENERAL"}</definedName>
    <definedName name="_A30000">#REF!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>#REF!</definedName>
    <definedName name="_FS01">[0]!err</definedName>
    <definedName name="_G1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>{"via1",#N/A,TRUE,"general";"via2",#N/A,TRUE,"general";"via3",#N/A,TRUE,"general"}</definedName>
    <definedName name="_i1">#REF!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2">#REF!</definedName>
    <definedName name="_kjk6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>0</definedName>
    <definedName name="_Order2">0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L">[10]Otros!$D$17</definedName>
    <definedName name="_Parse_Out">#REF!</definedName>
    <definedName name="_PJ50">#REF!</definedName>
    <definedName name="_pj51">#REF!</definedName>
    <definedName name="_PRE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>#REF!</definedName>
    <definedName name="_srn001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1">#REF!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>Scheduled_Payment+Extra_Payment</definedName>
    <definedName name="_w7">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xz2">#REF!</definedName>
    <definedName name="_y1">#REF!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_z7">#REF!</definedName>
    <definedName name="A">#REF!</definedName>
    <definedName name="A_impresión_IM">#REF!</definedName>
    <definedName name="a2a">{"TAB1",#N/A,TRUE,"GENERAL";"TAB2",#N/A,TRUE,"GENERAL";"TAB3",#N/A,TRUE,"GENERAL";"TAB4",#N/A,TRUE,"GENERAL";"TAB5",#N/A,TRUE,"GENERAL"}</definedName>
    <definedName name="AA">[11]!absc</definedName>
    <definedName name="AAA">[0]!err</definedName>
    <definedName name="AAAAA">#REF!</definedName>
    <definedName name="AAAAAA">#REF!</definedName>
    <definedName name="aaaaas">{"TAB1",#N/A,TRUE,"GENERAL";"TAB2",#N/A,TRUE,"GENERAL";"TAB3",#N/A,TRUE,"GENERAL";"TAB4",#N/A,TRUE,"GENERAL";"TAB5",#N/A,TRUE,"GENERAL"}</definedName>
    <definedName name="AAC">[1]AASHTO!$A$14:$F$17</definedName>
    <definedName name="aas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[12]General!#REF!</definedName>
    <definedName name="absc">[13]!absc</definedName>
    <definedName name="absc_">[14]!absc</definedName>
    <definedName name="absc_1">[14]!absc</definedName>
    <definedName name="absc1">[15]!absc</definedName>
    <definedName name="ac">[8]Dimensiones!$B$8</definedName>
    <definedName name="Acarreo">[16]General!$N$12:$N$1485</definedName>
    <definedName name="AccessDatabase">"C:\C-314\VOLUMENES\volfin4.mdb"</definedName>
    <definedName name="acci">#REF!</definedName>
    <definedName name="ACTAAJUSTE3">{"via1",#N/A,TRUE,"general";"via2",#N/A,TRUE,"general";"via3",#N/A,TRUE,"general"}</definedName>
    <definedName name="Actividades">#REF!</definedName>
    <definedName name="ad">#REF!</definedName>
    <definedName name="ADFGSDB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[17]Informacion!$B$15</definedName>
    <definedName name="ADMINISTRADOR_VIAL__ARMANDO_SANCHEZ_SANCHEZ">[18]INDICMICROEMP!$A$20</definedName>
    <definedName name="ADMON">'[19]Formulario N° 4'!$F$129</definedName>
    <definedName name="adoc1">[15]!absc</definedName>
    <definedName name="ADOC125">[15]!absc</definedName>
    <definedName name="adoq">[20]!absc</definedName>
    <definedName name="ads">#REF!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>{"TAB1",#N/A,TRUE,"GENERAL";"TAB2",#N/A,TRUE,"GENERAL";"TAB3",#N/A,TRUE,"GENERAL";"TAB4",#N/A,TRUE,"GENERAL";"TAB5",#N/A,TRUE,"GENERAL"}</definedName>
    <definedName name="Area_canal">[8]Dimensiones!$B$36</definedName>
    <definedName name="ARENA">[19]MATERIALES!$D$2</definedName>
    <definedName name="Arenag">#REF!</definedName>
    <definedName name="armuve">[0]!err</definedName>
    <definedName name="ARP">#REF!</definedName>
    <definedName name="articulos">[29]articulos!$A$2:$E$65536</definedName>
    <definedName name="ARTURO">#REF!</definedName>
    <definedName name="as">#REF!</definedName>
    <definedName name="asasdasd">#REF!</definedName>
    <definedName name="ASB">[1]AASHTO!$A$8:$F$11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dfñk">#REF!</definedName>
    <definedName name="ASFALTO">'[30]5.2'!$D$21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_impresión_IM">#REF!</definedName>
    <definedName name="BANCO">#REF!</definedName>
    <definedName name="BARA">[12]General!#REF!</definedName>
    <definedName name="BASE">#REF!</definedName>
    <definedName name="base_VaR">#REF!</definedName>
    <definedName name="BASEDATOS">#REF!</definedName>
    <definedName name="bb">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vfcdx">{"via1",#N/A,TRUE,"general";"via2",#N/A,TRUE,"general";"via3",#N/A,TRUE,"general"}</definedName>
    <definedName name="BHT">#REF!</definedName>
    <definedName name="bimestre">'[31]ESTADO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ENO">'[32]ESTADO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[19]EQUIPO!$D$10</definedName>
    <definedName name="CARGO">#REF!</definedName>
    <definedName name="CARLOS">[33]General!$N$12:$N$1485</definedName>
    <definedName name="CARRETERA">#REF!</definedName>
    <definedName name="CARRO">#REF!</definedName>
    <definedName name="CASA">[34]General!#REF!</definedName>
    <definedName name="CASITA">[12]General!#REF!</definedName>
    <definedName name="CATD8">#REF!</definedName>
    <definedName name="CATEGORIA">#REF!</definedName>
    <definedName name="causa">#REF!</definedName>
    <definedName name="cc">#REF!</definedName>
    <definedName name="ccccc">{"TAB1",#N/A,TRUE,"GENERAL";"TAB2",#N/A,TRUE,"GENERAL";"TAB3",#N/A,TRUE,"GENERAL";"TAB4",#N/A,TRUE,"GENERAL";"TAB5",#N/A,TRUE,"GENERAL"}</definedName>
    <definedName name="CCCCCC">'[35]A. P. U.'!#REF!</definedName>
    <definedName name="ccto210">#REF!</definedName>
    <definedName name="cd">[36]Hoja1!$C$81</definedName>
    <definedName name="cdcdc">{"via1",#N/A,TRUE,"general";"via2",#N/A,TRUE,"general";"via3",#N/A,TRUE,"general"}</definedName>
    <definedName name="CDctrl">[24]CDItem!$G$8</definedName>
    <definedName name="ceerf">{"TAB1",#N/A,TRUE,"GENERAL";"TAB2",#N/A,TRUE,"GENERAL";"TAB3",#N/A,TRUE,"GENERAL";"TAB4",#N/A,TRUE,"GENERAL";"TAB5",#N/A,TRUE,"GENERAL"}</definedName>
    <definedName name="CEMENTO">[37]Insum!$A$3:$H$63</definedName>
    <definedName name="cesped">#REF!</definedName>
    <definedName name="CIRCUITOS">[38]Circuitos!$C$2:$C$891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[19]EQUIPO!$D$5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#REF!</definedName>
    <definedName name="contra">#REF!</definedName>
    <definedName name="Contratante">#REF!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[39]Transp.!$B$5:$E$19</definedName>
    <definedName name="COSTODIRECTO">#REF!</definedName>
    <definedName name="COSTOS">[40]TARIFAS!$A$1:$F$52</definedName>
    <definedName name="cp">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[41]Hoja1!$A$1:$IV$65536</definedName>
    <definedName name="CUENTA">#REF!</definedName>
    <definedName name="CUNET">{"via1",#N/A,TRUE,"general";"via2",#N/A,TRUE,"general";"via3",#N/A,TRUE,"general"}</definedName>
    <definedName name="cv">{"TAB1",#N/A,TRUE,"GENERAL";"TAB2",#N/A,TRUE,"GENERAL";"TAB3",#N/A,TRUE,"GENERAL";"TAB4",#N/A,TRUE,"GENERAL";"TAB5",#N/A,TRUE,"GENERAL"}</definedName>
    <definedName name="cv_51">#REF!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x">#REF!</definedName>
    <definedName name="d">{"TAB1",#N/A,TRUE,"GENERAL";"TAB2",#N/A,TRUE,"GENERAL";"TAB3",#N/A,TRUE,"GENERAL";"TAB4",#N/A,TRUE,"GENERAL";"TAB5",#N/A,TRUE,"GENERAL"}</definedName>
    <definedName name="d_percápita">[42]Sanitario!$AC$9:$AD$9</definedName>
    <definedName name="dario">'[43]GPI 526'!#REF!</definedName>
    <definedName name="DASD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>{"via1",#N/A,TRUE,"general";"via2",#N/A,TRUE,"general";"via3",#N/A,TRUE,"general"}</definedName>
    <definedName name="DD">#REF!</definedName>
    <definedName name="ddd">{"via1",#N/A,TRUE,"general";"via2",#N/A,TRUE,"general";"via3",#N/A,TRUE,"general"}</definedName>
    <definedName name="DDDD">#REF!</definedName>
    <definedName name="ddddt">{"via1",#N/A,TRUE,"general";"via2",#N/A,TRUE,"general";"via3",#N/A,TRUE,"general"}</definedName>
    <definedName name="ddee">#REF!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#REF!</definedName>
    <definedName name="DERRUMBES111">[44]CONT_ADI!#REF!</definedName>
    <definedName name="DEX">#REF!</definedName>
    <definedName name="df">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gsdggh">#REF!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[45]Hoja1!$K$3:$L$55</definedName>
    <definedName name="DistanciasPRS9003">[45]Hoja1!$A$3:$B$52</definedName>
    <definedName name="DistanciasPRS9004">[45]Hoja1!$F$3:$G$33</definedName>
    <definedName name="dj">#REF!</definedName>
    <definedName name="djdytj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[42]Sanitario!$AC$8:$AD$8</definedName>
    <definedName name="drf">#REF!</definedName>
    <definedName name="dry">{"via1",#N/A,TRUE,"general";"via2",#N/A,TRUE,"general";"via3",#N/A,TRUE,"general"}</definedName>
    <definedName name="DSA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">#REF!</definedName>
    <definedName name="dtrhj">{"via1",#N/A,TRUE,"general";"via2",#N/A,TRUE,"general";"via3",#N/A,TRUE,"general"}</definedName>
    <definedName name="DTS">#REF!</definedName>
    <definedName name="Dv">[42]Sanitario!$AC$7:$AD$7</definedName>
    <definedName name="dxfgg">{"via1",#N/A,TRUE,"general";"via2",#N/A,TRUE,"general";"via3",#N/A,TRUE,"general"}</definedName>
    <definedName name="E_03">#REF!</definedName>
    <definedName name="e3e33">{"via1",#N/A,TRUE,"general";"via2",#N/A,TRUE,"general";"via3",#N/A,TRUE,"general"}</definedName>
    <definedName name="ec">[8]Dimensiones!$B$11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#REF!</definedName>
    <definedName name="eee">#REF!</definedName>
    <definedName name="eeedfr">{"TAB1",#N/A,TRUE,"GENERAL";"TAB2",#N/A,TRUE,"GENERAL";"TAB3",#N/A,TRUE,"GENERAL";"TAB4",#N/A,TRUE,"GENERAL";"TAB5",#N/A,TRUE,"GENERAL"}</definedName>
    <definedName name="EEEEEE">Scheduled_Payment+Extra_Payment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[46]General!#REF!</definedName>
    <definedName name="ENEROA">[47]General!#REF!</definedName>
    <definedName name="ENTRADASP">#REF!</definedName>
    <definedName name="EPS">#REF!</definedName>
    <definedName name="EQUI">[48]EQUIPOS!$1:$1048576</definedName>
    <definedName name="EQUIPO">#REF!</definedName>
    <definedName name="Equipos">#REF!</definedName>
    <definedName name="eqw">{"via1",#N/A,TRUE,"general";"via2",#N/A,TRUE,"general";"via3",#N/A,TRUE,"general"}</definedName>
    <definedName name="er">#REF!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[49]TARIF2002!#REF!</definedName>
    <definedName name="ERROR5">[49]TARIF2002!#REF!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P220.1">'[50]220.1'!$H$52</definedName>
    <definedName name="ESP320.1">'[51]320.1'!$H$52</definedName>
    <definedName name="ESP330.1">'[50]330.1'!$H$52</definedName>
    <definedName name="ESP330.2">'[51]330.2'!$H$52</definedName>
    <definedName name="ESP640.1.2">'[50]640.1.2'!$H$50</definedName>
    <definedName name="ESP673.1">'[50]673.1'!$H$49</definedName>
    <definedName name="ESP673.2">'[50]673.2'!$H$53</definedName>
    <definedName name="ESP700.1">'[51]700.1'!$H$52</definedName>
    <definedName name="ESPECIFICACION">#REF!</definedName>
    <definedName name="Especificación">#REF!</definedName>
    <definedName name="et">[8]Dimensiones!$D$11</definedName>
    <definedName name="etertgg">{"via1",#N/A,TRUE,"general";"via2",#N/A,TRUE,"general";"via3",#N/A,TRUE,"general"}</definedName>
    <definedName name="etewt">{"TAB1",#N/A,TRUE,"GENERAL";"TAB2",#N/A,TRUE,"GENERAL";"TAB3",#N/A,TRUE,"GENERAL";"TAB4",#N/A,TRUE,"GENERAL";"TAB5",#N/A,TRUE,"GENERAL"}</definedName>
    <definedName name="ETOPOGRAFIA">#REF!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[43]SKJ452!#REF!</definedName>
    <definedName name="Excel_BuiltIn_Print_Titles_10_51">#REF!</definedName>
    <definedName name="Excel_BuiltIn_Print_Titles_11">[43]ITA878!#REF!</definedName>
    <definedName name="Excel_BuiltIn_Print_Titles_11_51">#REF!</definedName>
    <definedName name="Excel_BuiltIn_Print_Titles_12">'[43]AEA-944'!#REF!</definedName>
    <definedName name="Excel_BuiltIn_Print_Titles_12_51">#REF!</definedName>
    <definedName name="Excel_BuiltIn_Print_Titles_13">'[43]DUB-823'!#REF!</definedName>
    <definedName name="Excel_BuiltIn_Print_Titles_13_51">#REF!</definedName>
    <definedName name="Excel_BuiltIn_Print_Titles_14">'[43]GPI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[43]XXJ617!#REF!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[43]SNG_855!#REF!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'[43]VEA 374'!#REF!</definedName>
    <definedName name="Excel_BuiltIn_Print_Titles_5_51">#REF!</definedName>
    <definedName name="Excel_BuiltIn_Print_Titles_5_XX">'[43]VEA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[43]HFB024!#REF!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[43]PAJ825!#REF!</definedName>
    <definedName name="Excel_BuiltIn_Print_Titles_9_51">#REF!</definedName>
    <definedName name="EXCROC">'[52]Análisis de precios'!$H$52</definedName>
    <definedName name="Extra_Pay">#REF!</definedName>
    <definedName name="fa">#REF!</definedName>
    <definedName name="FAC">#REF!</definedName>
    <definedName name="FACIL">[53]General!#REF!</definedName>
    <definedName name="FACTURADO">'[54]Itemes Renovación'!#REF!</definedName>
    <definedName name="fb">#REF!</definedName>
    <definedName name="fd">'[35]A. P. U.'!#REF!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afd">#REF!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BRERO">[12]General!#REF!</definedName>
    <definedName name="FECHA">#REF!</definedName>
    <definedName name="FENREO">[55]General!#REF!</definedName>
    <definedName name="fer">'[27]Res-Accide-10'!#REF!</definedName>
    <definedName name="ferfer">{"via1",#N/A,TRUE,"general";"via2",#N/A,TRUE,"general";"via3",#N/A,TRUE,"general"}</definedName>
    <definedName name="FERNANDO">[12]General!#REF!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>{"via1",#N/A,TRUE,"general";"via2",#N/A,TRUE,"general";"via3",#N/A,TRUE,"general"}</definedName>
    <definedName name="ffff">#REF!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#REF!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">#REF!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V">#REF!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+[56]Formular!$B$7:$G$71</definedName>
    <definedName name="FOTO">#REF!</definedName>
    <definedName name="FOTOS">[57]!absc</definedName>
    <definedName name="frbgsd">{"TAB1",#N/A,TRUE,"GENERAL";"TAB2",#N/A,TRUE,"GENERAL";"TAB3",#N/A,TRUE,"GENERAL";"TAB4",#N/A,TRUE,"GENERAL";"TAB5",#N/A,TRUE,"GENERAL"}</definedName>
    <definedName name="fred">#REF!</definedName>
    <definedName name="frefr">{"via1",#N/A,TRUE,"general";"via2",#N/A,TRUE,"general";"via3",#N/A,TRUE,"general"}</definedName>
    <definedName name="fres">#REF!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[58]General!#REF!</definedName>
    <definedName name="gavion">#REF!</definedName>
    <definedName name="gb">#REF!</definedName>
    <definedName name="gbbfghghj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>{"TAB1",#N/A,TRUE,"GENERAL";"TAB2",#N/A,TRUE,"GENERAL";"TAB3",#N/A,TRUE,"GENERAL";"TAB4",#N/A,TRUE,"GENERAL";"TAB5",#N/A,TRUE,"GENERAL"}</definedName>
    <definedName name="geg">{"via1",#N/A,TRUE,"general";"via2",#N/A,TRUE,"general";"via3",#N/A,TRUE,"general"}</definedName>
    <definedName name="Geotex">#REF!</definedName>
    <definedName name="geotextil">#REF!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">#REF!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t">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tgt">{"via1",#N/A,TRUE,"general";"via2",#N/A,TRUE,"general";"via3",#N/A,TRUE,"general"}</definedName>
    <definedName name="gh">#REF!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l">#REF!</definedName>
    <definedName name="GM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[19]MATERIALES!$D$3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l">#REF!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[59]BASE!$C$4:$H$255</definedName>
    <definedName name="gte">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>{"via1",#N/A,TRUE,"general";"via2",#N/A,TRUE,"general";"via3",#N/A,TRUE,"general"}</definedName>
    <definedName name="ha">#REF!</definedName>
    <definedName name="hab___viv">[42]Sanitario!$AC$6:$AD$6</definedName>
    <definedName name="hbfdhrw">{"TAB1",#N/A,TRUE,"GENERAL";"TAB2",#N/A,TRUE,"GENERAL";"TAB3",#N/A,TRUE,"GENERAL";"TAB4",#N/A,TRUE,"GENERAL";"TAB5",#N/A,TRUE,"GENERAL"}</definedName>
    <definedName name="hc">[8]Dimensiones!$B$10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">[8]Dimensiones!$D$9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">#REF!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l">#REF!</definedName>
    <definedName name="hn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'[60]Itemes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'[61]Itemes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">#REF!</definedName>
    <definedName name="hthdrf">{"TAB1",#N/A,TRUE,"GENERAL";"TAB2",#N/A,TRUE,"GENERAL";"TAB3",#N/A,TRUE,"GENERAL";"TAB4",#N/A,TRUE,"GENERAL";"TAB5",#N/A,TRUE,"GENERAL"}</definedName>
    <definedName name="htk">#REF!</definedName>
    <definedName name="htryrt7">{"via1",#N/A,TRUE,"general";"via2",#N/A,TRUE,"general";"via3",#N/A,TRUE,"general"}</definedName>
    <definedName name="HU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>{"via1",#N/A,TRUE,"general";"via2",#N/A,TRUE,"general";"via3",#N/A,TRUE,"general"}</definedName>
    <definedName name="I">#REF!</definedName>
    <definedName name="i8i">{"TAB1",#N/A,TRUE,"GENERAL";"TAB2",#N/A,TRUE,"GENERAL";"TAB3",#N/A,TRUE,"GENERAL";"TAB4",#N/A,TRUE,"GENERAL";"TAB5",#N/A,TRUE,"GENERAL"}</definedName>
    <definedName name="id">#REF!</definedName>
    <definedName name="IF">'[35]A. P. U.'!#REF!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">#REF!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'[19]Formulario N° 4'!$F$130</definedName>
    <definedName name="INDI">#REF!</definedName>
    <definedName name="INDICE">'[48]INDICE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[62]Insumos!#REF!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'[63]PR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[64]INDICE!$A$3:$F$400</definedName>
    <definedName name="Ítems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yuiuyi">{"via1",#N/A,TRUE,"general";"via2",#N/A,TRUE,"general";"via3",#N/A,TRUE,"general"}</definedName>
    <definedName name="IZQ">#REF!</definedName>
    <definedName name="j">{"TAB1",#N/A,TRUE,"GENERAL";"TAB2",#N/A,TRUE,"GENERAL";"TAB3",#N/A,TRUE,"GENERAL";"TAB4",#N/A,TRUE,"GENERAL";"TAB5",#N/A,TRUE,"GENERAL"}</definedName>
    <definedName name="JA">#REF!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FEINM">#REF!</definedName>
    <definedName name="jeytj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">#REF!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{"via1",#N/A,TRUE,"general";"via2",#N/A,TRUE,"general";"via3",#N/A,TRUE,"general"}</definedName>
    <definedName name="jjfq">{"via1",#N/A,TRUE,"general";"via2",#N/A,TRUE,"general";"via3",#N/A,TRUE,"general"}</definedName>
    <definedName name="jjjhjddfg">{"via1",#N/A,TRUE,"general";"via2",#N/A,TRUE,"general";"via3",#N/A,TRUE,"general"}</definedName>
    <definedName name="JJJJ">[65]General!#REF!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">#REF!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>{"via1",#N/A,TRUE,"general";"via2",#N/A,TRUE,"general";"via3",#N/A,TRUE,"general"}</definedName>
    <definedName name="jt">#REF!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i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n">#REF!</definedName>
    <definedName name="juuuhb">{"TAB1",#N/A,TRUE,"GENERAL";"TAB2",#N/A,TRUE,"GENERAL";"TAB3",#N/A,TRUE,"GENERAL";"TAB4",#N/A,TRUE,"GENERAL";"TAB5",#N/A,TRUE,"GENERAL"}</definedName>
    <definedName name="juy">#REF!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io">#REF!</definedName>
    <definedName name="kip">#REF!</definedName>
    <definedName name="KJH">#REF!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">[66]General!#REF!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[67]items!$C$4:$J$247</definedName>
    <definedName name="krtrk">{"via1",#N/A,TRUE,"general";"via2",#N/A,TRUE,"general";"via3",#N/A,TRUE,"general"}</definedName>
    <definedName name="kuh">#REF!</definedName>
    <definedName name="kuy">#REF!</definedName>
    <definedName name="kyr">{"TAB1",#N/A,TRUE,"GENERAL";"TAB2",#N/A,TRUE,"GENERAL";"TAB3",#N/A,TRUE,"GENERAL";"TAB4",#N/A,TRUE,"GENERAL";"TAB5",#N/A,TRUE,"GENERAL"}</definedName>
    <definedName name="L">#REF!</definedName>
    <definedName name="L_L">#REF!</definedName>
    <definedName name="La">[11]!absc</definedName>
    <definedName name="Last_Row">#REF!</definedName>
    <definedName name="LE">'[68]Listado de equipos'!$A$8:$A$39</definedName>
    <definedName name="lia">#REF!</definedName>
    <definedName name="LICITACION">#REF!</definedName>
    <definedName name="LINA">[33]General!$N$12:$N$1485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[69]CONT_ADI!#REF!</definedName>
    <definedName name="listequi">#REF!</definedName>
    <definedName name="listmat">#REF!</definedName>
    <definedName name="liston">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[65]General!#REF!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M">'[68]Listado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[70]INDICE!#REF!</definedName>
    <definedName name="LOCA">[28]!absc</definedName>
    <definedName name="LOCA1">[28]!absc</definedName>
    <definedName name="LOCA2">[71]!absc</definedName>
    <definedName name="LOCALIZACION">#REF!</definedName>
    <definedName name="LOCALIZACION_Y_REPLANTEO">#REF!</definedName>
    <definedName name="LOCALIZACIÓN_Y_REPLANTEO._ESTRUCTURAS">[72]INDICE!#REF!</definedName>
    <definedName name="LOGO">[0]!err</definedName>
    <definedName name="LOI">#REF!</definedName>
    <definedName name="lolol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plpl">{"via1",#N/A,TRUE,"general";"via2",#N/A,TRUE,"general";"via3",#N/A,TRUE,"general"}</definedName>
    <definedName name="lsttros">#REF!</definedName>
    <definedName name="LT">'[68]Listado de transportes'!$A$6:$A$10</definedName>
    <definedName name="lucy">{"TAB1",#N/A,TRUE,"GENERAL";"TAB2",#N/A,TRUE,"GENERAL";"TAB3",#N/A,TRUE,"GENERAL";"TAB4",#N/A,TRUE,"GENERAL";"TAB5",#N/A,TRUE,"GENERAL"}</definedName>
    <definedName name="lun">'[27]Res-Accide-10'!#REF!</definedName>
    <definedName name="LUNA">[12]General!#REF!</definedName>
    <definedName name="m">#REF!</definedName>
    <definedName name="MA">'[27]Res-Accide-10'!#REF!</definedName>
    <definedName name="maestro">#REF!</definedName>
    <definedName name="mafdsf">{"via1",#N/A,TRUE,"general";"via2",#N/A,TRUE,"general";"via3",#N/A,TRUE,"general"}</definedName>
    <definedName name="MAL">'[73]Estado Resumen'!#REF!&lt;2.5</definedName>
    <definedName name="MALO">'[74]ESTADO VÍA-CRIT.TECNICO'!#REF!&lt;2.5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">[37]Insum!$A$68:$H$98</definedName>
    <definedName name="Maquinaria">#REF!</definedName>
    <definedName name="mar">'[27]Res-Accide-10'!#REF!</definedName>
    <definedName name="MARAVILLA">{"PRES REHAB ARM-PER POR ITEMS  KM A KM",#N/A,TRUE,"Rehabilitacion Arm-Per"}</definedName>
    <definedName name="marcela">[75]General!#REF!</definedName>
    <definedName name="maria">[75]General!#REF!</definedName>
    <definedName name="MARILUZ">[47]General!#REF!</definedName>
    <definedName name="MARINAS">[76]General!#REF!</definedName>
    <definedName name="martillo">#REF!</definedName>
    <definedName name="MARY">[75]General!#REF!</definedName>
    <definedName name="MARYLUZ">{"PRES REHAB ARM-PER POR ITEMS  KM A KM",#N/A,TRUE,"Rehabilitacion Arm-Per"}</definedName>
    <definedName name="marzito">[77]General!#REF!</definedName>
    <definedName name="MARZO">[12]General!#REF!</definedName>
    <definedName name="masor">{"via1",#N/A,TRUE,"general";"via2",#N/A,TRUE,"general";"via3",#N/A,TRUE,"general"}</definedName>
    <definedName name="MAT">#REF!</definedName>
    <definedName name="mate">[48]MATERIALES!$1:$1048576</definedName>
    <definedName name="MATERIAL">#REF!</definedName>
    <definedName name="materiales">[78]materiales!$A$7:$A$1317</definedName>
    <definedName name="matriz">#REF!,#REF!</definedName>
    <definedName name="MATRIZRICS">'[79]RICS NUEVA HOJA DIARIA'!$A$1:$AB$42</definedName>
    <definedName name="MAX">[80]INDICE!$1:$1048576</definedName>
    <definedName name="MAYO">[12]General!#REF!</definedName>
    <definedName name="mdd">{"via1",#N/A,TRUE,"general";"via2",#N/A,TRUE,"general";"via3",#N/A,TRUE,"general"}</definedName>
    <definedName name="MEDARDO">[75]General!#REF!</definedName>
    <definedName name="meg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hg">#REF!</definedName>
    <definedName name="mht">#REF!</definedName>
    <definedName name="mhy">#REF!</definedName>
    <definedName name="MIO">[81]INDICE!$1:$1048576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">'[68]Calculo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>{"via1",#N/A,TRUE,"general";"via2",#N/A,TRUE,"general";"via3",#N/A,TRUE,"general"}</definedName>
    <definedName name="nb">#REF!</definedName>
    <definedName name="nbv">#REF!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ece.cab">#REF!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G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JH">#REF!</definedName>
    <definedName name="NM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[2]!absc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>{"via1",#N/A,TRUE,"general";"via2",#N/A,TRUE,"general";"via3",#N/A,TRUE,"general"}</definedName>
    <definedName name="ñpo">#REF!</definedName>
    <definedName name="O">#REF!</definedName>
    <definedName name="º1">#REF!</definedName>
    <definedName name="o9o9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o">#REF!</definedName>
    <definedName name="ooo">#REF!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[82]Otros!#REF!</definedName>
    <definedName name="OTRO">[48]OTROS!$1:$1048576</definedName>
    <definedName name="otros">[78]otros!$A$6:$A$1235</definedName>
    <definedName name="p">#REF!</definedName>
    <definedName name="p0p0">{"via1",#N/A,TRUE,"general";"via2",#N/A,TRUE,"general";"via3",#N/A,TRUE,"general"}</definedName>
    <definedName name="PAJARITA">#REF!</definedName>
    <definedName name="Pav">#REF!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[83]CUMPLIMIENTO!$M$5</definedName>
    <definedName name="PERRD">#REF!</definedName>
    <definedName name="PERRITO">[12]General!#REF!</definedName>
    <definedName name="pi">#REF!</definedName>
    <definedName name="piedram">#REF!</definedName>
    <definedName name="PILOTE">#REF!</definedName>
    <definedName name="pk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ca">#REF!</definedName>
    <definedName name="PLAD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>{"via1",#N/A,TRUE,"general";"via2",#N/A,TRUE,"general";"via3",#N/A,TRUE,"general"}</definedName>
    <definedName name="POO">#REF!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E">#REF!</definedName>
    <definedName name="PRECIO">[84]PRECIOS!$A$5:$M$161</definedName>
    <definedName name="precios">#REF!</definedName>
    <definedName name="PREST">#REF!</definedName>
    <definedName name="PRESTACIONES">[70]Otros!$D$5</definedName>
    <definedName name="PRESUPUESTO">#REF!</definedName>
    <definedName name="PRIMER">{"via1",#N/A,TRUE,"general";"via2",#N/A,TRUE,"general";"via3",#N/A,TRUE,"general"}</definedName>
    <definedName name="PRIMERO">#REF!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OCESO">#REF!</definedName>
    <definedName name="PRODUCTO">#REF!</definedName>
    <definedName name="PrOfic">[24]BASES!$B$31</definedName>
    <definedName name="PROG">#REF!</definedName>
    <definedName name="programainv">[0]!err</definedName>
    <definedName name="Proponente">#REF!</definedName>
    <definedName name="PROPUESTA2">#REF!</definedName>
    <definedName name="PRUEBA">[85]!absc</definedName>
    <definedName name="prueba1">[86]!absc</definedName>
    <definedName name="PRUEBA2">#REF!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>{"via1",#N/A,TRUE,"general";"via2",#N/A,TRUE,"general";"via3",#N/A,TRUE,"general"}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">[49]TARIF2002!#REF!</definedName>
    <definedName name="QE_TE">[49]TARIF2002!#REF!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I">[49]TARIF2002!#REF!</definedName>
    <definedName name="QI_TI">[49]TARIF2002!#REF!</definedName>
    <definedName name="QN">[49]TARIF2002!#REF!</definedName>
    <definedName name="QN_QI">[49]TARIF2002!#REF!</definedName>
    <definedName name="QNS">[87]TARIF2002!#REF!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>{"via1",#N/A,TRUE,"general";"via2",#N/A,TRUE,"general";"via3",#N/A,TRUE,"general"}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RTY">[0]!err</definedName>
    <definedName name="qwqwqwj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#REF!</definedName>
    <definedName name="recebo">#REF!</definedName>
    <definedName name="RECICLA">[88]EQUIPO!$D$14</definedName>
    <definedName name="RECURSOS">[56]Recursos!$A$6:$D$124</definedName>
    <definedName name="RED">[6]EST2!$AQ$2</definedName>
    <definedName name="REG">'[73]Estado Resumen'!#REF!&gt;2.5</definedName>
    <definedName name="rege">{"TAB1",#N/A,TRUE,"GENERAL";"TAB2",#N/A,TRUE,"GENERAL";"TAB3",#N/A,TRUE,"GENERAL";"TAB4",#N/A,TRUE,"GENERAL";"TAB5",#N/A,TRUE,"GENERAL"}</definedName>
    <definedName name="regional">[31]CARRETERAS!$A$2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'[74]ESTADO VÍA-CRIT.TECNICO'!#REF!&gt;2.5</definedName>
    <definedName name="REICIO">[0]!err</definedName>
    <definedName name="reinicio">[0]!err</definedName>
    <definedName name="REJHE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idente">'[31]GENERALIDADES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EMER">#REF!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ardo">#REF!</definedName>
    <definedName name="RIIIIIIIIIIIC">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adf">#REF!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">[89]items!$C$4:$J$248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{"via1",#N/A,TRUE,"general";"via2",#N/A,TRUE,"general";"via3",#N/A,TRUE,"general"}</definedName>
    <definedName name="SA">[6]Hoja2!#REF!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E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ARED_FORMULA_12">#REF!</definedName>
    <definedName name="SHARED_FORMULA_19">#REF!</definedName>
    <definedName name="SHARED_FORMULA_24">#REF!</definedName>
    <definedName name="SHARED_FORMULA_4">#REF!</definedName>
    <definedName name="si">#REF!</definedName>
    <definedName name="SIoNO" localSheetId="2">#REF!</definedName>
    <definedName name="SIoNO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#REF!</definedName>
    <definedName name="sr">#REF!</definedName>
    <definedName name="srwrwr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t">{"via1",#N/A,TRUE,"general";"via2",#N/A,TRUE,"general";"via3",#N/A,TRUE,"general"}</definedName>
    <definedName name="SUBBASE">#REF!</definedName>
    <definedName name="SUCIO">#REF!</definedName>
    <definedName name="suma">[36]Hoja1!$F$60</definedName>
    <definedName name="Summary">#REF!</definedName>
    <definedName name="sw">[0]!err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">[2]!absc</definedName>
    <definedName name="t5t5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NQUE">#REF!</definedName>
    <definedName name="TARIFAS">[90]TARIFAS!$A$1:$F$52</definedName>
    <definedName name="tb">#REF!</definedName>
    <definedName name="tdy">{"TAB1",#N/A,TRUE,"GENERAL";"TAB2",#N/A,TRUE,"GENERAL";"TAB3",#N/A,TRUE,"GENERAL";"TAB4",#N/A,TRUE,"GENERAL";"TAB5",#N/A,TRUE,"GENERAL"}</definedName>
    <definedName name="TE">[49]TARIF2002!#REF!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">#REF!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I">[49]TARIF2002!#REF!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>{"TAB1",#N/A,TRUE,"GENERAL";"TAB2",#N/A,TRUE,"GENERAL";"TAB3",#N/A,TRUE,"GENERAL";"TAB4",#N/A,TRUE,"GENERAL";"TAB5",#N/A,TRUE,"GENERAL"}</definedName>
    <definedName name="TRANS">[6]Hoja2!#REF!</definedName>
    <definedName name="TRAT">[91]desmonte!$E$48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turado">#REF!</definedName>
    <definedName name="trjfgjh">{"via1",#N/A,TRUE,"general";"via2",#N/A,TRUE,"general";"via3",#N/A,TRUE,"general"}</definedName>
    <definedName name="TRM">[92]VrEqpBasica!$I$2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">#REF!</definedName>
    <definedName name="TtCD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o24">#REF!</definedName>
    <definedName name="tubor24">#REF!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>#REF!</definedName>
    <definedName name="UI">{"via1",#N/A,TRUE,"general";"via2",#N/A,TRUE,"general";"via3",#N/A,TRUE,"general"}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[93]Unitarios!$A$3:$D$13</definedName>
    <definedName name="Unitarios">#REF!</definedName>
    <definedName name="un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'[19]Formulario N° 4'!$F$131</definedName>
    <definedName name="UTL">[26]otros!$C$4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CA">[34]General!#REF!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>{"PRES REHAB ARM-PER POR ITEMS  KM A KM",#N/A,TRUE,"Rehabilitacion Arm-Per"}</definedName>
    <definedName name="Varios">#REF!</definedName>
    <definedName name="Varios2">#REF!</definedName>
    <definedName name="vb">#REF!</definedName>
    <definedName name="vbvbvbvb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ntaAiu">#REF!</definedName>
    <definedName name="vfbgnhyt">{"via1",#N/A,TRUE,"general";"via2",#N/A,TRUE,"general";"via3",#N/A,TRUE,"general"}</definedName>
    <definedName name="vfn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[19]EQUIPO!$D$27</definedName>
    <definedName name="VIBRO">#REF!</definedName>
    <definedName name="villa">#REF!</definedName>
    <definedName name="vk">{"via1",#N/A,TRUE,"general";"via2",#N/A,TRUE,"general";"via3",#N/A,TRUE,"general"}</definedName>
    <definedName name="vm">#REF!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>{"via1",#N/A,TRUE,"general";"via2",#N/A,TRUE,"general";"via3",#N/A,TRUE,"general"}</definedName>
    <definedName name="vt">{"via1",#N/A,TRUE,"general";"via2",#N/A,TRUE,"general";"via3",#N/A,TRUE,"general"}</definedName>
    <definedName name="vv">#REF!</definedName>
    <definedName name="vvcxv">{"TAB1",#N/A,TRUE,"GENERAL";"TAB2",#N/A,TRUE,"GENERAL";"TAB3",#N/A,TRUE,"GENERAL";"TAB4",#N/A,TRUE,"GENERAL";"TAB5",#N/A,TRUE,"GENERAL"}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>{"TAB1",#N/A,TRUE,"GENERAL";"TAB2",#N/A,TRUE,"GENERAL";"TAB3",#N/A,TRUE,"GENERAL";"TAB4",#N/A,TRUE,"GENERAL";"TAB5",#N/A,TRUE,"GENERAL"}</definedName>
    <definedName name="wrn.ESTADO._.REHABILITACION.">{"PRES REHAB ARM-PER POR ITEMS  KM A KM",#N/A,TRUE,"Rehabilitacion Arm-Per"}</definedName>
    <definedName name="wrn.formu.">{"VIA1",#N/A,TRUE,"formul";"VIA2",#N/A,TRUE,"formul";"VIA3",#N/A,TRUE,"formul"}</definedName>
    <definedName name="wrn.GENERAL.">{"TAB1",#N/A,TRUE,"GENERAL";"TAB2",#N/A,TRUE,"GENERAL";"TAB3",#N/A,TRUE,"GENERAL";"TAB4",#N/A,TRUE,"GENERAL";"TAB5",#N/A,TRUE,"GENERAL"}</definedName>
    <definedName name="wrn.via">{"via1",#N/A,TRUE,"general";"via2",#N/A,TRUE,"general";"via3",#N/A,TRUE,"general"}</definedName>
    <definedName name="wrn.via.">{"via1",#N/A,TRUE,"general";"via2",#N/A,TRUE,"general";"via3",#N/A,TRUE,"general"}</definedName>
    <definedName name="ws">#REF!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w">#REF!</definedName>
    <definedName name="wwded3">{"via1",#N/A,TRUE,"general";"via2",#N/A,TRUE,"general";"via3",#N/A,TRUE,"general"}</definedName>
    <definedName name="www">[94]INDICE!$1:$1048576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">#REF!</definedName>
    <definedName name="xb">#REF!</definedName>
    <definedName name="xcbvbs">{"TAB1",#N/A,TRUE,"GENERAL";"TAB2",#N/A,TRUE,"GENERAL";"TAB3",#N/A,TRUE,"GENERAL";"TAB4",#N/A,TRUE,"GENERAL";"TAB5",#N/A,TRUE,"GENERAL"}</definedName>
    <definedName name="xo">#REF!</definedName>
    <definedName name="xsxs">{"TAB1",#N/A,TRUE,"GENERAL";"TAB2",#N/A,TRUE,"GENERAL";"TAB3",#N/A,TRUE,"GENERAL";"TAB4",#N/A,TRUE,"GENERAL";"TAB5",#N/A,TRUE,"GENERAL"}</definedName>
    <definedName name="xx">#REF!</definedName>
    <definedName name="XX_51">#REF!</definedName>
    <definedName name="xxfg">{"via1",#N/A,TRUE,"general";"via2",#N/A,TRUE,"general";"via3",#N/A,TRUE,"general"}</definedName>
    <definedName name="XXX">#REF!</definedName>
    <definedName name="XXXX">#REF!</definedName>
    <definedName name="xxxxx">[95]!absc</definedName>
    <definedName name="xxxxxds">{"via1",#N/A,TRUE,"general";"via2",#N/A,TRUE,"general";"via3",#N/A,TRUE,"general"}</definedName>
    <definedName name="xxxxxx">#REF!</definedName>
    <definedName name="xxxxxxcxxxx">"C:\C-314\VOLUMENES\volfin4.mdb"</definedName>
    <definedName name="XXXXXXXXXX">#REF!</definedName>
    <definedName name="xxxxxxxxxx29">{"via1",#N/A,TRUE,"general";"via2",#N/A,TRUE,"general";"via3",#N/A,TRUE,"general"}</definedName>
    <definedName name="XXXXXXXXXXXX">#REF!</definedName>
    <definedName name="XZXZV">{"via1",#N/A,TRUE,"general";"via2",#N/A,TRUE,"general";"via3",#N/A,TRUE,"general"}</definedName>
    <definedName name="Y">[28]!absc</definedName>
    <definedName name="y6y6">{"via1",#N/A,TRUE,"general";"via2",#N/A,TRUE,"general";"via3",#N/A,TRUE,"general"}</definedName>
    <definedName name="YA">#REF!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n">#REF!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#REF!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">#REF!</definedName>
    <definedName name="zc">#REF!</definedName>
    <definedName name="zd">#REF!</definedName>
    <definedName name="zdervr">{"via1",#N/A,TRUE,"general";"via2",#N/A,TRUE,"general";"via3",#N/A,TRUE,"general"}</definedName>
    <definedName name="ZDF">#REF!</definedName>
    <definedName name="zdr">#REF!</definedName>
    <definedName name="zx">#REF!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">#REF!</definedName>
    <definedName name="ZZZZZZZZZZZ">'[35]A.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4" roundtripDataChecksum="v8gGs5NVuQXQZB5yM8DJnq6NuaEA8zsQ1yAPvnxhvNo="/>
    </ext>
  </extLst>
</workbook>
</file>

<file path=xl/calcChain.xml><?xml version="1.0" encoding="utf-8"?>
<calcChain xmlns="http://schemas.openxmlformats.org/spreadsheetml/2006/main">
  <c r="D12" i="2" l="1"/>
  <c r="F20" i="2"/>
  <c r="H23" i="2"/>
  <c r="H21" i="2"/>
  <c r="R35" i="4" l="1"/>
  <c r="M33" i="4"/>
  <c r="Q51" i="4"/>
  <c r="P51" i="4"/>
  <c r="O51" i="4"/>
  <c r="N51" i="4"/>
  <c r="M51" i="4"/>
  <c r="Q50" i="4"/>
  <c r="P50" i="4"/>
  <c r="O50" i="4"/>
  <c r="N50" i="4"/>
  <c r="M50" i="4"/>
  <c r="Q49" i="4"/>
  <c r="P49" i="4"/>
  <c r="O49" i="4"/>
  <c r="N49" i="4"/>
  <c r="M49" i="4"/>
  <c r="Q48" i="4"/>
  <c r="P48" i="4"/>
  <c r="N48" i="4"/>
  <c r="M48" i="4"/>
  <c r="H51" i="5"/>
  <c r="H50" i="5"/>
  <c r="H49" i="5"/>
  <c r="H48" i="5"/>
  <c r="O48" i="4" s="1"/>
  <c r="H46" i="5"/>
  <c r="H45" i="5"/>
  <c r="H43" i="5"/>
  <c r="H21" i="5"/>
  <c r="H15" i="5"/>
  <c r="G14" i="5"/>
  <c r="H14" i="5" s="1"/>
  <c r="H57" i="4"/>
  <c r="H56" i="4"/>
  <c r="H51" i="4"/>
  <c r="H50" i="4"/>
  <c r="H49" i="4"/>
  <c r="H48" i="4"/>
  <c r="H46" i="4"/>
  <c r="H45" i="4"/>
  <c r="H43" i="4"/>
  <c r="H15" i="4"/>
  <c r="G14" i="4"/>
  <c r="H14" i="4" s="1"/>
  <c r="H34" i="5" l="1"/>
  <c r="H36" i="5" s="1"/>
  <c r="H52" i="5"/>
  <c r="H53" i="5" l="1"/>
  <c r="H56" i="5" s="1"/>
  <c r="H55" i="5" l="1"/>
  <c r="H57" i="5" s="1"/>
  <c r="Q46" i="4"/>
  <c r="P46" i="4"/>
  <c r="N46" i="4"/>
  <c r="M46" i="4"/>
  <c r="O46" i="4"/>
  <c r="Q45" i="4"/>
  <c r="P45" i="4"/>
  <c r="N45" i="4"/>
  <c r="M45" i="4"/>
  <c r="O45" i="4"/>
  <c r="Q44" i="4"/>
  <c r="P44" i="4"/>
  <c r="N44" i="4"/>
  <c r="M44" i="4"/>
  <c r="O44" i="4"/>
  <c r="Q43" i="4"/>
  <c r="P43" i="4"/>
  <c r="N43" i="4"/>
  <c r="M43" i="4"/>
  <c r="O43" i="4"/>
  <c r="Q33" i="4"/>
  <c r="P33" i="4"/>
  <c r="N33" i="4"/>
  <c r="O33" i="4"/>
  <c r="Q32" i="4"/>
  <c r="P32" i="4"/>
  <c r="N32" i="4"/>
  <c r="M32" i="4"/>
  <c r="O32" i="4"/>
  <c r="Q30" i="4"/>
  <c r="P30" i="4"/>
  <c r="N30" i="4"/>
  <c r="M30" i="4"/>
  <c r="O30" i="4"/>
  <c r="Q29" i="4"/>
  <c r="P29" i="4"/>
  <c r="N29" i="4"/>
  <c r="M29" i="4"/>
  <c r="O29" i="4"/>
  <c r="Q28" i="4"/>
  <c r="P28" i="4"/>
  <c r="N28" i="4"/>
  <c r="M28" i="4"/>
  <c r="O28" i="4"/>
  <c r="Q27" i="4"/>
  <c r="P27" i="4"/>
  <c r="N27" i="4"/>
  <c r="M27" i="4"/>
  <c r="O27" i="4"/>
  <c r="Q26" i="4"/>
  <c r="P26" i="4"/>
  <c r="N26" i="4"/>
  <c r="M26" i="4"/>
  <c r="O26" i="4"/>
  <c r="Q25" i="4"/>
  <c r="P25" i="4"/>
  <c r="N25" i="4"/>
  <c r="M25" i="4"/>
  <c r="O25" i="4"/>
  <c r="Q22" i="4"/>
  <c r="P22" i="4"/>
  <c r="N22" i="4"/>
  <c r="M22" i="4"/>
  <c r="O22" i="4"/>
  <c r="Q21" i="4"/>
  <c r="P21" i="4"/>
  <c r="N21" i="4"/>
  <c r="M21" i="4"/>
  <c r="H21" i="4"/>
  <c r="O21" i="4" s="1"/>
  <c r="Q20" i="4"/>
  <c r="P20" i="4"/>
  <c r="O20" i="4"/>
  <c r="N20" i="4"/>
  <c r="M20" i="4"/>
  <c r="Q19" i="4"/>
  <c r="P19" i="4"/>
  <c r="N19" i="4"/>
  <c r="M19" i="4"/>
  <c r="O19" i="4"/>
  <c r="Q18" i="4"/>
  <c r="P18" i="4"/>
  <c r="N18" i="4"/>
  <c r="M18" i="4"/>
  <c r="O18" i="4"/>
  <c r="Q17" i="4"/>
  <c r="P17" i="4"/>
  <c r="N17" i="4"/>
  <c r="M17" i="4"/>
  <c r="O17" i="4"/>
  <c r="Q16" i="4"/>
  <c r="P16" i="4"/>
  <c r="N16" i="4"/>
  <c r="M16" i="4"/>
  <c r="O16" i="4"/>
  <c r="Q15" i="4"/>
  <c r="P15" i="4"/>
  <c r="N15" i="4"/>
  <c r="M15" i="4"/>
  <c r="O15" i="4"/>
  <c r="Q14" i="4"/>
  <c r="P14" i="4"/>
  <c r="N14" i="4"/>
  <c r="M14" i="4"/>
  <c r="O14" i="4"/>
  <c r="B29" i="3"/>
  <c r="J17" i="3"/>
  <c r="I17" i="3"/>
  <c r="H17" i="3"/>
  <c r="G17" i="3"/>
  <c r="F17" i="3"/>
  <c r="E17" i="3"/>
  <c r="D17" i="3"/>
  <c r="K16" i="3"/>
  <c r="C16" i="3"/>
  <c r="B16" i="3"/>
  <c r="A16" i="3"/>
  <c r="K15" i="3"/>
  <c r="C15" i="3"/>
  <c r="B15" i="3"/>
  <c r="A15" i="3"/>
  <c r="K14" i="3"/>
  <c r="C14" i="3"/>
  <c r="B14" i="3"/>
  <c r="A14" i="3"/>
  <c r="K13" i="3"/>
  <c r="C13" i="3"/>
  <c r="B13" i="3"/>
  <c r="A13" i="3"/>
  <c r="K12" i="3"/>
  <c r="C12" i="3"/>
  <c r="B12" i="3"/>
  <c r="A12" i="3"/>
  <c r="K11" i="3"/>
  <c r="C11" i="3"/>
  <c r="B11" i="3"/>
  <c r="A11" i="3"/>
  <c r="K10" i="3"/>
  <c r="C10" i="3"/>
  <c r="B10" i="3"/>
  <c r="A10" i="3"/>
  <c r="K9" i="3"/>
  <c r="C9" i="3"/>
  <c r="A9" i="3"/>
  <c r="C4" i="3"/>
  <c r="C3" i="3"/>
  <c r="A3" i="3"/>
  <c r="J51" i="2"/>
  <c r="H51" i="2"/>
  <c r="G51" i="2"/>
  <c r="F51" i="2"/>
  <c r="E51" i="2"/>
  <c r="D51" i="2"/>
  <c r="C51" i="2"/>
  <c r="B51" i="2"/>
  <c r="J50" i="2"/>
  <c r="H50" i="2"/>
  <c r="G50" i="2"/>
  <c r="F50" i="2"/>
  <c r="E50" i="2"/>
  <c r="D50" i="2"/>
  <c r="C50" i="2"/>
  <c r="B50" i="2"/>
  <c r="J49" i="2"/>
  <c r="H49" i="2"/>
  <c r="F49" i="2"/>
  <c r="E49" i="2"/>
  <c r="D49" i="2"/>
  <c r="C49" i="2"/>
  <c r="B49" i="2"/>
  <c r="J48" i="2"/>
  <c r="H48" i="2"/>
  <c r="F48" i="2"/>
  <c r="E48" i="2"/>
  <c r="D48" i="2"/>
  <c r="C48" i="2"/>
  <c r="B48" i="2"/>
  <c r="J47" i="2"/>
  <c r="H47" i="2"/>
  <c r="F47" i="2"/>
  <c r="E47" i="2"/>
  <c r="D47" i="2"/>
  <c r="C47" i="2"/>
  <c r="B47" i="2"/>
  <c r="J46" i="2"/>
  <c r="H46" i="2"/>
  <c r="F46" i="2"/>
  <c r="E46" i="2"/>
  <c r="D46" i="2"/>
  <c r="C46" i="2"/>
  <c r="B46" i="2"/>
  <c r="J45" i="2"/>
  <c r="H45" i="2"/>
  <c r="F45" i="2"/>
  <c r="E45" i="2"/>
  <c r="D45" i="2"/>
  <c r="C45" i="2"/>
  <c r="B45" i="2"/>
  <c r="J44" i="2"/>
  <c r="H44" i="2"/>
  <c r="G44" i="2"/>
  <c r="D44" i="2"/>
  <c r="C44" i="2"/>
  <c r="B44" i="2"/>
  <c r="H22" i="2"/>
  <c r="F21" i="2"/>
  <c r="H19" i="2"/>
  <c r="G49" i="2" s="1"/>
  <c r="F19" i="2"/>
  <c r="F10" i="2" s="1"/>
  <c r="F7" i="2"/>
  <c r="B23" i="3" l="1"/>
  <c r="B21" i="3"/>
  <c r="B25" i="3"/>
  <c r="F44" i="2"/>
  <c r="B9" i="3"/>
  <c r="C8" i="3" s="1"/>
  <c r="I47" i="2"/>
  <c r="I48" i="2"/>
  <c r="I46" i="2"/>
  <c r="I49" i="2"/>
  <c r="I45" i="2"/>
  <c r="I44" i="2"/>
  <c r="I50" i="2"/>
  <c r="I51" i="2"/>
  <c r="B20" i="3"/>
  <c r="B24" i="3"/>
  <c r="H52" i="4"/>
  <c r="G45" i="2"/>
  <c r="H34" i="4"/>
  <c r="H36" i="4" s="1"/>
  <c r="G46" i="2"/>
  <c r="B22" i="3"/>
  <c r="G47" i="2"/>
  <c r="G48" i="2"/>
  <c r="E23" i="3" l="1"/>
  <c r="E20" i="3"/>
  <c r="E22" i="3"/>
  <c r="E24" i="3"/>
  <c r="E25" i="3"/>
  <c r="E21" i="3"/>
  <c r="H53" i="4"/>
  <c r="H55" i="4" l="1"/>
</calcChain>
</file>

<file path=xl/sharedStrings.xml><?xml version="1.0" encoding="utf-8"?>
<sst xmlns="http://schemas.openxmlformats.org/spreadsheetml/2006/main" count="237" uniqueCount="138">
  <si>
    <t>MIPYME</t>
  </si>
  <si>
    <t>TAMAÑO</t>
  </si>
  <si>
    <t>ESTADO</t>
  </si>
  <si>
    <t>TIPO</t>
  </si>
  <si>
    <t>LOTE</t>
  </si>
  <si>
    <t>SI</t>
  </si>
  <si>
    <t>CUMPLE</t>
  </si>
  <si>
    <t>PLURAL</t>
  </si>
  <si>
    <t xml:space="preserve">SI </t>
  </si>
  <si>
    <t>NO</t>
  </si>
  <si>
    <t>OTROS</t>
  </si>
  <si>
    <t>NO CUMPLE</t>
  </si>
  <si>
    <t>INDIVIDUAL</t>
  </si>
  <si>
    <t>CONCURSO DE MERITOS ABIERTO No.</t>
  </si>
  <si>
    <t>OBJETO:</t>
  </si>
  <si>
    <t xml:space="preserve">PRESUPUESTO OFICIAL: </t>
  </si>
  <si>
    <t>SMLV:</t>
  </si>
  <si>
    <t>FECHA DE CIERRE DEL PROCESO:</t>
  </si>
  <si>
    <t>DATOS DEL PROPONENTE</t>
  </si>
  <si>
    <t>NUMERO DEL PROPONENTE:</t>
  </si>
  <si>
    <t>TIPO PROPONENTE</t>
  </si>
  <si>
    <t>NOMBRE DEL PROPONENTE:</t>
  </si>
  <si>
    <t>% PARTICIPACION</t>
  </si>
  <si>
    <t>NOMBRE INTEGRANTES DEL PROPONENTE PLURAL (SI APLICA):</t>
  </si>
  <si>
    <t>SUMATORIA PROPONENTE PLURAL</t>
  </si>
  <si>
    <t>RESULTADO DE LA EVALUACION FINANCIERA</t>
  </si>
  <si>
    <t>VALOR PROPUESTA ECONÓMICA</t>
  </si>
  <si>
    <t>PROPUESTA ECONÓMICA MENOR O IGUAL AL PRESUPUESTO OFICIAL</t>
  </si>
  <si>
    <t>FACTOR MULTIPLICADOR</t>
  </si>
  <si>
    <t>OFERTA ECONOMICA FIRMADA POR EL REPRESENTANTE LEGAL</t>
  </si>
  <si>
    <t>CORRECCION ARITMETICA</t>
  </si>
  <si>
    <t>RESULTADO DE LA EVALUACION</t>
  </si>
  <si>
    <t xml:space="preserve">NOMBRE EVALUADOR ROL FINANCIERO: </t>
  </si>
  <si>
    <t>NUMERO</t>
  </si>
  <si>
    <t>NOMBRE PRINCIPAL</t>
  </si>
  <si>
    <t>TIPO DE PROPONENTE</t>
  </si>
  <si>
    <t>INTEGRANTES</t>
  </si>
  <si>
    <t>PARTICIPACION</t>
  </si>
  <si>
    <t>RESULTADO FINANCIERO</t>
  </si>
  <si>
    <t>RESULTADO OFERTA</t>
  </si>
  <si>
    <t xml:space="preserve">EVALUACIÓN FINANCIERA </t>
  </si>
  <si>
    <t>NOMBRE O RAZON SOCIAL</t>
  </si>
  <si>
    <t>PARTICIPACIÓN</t>
  </si>
  <si>
    <t>ACTIVO CORRIENTE</t>
  </si>
  <si>
    <t>ACTIVO TOTAL</t>
  </si>
  <si>
    <t>PASIVO CORRIENTE</t>
  </si>
  <si>
    <t>PASIVO TOTAL</t>
  </si>
  <si>
    <t>PATRIMONIO</t>
  </si>
  <si>
    <t>UTILIDAD / PÉRDIDA OPERACIONAL</t>
  </si>
  <si>
    <t>GASTOS DE INTERESES</t>
  </si>
  <si>
    <t>INDICE DE LIQUIDEZ</t>
  </si>
  <si>
    <t>TOTAL</t>
  </si>
  <si>
    <t>INDICADORES FINANCIEROS PROPONENETE</t>
  </si>
  <si>
    <t>INDICADOR ESTABLECIDO MIPYMES</t>
  </si>
  <si>
    <t>INDICADOR ESTABLECIDO DEMÁS PROPONENTES</t>
  </si>
  <si>
    <t>ESTADO DEL INDICADOR</t>
  </si>
  <si>
    <t>OBSERVACIONES:</t>
  </si>
  <si>
    <r>
      <rPr>
        <b/>
        <sz val="12"/>
        <color theme="1"/>
        <rFont val="Arial"/>
        <family val="2"/>
      </rPr>
      <t>Índice de Liquidez</t>
    </r>
    <r>
      <rPr>
        <sz val="12"/>
        <color theme="1"/>
        <rFont val="Arial"/>
        <family val="2"/>
      </rPr>
      <t xml:space="preserve">          
 (Act. Corriente / Pas. Corriente)</t>
    </r>
  </si>
  <si>
    <t>Registro unico de Proponentes RUP con fecha de expedicion no mayoa 30 dias calendario anteriores a la fecha de cierre del proceso, vigente y en firme</t>
  </si>
  <si>
    <r>
      <rPr>
        <b/>
        <sz val="12"/>
        <color theme="1"/>
        <rFont val="Arial"/>
        <family val="2"/>
      </rPr>
      <t xml:space="preserve">Índice de Endeudamiento </t>
    </r>
    <r>
      <rPr>
        <sz val="12"/>
        <color theme="1"/>
        <rFont val="Arial"/>
        <family val="2"/>
      </rPr>
      <t xml:space="preserve">
(Act. Total / Pas. Total)</t>
    </r>
  </si>
  <si>
    <r>
      <rPr>
        <b/>
        <sz val="12"/>
        <color theme="1"/>
        <rFont val="Arial"/>
        <family val="2"/>
      </rPr>
      <t>Razón de Cobertura de Intereses</t>
    </r>
    <r>
      <rPr>
        <sz val="12"/>
        <color theme="1"/>
        <rFont val="Arial"/>
        <family val="2"/>
      </rPr>
      <t xml:space="preserve">
( Util. Operacional / Gtos Intereses)</t>
    </r>
  </si>
  <si>
    <r>
      <rPr>
        <b/>
        <sz val="12"/>
        <color theme="1"/>
        <rFont val="Arial"/>
        <family val="2"/>
      </rPr>
      <t>Rentabilidad del Patrimonio</t>
    </r>
    <r>
      <rPr>
        <sz val="12"/>
        <color theme="1"/>
        <rFont val="Arial"/>
        <family val="2"/>
      </rPr>
      <t xml:space="preserve">
(Util. Operacional / Patrimonio)</t>
    </r>
  </si>
  <si>
    <r>
      <rPr>
        <b/>
        <sz val="12"/>
        <color theme="1"/>
        <rFont val="Arial"/>
        <family val="2"/>
      </rPr>
      <t>Rentabilidad del Activo</t>
    </r>
    <r>
      <rPr>
        <sz val="12"/>
        <color theme="1"/>
        <rFont val="Arial"/>
        <family val="2"/>
      </rPr>
      <t xml:space="preserve">
(Util. Operacional / Act. Total)</t>
    </r>
  </si>
  <si>
    <r>
      <rPr>
        <b/>
        <sz val="12"/>
        <color theme="1"/>
        <rFont val="Arial"/>
        <family val="2"/>
      </rPr>
      <t>Capital de Trabajo</t>
    </r>
    <r>
      <rPr>
        <sz val="12"/>
        <color theme="1"/>
        <rFont val="Arial"/>
        <family val="2"/>
      </rPr>
      <t xml:space="preserve">
(Act. Corriente - Pas. Corriente)</t>
    </r>
  </si>
  <si>
    <t>ESTADO DE EVALUACION</t>
  </si>
  <si>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</si>
  <si>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</si>
  <si>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</si>
  <si>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</si>
  <si>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PRESUPUESTO</t>
  </si>
  <si>
    <t>CANT.</t>
  </si>
  <si>
    <t>CARGO / OFICIO</t>
  </si>
  <si>
    <t>COSTOS</t>
  </si>
  <si>
    <t>VALOR</t>
  </si>
  <si>
    <t>DE PERSONAL</t>
  </si>
  <si>
    <t xml:space="preserve">NO MODIFICAR </t>
  </si>
  <si>
    <t>PARCIAL ($)</t>
  </si>
  <si>
    <t>(1)</t>
  </si>
  <si>
    <t>(2)</t>
  </si>
  <si>
    <t>(3)</t>
  </si>
  <si>
    <t>(4)</t>
  </si>
  <si>
    <r>
      <rPr>
        <sz val="10"/>
        <color theme="1"/>
        <rFont val="Arial"/>
        <family val="2"/>
      </rPr>
      <t>(1)*(2)*(3)*(4) =</t>
    </r>
    <r>
      <rPr>
        <b/>
        <sz val="10"/>
        <color rgb="FF0000FF"/>
        <rFont val="Arial"/>
        <family val="2"/>
      </rPr>
      <t xml:space="preserve"> (5)</t>
    </r>
  </si>
  <si>
    <t xml:space="preserve">COSTOS DIRECTOS DE PERSONAL </t>
  </si>
  <si>
    <t>PERSONAL PROFESIONAL</t>
  </si>
  <si>
    <t>CANTIDAD</t>
  </si>
  <si>
    <t>ITEM</t>
  </si>
  <si>
    <t>VALOR UNITARIO</t>
  </si>
  <si>
    <t>MES</t>
  </si>
  <si>
    <t>DEDICACION</t>
  </si>
  <si>
    <r>
      <rPr>
        <b/>
        <sz val="10"/>
        <color theme="1"/>
        <rFont val="Arial"/>
        <family val="2"/>
      </rPr>
      <t>SUBTOTAL COSTOS DE PERSONAL = SUMATORIA DE (5) =</t>
    </r>
    <r>
      <rPr>
        <b/>
        <sz val="10"/>
        <color rgb="FF0000FF"/>
        <rFont val="Arial"/>
        <family val="2"/>
      </rPr>
      <t xml:space="preserve"> (6)</t>
    </r>
  </si>
  <si>
    <r>
      <rPr>
        <b/>
        <sz val="10"/>
        <color theme="1"/>
        <rFont val="Arial"/>
        <family val="2"/>
      </rPr>
      <t>FACTOR MULTIPLICADOR</t>
    </r>
    <r>
      <rPr>
        <b/>
        <sz val="10"/>
        <color rgb="FF0000FF"/>
        <rFont val="Arial"/>
        <family val="2"/>
      </rPr>
      <t xml:space="preserve"> (7)</t>
    </r>
  </si>
  <si>
    <t xml:space="preserve"> </t>
  </si>
  <si>
    <r>
      <rPr>
        <b/>
        <sz val="10"/>
        <color theme="1"/>
        <rFont val="Arial"/>
        <family val="2"/>
      </rPr>
      <t xml:space="preserve">SUBTOTAL COSTOS DE PERSONAL = (6) * (7) = </t>
    </r>
    <r>
      <rPr>
        <b/>
        <sz val="10"/>
        <color rgb="FF0000FF"/>
        <rFont val="Arial"/>
        <family val="2"/>
      </rPr>
      <t xml:space="preserve">(A) </t>
    </r>
  </si>
  <si>
    <t>CONCEPTO</t>
  </si>
  <si>
    <t>COSTO ($)</t>
  </si>
  <si>
    <t>UTILIZACIÓN</t>
  </si>
  <si>
    <t>(8)</t>
  </si>
  <si>
    <t>(9)</t>
  </si>
  <si>
    <t>(10)</t>
  </si>
  <si>
    <t>OTROS COSTOS DIRECTOS</t>
  </si>
  <si>
    <r>
      <rPr>
        <b/>
        <sz val="10"/>
        <color theme="1"/>
        <rFont val="Arial"/>
        <family val="2"/>
      </rPr>
      <t xml:space="preserve">SUBTOTAL OTROS COSTOS DIRECTOS = SUMATORIA DE (12) = </t>
    </r>
    <r>
      <rPr>
        <b/>
        <sz val="10"/>
        <color rgb="FF0000FF"/>
        <rFont val="Arial"/>
        <family val="2"/>
      </rPr>
      <t>(B)</t>
    </r>
  </si>
  <si>
    <r>
      <rPr>
        <b/>
        <sz val="10"/>
        <color theme="1"/>
        <rFont val="Arial"/>
        <family val="2"/>
      </rPr>
      <t xml:space="preserve">SUBTOTAL COSTOS BASICOS = (A) + (B) = </t>
    </r>
    <r>
      <rPr>
        <b/>
        <sz val="10"/>
        <color rgb="FF0000FF"/>
        <rFont val="Arial"/>
        <family val="2"/>
      </rPr>
      <t>(C)</t>
    </r>
  </si>
  <si>
    <t>VALOR TOTAL BÁSICO</t>
  </si>
  <si>
    <t xml:space="preserve">COSTO TOTAL </t>
  </si>
  <si>
    <t>FIRMAS:</t>
  </si>
  <si>
    <t>Nombre y firma del representante legal del Proponente</t>
  </si>
  <si>
    <t>Nombre del Proponente</t>
  </si>
  <si>
    <t>ALCALDÍA MUNICIPAL DE LURUACO</t>
  </si>
  <si>
    <t>CMA-002-2025</t>
  </si>
  <si>
    <t>INTERVENTORIA TECNICA - ADMINISTRATIVA Y FINANCIERA PARA CONSTRUCCIÓN DE ACCESOS PEATONALES BARRIO LA CONCEPCIÓN, CABECERA MUNICIPALDEL MUNICIPIO DE LURUACO. ATLÁNTICO</t>
  </si>
  <si>
    <t>PERSONAL TÉCNICO</t>
  </si>
  <si>
    <t>RESIDENTE SISO</t>
  </si>
  <si>
    <t xml:space="preserve">PRIMA REGIONAL </t>
  </si>
  <si>
    <t>PARTICPACION</t>
  </si>
  <si>
    <t>Director de Interventoría</t>
  </si>
  <si>
    <t>Residente de Interventoría</t>
  </si>
  <si>
    <t>VIATICOS</t>
  </si>
  <si>
    <t>Residente de interventoria</t>
  </si>
  <si>
    <t>(8)*(9)*(10)=(11)</t>
  </si>
  <si>
    <t>UNIDAD</t>
  </si>
  <si>
    <t>COSTOS DE ALQUILER DE EQUIPOS Y OFICINA</t>
  </si>
  <si>
    <t>Día</t>
  </si>
  <si>
    <t>Vehículo de 1,300 c.c. hasta 2,000 c.c.</t>
  </si>
  <si>
    <t>Mes</t>
  </si>
  <si>
    <t>Comision Topografica (incluye equipo de topografia)</t>
  </si>
  <si>
    <t>Oficina-Campamento (incluye servicios públicos)</t>
  </si>
  <si>
    <t>Según comprobante</t>
  </si>
  <si>
    <t>Reproducción documentos (fotocopias, heliogr.)</t>
  </si>
  <si>
    <t>Edición de informes (incluye fotografías)</t>
  </si>
  <si>
    <t>Comunicaciones (teléfono, fax, correo, etc)</t>
  </si>
  <si>
    <t xml:space="preserve">PROVISION FRENTE ADICIONAL = (D) </t>
  </si>
  <si>
    <t>-</t>
  </si>
  <si>
    <t>IVA = 19% * (E) = (F)</t>
  </si>
  <si>
    <t>EL PROPONENTE MODIFICO EL PLAZO TOTAL DE 2</t>
  </si>
  <si>
    <t>FACTOR MULTIPLICADOR MENOR O IGUAL A 2,55</t>
  </si>
  <si>
    <t>ALVARO JOSE CANTILLO</t>
  </si>
  <si>
    <t>SANABRIA SAS</t>
  </si>
  <si>
    <t>SE EVIDENCIA MÁS DE UNA OFERTA ECONÓMICA  OSE ENCUENTRA DENTRO DE CAUSAL DE RECHAZO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</si>
</sst>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2" formatCode="_-&quot;$&quot;\ * #,##0_-;\-&quot;$&quot;\ * #,##0_-;_-&quot;$&quot;\ * &quot;-&quot;_-;_-@_-"/>
    <numFmt numFmtId="164" formatCode="_-&quot;$&quot;\ * #,##0.00_-;\-&quot;$&quot;\ * #,##0.00_-;_-&quot;$&quot;\ * &quot;-&quot;??_-;_-@"/>
    <numFmt numFmtId="165" formatCode="_-* #,##0.00_-;\-* #,##0.00_-;_-* &quot;-&quot;??_-;_-@"/>
    <numFmt numFmtId="166" formatCode="d/m/yyyy"/>
    <numFmt numFmtId="167" formatCode="_(&quot;$&quot;\ * #,##0.00_);_(&quot;$&quot;\ * \(#,##0.00\);_(&quot;$&quot;\ * &quot;-&quot;??_);_(@_)"/>
    <numFmt numFmtId="168" formatCode="_-* #,##0_-;\-* #,##0_-;_-* &quot;-&quot;??_-;_-@"/>
    <numFmt numFmtId="169" formatCode="_-[$$-240A]\ * #,##0.00_ ;_-[$$-240A]\ * \-#,##0.00\ ;_-[$$-240A]\ * &quot;-&quot;??_ ;_-@_ "/>
    <numFmt numFmtId="170" formatCode="0.0"/>
    <numFmt numFmtId="171" formatCode="_(* #,##0.00_);_(* \(#,##0.00\);_(* &quot;-&quot;??_);_(@_)"/>
    <numFmt numFmtId="172" formatCode="_-&quot;$&quot;\ * #,##0_-;\-&quot;$&quot;\ * #,##0_-;_-&quot;$&quot;\ * &quot;-&quot;_-;_-@"/>
    <numFmt numFmtId="173" formatCode="_ &quot;$&quot;\ * #,##0.00_ ;_ &quot;$&quot;\ * \-#,##0.00_ ;_ &quot;$&quot;\ * &quot;-&quot;??_ ;_ @_ "/>
    <numFmt numFmtId="174" formatCode="&quot;$&quot;#,##0.00"/>
    <numFmt numFmtId="175" formatCode="_-[$$-240A]\ * #,##0.00_-;\-[$$-240A]\ * #,##0.00_-;_-[$$-240A]\ * &quot;-&quot;??_-;_-@_-"/>
  </numFmts>
  <fonts count="37" x14ac:knownFonts="1">
    <font>
      <sz val="11"/>
      <color theme="1"/>
      <name val="Arial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5"/>
      <color rgb="FFFF0000"/>
      <name val="Arial"/>
      <family val="2"/>
    </font>
    <font>
      <b/>
      <sz val="11"/>
      <color theme="1"/>
      <name val="Calibri"/>
      <family val="2"/>
    </font>
    <font>
      <sz val="11"/>
      <color theme="0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20"/>
      <color theme="1"/>
      <name val="Arial"/>
      <family val="2"/>
    </font>
    <font>
      <sz val="14"/>
      <color theme="1"/>
      <name val="Arial"/>
      <family val="2"/>
    </font>
    <font>
      <sz val="18"/>
      <color theme="1"/>
      <name val="Arial"/>
      <family val="2"/>
    </font>
    <font>
      <b/>
      <sz val="16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1"/>
      <color rgb="FF0000FF"/>
      <name val="Arial"/>
      <family val="2"/>
    </font>
    <font>
      <b/>
      <u/>
      <sz val="10"/>
      <color theme="1"/>
      <name val="Arial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rgb="FF000000"/>
      <name val="Arial"/>
      <family val="2"/>
    </font>
    <font>
      <b/>
      <sz val="9"/>
      <color rgb="FFFF0000"/>
      <name val="Arial Narrow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2"/>
      <color indexed="8"/>
      <name val="Verdana"/>
      <family val="2"/>
    </font>
    <font>
      <sz val="11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F2F2F2"/>
        <bgColor rgb="FFF2F2F2"/>
      </patternFill>
    </fill>
    <fill>
      <patternFill patternType="solid">
        <fgColor rgb="FFECECEC"/>
        <bgColor rgb="FFECECEC"/>
      </patternFill>
    </fill>
    <fill>
      <patternFill patternType="solid">
        <fgColor rgb="FFDEEAF6"/>
        <bgColor rgb="FFDEEAF6"/>
      </patternFill>
    </fill>
    <fill>
      <patternFill patternType="solid">
        <fgColor rgb="FF92D050"/>
        <bgColor rgb="FF92D050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theme="0"/>
      </patternFill>
    </fill>
  </fills>
  <borders count="1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4" fillId="0" borderId="59" applyNumberFormat="0" applyFill="0" applyBorder="0" applyProtection="0">
      <alignment vertical="top"/>
    </xf>
  </cellStyleXfs>
  <cellXfs count="320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4" fillId="2" borderId="4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2" borderId="6" xfId="0" applyFont="1" applyFill="1" applyBorder="1"/>
    <xf numFmtId="0" fontId="4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164" fontId="4" fillId="2" borderId="8" xfId="0" applyNumberFormat="1" applyFont="1" applyFill="1" applyBorder="1" applyAlignment="1">
      <alignment vertical="center"/>
    </xf>
    <xf numFmtId="0" fontId="2" fillId="2" borderId="8" xfId="0" applyFont="1" applyFill="1" applyBorder="1" applyAlignment="1">
      <alignment horizontal="right" vertical="center"/>
    </xf>
    <xf numFmtId="165" fontId="4" fillId="2" borderId="8" xfId="0" applyNumberFormat="1" applyFont="1" applyFill="1" applyBorder="1" applyAlignment="1">
      <alignment vertical="center"/>
    </xf>
    <xf numFmtId="0" fontId="1" fillId="2" borderId="12" xfId="0" applyFont="1" applyFill="1" applyBorder="1"/>
    <xf numFmtId="0" fontId="2" fillId="2" borderId="8" xfId="0" applyFont="1" applyFill="1" applyBorder="1"/>
    <xf numFmtId="166" fontId="4" fillId="2" borderId="8" xfId="0" applyNumberFormat="1" applyFont="1" applyFill="1" applyBorder="1"/>
    <xf numFmtId="0" fontId="4" fillId="2" borderId="8" xfId="0" applyFont="1" applyFill="1" applyBorder="1"/>
    <xf numFmtId="0" fontId="1" fillId="0" borderId="13" xfId="0" applyFont="1" applyBorder="1"/>
    <xf numFmtId="0" fontId="1" fillId="0" borderId="9" xfId="0" applyFont="1" applyBorder="1"/>
    <xf numFmtId="0" fontId="2" fillId="4" borderId="17" xfId="0" applyFont="1" applyFill="1" applyBorder="1" applyAlignment="1">
      <alignment horizontal="center" vertical="center" wrapText="1"/>
    </xf>
    <xf numFmtId="10" fontId="4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/>
    </xf>
    <xf numFmtId="9" fontId="4" fillId="2" borderId="8" xfId="0" applyNumberFormat="1" applyFont="1" applyFill="1" applyBorder="1"/>
    <xf numFmtId="9" fontId="4" fillId="5" borderId="24" xfId="0" applyNumberFormat="1" applyFont="1" applyFill="1" applyBorder="1" applyAlignment="1">
      <alignment horizontal="center"/>
    </xf>
    <xf numFmtId="0" fontId="6" fillId="4" borderId="25" xfId="0" applyFont="1" applyFill="1" applyBorder="1" applyAlignment="1">
      <alignment horizontal="center" vertical="center"/>
    </xf>
    <xf numFmtId="9" fontId="4" fillId="5" borderId="29" xfId="0" applyNumberFormat="1" applyFont="1" applyFill="1" applyBorder="1" applyAlignment="1">
      <alignment horizontal="center"/>
    </xf>
    <xf numFmtId="0" fontId="6" fillId="5" borderId="30" xfId="0" applyFont="1" applyFill="1" applyBorder="1" applyAlignment="1">
      <alignment horizontal="center" vertical="center"/>
    </xf>
    <xf numFmtId="9" fontId="4" fillId="5" borderId="33" xfId="0" applyNumberFormat="1" applyFont="1" applyFill="1" applyBorder="1" applyAlignment="1">
      <alignment horizontal="center"/>
    </xf>
    <xf numFmtId="0" fontId="6" fillId="5" borderId="3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9" fontId="2" fillId="2" borderId="19" xfId="0" applyNumberFormat="1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164" fontId="2" fillId="2" borderId="17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165" fontId="2" fillId="2" borderId="17" xfId="0" applyNumberFormat="1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21" xfId="0" applyFont="1" applyFill="1" applyBorder="1"/>
    <xf numFmtId="0" fontId="2" fillId="2" borderId="21" xfId="0" applyFont="1" applyFill="1" applyBorder="1" applyAlignment="1">
      <alignment horizontal="center" vertical="center"/>
    </xf>
    <xf numFmtId="165" fontId="2" fillId="2" borderId="37" xfId="0" applyNumberFormat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" fillId="2" borderId="38" xfId="0" applyFont="1" applyFill="1" applyBorder="1"/>
    <xf numFmtId="165" fontId="2" fillId="6" borderId="42" xfId="0" applyNumberFormat="1" applyFont="1" applyFill="1" applyBorder="1" applyAlignment="1">
      <alignment horizontal="center" vertical="center"/>
    </xf>
    <xf numFmtId="165" fontId="4" fillId="2" borderId="17" xfId="0" applyNumberFormat="1" applyFont="1" applyFill="1" applyBorder="1" applyAlignment="1">
      <alignment horizontal="center" vertical="center" wrapText="1"/>
    </xf>
    <xf numFmtId="0" fontId="2" fillId="5" borderId="45" xfId="0" applyFont="1" applyFill="1" applyBorder="1" applyAlignment="1">
      <alignment horizontal="center" vertical="center"/>
    </xf>
    <xf numFmtId="0" fontId="1" fillId="2" borderId="35" xfId="0" applyFont="1" applyFill="1" applyBorder="1"/>
    <xf numFmtId="0" fontId="4" fillId="2" borderId="48" xfId="0" applyFont="1" applyFill="1" applyBorder="1"/>
    <xf numFmtId="0" fontId="4" fillId="2" borderId="49" xfId="0" applyFont="1" applyFill="1" applyBorder="1"/>
    <xf numFmtId="0" fontId="2" fillId="2" borderId="0" xfId="0" applyFont="1" applyFill="1" applyAlignment="1">
      <alignment horizontal="center" vertical="center"/>
    </xf>
    <xf numFmtId="0" fontId="4" fillId="2" borderId="50" xfId="0" applyFont="1" applyFill="1" applyBorder="1"/>
    <xf numFmtId="0" fontId="2" fillId="2" borderId="51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36" xfId="0" applyFont="1" applyFill="1" applyBorder="1"/>
    <xf numFmtId="0" fontId="1" fillId="2" borderId="57" xfId="0" applyFont="1" applyFill="1" applyBorder="1"/>
    <xf numFmtId="0" fontId="1" fillId="2" borderId="58" xfId="0" applyFont="1" applyFill="1" applyBorder="1"/>
    <xf numFmtId="0" fontId="10" fillId="2" borderId="8" xfId="0" applyFont="1" applyFill="1" applyBorder="1"/>
    <xf numFmtId="10" fontId="10" fillId="2" borderId="8" xfId="0" applyNumberFormat="1" applyFont="1" applyFill="1" applyBorder="1"/>
    <xf numFmtId="9" fontId="10" fillId="2" borderId="8" xfId="0" applyNumberFormat="1" applyFont="1" applyFill="1" applyBorder="1"/>
    <xf numFmtId="0" fontId="10" fillId="0" borderId="0" xfId="0" applyFont="1"/>
    <xf numFmtId="0" fontId="4" fillId="0" borderId="0" xfId="0" applyFont="1"/>
    <xf numFmtId="0" fontId="12" fillId="2" borderId="8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7" borderId="65" xfId="0" applyFont="1" applyFill="1" applyBorder="1" applyAlignment="1">
      <alignment horizontal="center" vertical="center" wrapText="1"/>
    </xf>
    <xf numFmtId="0" fontId="2" fillId="7" borderId="66" xfId="0" applyFont="1" applyFill="1" applyBorder="1" applyAlignment="1">
      <alignment horizontal="center" vertical="center" wrapText="1"/>
    </xf>
    <xf numFmtId="167" fontId="6" fillId="7" borderId="66" xfId="0" applyNumberFormat="1" applyFont="1" applyFill="1" applyBorder="1" applyAlignment="1">
      <alignment horizontal="center" vertical="center" wrapText="1"/>
    </xf>
    <xf numFmtId="0" fontId="2" fillId="7" borderId="25" xfId="0" applyFont="1" applyFill="1" applyBorder="1" applyAlignment="1">
      <alignment horizontal="center" vertical="center"/>
    </xf>
    <xf numFmtId="0" fontId="5" fillId="8" borderId="67" xfId="0" applyFont="1" applyFill="1" applyBorder="1" applyAlignment="1">
      <alignment horizontal="center" vertical="center" wrapText="1"/>
    </xf>
    <xf numFmtId="9" fontId="2" fillId="8" borderId="47" xfId="0" applyNumberFormat="1" applyFont="1" applyFill="1" applyBorder="1" applyAlignment="1">
      <alignment horizontal="center" vertical="center" wrapText="1"/>
    </xf>
    <xf numFmtId="0" fontId="2" fillId="8" borderId="47" xfId="0" applyFont="1" applyFill="1" applyBorder="1" applyAlignment="1">
      <alignment horizontal="center" vertical="center" wrapText="1"/>
    </xf>
    <xf numFmtId="168" fontId="4" fillId="8" borderId="47" xfId="0" applyNumberFormat="1" applyFont="1" applyFill="1" applyBorder="1" applyAlignment="1">
      <alignment horizontal="center" vertical="center" wrapText="1"/>
    </xf>
    <xf numFmtId="168" fontId="4" fillId="8" borderId="47" xfId="0" applyNumberFormat="1" applyFont="1" applyFill="1" applyBorder="1" applyAlignment="1">
      <alignment horizontal="center" vertical="center"/>
    </xf>
    <xf numFmtId="2" fontId="2" fillId="0" borderId="68" xfId="0" applyNumberFormat="1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 wrapText="1"/>
    </xf>
    <xf numFmtId="9" fontId="2" fillId="0" borderId="47" xfId="0" applyNumberFormat="1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168" fontId="1" fillId="0" borderId="47" xfId="0" applyNumberFormat="1" applyFont="1" applyBorder="1" applyAlignment="1">
      <alignment horizontal="center" vertical="center" wrapText="1"/>
    </xf>
    <xf numFmtId="168" fontId="1" fillId="0" borderId="47" xfId="0" applyNumberFormat="1" applyFont="1" applyBorder="1" applyAlignment="1">
      <alignment horizontal="center" vertical="center"/>
    </xf>
    <xf numFmtId="168" fontId="4" fillId="0" borderId="47" xfId="0" applyNumberFormat="1" applyFont="1" applyBorder="1" applyAlignment="1">
      <alignment horizontal="center" vertical="center"/>
    </xf>
    <xf numFmtId="168" fontId="4" fillId="0" borderId="47" xfId="0" applyNumberFormat="1" applyFont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168" fontId="2" fillId="0" borderId="70" xfId="0" applyNumberFormat="1" applyFont="1" applyBorder="1" applyAlignment="1">
      <alignment horizontal="center" vertical="center" wrapText="1"/>
    </xf>
    <xf numFmtId="0" fontId="4" fillId="0" borderId="71" xfId="0" applyFont="1" applyBorder="1"/>
    <xf numFmtId="0" fontId="2" fillId="0" borderId="0" xfId="0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0" fontId="2" fillId="7" borderId="72" xfId="0" applyFont="1" applyFill="1" applyBorder="1" applyAlignment="1">
      <alignment vertical="center" wrapText="1"/>
    </xf>
    <xf numFmtId="0" fontId="2" fillId="7" borderId="73" xfId="0" applyFont="1" applyFill="1" applyBorder="1" applyAlignment="1">
      <alignment vertical="center" wrapText="1"/>
    </xf>
    <xf numFmtId="0" fontId="2" fillId="7" borderId="73" xfId="0" applyFont="1" applyFill="1" applyBorder="1" applyAlignment="1">
      <alignment horizontal="center" vertical="center" wrapText="1"/>
    </xf>
    <xf numFmtId="0" fontId="2" fillId="7" borderId="7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75" xfId="0" applyFont="1" applyBorder="1" applyAlignment="1">
      <alignment horizontal="left" vertical="center" wrapText="1"/>
    </xf>
    <xf numFmtId="165" fontId="2" fillId="0" borderId="76" xfId="0" applyNumberFormat="1" applyFont="1" applyBorder="1" applyAlignment="1">
      <alignment horizontal="center" vertical="center" wrapText="1"/>
    </xf>
    <xf numFmtId="2" fontId="14" fillId="0" borderId="76" xfId="0" applyNumberFormat="1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67" xfId="0" applyFont="1" applyBorder="1" applyAlignment="1">
      <alignment horizontal="left" vertical="center" wrapText="1"/>
    </xf>
    <xf numFmtId="165" fontId="2" fillId="0" borderId="47" xfId="0" applyNumberFormat="1" applyFont="1" applyBorder="1" applyAlignment="1">
      <alignment horizontal="center" vertical="center" wrapText="1"/>
    </xf>
    <xf numFmtId="2" fontId="14" fillId="0" borderId="47" xfId="0" applyNumberFormat="1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69" xfId="0" applyFont="1" applyBorder="1" applyAlignment="1">
      <alignment horizontal="left" vertical="center" wrapText="1"/>
    </xf>
    <xf numFmtId="168" fontId="14" fillId="0" borderId="70" xfId="0" applyNumberFormat="1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 wrapText="1"/>
    </xf>
    <xf numFmtId="0" fontId="2" fillId="0" borderId="72" xfId="0" applyFont="1" applyBorder="1" applyAlignment="1">
      <alignment vertical="center" wrapText="1"/>
    </xf>
    <xf numFmtId="0" fontId="2" fillId="0" borderId="74" xfId="0" applyFont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 applyAlignment="1">
      <alignment horizontal="center" vertical="center" wrapText="1"/>
    </xf>
    <xf numFmtId="10" fontId="4" fillId="0" borderId="0" xfId="0" applyNumberFormat="1" applyFont="1"/>
    <xf numFmtId="0" fontId="17" fillId="2" borderId="1" xfId="0" applyFont="1" applyFill="1" applyBorder="1" applyAlignment="1">
      <alignment vertical="center" wrapText="1"/>
    </xf>
    <xf numFmtId="0" fontId="17" fillId="2" borderId="4" xfId="0" applyFont="1" applyFill="1" applyBorder="1" applyAlignment="1">
      <alignment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18" fillId="2" borderId="4" xfId="0" applyFont="1" applyFill="1" applyBorder="1" applyAlignment="1">
      <alignment vertical="center" wrapText="1"/>
    </xf>
    <xf numFmtId="0" fontId="18" fillId="2" borderId="4" xfId="0" applyFont="1" applyFill="1" applyBorder="1" applyAlignment="1">
      <alignment horizontal="center"/>
    </xf>
    <xf numFmtId="0" fontId="18" fillId="2" borderId="84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horizontal="center"/>
    </xf>
    <xf numFmtId="0" fontId="18" fillId="2" borderId="12" xfId="0" applyFont="1" applyFill="1" applyBorder="1" applyAlignment="1">
      <alignment vertical="center" wrapText="1"/>
    </xf>
    <xf numFmtId="0" fontId="20" fillId="0" borderId="88" xfId="0" applyFont="1" applyBorder="1" applyAlignment="1">
      <alignment horizontal="left" vertical="center" wrapText="1"/>
    </xf>
    <xf numFmtId="0" fontId="20" fillId="2" borderId="89" xfId="0" applyFont="1" applyFill="1" applyBorder="1" applyAlignment="1">
      <alignment horizontal="center" vertical="center" wrapText="1"/>
    </xf>
    <xf numFmtId="0" fontId="19" fillId="2" borderId="89" xfId="0" applyFont="1" applyFill="1" applyBorder="1" applyAlignment="1">
      <alignment horizontal="center" vertical="center" wrapText="1"/>
    </xf>
    <xf numFmtId="0" fontId="17" fillId="2" borderId="90" xfId="0" applyFont="1" applyFill="1" applyBorder="1" applyAlignment="1">
      <alignment vertical="center" wrapText="1"/>
    </xf>
    <xf numFmtId="0" fontId="18" fillId="2" borderId="90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left" vertical="center" wrapText="1"/>
    </xf>
    <xf numFmtId="0" fontId="18" fillId="2" borderId="57" xfId="0" applyFont="1" applyFill="1" applyBorder="1" applyAlignment="1">
      <alignment vertical="center" wrapText="1"/>
    </xf>
    <xf numFmtId="0" fontId="18" fillId="2" borderId="57" xfId="0" applyFont="1" applyFill="1" applyBorder="1" applyAlignment="1">
      <alignment horizontal="center"/>
    </xf>
    <xf numFmtId="0" fontId="17" fillId="2" borderId="8" xfId="0" applyFont="1" applyFill="1" applyBorder="1" applyAlignment="1">
      <alignment vertical="center" wrapText="1"/>
    </xf>
    <xf numFmtId="0" fontId="18" fillId="2" borderId="91" xfId="0" applyFont="1" applyFill="1" applyBorder="1" applyAlignment="1">
      <alignment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91" xfId="0" applyFont="1" applyFill="1" applyBorder="1" applyAlignment="1">
      <alignment vertical="center" wrapText="1"/>
    </xf>
    <xf numFmtId="0" fontId="18" fillId="2" borderId="6" xfId="0" applyFont="1" applyFill="1" applyBorder="1" applyAlignment="1">
      <alignment horizontal="center"/>
    </xf>
    <xf numFmtId="0" fontId="18" fillId="2" borderId="6" xfId="0" applyFont="1" applyFill="1" applyBorder="1" applyAlignment="1">
      <alignment horizontal="right" vertical="center" wrapText="1"/>
    </xf>
    <xf numFmtId="0" fontId="18" fillId="2" borderId="91" xfId="0" applyFont="1" applyFill="1" applyBorder="1" applyAlignment="1">
      <alignment horizontal="right" vertical="center" wrapText="1"/>
    </xf>
    <xf numFmtId="0" fontId="21" fillId="0" borderId="9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76" xfId="0" applyFont="1" applyBorder="1" applyAlignment="1">
      <alignment horizontal="center" vertical="center" wrapText="1"/>
    </xf>
    <xf numFmtId="0" fontId="22" fillId="0" borderId="76" xfId="0" applyFont="1" applyBorder="1" applyAlignment="1">
      <alignment horizontal="center" vertical="center" wrapText="1"/>
    </xf>
    <xf numFmtId="0" fontId="21" fillId="0" borderId="95" xfId="0" applyFont="1" applyBorder="1" applyAlignment="1">
      <alignment horizontal="center" vertical="center" wrapText="1"/>
    </xf>
    <xf numFmtId="0" fontId="23" fillId="0" borderId="96" xfId="0" quotePrefix="1" applyFont="1" applyBorder="1" applyAlignment="1">
      <alignment horizontal="center" vertical="center" wrapText="1"/>
    </xf>
    <xf numFmtId="0" fontId="23" fillId="0" borderId="97" xfId="0" quotePrefix="1" applyFont="1" applyBorder="1" applyAlignment="1">
      <alignment horizontal="center" vertical="center" wrapText="1"/>
    </xf>
    <xf numFmtId="0" fontId="21" fillId="0" borderId="83" xfId="0" applyFont="1" applyBorder="1" applyAlignment="1">
      <alignment horizontal="center" vertical="center" wrapText="1"/>
    </xf>
    <xf numFmtId="0" fontId="25" fillId="0" borderId="0" xfId="0" applyFont="1"/>
    <xf numFmtId="0" fontId="26" fillId="2" borderId="8" xfId="0" applyFont="1" applyFill="1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 wrapText="1"/>
    </xf>
    <xf numFmtId="0" fontId="1" fillId="0" borderId="47" xfId="0" applyFont="1" applyBorder="1" applyAlignment="1">
      <alignment vertical="center" wrapText="1"/>
    </xf>
    <xf numFmtId="169" fontId="1" fillId="0" borderId="47" xfId="0" applyNumberFormat="1" applyFont="1" applyBorder="1" applyAlignment="1">
      <alignment horizontal="center" vertical="center" wrapText="1"/>
    </xf>
    <xf numFmtId="170" fontId="1" fillId="0" borderId="47" xfId="0" applyNumberFormat="1" applyFont="1" applyBorder="1" applyAlignment="1">
      <alignment horizontal="center" vertical="center" wrapText="1"/>
    </xf>
    <xf numFmtId="9" fontId="1" fillId="0" borderId="47" xfId="0" applyNumberFormat="1" applyFont="1" applyBorder="1" applyAlignment="1">
      <alignment horizontal="center" vertical="center" wrapText="1"/>
    </xf>
    <xf numFmtId="169" fontId="1" fillId="0" borderId="78" xfId="0" applyNumberFormat="1" applyFont="1" applyBorder="1" applyAlignment="1">
      <alignment vertical="center" wrapText="1"/>
    </xf>
    <xf numFmtId="0" fontId="1" fillId="0" borderId="47" xfId="0" applyFont="1" applyBorder="1" applyAlignment="1">
      <alignment vertical="center"/>
    </xf>
    <xf numFmtId="169" fontId="1" fillId="0" borderId="47" xfId="0" applyNumberFormat="1" applyFont="1" applyBorder="1" applyAlignment="1">
      <alignment vertical="center" wrapText="1"/>
    </xf>
    <xf numFmtId="0" fontId="18" fillId="2" borderId="8" xfId="0" applyFont="1" applyFill="1" applyBorder="1" applyAlignment="1">
      <alignment horizontal="right" vertical="center" wrapText="1"/>
    </xf>
    <xf numFmtId="0" fontId="1" fillId="0" borderId="47" xfId="0" applyFont="1" applyBorder="1"/>
    <xf numFmtId="167" fontId="18" fillId="2" borderId="8" xfId="0" applyNumberFormat="1" applyFont="1" applyFill="1" applyBorder="1" applyAlignment="1">
      <alignment vertical="center" wrapText="1"/>
    </xf>
    <xf numFmtId="169" fontId="1" fillId="8" borderId="78" xfId="0" applyNumberFormat="1" applyFont="1" applyFill="1" applyBorder="1" applyAlignment="1">
      <alignment vertical="center" wrapText="1"/>
    </xf>
    <xf numFmtId="0" fontId="28" fillId="2" borderId="8" xfId="0" applyFont="1" applyFill="1" applyBorder="1" applyAlignment="1">
      <alignment horizontal="center" wrapText="1"/>
    </xf>
    <xf numFmtId="0" fontId="6" fillId="8" borderId="103" xfId="0" applyFont="1" applyFill="1" applyBorder="1" applyAlignment="1">
      <alignment vertical="center" wrapText="1"/>
    </xf>
    <xf numFmtId="0" fontId="25" fillId="2" borderId="6" xfId="0" applyFont="1" applyFill="1" applyBorder="1" applyAlignment="1">
      <alignment vertical="center" wrapText="1"/>
    </xf>
    <xf numFmtId="0" fontId="25" fillId="2" borderId="8" xfId="0" applyFont="1" applyFill="1" applyBorder="1" applyAlignment="1">
      <alignment vertical="center" wrapText="1"/>
    </xf>
    <xf numFmtId="169" fontId="6" fillId="8" borderId="80" xfId="0" applyNumberFormat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0" fontId="21" fillId="0" borderId="94" xfId="0" applyFont="1" applyBorder="1" applyAlignment="1">
      <alignment horizontal="center" vertical="center" wrapText="1"/>
    </xf>
    <xf numFmtId="171" fontId="21" fillId="0" borderId="94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94" xfId="0" applyFont="1" applyBorder="1" applyAlignment="1">
      <alignment vertical="center" wrapText="1"/>
    </xf>
    <xf numFmtId="0" fontId="1" fillId="0" borderId="95" xfId="0" applyFont="1" applyBorder="1" applyAlignment="1">
      <alignment horizontal="center" vertical="center" wrapText="1"/>
    </xf>
    <xf numFmtId="0" fontId="23" fillId="0" borderId="47" xfId="0" quotePrefix="1" applyFont="1" applyBorder="1" applyAlignment="1">
      <alignment horizontal="center" vertical="center" wrapText="1"/>
    </xf>
    <xf numFmtId="172" fontId="1" fillId="0" borderId="47" xfId="0" applyNumberFormat="1" applyFont="1" applyBorder="1" applyAlignment="1">
      <alignment horizontal="center" vertical="center" wrapText="1"/>
    </xf>
    <xf numFmtId="167" fontId="18" fillId="2" borderId="12" xfId="0" applyNumberFormat="1" applyFont="1" applyFill="1" applyBorder="1" applyAlignment="1">
      <alignment vertical="center" wrapText="1"/>
    </xf>
    <xf numFmtId="167" fontId="6" fillId="8" borderId="105" xfId="0" applyNumberFormat="1" applyFont="1" applyFill="1" applyBorder="1" applyAlignment="1">
      <alignment vertical="center" wrapText="1"/>
    </xf>
    <xf numFmtId="172" fontId="18" fillId="2" borderId="8" xfId="0" applyNumberFormat="1" applyFont="1" applyFill="1" applyBorder="1" applyAlignment="1">
      <alignment vertical="center" wrapText="1"/>
    </xf>
    <xf numFmtId="167" fontId="6" fillId="8" borderId="78" xfId="0" applyNumberFormat="1" applyFont="1" applyFill="1" applyBorder="1" applyAlignment="1">
      <alignment vertical="center" wrapText="1"/>
    </xf>
    <xf numFmtId="164" fontId="28" fillId="2" borderId="8" xfId="0" applyNumberFormat="1" applyFont="1" applyFill="1" applyBorder="1" applyAlignment="1">
      <alignment horizontal="center" wrapText="1"/>
    </xf>
    <xf numFmtId="164" fontId="18" fillId="2" borderId="8" xfId="0" applyNumberFormat="1" applyFont="1" applyFill="1" applyBorder="1" applyAlignment="1">
      <alignment vertical="center" wrapText="1"/>
    </xf>
    <xf numFmtId="173" fontId="18" fillId="2" borderId="8" xfId="0" applyNumberFormat="1" applyFont="1" applyFill="1" applyBorder="1" applyAlignment="1">
      <alignment vertical="center" wrapText="1"/>
    </xf>
    <xf numFmtId="172" fontId="18" fillId="2" borderId="8" xfId="0" applyNumberFormat="1" applyFont="1" applyFill="1" applyBorder="1" applyAlignment="1">
      <alignment horizontal="center" vertical="center" wrapText="1"/>
    </xf>
    <xf numFmtId="167" fontId="6" fillId="8" borderId="107" xfId="0" applyNumberFormat="1" applyFont="1" applyFill="1" applyBorder="1" applyAlignment="1">
      <alignment vertical="center" wrapText="1"/>
    </xf>
    <xf numFmtId="167" fontId="26" fillId="2" borderId="8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8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vertical="center" wrapText="1"/>
    </xf>
    <xf numFmtId="167" fontId="4" fillId="2" borderId="12" xfId="0" applyNumberFormat="1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29" fillId="0" borderId="79" xfId="0" applyFont="1" applyBorder="1" applyAlignment="1">
      <alignment vertical="center"/>
    </xf>
    <xf numFmtId="0" fontId="4" fillId="2" borderId="108" xfId="0" applyFont="1" applyFill="1" applyBorder="1" applyAlignment="1">
      <alignment horizontal="center" vertical="center" wrapText="1"/>
    </xf>
    <xf numFmtId="0" fontId="4" fillId="2" borderId="108" xfId="0" applyFont="1" applyFill="1" applyBorder="1" applyAlignment="1">
      <alignment horizontal="left" vertical="center" wrapText="1"/>
    </xf>
    <xf numFmtId="0" fontId="4" fillId="2" borderId="108" xfId="0" applyFont="1" applyFill="1" applyBorder="1" applyAlignment="1">
      <alignment vertical="center" wrapText="1"/>
    </xf>
    <xf numFmtId="0" fontId="4" fillId="2" borderId="109" xfId="0" applyFont="1" applyFill="1" applyBorder="1" applyAlignment="1">
      <alignment vertical="center" wrapText="1"/>
    </xf>
    <xf numFmtId="0" fontId="1" fillId="2" borderId="57" xfId="0" applyFont="1" applyFill="1" applyBorder="1" applyAlignment="1">
      <alignment horizontal="left" vertical="center" wrapText="1"/>
    </xf>
    <xf numFmtId="0" fontId="1" fillId="2" borderId="57" xfId="0" applyFont="1" applyFill="1" applyBorder="1" applyAlignment="1">
      <alignment vertical="center" wrapText="1"/>
    </xf>
    <xf numFmtId="0" fontId="1" fillId="2" borderId="58" xfId="0" applyFont="1" applyFill="1" applyBorder="1" applyAlignment="1">
      <alignment vertical="center" wrapText="1"/>
    </xf>
    <xf numFmtId="0" fontId="17" fillId="2" borderId="112" xfId="0" applyFont="1" applyFill="1" applyBorder="1" applyAlignment="1">
      <alignment vertical="center" wrapText="1"/>
    </xf>
    <xf numFmtId="0" fontId="17" fillId="2" borderId="12" xfId="0" applyFont="1" applyFill="1" applyBorder="1" applyAlignment="1">
      <alignment vertical="center" wrapText="1"/>
    </xf>
    <xf numFmtId="0" fontId="17" fillId="2" borderId="36" xfId="0" applyFont="1" applyFill="1" applyBorder="1" applyAlignment="1">
      <alignment vertical="center" wrapText="1"/>
    </xf>
    <xf numFmtId="0" fontId="17" fillId="2" borderId="57" xfId="0" applyFont="1" applyFill="1" applyBorder="1" applyAlignment="1">
      <alignment vertical="center" wrapText="1"/>
    </xf>
    <xf numFmtId="0" fontId="17" fillId="2" borderId="57" xfId="0" applyFont="1" applyFill="1" applyBorder="1" applyAlignment="1">
      <alignment horizontal="center" vertical="center" wrapText="1"/>
    </xf>
    <xf numFmtId="0" fontId="18" fillId="2" borderId="57" xfId="0" applyFont="1" applyFill="1" applyBorder="1" applyAlignment="1">
      <alignment horizontal="center" vertical="center" wrapText="1"/>
    </xf>
    <xf numFmtId="0" fontId="18" fillId="2" borderId="57" xfId="0" applyFont="1" applyFill="1" applyBorder="1" applyAlignment="1">
      <alignment horizontal="left" vertical="center" wrapText="1"/>
    </xf>
    <xf numFmtId="0" fontId="18" fillId="2" borderId="58" xfId="0" applyFont="1" applyFill="1" applyBorder="1" applyAlignment="1">
      <alignment vertical="center" wrapText="1"/>
    </xf>
    <xf numFmtId="0" fontId="1" fillId="2" borderId="8" xfId="0" applyFont="1" applyFill="1" applyBorder="1"/>
    <xf numFmtId="0" fontId="1" fillId="0" borderId="0" xfId="0" applyFont="1" applyAlignment="1">
      <alignment horizontal="center" vertical="center"/>
    </xf>
    <xf numFmtId="10" fontId="18" fillId="2" borderId="8" xfId="0" applyNumberFormat="1" applyFont="1" applyFill="1" applyBorder="1" applyAlignment="1">
      <alignment horizontal="right" vertical="center" wrapText="1"/>
    </xf>
    <xf numFmtId="174" fontId="18" fillId="2" borderId="8" xfId="0" applyNumberFormat="1" applyFont="1" applyFill="1" applyBorder="1" applyAlignment="1">
      <alignment vertical="center" wrapText="1"/>
    </xf>
    <xf numFmtId="0" fontId="35" fillId="0" borderId="113" xfId="3" applyFont="1" applyFill="1" applyBorder="1" applyAlignment="1">
      <alignment vertical="center" wrapText="1"/>
    </xf>
    <xf numFmtId="169" fontId="35" fillId="0" borderId="113" xfId="3" applyNumberFormat="1" applyFont="1" applyFill="1" applyBorder="1" applyAlignment="1">
      <alignment horizontal="center" vertical="center" wrapText="1"/>
    </xf>
    <xf numFmtId="2" fontId="35" fillId="0" borderId="113" xfId="2" applyNumberFormat="1" applyFont="1" applyFill="1" applyBorder="1" applyAlignment="1">
      <alignment horizontal="center" vertical="center" wrapText="1"/>
    </xf>
    <xf numFmtId="0" fontId="35" fillId="0" borderId="113" xfId="3" applyFont="1" applyBorder="1" applyAlignment="1">
      <alignment vertical="center"/>
    </xf>
    <xf numFmtId="169" fontId="35" fillId="0" borderId="113" xfId="3" applyNumberFormat="1" applyFont="1" applyFill="1" applyBorder="1" applyAlignment="1">
      <alignment vertical="center" wrapText="1"/>
    </xf>
    <xf numFmtId="0" fontId="33" fillId="0" borderId="113" xfId="0" applyFont="1" applyBorder="1" applyAlignment="1">
      <alignment horizontal="justify" vertical="center" wrapText="1"/>
    </xf>
    <xf numFmtId="0" fontId="35" fillId="0" borderId="113" xfId="3" applyFont="1" applyBorder="1" applyAlignment="1">
      <alignment horizontal="center" vertical="center" wrapText="1"/>
    </xf>
    <xf numFmtId="2" fontId="35" fillId="0" borderId="113" xfId="3" applyNumberFormat="1" applyFont="1" applyBorder="1" applyAlignment="1">
      <alignment horizontal="center" vertical="center" wrapText="1"/>
    </xf>
    <xf numFmtId="0" fontId="35" fillId="0" borderId="113" xfId="3" applyFont="1" applyBorder="1" applyAlignment="1">
      <alignment vertical="center" wrapText="1"/>
    </xf>
    <xf numFmtId="175" fontId="1" fillId="0" borderId="47" xfId="1" applyNumberFormat="1" applyFont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/>
    </xf>
    <xf numFmtId="0" fontId="2" fillId="10" borderId="4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2" fillId="2" borderId="46" xfId="0" applyFont="1" applyFill="1" applyBorder="1" applyAlignment="1">
      <alignment horizontal="center" vertical="center"/>
    </xf>
    <xf numFmtId="0" fontId="3" fillId="0" borderId="28" xfId="0" applyFont="1" applyBorder="1"/>
    <xf numFmtId="0" fontId="8" fillId="2" borderId="39" xfId="0" applyFont="1" applyFill="1" applyBorder="1" applyAlignment="1">
      <alignment horizontal="center" vertical="center" wrapText="1"/>
    </xf>
    <xf numFmtId="0" fontId="3" fillId="0" borderId="40" xfId="0" applyFont="1" applyBorder="1"/>
    <xf numFmtId="0" fontId="3" fillId="0" borderId="41" xfId="0" applyFont="1" applyBorder="1"/>
    <xf numFmtId="0" fontId="3" fillId="0" borderId="43" xfId="0" applyFont="1" applyBorder="1"/>
    <xf numFmtId="0" fontId="0" fillId="0" borderId="0" xfId="0"/>
    <xf numFmtId="0" fontId="3" fillId="0" borderId="44" xfId="0" applyFont="1" applyBorder="1"/>
    <xf numFmtId="0" fontId="3" fillId="0" borderId="52" xfId="0" applyFont="1" applyBorder="1"/>
    <xf numFmtId="0" fontId="3" fillId="0" borderId="53" xfId="0" applyFont="1" applyBorder="1"/>
    <xf numFmtId="0" fontId="3" fillId="0" borderId="54" xfId="0" applyFont="1" applyBorder="1"/>
    <xf numFmtId="0" fontId="4" fillId="2" borderId="55" xfId="0" applyFont="1" applyFill="1" applyBorder="1" applyAlignment="1">
      <alignment horizontal="center"/>
    </xf>
    <xf numFmtId="0" fontId="3" fillId="0" borderId="56" xfId="0" applyFont="1" applyBorder="1"/>
    <xf numFmtId="0" fontId="7" fillId="0" borderId="27" xfId="0" applyFont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/>
    </xf>
    <xf numFmtId="0" fontId="3" fillId="0" borderId="35" xfId="0" applyFont="1" applyBorder="1"/>
    <xf numFmtId="0" fontId="3" fillId="0" borderId="11" xfId="0" applyFont="1" applyBorder="1"/>
    <xf numFmtId="0" fontId="4" fillId="2" borderId="2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7" xfId="0" applyFont="1" applyBorder="1"/>
    <xf numFmtId="0" fontId="3" fillId="0" borderId="9" xfId="0" applyFont="1" applyBorder="1"/>
    <xf numFmtId="0" fontId="4" fillId="2" borderId="1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0" borderId="16" xfId="0" applyFont="1" applyBorder="1"/>
    <xf numFmtId="0" fontId="5" fillId="4" borderId="14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left" vertical="center" wrapText="1"/>
    </xf>
    <xf numFmtId="0" fontId="3" fillId="0" borderId="23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3" fillId="0" borderId="26" xfId="0" applyFont="1" applyBorder="1"/>
    <xf numFmtId="0" fontId="7" fillId="0" borderId="31" xfId="0" applyFont="1" applyBorder="1" applyAlignment="1">
      <alignment horizontal="left" vertical="center" wrapText="1"/>
    </xf>
    <xf numFmtId="0" fontId="3" fillId="0" borderId="32" xfId="0" applyFont="1" applyBorder="1"/>
    <xf numFmtId="0" fontId="4" fillId="2" borderId="59" xfId="0" applyFont="1" applyFill="1" applyBorder="1" applyAlignment="1">
      <alignment horizontal="center" vertical="center"/>
    </xf>
    <xf numFmtId="0" fontId="3" fillId="0" borderId="51" xfId="0" applyFont="1" applyBorder="1"/>
    <xf numFmtId="0" fontId="2" fillId="7" borderId="14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79" xfId="0" applyFont="1" applyBorder="1"/>
    <xf numFmtId="0" fontId="15" fillId="0" borderId="13" xfId="0" applyFont="1" applyBorder="1" applyAlignment="1">
      <alignment horizontal="center" vertical="center" wrapText="1"/>
    </xf>
    <xf numFmtId="0" fontId="3" fillId="0" borderId="82" xfId="0" applyFont="1" applyBorder="1"/>
    <xf numFmtId="0" fontId="3" fillId="0" borderId="61" xfId="0" applyFont="1" applyBorder="1"/>
    <xf numFmtId="0" fontId="3" fillId="0" borderId="83" xfId="0" applyFont="1" applyBorder="1"/>
    <xf numFmtId="0" fontId="11" fillId="2" borderId="10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21" xfId="0" applyFont="1" applyFill="1" applyBorder="1" applyAlignment="1">
      <alignment horizontal="center" vertical="center"/>
    </xf>
    <xf numFmtId="0" fontId="12" fillId="2" borderId="59" xfId="0" applyFont="1" applyFill="1" applyBorder="1" applyAlignment="1">
      <alignment horizontal="left" vertical="center" wrapText="1"/>
    </xf>
    <xf numFmtId="0" fontId="3" fillId="0" borderId="60" xfId="0" applyFont="1" applyBorder="1"/>
    <xf numFmtId="0" fontId="13" fillId="2" borderId="62" xfId="0" applyFont="1" applyFill="1" applyBorder="1" applyAlignment="1">
      <alignment horizontal="center" vertical="center" wrapText="1"/>
    </xf>
    <xf numFmtId="0" fontId="3" fillId="0" borderId="63" xfId="0" applyFont="1" applyBorder="1"/>
    <xf numFmtId="0" fontId="3" fillId="0" borderId="64" xfId="0" applyFont="1" applyBorder="1"/>
    <xf numFmtId="0" fontId="5" fillId="8" borderId="27" xfId="0" applyFont="1" applyFill="1" applyBorder="1" applyAlignment="1">
      <alignment horizontal="left" vertical="center" wrapText="1"/>
    </xf>
    <xf numFmtId="0" fontId="3" fillId="0" borderId="102" xfId="0" applyFont="1" applyBorder="1"/>
    <xf numFmtId="0" fontId="3" fillId="0" borderId="68" xfId="0" applyFont="1" applyBorder="1"/>
    <xf numFmtId="0" fontId="5" fillId="8" borderId="46" xfId="0" applyFont="1" applyFill="1" applyBorder="1" applyAlignment="1">
      <alignment horizontal="right" vertical="center" wrapText="1"/>
    </xf>
    <xf numFmtId="0" fontId="30" fillId="0" borderId="13" xfId="0" applyFont="1" applyBorder="1" applyAlignment="1">
      <alignment horizontal="left" vertical="top"/>
    </xf>
    <xf numFmtId="0" fontId="21" fillId="2" borderId="110" xfId="0" applyFont="1" applyFill="1" applyBorder="1" applyAlignment="1">
      <alignment horizontal="center" vertical="top" wrapText="1"/>
    </xf>
    <xf numFmtId="0" fontId="3" fillId="0" borderId="106" xfId="0" applyFont="1" applyBorder="1"/>
    <xf numFmtId="0" fontId="3" fillId="0" borderId="111" xfId="0" applyFont="1" applyBorder="1"/>
    <xf numFmtId="0" fontId="5" fillId="8" borderId="22" xfId="0" applyFont="1" applyFill="1" applyBorder="1" applyAlignment="1">
      <alignment horizontal="right" vertical="center" wrapText="1"/>
    </xf>
    <xf numFmtId="0" fontId="3" fillId="0" borderId="98" xfId="0" applyFont="1" applyBorder="1"/>
    <xf numFmtId="0" fontId="5" fillId="8" borderId="27" xfId="0" applyFont="1" applyFill="1" applyBorder="1" applyAlignment="1">
      <alignment horizontal="right" vertical="center" wrapText="1"/>
    </xf>
    <xf numFmtId="0" fontId="36" fillId="9" borderId="114" xfId="3" applyFont="1" applyFill="1" applyBorder="1" applyAlignment="1">
      <alignment horizontal="right" vertical="center" wrapText="1"/>
    </xf>
    <xf numFmtId="0" fontId="36" fillId="9" borderId="115" xfId="3" applyFont="1" applyFill="1" applyBorder="1" applyAlignment="1">
      <alignment horizontal="right" vertical="center" wrapText="1"/>
    </xf>
    <xf numFmtId="0" fontId="36" fillId="9" borderId="116" xfId="3" applyFont="1" applyFill="1" applyBorder="1" applyAlignment="1">
      <alignment horizontal="right" vertical="center" wrapText="1"/>
    </xf>
    <xf numFmtId="0" fontId="21" fillId="0" borderId="104" xfId="0" applyFont="1" applyBorder="1" applyAlignment="1">
      <alignment horizontal="center" vertical="center" wrapText="1"/>
    </xf>
    <xf numFmtId="0" fontId="3" fillId="0" borderId="75" xfId="0" applyFont="1" applyBorder="1"/>
    <xf numFmtId="0" fontId="21" fillId="0" borderId="0" xfId="0" applyFont="1" applyAlignment="1">
      <alignment horizontal="center" vertical="center" wrapText="1"/>
    </xf>
    <xf numFmtId="0" fontId="24" fillId="4" borderId="22" xfId="0" applyFont="1" applyFill="1" applyBorder="1" applyAlignment="1">
      <alignment horizontal="center" vertical="center" wrapText="1"/>
    </xf>
    <xf numFmtId="0" fontId="3" fillId="0" borderId="99" xfId="0" applyFont="1" applyBorder="1"/>
    <xf numFmtId="0" fontId="27" fillId="8" borderId="100" xfId="0" applyFont="1" applyFill="1" applyBorder="1" applyAlignment="1">
      <alignment horizontal="center" vertical="center" wrapText="1"/>
    </xf>
    <xf numFmtId="0" fontId="3" fillId="0" borderId="101" xfId="0" applyFont="1" applyBorder="1"/>
    <xf numFmtId="0" fontId="5" fillId="8" borderId="31" xfId="0" applyFont="1" applyFill="1" applyBorder="1" applyAlignment="1">
      <alignment horizontal="right" vertical="center" wrapText="1"/>
    </xf>
    <xf numFmtId="0" fontId="3" fillId="0" borderId="81" xfId="0" applyFont="1" applyBorder="1"/>
    <xf numFmtId="0" fontId="5" fillId="8" borderId="100" xfId="0" applyFont="1" applyFill="1" applyBorder="1" applyAlignment="1">
      <alignment horizontal="center" vertical="center" wrapText="1"/>
    </xf>
    <xf numFmtId="0" fontId="19" fillId="0" borderId="85" xfId="0" applyFont="1" applyBorder="1" applyAlignment="1">
      <alignment horizontal="center" vertical="center" wrapText="1"/>
    </xf>
    <xf numFmtId="0" fontId="3" fillId="0" borderId="86" xfId="0" applyFont="1" applyBorder="1"/>
    <xf numFmtId="0" fontId="3" fillId="0" borderId="87" xfId="0" applyFont="1" applyBorder="1"/>
    <xf numFmtId="0" fontId="19" fillId="2" borderId="8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21" fillId="0" borderId="92" xfId="0" applyFont="1" applyBorder="1" applyAlignment="1">
      <alignment horizontal="center" vertical="center" wrapText="1"/>
    </xf>
    <xf numFmtId="0" fontId="21" fillId="0" borderId="93" xfId="0" applyFont="1" applyBorder="1" applyAlignment="1">
      <alignment horizontal="center" vertical="center" wrapText="1"/>
    </xf>
    <xf numFmtId="0" fontId="3" fillId="0" borderId="94" xfId="0" applyFont="1" applyBorder="1"/>
    <xf numFmtId="0" fontId="3" fillId="0" borderId="97" xfId="0" applyFont="1" applyBorder="1"/>
  </cellXfs>
  <cellStyles count="4">
    <cellStyle name="Moneda [0]" xfId="1" builtinId="7"/>
    <cellStyle name="Normal" xfId="0" builtinId="0"/>
    <cellStyle name="Normal 3 11 2" xfId="3" xr:uid="{A1C6AB17-0E64-45D0-8764-086AC381CBDC}"/>
    <cellStyle name="Porcentaje" xfId="2" builtinId="5"/>
  </cellStyles>
  <dxfs count="3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6">
    <tableStyle name="DATOS-style" pivot="0" count="3" xr9:uid="{00000000-0011-0000-FFFF-FFFF00000000}">
      <tableStyleElement type="headerRow" dxfId="31"/>
      <tableStyleElement type="firstRowStripe" dxfId="30"/>
      <tableStyleElement type="secondRowStripe" dxfId="29"/>
    </tableStyle>
    <tableStyle name="DATOS-style 2" pivot="0" count="3" xr9:uid="{00000000-0011-0000-FFFF-FFFF01000000}">
      <tableStyleElement type="headerRow" dxfId="28"/>
      <tableStyleElement type="firstRowStripe" dxfId="27"/>
      <tableStyleElement type="secondRowStripe" dxfId="26"/>
    </tableStyle>
    <tableStyle name="DATOS-style 3" pivot="0" count="3" xr9:uid="{00000000-0011-0000-FFFF-FFFF02000000}">
      <tableStyleElement type="headerRow" dxfId="25"/>
      <tableStyleElement type="firstRowStripe" dxfId="24"/>
      <tableStyleElement type="secondRowStripe" dxfId="23"/>
    </tableStyle>
    <tableStyle name="DATOS-style 4" pivot="0" count="3" xr9:uid="{00000000-0011-0000-FFFF-FFFF03000000}">
      <tableStyleElement type="headerRow" dxfId="22"/>
      <tableStyleElement type="firstRowStripe" dxfId="21"/>
      <tableStyleElement type="secondRowStripe" dxfId="20"/>
    </tableStyle>
    <tableStyle name="DATOS-style 5" pivot="0" count="3" xr9:uid="{00000000-0011-0000-FFFF-FFFF04000000}">
      <tableStyleElement type="headerRow" dxfId="19"/>
      <tableStyleElement type="firstRowStripe" dxfId="18"/>
      <tableStyleElement type="secondRowStripe" dxfId="17"/>
    </tableStyle>
    <tableStyle name="DATOS DE OFERTA-style" pivot="0" count="3" xr9:uid="{00000000-0011-0000-FFFF-FFFF05000000}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externalLink" Target="externalLinks/externalLink84.xml"/><Relationship Id="rId16" Type="http://schemas.openxmlformats.org/officeDocument/2006/relationships/externalLink" Target="externalLinks/externalLink11.xml"/><Relationship Id="rId107" Type="http://schemas.openxmlformats.org/officeDocument/2006/relationships/sharedStrings" Target="sharedStrings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8" Type="http://schemas.openxmlformats.org/officeDocument/2006/relationships/calcChain" Target="calcChain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6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customschemas.google.com/relationships/workbookmetadata" Target="metadata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theme" Target="theme/theme1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K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DB09E0A/a%20%20aaInformaci&#243;n%20GRUPO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2CB15EB/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SARDINATA/Contrato%20Sardinata/SNT-Planta/Despachos/Materiales%20v&#237;a%20y%20planta/Acarreos%2001-31-Jul-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/vmn%20eyd%20nuqui%20animas/Users/LEONARDO/Documents/ERICK/William/revision%20informe/REVISION/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ICON/DATOS/LICITAR/IDU/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ucho/transfer%20lucho/Mis%20documentos/ANDES3/mayo%204-01/Mis%20documentos/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ucho/transfer%20lucho/Mis%20documentos/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d/documentos%20c/Documentos-Wilson/Advial-Cmarca/bimestral/06-dic-ene-99/03JUN-JUL-98/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EST.V&#205;A%20CRITERIO%20TECNIC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AMV-3005-2005/ADMON%20GRUPO%203%202004%20-2005/PRESUPUESTOS/Analisis%20de%20Precios%20Unitarios%20ASTRI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Documents%20and%20Settings/Hector%20Guerrero/Mis%20documentos/Licitaciones%20realizadas/Invias/INTER-Taraza-caucasia/DIFERGO/WINDOWS/TEMP/UNITARIO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Hp-alexander/Documentos/winnt/perfiles/Co80097831/Mis%20documentos/Formatos/Presupuesto%20Da&#241;os%20Interinstitucionales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89BA1FE\Alcantarillado%20PAVCO-RAS%202000%20(08-11-04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1/d/LIQ.TRANSPORTE%20DE%20MATERIALES%20OCTUBRE%20DE%202006%20HASMER%20FINA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AMV%202011/PHRE/09%20INF_TRIMESTRAL%20_FINAL%20-%202011/INFORME%209_AMV_MAR-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Control%20general/control%20combustible/DICIEMBRE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Control%20general/control%20combustible/ENERO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D282EC9/V&#237;nculoExternoRecuperado1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DOCUME~1/e0939709/CONFIG~1/Temp/precios200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C009BA\Presupuestos%20Ampliaci&#243;n%20de%20Puentes%20%20(9003)%20Sept.%20de%20201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tacion2/d/DOCUME~1/USER05~1/CONFIG~1/TEMP/ADMINISTRACION%20VIAL%20G2/PRESUPUESTOS/Presupuesto%20remoci&#243;n%20de%20derrumb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21E8AF8\RELACI~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%20BVM%20038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TIBLE%20CARROTANQUE%20AL%203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ACO/Doc.%20ASPIRE/ADMONVIAL%20H-V-05/PRESUPUESTOS/sector%203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Users/mac/Documents/AMV%20cto%203414%20de%202013/INFORMES%20TRIMESTRALES/jul%20-%20sep%202014/Estructura%20APU%202013%20ANTIOQUIA%20%20JULIO%20-%20SEPTIEMBRE%202014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AMV-02-BOL/EST.V&#205;A%20CRIT.TECNICO%20AMB-BOL-02/DICIEMBRE-2008/EST.V&#205;A%20CRITERIO%20TECNICO%2090BLB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EST.V&#205;A%20CRITERIO%20TECNI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Constancita/HOJA%20DIARIA/HD%202003/Hoja%20Diaria%20Nuev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534E72E\APU%20ADVIAL.%20G-2%20201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PLATO%20PALERMO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54919A1\APU%20CON%20PARTICULARES%20OPA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incipal/cund%20grupo%201/INFORMES%20TRIMESTRAL/INFORME%20FINAL/DIC-05-FEB-0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lizarralde/pliegos/Mauricio/LICITACIONES/Licitaciones-2001/Villavicencio-Barranca/Base-Cumaral-Barranc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MERYVENT/ZZZ.MERCA.GQ/MERCADEO/POLITICA%20DE%20PRECIOS/PRECIOS%20MARZO%202003/precios200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citaciones1/c/proyectos%202004/invias/corredores%20viales/PARTICIPAMOS/SEGUNDA%20RONDA/PRESUPUESTO%20CORREDOR%208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INFORMES%20ESPECIFICOS/ANALISIS%20DE%20APU/APU%202012/AMV%20GRUPO2-05/presupuestos/ajuste%20presupuestos/$%20PR20%20al%20PR23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Documents%20and%20Settings/Hector%20Guerrero/Mis%20documentos/Licitaciones%20realizadas/Invias/INTER-Taraza-caucasia/DIFERGO/WINDOWS/TEMP/Preobra/ModeloPresupuest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954B025\APU%20CON%20PARTICULARES%20OPA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 refreshError="1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 refreshError="1"/>
      <sheetData sheetId="1" refreshError="1"/>
      <sheetData sheetId="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 refreshError="1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 refreshError="1"/>
      <sheetData sheetId="5"/>
      <sheetData sheetId="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A3">
  <tableColumns count="1">
    <tableColumn id="1" xr3:uid="{00000000-0010-0000-0000-000001000000}" name="MIPYME"/>
  </tableColumns>
  <tableStyleInfo name="DAT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C1:C3">
  <tableColumns count="1">
    <tableColumn id="1" xr3:uid="{00000000-0010-0000-0100-000001000000}" name="TAMAÑO"/>
  </tableColumns>
  <tableStyleInfo name="DATOS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E1:E3">
  <tableColumns count="1">
    <tableColumn id="1" xr3:uid="{00000000-0010-0000-0200-000001000000}" name="ESTADO"/>
  </tableColumns>
  <tableStyleInfo name="DATOS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G1:G3">
  <tableColumns count="1">
    <tableColumn id="1" xr3:uid="{00000000-0010-0000-0300-000001000000}" name="TIPO"/>
  </tableColumns>
  <tableStyleInfo name="DATOS-style 4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I1:I3">
  <tableColumns count="1">
    <tableColumn id="1" xr3:uid="{00000000-0010-0000-0400-000001000000}" name="LOTE"/>
  </tableColumns>
  <tableStyleInfo name="DATOS-style 5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6" displayName="Table_6" ref="B43:J51">
  <tableColumns count="9">
    <tableColumn id="1" xr3:uid="{00000000-0010-0000-0500-000001000000}" name="NUMERO"/>
    <tableColumn id="2" xr3:uid="{00000000-0010-0000-0500-000002000000}" name="NOMBRE PRINCIPAL"/>
    <tableColumn id="3" xr3:uid="{00000000-0010-0000-0500-000003000000}" name="TIPO DE PROPONENTE"/>
    <tableColumn id="4" xr3:uid="{00000000-0010-0000-0500-000004000000}" name="INTEGRANTES"/>
    <tableColumn id="5" xr3:uid="{00000000-0010-0000-0500-000005000000}" name="PARTICIPACION"/>
    <tableColumn id="6" xr3:uid="{00000000-0010-0000-0500-000006000000}" name="RESULTADO FINANCIERO"/>
    <tableColumn id="7" xr3:uid="{00000000-0010-0000-0500-000007000000}" name="RESULTADO OFERTA"/>
    <tableColumn id="8" xr3:uid="{00000000-0010-0000-0500-000008000000}" name="FACTOR MULTIPLICADOR"/>
    <tableColumn id="9" xr3:uid="{00000000-0010-0000-0500-000009000000}" name="CORRECCION ARITMETICA"/>
  </tableColumns>
  <tableStyleInfo name="DATOS DE OFERTA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workbookViewId="0"/>
  </sheetViews>
  <sheetFormatPr baseColWidth="10" defaultColWidth="12.625" defaultRowHeight="15" customHeight="1" x14ac:dyDescent="0.2"/>
  <cols>
    <col min="1" max="26" width="10.625" customWidth="1"/>
  </cols>
  <sheetData>
    <row r="1" spans="1:9" ht="14.25" customHeight="1" x14ac:dyDescent="0.2">
      <c r="A1" s="1" t="s">
        <v>0</v>
      </c>
      <c r="C1" s="1" t="s">
        <v>1</v>
      </c>
      <c r="E1" s="1" t="s">
        <v>2</v>
      </c>
      <c r="G1" s="1" t="s">
        <v>3</v>
      </c>
      <c r="I1" s="1" t="s">
        <v>4</v>
      </c>
    </row>
    <row r="2" spans="1:9" ht="14.25" customHeight="1" x14ac:dyDescent="0.2">
      <c r="A2" s="1" t="s">
        <v>5</v>
      </c>
      <c r="C2" s="1" t="s">
        <v>0</v>
      </c>
      <c r="E2" s="1" t="s">
        <v>6</v>
      </c>
      <c r="G2" s="1" t="s">
        <v>7</v>
      </c>
      <c r="I2" s="1" t="s">
        <v>8</v>
      </c>
    </row>
    <row r="3" spans="1:9" ht="14.25" customHeight="1" x14ac:dyDescent="0.2">
      <c r="A3" s="1" t="s">
        <v>9</v>
      </c>
      <c r="C3" s="1" t="s">
        <v>10</v>
      </c>
      <c r="E3" s="1" t="s">
        <v>11</v>
      </c>
      <c r="G3" s="1" t="s">
        <v>12</v>
      </c>
      <c r="I3" s="1" t="s">
        <v>9</v>
      </c>
    </row>
    <row r="4" spans="1:9" ht="14.25" customHeight="1" x14ac:dyDescent="0.2"/>
    <row r="5" spans="1:9" ht="14.25" customHeight="1" x14ac:dyDescent="0.2"/>
    <row r="6" spans="1:9" ht="14.25" customHeight="1" x14ac:dyDescent="0.2"/>
    <row r="7" spans="1:9" ht="14.25" customHeight="1" x14ac:dyDescent="0.2"/>
    <row r="8" spans="1:9" ht="14.25" customHeight="1" x14ac:dyDescent="0.2"/>
    <row r="9" spans="1:9" ht="14.25" customHeight="1" x14ac:dyDescent="0.2"/>
    <row r="10" spans="1:9" ht="14.25" customHeight="1" x14ac:dyDescent="0.2"/>
    <row r="11" spans="1:9" ht="14.25" customHeight="1" x14ac:dyDescent="0.2"/>
    <row r="12" spans="1:9" ht="14.25" customHeight="1" x14ac:dyDescent="0.2"/>
    <row r="13" spans="1:9" ht="14.25" customHeight="1" x14ac:dyDescent="0.2"/>
    <row r="14" spans="1:9" ht="14.25" customHeight="1" x14ac:dyDescent="0.2"/>
    <row r="15" spans="1:9" ht="14.25" customHeight="1" x14ac:dyDescent="0.2"/>
    <row r="16" spans="1:9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10"/>
  <sheetViews>
    <sheetView tabSelected="1" topLeftCell="A9" zoomScale="80" zoomScaleNormal="80" workbookViewId="0">
      <selection activeCell="D11" sqref="D11:E11"/>
    </sheetView>
  </sheetViews>
  <sheetFormatPr baseColWidth="10" defaultColWidth="12.625" defaultRowHeight="15" customHeight="1" x14ac:dyDescent="0.2"/>
  <cols>
    <col min="1" max="1" width="3.5" customWidth="1"/>
    <col min="2" max="2" width="11" customWidth="1"/>
    <col min="3" max="3" width="40.125" customWidth="1"/>
    <col min="4" max="4" width="24.125" customWidth="1"/>
    <col min="5" max="5" width="34.625" customWidth="1"/>
    <col min="6" max="6" width="19.625" customWidth="1"/>
    <col min="7" max="7" width="38.625" customWidth="1"/>
    <col min="8" max="8" width="22.125" customWidth="1"/>
    <col min="9" max="9" width="7.5" customWidth="1"/>
    <col min="10" max="10" width="27.125" customWidth="1"/>
    <col min="11" max="26" width="10.625" customWidth="1"/>
  </cols>
  <sheetData>
    <row r="1" spans="2:10" ht="14.25" customHeight="1" x14ac:dyDescent="0.2"/>
    <row r="2" spans="2:10" ht="24" customHeight="1" x14ac:dyDescent="0.2">
      <c r="B2" s="2"/>
      <c r="C2" s="263" t="s">
        <v>107</v>
      </c>
      <c r="D2" s="234"/>
      <c r="E2" s="234"/>
      <c r="F2" s="3"/>
      <c r="G2" s="3"/>
      <c r="H2" s="252"/>
      <c r="I2" s="253"/>
      <c r="J2" s="4"/>
    </row>
    <row r="3" spans="2:10" ht="30.75" customHeight="1" x14ac:dyDescent="0.2">
      <c r="B3" s="5"/>
      <c r="C3" s="254"/>
      <c r="D3" s="241"/>
      <c r="E3" s="241"/>
      <c r="F3" s="6"/>
      <c r="G3" s="6"/>
      <c r="H3" s="254"/>
      <c r="I3" s="255"/>
      <c r="J3" s="4"/>
    </row>
    <row r="4" spans="2:10" ht="14.25" customHeight="1" x14ac:dyDescent="0.2">
      <c r="B4" s="5"/>
      <c r="C4" s="249"/>
      <c r="D4" s="251"/>
      <c r="E4" s="251"/>
      <c r="F4" s="6"/>
      <c r="G4" s="6"/>
      <c r="H4" s="254"/>
      <c r="I4" s="255"/>
      <c r="J4" s="4"/>
    </row>
    <row r="5" spans="2:10" ht="14.25" customHeight="1" x14ac:dyDescent="0.2">
      <c r="B5" s="5"/>
      <c r="C5" s="7" t="s">
        <v>13</v>
      </c>
      <c r="D5" s="6" t="s">
        <v>108</v>
      </c>
      <c r="E5" s="6"/>
      <c r="F5" s="6"/>
      <c r="G5" s="6"/>
      <c r="H5" s="254"/>
      <c r="I5" s="255"/>
    </row>
    <row r="6" spans="2:10" ht="78" customHeight="1" x14ac:dyDescent="0.2">
      <c r="B6" s="5"/>
      <c r="C6" s="7" t="s">
        <v>14</v>
      </c>
      <c r="D6" s="256" t="s">
        <v>109</v>
      </c>
      <c r="E6" s="251"/>
      <c r="F6" s="251"/>
      <c r="G6" s="251"/>
      <c r="H6" s="254"/>
      <c r="I6" s="255"/>
    </row>
    <row r="7" spans="2:10" ht="14.25" customHeight="1" x14ac:dyDescent="0.2">
      <c r="B7" s="5"/>
      <c r="C7" s="7" t="s">
        <v>15</v>
      </c>
      <c r="D7" s="8">
        <v>70846805</v>
      </c>
      <c r="E7" s="9" t="s">
        <v>16</v>
      </c>
      <c r="F7" s="10">
        <f>D7/1423500</f>
        <v>49.769445029855987</v>
      </c>
      <c r="G7" s="6"/>
      <c r="H7" s="6"/>
      <c r="I7" s="11"/>
    </row>
    <row r="8" spans="2:10" ht="14.25" customHeight="1" x14ac:dyDescent="0.25">
      <c r="B8" s="5"/>
      <c r="C8" s="12" t="s">
        <v>17</v>
      </c>
      <c r="D8" s="13">
        <v>45936</v>
      </c>
      <c r="E8" s="14"/>
      <c r="F8" s="14"/>
      <c r="G8" s="14"/>
      <c r="H8" s="14"/>
      <c r="I8" s="11"/>
    </row>
    <row r="9" spans="2:10" ht="18" customHeight="1" x14ac:dyDescent="0.2">
      <c r="B9" s="15"/>
      <c r="C9" s="257" t="s">
        <v>18</v>
      </c>
      <c r="D9" s="258"/>
      <c r="E9" s="258"/>
      <c r="F9" s="258"/>
      <c r="G9" s="258"/>
      <c r="H9" s="259"/>
      <c r="I9" s="16"/>
    </row>
    <row r="10" spans="2:10" ht="27" customHeight="1" x14ac:dyDescent="0.25">
      <c r="B10" s="5"/>
      <c r="C10" s="12" t="s">
        <v>19</v>
      </c>
      <c r="D10" s="17">
        <v>7</v>
      </c>
      <c r="E10" s="7"/>
      <c r="F10" s="18">
        <f>100%-F19</f>
        <v>0</v>
      </c>
      <c r="G10" s="19" t="s">
        <v>20</v>
      </c>
      <c r="H10" s="20" t="s">
        <v>12</v>
      </c>
      <c r="I10" s="11"/>
    </row>
    <row r="11" spans="2:10" ht="25.5" customHeight="1" x14ac:dyDescent="0.25">
      <c r="B11" s="5"/>
      <c r="C11" s="12" t="s">
        <v>21</v>
      </c>
      <c r="D11" s="260" t="s">
        <v>136</v>
      </c>
      <c r="E11" s="259"/>
      <c r="F11" s="21" t="s">
        <v>22</v>
      </c>
      <c r="G11" s="22"/>
      <c r="H11" s="23"/>
      <c r="I11" s="11"/>
    </row>
    <row r="12" spans="2:10" ht="26.25" customHeight="1" x14ac:dyDescent="0.2">
      <c r="B12" s="5"/>
      <c r="C12" s="264" t="s">
        <v>23</v>
      </c>
      <c r="D12" s="261" t="str">
        <f>+D11</f>
        <v>SANABRIA SAS</v>
      </c>
      <c r="E12" s="262"/>
      <c r="F12" s="24">
        <v>1</v>
      </c>
      <c r="G12" s="25" t="s">
        <v>0</v>
      </c>
      <c r="H12" s="7"/>
      <c r="I12" s="11"/>
    </row>
    <row r="13" spans="2:10" ht="26.25" customHeight="1" x14ac:dyDescent="0.2">
      <c r="B13" s="5"/>
      <c r="C13" s="265"/>
      <c r="D13" s="248"/>
      <c r="E13" s="236"/>
      <c r="F13" s="26"/>
      <c r="G13" s="27"/>
      <c r="H13" s="7"/>
      <c r="I13" s="11"/>
    </row>
    <row r="14" spans="2:10" ht="26.25" customHeight="1" x14ac:dyDescent="0.2">
      <c r="B14" s="5"/>
      <c r="C14" s="265"/>
      <c r="D14" s="248"/>
      <c r="E14" s="236"/>
      <c r="F14" s="26"/>
      <c r="G14" s="27"/>
      <c r="H14" s="7"/>
      <c r="I14" s="11"/>
    </row>
    <row r="15" spans="2:10" ht="26.25" customHeight="1" x14ac:dyDescent="0.2">
      <c r="B15" s="5"/>
      <c r="C15" s="265"/>
      <c r="D15" s="248"/>
      <c r="E15" s="236"/>
      <c r="F15" s="26"/>
      <c r="G15" s="27"/>
      <c r="H15" s="7"/>
      <c r="I15" s="11"/>
    </row>
    <row r="16" spans="2:10" ht="26.25" customHeight="1" x14ac:dyDescent="0.2">
      <c r="B16" s="5"/>
      <c r="C16" s="265"/>
      <c r="D16" s="248"/>
      <c r="E16" s="236"/>
      <c r="F16" s="26"/>
      <c r="G16" s="27"/>
      <c r="H16" s="7"/>
      <c r="I16" s="11"/>
    </row>
    <row r="17" spans="1:26" ht="26.25" customHeight="1" x14ac:dyDescent="0.2">
      <c r="B17" s="5"/>
      <c r="C17" s="265"/>
      <c r="D17" s="248"/>
      <c r="E17" s="236"/>
      <c r="F17" s="26"/>
      <c r="G17" s="27"/>
      <c r="H17" s="7"/>
      <c r="I17" s="11"/>
    </row>
    <row r="18" spans="1:26" ht="26.25" customHeight="1" x14ac:dyDescent="0.2">
      <c r="B18" s="5"/>
      <c r="C18" s="265"/>
      <c r="D18" s="266"/>
      <c r="E18" s="267"/>
      <c r="F18" s="28"/>
      <c r="G18" s="29"/>
      <c r="H18" s="7"/>
      <c r="I18" s="11"/>
    </row>
    <row r="19" spans="1:26" ht="40.5" customHeight="1" x14ac:dyDescent="0.2">
      <c r="A19" s="4"/>
      <c r="B19" s="30"/>
      <c r="C19" s="7"/>
      <c r="D19" s="249" t="s">
        <v>24</v>
      </c>
      <c r="E19" s="250"/>
      <c r="F19" s="31">
        <f>SUM(F12:F18)</f>
        <v>1</v>
      </c>
      <c r="G19" s="32" t="s">
        <v>25</v>
      </c>
      <c r="H19" s="33" t="str">
        <f>IF(AND('EVALUACION FINANCIERA'!$B$26="CUMPLE",'EVALUACION FINANCIERA'!$F$25="CUMPLE"),"CUMPLE","NO CUMPLE")</f>
        <v>CUMPLE</v>
      </c>
      <c r="I19" s="3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41.25" customHeight="1" x14ac:dyDescent="0.2">
      <c r="B20" s="5"/>
      <c r="C20" s="14"/>
      <c r="D20" s="249" t="s">
        <v>26</v>
      </c>
      <c r="E20" s="251"/>
      <c r="F20" s="35">
        <f>+'OFERTA ECONOMICA'!H57</f>
        <v>70846805.000000045</v>
      </c>
      <c r="G20" s="36" t="s">
        <v>27</v>
      </c>
      <c r="H20" s="37" t="s">
        <v>6</v>
      </c>
      <c r="I20" s="11"/>
    </row>
    <row r="21" spans="1:26" ht="41.25" customHeight="1" x14ac:dyDescent="0.2">
      <c r="B21" s="5"/>
      <c r="C21" s="14"/>
      <c r="D21" s="249" t="s">
        <v>28</v>
      </c>
      <c r="E21" s="251"/>
      <c r="F21" s="38">
        <f>'OFERTA ECONOMICA'!H35</f>
        <v>2.5499999999999998</v>
      </c>
      <c r="G21" s="39" t="s">
        <v>134</v>
      </c>
      <c r="H21" s="33" t="str">
        <f>IF(F21&gt;2.55,"NO CUMPLE","CUMPLE")</f>
        <v>CUMPLE</v>
      </c>
      <c r="I21" s="11"/>
    </row>
    <row r="22" spans="1:26" ht="41.25" customHeight="1" x14ac:dyDescent="0.2">
      <c r="B22" s="5"/>
      <c r="C22" s="40"/>
      <c r="D22" s="41"/>
      <c r="E22" s="41"/>
      <c r="F22" s="42" t="s">
        <v>5</v>
      </c>
      <c r="G22" s="39" t="s">
        <v>29</v>
      </c>
      <c r="H22" s="43" t="str">
        <f>IF(F22="SI","CUMPLE","NO CUMPLE")</f>
        <v>CUMPLE</v>
      </c>
      <c r="I22" s="11"/>
    </row>
    <row r="23" spans="1:26" ht="41.25" customHeight="1" x14ac:dyDescent="0.2">
      <c r="B23" s="44"/>
      <c r="C23" s="237"/>
      <c r="D23" s="238"/>
      <c r="E23" s="239"/>
      <c r="F23" s="231">
        <v>2</v>
      </c>
      <c r="G23" s="39" t="s">
        <v>133</v>
      </c>
      <c r="H23" s="43" t="str">
        <f>IF(F23=2,"CUMPLE","NO CUMPLE")</f>
        <v>CUMPLE</v>
      </c>
      <c r="I23" s="11"/>
    </row>
    <row r="24" spans="1:26" ht="41.25" customHeight="1" x14ac:dyDescent="0.2">
      <c r="B24" s="44"/>
      <c r="C24" s="240"/>
      <c r="D24" s="241"/>
      <c r="E24" s="242"/>
      <c r="F24" s="45" t="s">
        <v>9</v>
      </c>
      <c r="G24" s="46" t="s">
        <v>137</v>
      </c>
      <c r="H24" s="43" t="s">
        <v>6</v>
      </c>
      <c r="I24" s="11"/>
    </row>
    <row r="25" spans="1:26" ht="33" customHeight="1" x14ac:dyDescent="0.2">
      <c r="B25" s="44"/>
      <c r="C25" s="240"/>
      <c r="D25" s="241"/>
      <c r="E25" s="242"/>
      <c r="F25" s="233" t="s">
        <v>30</v>
      </c>
      <c r="G25" s="234"/>
      <c r="H25" s="47" t="s">
        <v>9</v>
      </c>
      <c r="I25" s="11"/>
    </row>
    <row r="26" spans="1:26" ht="35.25" customHeight="1" x14ac:dyDescent="0.2">
      <c r="B26" s="44"/>
      <c r="C26" s="240"/>
      <c r="D26" s="241"/>
      <c r="E26" s="242"/>
      <c r="F26" s="235" t="s">
        <v>31</v>
      </c>
      <c r="G26" s="236"/>
      <c r="H26" s="232" t="s">
        <v>6</v>
      </c>
      <c r="I26" s="48"/>
    </row>
    <row r="27" spans="1:26" ht="17.25" customHeight="1" x14ac:dyDescent="0.2">
      <c r="B27" s="44"/>
      <c r="C27" s="240"/>
      <c r="D27" s="241"/>
      <c r="E27" s="242"/>
      <c r="F27" s="49"/>
      <c r="G27" s="50"/>
      <c r="H27" s="51"/>
      <c r="I27" s="11"/>
    </row>
    <row r="28" spans="1:26" ht="17.25" customHeight="1" x14ac:dyDescent="0.2">
      <c r="B28" s="44"/>
      <c r="C28" s="240"/>
      <c r="D28" s="241"/>
      <c r="E28" s="242"/>
      <c r="F28" s="52"/>
      <c r="G28" s="14"/>
      <c r="H28" s="53"/>
      <c r="I28" s="11"/>
    </row>
    <row r="29" spans="1:26" ht="17.25" customHeight="1" x14ac:dyDescent="0.2">
      <c r="B29" s="44"/>
      <c r="C29" s="240"/>
      <c r="D29" s="241"/>
      <c r="E29" s="242"/>
      <c r="F29" s="52"/>
      <c r="G29" s="14"/>
      <c r="H29" s="53"/>
      <c r="I29" s="11"/>
    </row>
    <row r="30" spans="1:26" ht="17.25" customHeight="1" x14ac:dyDescent="0.2">
      <c r="B30" s="44"/>
      <c r="C30" s="240"/>
      <c r="D30" s="241"/>
      <c r="E30" s="242"/>
      <c r="F30" s="52"/>
      <c r="G30" s="14"/>
      <c r="H30" s="53"/>
      <c r="I30" s="11"/>
    </row>
    <row r="31" spans="1:26" ht="17.25" customHeight="1" x14ac:dyDescent="0.2">
      <c r="B31" s="44"/>
      <c r="C31" s="240"/>
      <c r="D31" s="241"/>
      <c r="E31" s="242"/>
      <c r="F31" s="52"/>
      <c r="G31" s="14"/>
      <c r="H31" s="53"/>
      <c r="I31" s="11"/>
    </row>
    <row r="32" spans="1:26" ht="17.25" customHeight="1" x14ac:dyDescent="0.2">
      <c r="B32" s="44"/>
      <c r="C32" s="240"/>
      <c r="D32" s="241"/>
      <c r="E32" s="242"/>
      <c r="F32" s="52"/>
      <c r="G32" s="14"/>
      <c r="H32" s="53"/>
      <c r="I32" s="11"/>
    </row>
    <row r="33" spans="1:26" ht="17.25" customHeight="1" x14ac:dyDescent="0.2">
      <c r="B33" s="44"/>
      <c r="C33" s="240"/>
      <c r="D33" s="241"/>
      <c r="E33" s="242"/>
      <c r="F33" s="52"/>
      <c r="G33" s="14"/>
      <c r="H33" s="53"/>
      <c r="I33" s="11"/>
    </row>
    <row r="34" spans="1:26" ht="17.25" customHeight="1" x14ac:dyDescent="0.2">
      <c r="B34" s="44"/>
      <c r="C34" s="240"/>
      <c r="D34" s="241"/>
      <c r="E34" s="242"/>
      <c r="F34" s="52"/>
      <c r="G34" s="14"/>
      <c r="H34" s="53"/>
      <c r="I34" s="11"/>
    </row>
    <row r="35" spans="1:26" ht="17.25" customHeight="1" x14ac:dyDescent="0.2">
      <c r="B35" s="44"/>
      <c r="C35" s="243"/>
      <c r="D35" s="244"/>
      <c r="E35" s="245"/>
      <c r="F35" s="52"/>
      <c r="G35" s="14"/>
      <c r="H35" s="53"/>
      <c r="I35" s="11"/>
    </row>
    <row r="36" spans="1:26" ht="41.25" customHeight="1" x14ac:dyDescent="0.2">
      <c r="B36" s="5"/>
      <c r="C36" s="50"/>
      <c r="D36" s="54"/>
      <c r="E36" s="54"/>
      <c r="F36" s="8"/>
      <c r="G36" s="55"/>
      <c r="H36" s="56"/>
      <c r="I36" s="11"/>
    </row>
    <row r="37" spans="1:26" ht="24" customHeight="1" x14ac:dyDescent="0.25">
      <c r="B37" s="5"/>
      <c r="C37" s="12" t="s">
        <v>32</v>
      </c>
      <c r="D37" s="246" t="s">
        <v>135</v>
      </c>
      <c r="E37" s="247"/>
      <c r="F37" s="57"/>
      <c r="G37" s="57"/>
      <c r="H37" s="58"/>
      <c r="I37" s="11"/>
    </row>
    <row r="38" spans="1:26" ht="14.25" customHeight="1" x14ac:dyDescent="0.2">
      <c r="B38" s="59"/>
      <c r="C38" s="60"/>
      <c r="D38" s="60"/>
      <c r="E38" s="60"/>
      <c r="F38" s="60"/>
      <c r="G38" s="60"/>
      <c r="H38" s="60"/>
      <c r="I38" s="61"/>
    </row>
    <row r="39" spans="1:26" ht="14.25" customHeight="1" x14ac:dyDescent="0.2"/>
    <row r="40" spans="1:26" ht="14.25" customHeight="1" x14ac:dyDescent="0.2"/>
    <row r="41" spans="1:26" ht="180" customHeight="1" x14ac:dyDescent="0.2"/>
    <row r="42" spans="1:26" ht="14.25" customHeight="1" x14ac:dyDescent="0.2">
      <c r="A42" s="62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ht="14.25" customHeight="1" x14ac:dyDescent="0.2">
      <c r="A43" s="62"/>
      <c r="B43" s="62" t="s">
        <v>33</v>
      </c>
      <c r="C43" s="62" t="s">
        <v>34</v>
      </c>
      <c r="D43" s="62" t="s">
        <v>35</v>
      </c>
      <c r="E43" s="62" t="s">
        <v>36</v>
      </c>
      <c r="F43" s="62" t="s">
        <v>37</v>
      </c>
      <c r="G43" s="62" t="s">
        <v>38</v>
      </c>
      <c r="H43" s="62" t="s">
        <v>39</v>
      </c>
      <c r="I43" s="62" t="s">
        <v>28</v>
      </c>
      <c r="J43" s="62" t="s">
        <v>30</v>
      </c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14.25" customHeight="1" x14ac:dyDescent="0.2">
      <c r="A44" s="62"/>
      <c r="B44" s="62">
        <f t="shared" ref="B44:B51" si="0">$D$10</f>
        <v>7</v>
      </c>
      <c r="C44" s="62" t="str">
        <f t="shared" ref="C44:C51" si="1">$D$11</f>
        <v>SANABRIA SAS</v>
      </c>
      <c r="D44" s="62" t="str">
        <f t="shared" ref="D44:D51" si="2">$H$10</f>
        <v>INDIVIDUAL</v>
      </c>
      <c r="E44" s="62">
        <v>0</v>
      </c>
      <c r="F44" s="63">
        <f>$F$10</f>
        <v>0</v>
      </c>
      <c r="G44" s="62" t="str">
        <f t="shared" ref="G44:G51" si="3">$H$19</f>
        <v>CUMPLE</v>
      </c>
      <c r="H44" s="62" t="str">
        <f t="shared" ref="H44:H51" si="4">$H$20</f>
        <v>CUMPLE</v>
      </c>
      <c r="I44" s="62" t="str">
        <f t="shared" ref="I44:I51" si="5">$H$21</f>
        <v>CUMPLE</v>
      </c>
      <c r="J44" s="62" t="str">
        <f t="shared" ref="J44:J51" si="6">$H$25</f>
        <v>NO</v>
      </c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</row>
    <row r="45" spans="1:26" ht="14.25" customHeight="1" x14ac:dyDescent="0.2">
      <c r="A45" s="62"/>
      <c r="B45" s="62">
        <f t="shared" si="0"/>
        <v>7</v>
      </c>
      <c r="C45" s="62" t="str">
        <f t="shared" si="1"/>
        <v>SANABRIA SAS</v>
      </c>
      <c r="D45" s="62" t="str">
        <f t="shared" si="2"/>
        <v>INDIVIDUAL</v>
      </c>
      <c r="E45" s="62" t="str">
        <f t="shared" ref="E45:E51" si="7">D12</f>
        <v>SANABRIA SAS</v>
      </c>
      <c r="F45" s="64">
        <f t="shared" ref="F45:F51" si="8">F12</f>
        <v>1</v>
      </c>
      <c r="G45" s="62" t="str">
        <f t="shared" si="3"/>
        <v>CUMPLE</v>
      </c>
      <c r="H45" s="62" t="str">
        <f t="shared" si="4"/>
        <v>CUMPLE</v>
      </c>
      <c r="I45" s="62" t="str">
        <f t="shared" si="5"/>
        <v>CUMPLE</v>
      </c>
      <c r="J45" s="62" t="str">
        <f t="shared" si="6"/>
        <v>NO</v>
      </c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14.25" customHeight="1" x14ac:dyDescent="0.2">
      <c r="A46" s="62"/>
      <c r="B46" s="62">
        <f t="shared" si="0"/>
        <v>7</v>
      </c>
      <c r="C46" s="62" t="str">
        <f t="shared" si="1"/>
        <v>SANABRIA SAS</v>
      </c>
      <c r="D46" s="62" t="str">
        <f t="shared" si="2"/>
        <v>INDIVIDUAL</v>
      </c>
      <c r="E46" s="62">
        <f t="shared" si="7"/>
        <v>0</v>
      </c>
      <c r="F46" s="64">
        <f t="shared" si="8"/>
        <v>0</v>
      </c>
      <c r="G46" s="62" t="str">
        <f t="shared" si="3"/>
        <v>CUMPLE</v>
      </c>
      <c r="H46" s="62" t="str">
        <f t="shared" si="4"/>
        <v>CUMPLE</v>
      </c>
      <c r="I46" s="62" t="str">
        <f t="shared" si="5"/>
        <v>CUMPLE</v>
      </c>
      <c r="J46" s="62" t="str">
        <f t="shared" si="6"/>
        <v>NO</v>
      </c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 ht="14.25" customHeight="1" x14ac:dyDescent="0.2">
      <c r="A47" s="62"/>
      <c r="B47" s="62">
        <f t="shared" si="0"/>
        <v>7</v>
      </c>
      <c r="C47" s="62" t="str">
        <f t="shared" si="1"/>
        <v>SANABRIA SAS</v>
      </c>
      <c r="D47" s="62" t="str">
        <f t="shared" si="2"/>
        <v>INDIVIDUAL</v>
      </c>
      <c r="E47" s="62">
        <f t="shared" si="7"/>
        <v>0</v>
      </c>
      <c r="F47" s="64">
        <f t="shared" si="8"/>
        <v>0</v>
      </c>
      <c r="G47" s="62" t="str">
        <f t="shared" si="3"/>
        <v>CUMPLE</v>
      </c>
      <c r="H47" s="62" t="str">
        <f t="shared" si="4"/>
        <v>CUMPLE</v>
      </c>
      <c r="I47" s="62" t="str">
        <f t="shared" si="5"/>
        <v>CUMPLE</v>
      </c>
      <c r="J47" s="62" t="str">
        <f t="shared" si="6"/>
        <v>NO</v>
      </c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 ht="14.25" customHeight="1" x14ac:dyDescent="0.2">
      <c r="A48" s="62"/>
      <c r="B48" s="62">
        <f t="shared" si="0"/>
        <v>7</v>
      </c>
      <c r="C48" s="62" t="str">
        <f t="shared" si="1"/>
        <v>SANABRIA SAS</v>
      </c>
      <c r="D48" s="62" t="str">
        <f t="shared" si="2"/>
        <v>INDIVIDUAL</v>
      </c>
      <c r="E48" s="62">
        <f t="shared" si="7"/>
        <v>0</v>
      </c>
      <c r="F48" s="64">
        <f t="shared" si="8"/>
        <v>0</v>
      </c>
      <c r="G48" s="62" t="str">
        <f t="shared" si="3"/>
        <v>CUMPLE</v>
      </c>
      <c r="H48" s="62" t="str">
        <f t="shared" si="4"/>
        <v>CUMPLE</v>
      </c>
      <c r="I48" s="62" t="str">
        <f t="shared" si="5"/>
        <v>CUMPLE</v>
      </c>
      <c r="J48" s="62" t="str">
        <f t="shared" si="6"/>
        <v>NO</v>
      </c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14.25" customHeight="1" x14ac:dyDescent="0.2">
      <c r="A49" s="62"/>
      <c r="B49" s="62">
        <f t="shared" si="0"/>
        <v>7</v>
      </c>
      <c r="C49" s="62" t="str">
        <f t="shared" si="1"/>
        <v>SANABRIA SAS</v>
      </c>
      <c r="D49" s="62" t="str">
        <f t="shared" si="2"/>
        <v>INDIVIDUAL</v>
      </c>
      <c r="E49" s="62">
        <f t="shared" si="7"/>
        <v>0</v>
      </c>
      <c r="F49" s="64">
        <f t="shared" si="8"/>
        <v>0</v>
      </c>
      <c r="G49" s="62" t="str">
        <f t="shared" si="3"/>
        <v>CUMPLE</v>
      </c>
      <c r="H49" s="62" t="str">
        <f t="shared" si="4"/>
        <v>CUMPLE</v>
      </c>
      <c r="I49" s="62" t="str">
        <f t="shared" si="5"/>
        <v>CUMPLE</v>
      </c>
      <c r="J49" s="62" t="str">
        <f t="shared" si="6"/>
        <v>NO</v>
      </c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 ht="14.25" customHeight="1" x14ac:dyDescent="0.2">
      <c r="A50" s="62"/>
      <c r="B50" s="62">
        <f t="shared" si="0"/>
        <v>7</v>
      </c>
      <c r="C50" s="62" t="str">
        <f t="shared" si="1"/>
        <v>SANABRIA SAS</v>
      </c>
      <c r="D50" s="62" t="str">
        <f t="shared" si="2"/>
        <v>INDIVIDUAL</v>
      </c>
      <c r="E50" s="62">
        <f t="shared" si="7"/>
        <v>0</v>
      </c>
      <c r="F50" s="64">
        <f t="shared" si="8"/>
        <v>0</v>
      </c>
      <c r="G50" s="62" t="str">
        <f t="shared" si="3"/>
        <v>CUMPLE</v>
      </c>
      <c r="H50" s="62" t="str">
        <f t="shared" si="4"/>
        <v>CUMPLE</v>
      </c>
      <c r="I50" s="62" t="str">
        <f t="shared" si="5"/>
        <v>CUMPLE</v>
      </c>
      <c r="J50" s="62" t="str">
        <f t="shared" si="6"/>
        <v>NO</v>
      </c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 ht="14.25" customHeight="1" x14ac:dyDescent="0.2">
      <c r="A51" s="62"/>
      <c r="B51" s="62">
        <f t="shared" si="0"/>
        <v>7</v>
      </c>
      <c r="C51" s="62" t="str">
        <f t="shared" si="1"/>
        <v>SANABRIA SAS</v>
      </c>
      <c r="D51" s="62" t="str">
        <f t="shared" si="2"/>
        <v>INDIVIDUAL</v>
      </c>
      <c r="E51" s="62">
        <f t="shared" si="7"/>
        <v>0</v>
      </c>
      <c r="F51" s="64">
        <f t="shared" si="8"/>
        <v>0</v>
      </c>
      <c r="G51" s="62" t="str">
        <f t="shared" si="3"/>
        <v>CUMPLE</v>
      </c>
      <c r="H51" s="62" t="str">
        <f t="shared" si="4"/>
        <v>CUMPLE</v>
      </c>
      <c r="I51" s="62" t="str">
        <f t="shared" si="5"/>
        <v>CUMPLE</v>
      </c>
      <c r="J51" s="62" t="str">
        <f t="shared" si="6"/>
        <v>NO</v>
      </c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 ht="14.25" customHeight="1" x14ac:dyDescent="0.2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14.25" customHeight="1" x14ac:dyDescent="0.2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 ht="14.25" customHeight="1" x14ac:dyDescent="0.2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</row>
    <row r="55" spans="1:26" ht="14.25" customHeight="1" x14ac:dyDescent="0.2"/>
    <row r="56" spans="1:26" ht="14.25" customHeight="1" x14ac:dyDescent="0.2"/>
    <row r="57" spans="1:26" ht="14.25" customHeight="1" x14ac:dyDescent="0.2"/>
    <row r="58" spans="1:26" ht="14.25" customHeight="1" x14ac:dyDescent="0.2"/>
    <row r="59" spans="1:26" ht="14.25" customHeight="1" x14ac:dyDescent="0.2"/>
    <row r="60" spans="1:26" ht="14.25" customHeight="1" x14ac:dyDescent="0.2"/>
    <row r="61" spans="1:26" ht="14.25" customHeight="1" x14ac:dyDescent="0.2"/>
    <row r="62" spans="1:26" ht="14.25" customHeight="1" x14ac:dyDescent="0.2"/>
    <row r="63" spans="1:26" ht="14.25" customHeight="1" x14ac:dyDescent="0.2"/>
    <row r="64" spans="1:26" ht="14.25" customHeight="1" x14ac:dyDescent="0.2"/>
    <row r="65" spans="5:8" ht="14.25" customHeight="1" x14ac:dyDescent="0.2"/>
    <row r="66" spans="5:8" ht="14.25" customHeight="1" x14ac:dyDescent="0.2">
      <c r="E66" s="65"/>
      <c r="F66" s="65"/>
      <c r="G66" s="65"/>
      <c r="H66" s="65"/>
    </row>
    <row r="67" spans="5:8" ht="14.25" customHeight="1" x14ac:dyDescent="0.2"/>
    <row r="68" spans="5:8" ht="14.25" customHeight="1" x14ac:dyDescent="0.2"/>
    <row r="69" spans="5:8" ht="14.25" customHeight="1" x14ac:dyDescent="0.2"/>
    <row r="70" spans="5:8" ht="14.25" customHeight="1" x14ac:dyDescent="0.2"/>
    <row r="71" spans="5:8" ht="14.25" customHeight="1" x14ac:dyDescent="0.2"/>
    <row r="72" spans="5:8" ht="14.25" customHeight="1" x14ac:dyDescent="0.2"/>
    <row r="73" spans="5:8" ht="14.25" customHeight="1" x14ac:dyDescent="0.2"/>
    <row r="74" spans="5:8" ht="14.25" customHeight="1" x14ac:dyDescent="0.2"/>
    <row r="75" spans="5:8" ht="14.25" customHeight="1" x14ac:dyDescent="0.2"/>
    <row r="76" spans="5:8" ht="14.25" customHeight="1" x14ac:dyDescent="0.2"/>
    <row r="77" spans="5:8" ht="14.25" customHeight="1" x14ac:dyDescent="0.2"/>
    <row r="78" spans="5:8" ht="14.25" customHeight="1" x14ac:dyDescent="0.2"/>
    <row r="79" spans="5:8" ht="14.25" customHeight="1" x14ac:dyDescent="0.2"/>
    <row r="80" spans="5:8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</sheetData>
  <mergeCells count="21">
    <mergeCell ref="D12:E12"/>
    <mergeCell ref="D13:E13"/>
    <mergeCell ref="D14:E14"/>
    <mergeCell ref="D15:E15"/>
    <mergeCell ref="C2:E3"/>
    <mergeCell ref="C12:C18"/>
    <mergeCell ref="D18:E18"/>
    <mergeCell ref="H2:I6"/>
    <mergeCell ref="C4:E4"/>
    <mergeCell ref="D6:G6"/>
    <mergeCell ref="C9:H9"/>
    <mergeCell ref="D11:E11"/>
    <mergeCell ref="F25:G25"/>
    <mergeCell ref="F26:G26"/>
    <mergeCell ref="C23:E35"/>
    <mergeCell ref="D37:E37"/>
    <mergeCell ref="D16:E16"/>
    <mergeCell ref="D17:E17"/>
    <mergeCell ref="D19:E19"/>
    <mergeCell ref="D20:E20"/>
    <mergeCell ref="D21:E21"/>
  </mergeCells>
  <conditionalFormatting sqref="H19:H24 H26:H37">
    <cfRule type="cellIs" dxfId="13" priority="1" operator="equal">
      <formula>"CUMPLE"</formula>
    </cfRule>
    <cfRule type="cellIs" dxfId="12" priority="2" operator="equal">
      <formula>"NO CUMPLE"</formula>
    </cfRule>
  </conditionalFormatting>
  <dataValidations count="1">
    <dataValidation type="custom" allowBlank="1" showInputMessage="1" prompt="TIPO DE EMPRESA - &quot;&quot;&quot;&quot;&quot;PORFAVOR DILIGENCIAR SI EL PROPONENTE ES PLURAL O INDIVIDUAL EN LA CELDA H10&quot;&quot;&quot;&quot;&quot;&quot;&quot;&quot;" sqref="D10" xr:uid="{00000000-0002-0000-0100-000000000000}">
      <formula1>0</formula1>
    </dataValidation>
  </dataValidations>
  <pageMargins left="0.7" right="0.7" top="0.75" bottom="0.75" header="0" footer="0"/>
  <pageSetup fitToHeight="0" orientation="landscape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100-000001000000}">
          <x14:formula1>
            <xm:f>DATOS!$G$2:$G$3</xm:f>
          </x14:formula1>
          <xm:sqref>H10</xm:sqref>
        </x14:dataValidation>
        <x14:dataValidation type="list" allowBlank="1" showErrorMessage="1" xr:uid="{00000000-0002-0000-0100-000002000000}">
          <x14:formula1>
            <xm:f>DATOS!$C$2:$C$3</xm:f>
          </x14:formula1>
          <xm:sqref>G11:G18</xm:sqref>
        </x14:dataValidation>
        <x14:dataValidation type="list" allowBlank="1" showErrorMessage="1" xr:uid="{00000000-0002-0000-0100-000003000000}">
          <x14:formula1>
            <xm:f>DATOS!$A$2:$A$3</xm:f>
          </x14:formula1>
          <xm:sqref>H25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showGridLines="0" topLeftCell="A19" zoomScale="60" zoomScaleNormal="60" workbookViewId="0">
      <selection activeCell="F29" sqref="F29"/>
    </sheetView>
  </sheetViews>
  <sheetFormatPr baseColWidth="10" defaultColWidth="12.625" defaultRowHeight="15" customHeight="1" x14ac:dyDescent="0.2"/>
  <cols>
    <col min="1" max="1" width="60.875" customWidth="1"/>
    <col min="2" max="3" width="24.125" customWidth="1"/>
    <col min="4" max="4" width="27.625" customWidth="1"/>
    <col min="5" max="5" width="21" customWidth="1"/>
    <col min="6" max="6" width="23.625" customWidth="1"/>
    <col min="7" max="9" width="21" customWidth="1"/>
    <col min="10" max="10" width="24.875" customWidth="1"/>
    <col min="11" max="11" width="27.625" customWidth="1"/>
    <col min="12" max="13" width="21" customWidth="1"/>
    <col min="14" max="15" width="26.125" customWidth="1"/>
  </cols>
  <sheetData>
    <row r="1" spans="1:26" ht="43.5" customHeight="1" x14ac:dyDescent="0.2">
      <c r="A1" s="278" t="s">
        <v>107</v>
      </c>
      <c r="B1" s="251"/>
      <c r="C1" s="251"/>
      <c r="D1" s="251"/>
      <c r="E1" s="251"/>
      <c r="F1" s="251"/>
      <c r="G1" s="251"/>
      <c r="H1" s="268"/>
      <c r="I1" s="269"/>
      <c r="J1" s="269"/>
      <c r="K1" s="269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44.25" customHeight="1" x14ac:dyDescent="0.2">
      <c r="A2" s="279"/>
      <c r="B2" s="251"/>
      <c r="C2" s="251"/>
      <c r="D2" s="251"/>
      <c r="E2" s="251"/>
      <c r="F2" s="251"/>
      <c r="G2" s="251"/>
      <c r="H2" s="254"/>
      <c r="I2" s="241"/>
      <c r="J2" s="241"/>
      <c r="K2" s="241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</row>
    <row r="3" spans="1:26" ht="36.75" customHeight="1" x14ac:dyDescent="0.2">
      <c r="A3" s="279" t="str">
        <f>'DATOS DE OFERTA'!C5</f>
        <v>CONCURSO DE MERITOS ABIERTO No.</v>
      </c>
      <c r="B3" s="251"/>
      <c r="C3" s="280" t="str">
        <f>'DATOS DE OFERTA'!D5</f>
        <v>CMA-002-2025</v>
      </c>
      <c r="D3" s="251"/>
      <c r="E3" s="251"/>
      <c r="F3" s="251"/>
      <c r="G3" s="251"/>
      <c r="H3" s="254"/>
      <c r="I3" s="241"/>
      <c r="J3" s="241"/>
      <c r="K3" s="241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</row>
    <row r="4" spans="1:26" ht="27" customHeight="1" x14ac:dyDescent="0.2">
      <c r="A4" s="281" t="s">
        <v>14</v>
      </c>
      <c r="B4" s="66"/>
      <c r="C4" s="282" t="str">
        <f>'DATOS DE OFERTA'!D6</f>
        <v>INTERVENTORIA TECNICA - ADMINISTRATIVA Y FINANCIERA PARA CONSTRUCCIÓN DE ACCESOS PEATONALES BARRIO LA CONCEPCIÓN, CABECERA MUNICIPALDEL MUNICIPIO DE LURUACO. ATLÁNTICO</v>
      </c>
      <c r="D4" s="269"/>
      <c r="E4" s="269"/>
      <c r="F4" s="269"/>
      <c r="G4" s="269"/>
      <c r="H4" s="269"/>
      <c r="I4" s="269"/>
      <c r="J4" s="269"/>
      <c r="K4" s="269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</row>
    <row r="5" spans="1:26" ht="27" customHeight="1" x14ac:dyDescent="0.2">
      <c r="A5" s="265"/>
      <c r="B5" s="66"/>
      <c r="C5" s="254"/>
      <c r="D5" s="241"/>
      <c r="E5" s="241"/>
      <c r="F5" s="241"/>
      <c r="G5" s="241"/>
      <c r="H5" s="241"/>
      <c r="I5" s="241"/>
      <c r="J5" s="241"/>
      <c r="K5" s="241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</row>
    <row r="6" spans="1:26" ht="32.25" customHeight="1" x14ac:dyDescent="0.2">
      <c r="A6" s="265"/>
      <c r="B6" s="67"/>
      <c r="C6" s="283"/>
      <c r="D6" s="276"/>
      <c r="E6" s="276"/>
      <c r="F6" s="276"/>
      <c r="G6" s="276"/>
      <c r="H6" s="276"/>
      <c r="I6" s="276"/>
      <c r="J6" s="276"/>
      <c r="K6" s="27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</row>
    <row r="7" spans="1:26" ht="36" customHeight="1" x14ac:dyDescent="0.2">
      <c r="A7" s="14"/>
      <c r="B7" s="68"/>
      <c r="C7" s="284" t="s">
        <v>40</v>
      </c>
      <c r="D7" s="285"/>
      <c r="E7" s="285"/>
      <c r="F7" s="285"/>
      <c r="G7" s="285"/>
      <c r="H7" s="285"/>
      <c r="I7" s="285"/>
      <c r="J7" s="285"/>
      <c r="K7" s="28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53.25" customHeight="1" x14ac:dyDescent="0.2">
      <c r="A8" s="69" t="s">
        <v>41</v>
      </c>
      <c r="B8" s="70" t="s">
        <v>42</v>
      </c>
      <c r="C8" s="70" t="str">
        <f>IF(COUNTIFS(B9,"&gt;=10%",C9,"MIPYME")+COUNTIFS(B10,"&gt;=10%",C10,"MIPYME")+COUNTIFS(B11,"&gt;=10%",C11,"MIPYME")+COUNTIFS(B12,"&gt;=10%",C12,"MIPYME")+COUNTIFS(B13,"&gt;=10%",C13,"MIPYME")+COUNTIFS(B14,"&gt;=10%",C14,"MIPYME")+COUNTIFS(B15,"&gt;=10%",C15,"MIPYME")&gt;=1,"MIPYME","OTROS")</f>
        <v>MIPYME</v>
      </c>
      <c r="D8" s="71" t="s">
        <v>43</v>
      </c>
      <c r="E8" s="71" t="s">
        <v>44</v>
      </c>
      <c r="F8" s="71" t="s">
        <v>45</v>
      </c>
      <c r="G8" s="71" t="s">
        <v>46</v>
      </c>
      <c r="H8" s="71" t="s">
        <v>47</v>
      </c>
      <c r="I8" s="71" t="s">
        <v>48</v>
      </c>
      <c r="J8" s="71" t="s">
        <v>49</v>
      </c>
      <c r="K8" s="72" t="s">
        <v>50</v>
      </c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59.25" customHeight="1" x14ac:dyDescent="0.2">
      <c r="A9" s="73" t="str">
        <f>'DATOS DE OFERTA'!D11</f>
        <v>SANABRIA SAS</v>
      </c>
      <c r="B9" s="74">
        <f>'DATOS DE OFERTA'!F10</f>
        <v>0</v>
      </c>
      <c r="C9" s="75">
        <f>'DATOS DE OFERTA'!G11</f>
        <v>0</v>
      </c>
      <c r="D9" s="76"/>
      <c r="E9" s="76"/>
      <c r="F9" s="76"/>
      <c r="G9" s="77"/>
      <c r="H9" s="77"/>
      <c r="I9" s="77"/>
      <c r="J9" s="77"/>
      <c r="K9" s="78" t="str">
        <f t="shared" ref="K9:K16" si="0">IFERROR(D9/F9,"INDETERMINADO")</f>
        <v>INDETERMINADO</v>
      </c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59.25" customHeight="1" x14ac:dyDescent="0.2">
      <c r="A10" s="79" t="str">
        <f>'DATOS DE OFERTA'!D12</f>
        <v>SANABRIA SAS</v>
      </c>
      <c r="B10" s="80">
        <f>'DATOS DE OFERTA'!F12</f>
        <v>1</v>
      </c>
      <c r="C10" s="81" t="str">
        <f>'DATOS DE OFERTA'!G12</f>
        <v>MIPYME</v>
      </c>
      <c r="D10" s="82">
        <v>1346584051</v>
      </c>
      <c r="E10" s="82">
        <v>1440319685</v>
      </c>
      <c r="F10" s="82">
        <v>359816997</v>
      </c>
      <c r="G10" s="83">
        <v>359816997</v>
      </c>
      <c r="H10" s="83">
        <v>1080502688</v>
      </c>
      <c r="I10" s="84">
        <v>504516920</v>
      </c>
      <c r="J10" s="84">
        <v>0</v>
      </c>
      <c r="K10" s="78">
        <f t="shared" si="0"/>
        <v>3.7424136775839969</v>
      </c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59.25" customHeight="1" x14ac:dyDescent="0.2">
      <c r="A11" s="79">
        <f>'DATOS DE OFERTA'!D13</f>
        <v>0</v>
      </c>
      <c r="B11" s="80">
        <f>'DATOS DE OFERTA'!F13</f>
        <v>0</v>
      </c>
      <c r="C11" s="81">
        <f>'DATOS DE OFERTA'!G13</f>
        <v>0</v>
      </c>
      <c r="D11" s="85"/>
      <c r="E11" s="85"/>
      <c r="F11" s="85"/>
      <c r="G11" s="84"/>
      <c r="H11" s="84"/>
      <c r="I11" s="84"/>
      <c r="J11" s="84"/>
      <c r="K11" s="78" t="str">
        <f t="shared" si="0"/>
        <v>INDETERMINADO</v>
      </c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ht="59.25" customHeight="1" x14ac:dyDescent="0.2">
      <c r="A12" s="79">
        <f>'DATOS DE OFERTA'!D14</f>
        <v>0</v>
      </c>
      <c r="B12" s="80">
        <f>'DATOS DE OFERTA'!F14</f>
        <v>0</v>
      </c>
      <c r="C12" s="81">
        <f>'DATOS DE OFERTA'!G14</f>
        <v>0</v>
      </c>
      <c r="D12" s="85"/>
      <c r="E12" s="85"/>
      <c r="F12" s="85"/>
      <c r="G12" s="84"/>
      <c r="H12" s="84"/>
      <c r="I12" s="84"/>
      <c r="J12" s="84"/>
      <c r="K12" s="78" t="str">
        <f t="shared" si="0"/>
        <v>INDETERMINADO</v>
      </c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ht="59.25" customHeight="1" x14ac:dyDescent="0.2">
      <c r="A13" s="79">
        <f>'DATOS DE OFERTA'!D15</f>
        <v>0</v>
      </c>
      <c r="B13" s="80">
        <f>'DATOS DE OFERTA'!F15</f>
        <v>0</v>
      </c>
      <c r="C13" s="81">
        <f>'DATOS DE OFERTA'!G15</f>
        <v>0</v>
      </c>
      <c r="D13" s="85"/>
      <c r="E13" s="85"/>
      <c r="F13" s="85"/>
      <c r="G13" s="84"/>
      <c r="H13" s="84"/>
      <c r="I13" s="84"/>
      <c r="J13" s="84"/>
      <c r="K13" s="78" t="str">
        <f t="shared" si="0"/>
        <v>INDETERMINADO</v>
      </c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26" ht="59.25" customHeight="1" x14ac:dyDescent="0.2">
      <c r="A14" s="79">
        <f>'DATOS DE OFERTA'!D16</f>
        <v>0</v>
      </c>
      <c r="B14" s="80">
        <f>'DATOS DE OFERTA'!F16</f>
        <v>0</v>
      </c>
      <c r="C14" s="81">
        <f>'DATOS DE OFERTA'!G16</f>
        <v>0</v>
      </c>
      <c r="D14" s="85"/>
      <c r="E14" s="85"/>
      <c r="F14" s="85"/>
      <c r="G14" s="84"/>
      <c r="H14" s="84"/>
      <c r="I14" s="84"/>
      <c r="J14" s="84"/>
      <c r="K14" s="78" t="str">
        <f t="shared" si="0"/>
        <v>INDETERMINADO</v>
      </c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</row>
    <row r="15" spans="1:26" ht="59.25" customHeight="1" x14ac:dyDescent="0.2">
      <c r="A15" s="79">
        <f>'DATOS DE OFERTA'!D17</f>
        <v>0</v>
      </c>
      <c r="B15" s="80">
        <f>'DATOS DE OFERTA'!F17</f>
        <v>0</v>
      </c>
      <c r="C15" s="81">
        <f>'DATOS DE OFERTA'!G17</f>
        <v>0</v>
      </c>
      <c r="D15" s="85"/>
      <c r="E15" s="85"/>
      <c r="F15" s="85"/>
      <c r="G15" s="84"/>
      <c r="H15" s="84"/>
      <c r="I15" s="84"/>
      <c r="J15" s="84"/>
      <c r="K15" s="78" t="str">
        <f t="shared" si="0"/>
        <v>INDETERMINADO</v>
      </c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</row>
    <row r="16" spans="1:26" ht="59.25" customHeight="1" x14ac:dyDescent="0.2">
      <c r="A16" s="79">
        <f>'DATOS DE OFERTA'!D18</f>
        <v>0</v>
      </c>
      <c r="B16" s="80">
        <f>'DATOS DE OFERTA'!F18</f>
        <v>0</v>
      </c>
      <c r="C16" s="81">
        <f>'DATOS DE OFERTA'!G18</f>
        <v>0</v>
      </c>
      <c r="D16" s="85"/>
      <c r="E16" s="85"/>
      <c r="F16" s="85"/>
      <c r="G16" s="84"/>
      <c r="H16" s="84"/>
      <c r="I16" s="84"/>
      <c r="J16" s="84"/>
      <c r="K16" s="78" t="str">
        <f t="shared" si="0"/>
        <v>INDETERMINADO</v>
      </c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</row>
    <row r="17" spans="1:26" ht="59.25" customHeight="1" x14ac:dyDescent="0.2">
      <c r="A17" s="86" t="s">
        <v>51</v>
      </c>
      <c r="B17" s="87"/>
      <c r="C17" s="87"/>
      <c r="D17" s="88">
        <f t="shared" ref="D17:J17" si="1">SUM(D9:D16)</f>
        <v>1346584051</v>
      </c>
      <c r="E17" s="88">
        <f t="shared" si="1"/>
        <v>1440319685</v>
      </c>
      <c r="F17" s="88">
        <f t="shared" si="1"/>
        <v>359816997</v>
      </c>
      <c r="G17" s="88">
        <f t="shared" si="1"/>
        <v>359816997</v>
      </c>
      <c r="H17" s="88">
        <f t="shared" si="1"/>
        <v>1080502688</v>
      </c>
      <c r="I17" s="88">
        <f t="shared" si="1"/>
        <v>504516920</v>
      </c>
      <c r="J17" s="88">
        <f t="shared" si="1"/>
        <v>0</v>
      </c>
      <c r="K17" s="89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</row>
    <row r="18" spans="1:26" ht="21.75" customHeight="1" x14ac:dyDescent="0.2">
      <c r="A18" s="90"/>
      <c r="B18" s="90"/>
      <c r="C18" s="90"/>
      <c r="D18" s="91"/>
      <c r="E18" s="91"/>
      <c r="F18" s="91"/>
      <c r="G18" s="91"/>
      <c r="H18" s="91"/>
      <c r="I18" s="91"/>
      <c r="J18" s="91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</row>
    <row r="19" spans="1:26" ht="81" customHeight="1" x14ac:dyDescent="0.2">
      <c r="A19" s="92" t="s">
        <v>52</v>
      </c>
      <c r="B19" s="93"/>
      <c r="C19" s="94" t="s">
        <v>53</v>
      </c>
      <c r="D19" s="94" t="s">
        <v>54</v>
      </c>
      <c r="E19" s="95" t="s">
        <v>55</v>
      </c>
      <c r="F19" s="270" t="s">
        <v>56</v>
      </c>
      <c r="G19" s="258"/>
      <c r="H19" s="258"/>
      <c r="I19" s="258"/>
      <c r="J19" s="258"/>
      <c r="K19" s="259"/>
      <c r="L19" s="96"/>
      <c r="M19" s="90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</row>
    <row r="20" spans="1:26" ht="71.25" customHeight="1" x14ac:dyDescent="0.2">
      <c r="A20" s="97" t="s">
        <v>57</v>
      </c>
      <c r="B20" s="98">
        <f>IFERROR(D17/F17,"INDETERMINADO")</f>
        <v>3.7424136775839969</v>
      </c>
      <c r="C20" s="99">
        <v>1.1000000000000001</v>
      </c>
      <c r="D20" s="99">
        <v>1.2</v>
      </c>
      <c r="E20" s="100" t="str">
        <f>IF($C$8="MIPYME",       IF($B$20&gt;=C20,"CUMPLE","NO CUMPLE"),     IF($B$20&gt;=D20,"CUMPLE","NO CUMPLE"))</f>
        <v>CUMPLE</v>
      </c>
      <c r="F20" s="271" t="s">
        <v>58</v>
      </c>
      <c r="G20" s="274"/>
      <c r="H20" s="241"/>
      <c r="I20" s="241"/>
      <c r="J20" s="241"/>
      <c r="K20" s="255"/>
      <c r="L20" s="101"/>
      <c r="M20" s="101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</row>
    <row r="21" spans="1:26" ht="71.25" customHeight="1" x14ac:dyDescent="0.2">
      <c r="A21" s="102" t="s">
        <v>59</v>
      </c>
      <c r="B21" s="103">
        <f>IFERROR(G17/E17,"INDETERMINADO")</f>
        <v>0.2498174542410701</v>
      </c>
      <c r="C21" s="104">
        <v>0.65</v>
      </c>
      <c r="D21" s="104">
        <v>0.65</v>
      </c>
      <c r="E21" s="105" t="str">
        <f>IF($C$8="MIPYME",       IF(OR($B$21="INDETERMINADO",$B$21&lt;=C21),"CUMPLE","NO CUMPLE"),     IF(OR($B$21="INDETERMINADO",($B$21&lt;=D21)),"CUMPLE","NO CUMPLE"))</f>
        <v>CUMPLE</v>
      </c>
      <c r="F21" s="272"/>
      <c r="G21" s="272"/>
      <c r="H21" s="241"/>
      <c r="I21" s="241"/>
      <c r="J21" s="241"/>
      <c r="K21" s="255"/>
      <c r="L21" s="101"/>
      <c r="M21" s="10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ht="71.25" customHeight="1" x14ac:dyDescent="0.2">
      <c r="A22" s="102" t="s">
        <v>60</v>
      </c>
      <c r="B22" s="103" t="str">
        <f>IFERROR(I17/J17,"INDETERMINADO")</f>
        <v>INDETERMINADO</v>
      </c>
      <c r="C22" s="104">
        <v>1.5</v>
      </c>
      <c r="D22" s="104">
        <v>1.5</v>
      </c>
      <c r="E22" s="105" t="str">
        <f>IF($C$8="MIPYME",       IF($B$22&gt;=C22,"CUMPLE","NO CUMPLE"),     IF($B$22&gt;=D22,"CUMPLE","NO CUMPLE"))</f>
        <v>CUMPLE</v>
      </c>
      <c r="F22" s="272"/>
      <c r="G22" s="272"/>
      <c r="H22" s="241"/>
      <c r="I22" s="241"/>
      <c r="J22" s="241"/>
      <c r="K22" s="255"/>
      <c r="L22" s="101"/>
      <c r="M22" s="101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71.25" customHeight="1" x14ac:dyDescent="0.2">
      <c r="A23" s="102" t="s">
        <v>61</v>
      </c>
      <c r="B23" s="103">
        <f>IFERROR(I17/H17,"INDETERMINADO")</f>
        <v>0.4669279638108591</v>
      </c>
      <c r="C23" s="104">
        <v>0.02</v>
      </c>
      <c r="D23" s="104">
        <v>0.03</v>
      </c>
      <c r="E23" s="105" t="str">
        <f>IF($C$8="MIPYME",       IF($B$23&gt;=C23,"CUMPLE","NO CUMPLE"),     IF($B$23&gt;=D23,"CUMPLE","NO CUMPLE"))</f>
        <v>CUMPLE</v>
      </c>
      <c r="F23" s="272"/>
      <c r="G23" s="272"/>
      <c r="H23" s="241"/>
      <c r="I23" s="241"/>
      <c r="J23" s="241"/>
      <c r="K23" s="255"/>
      <c r="L23" s="101"/>
      <c r="M23" s="10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ht="71.25" customHeight="1" x14ac:dyDescent="0.2">
      <c r="A24" s="102" t="s">
        <v>62</v>
      </c>
      <c r="B24" s="103">
        <f>IFERROR(I17/E17,"INDETERMINADO")</f>
        <v>0.35028120857766376</v>
      </c>
      <c r="C24" s="104">
        <v>0.01</v>
      </c>
      <c r="D24" s="104">
        <v>0.02</v>
      </c>
      <c r="E24" s="105" t="str">
        <f>IF($C$8="MIPYME",       IF($B$24&gt;=C24,"CUMPLE","NO CUMPLE"),     IF($B$24&gt;=D24,"CUMPLE","NO CUMPLE"))</f>
        <v>CUMPLE</v>
      </c>
      <c r="F24" s="273"/>
      <c r="G24" s="272"/>
      <c r="H24" s="241"/>
      <c r="I24" s="241"/>
      <c r="J24" s="241"/>
      <c r="K24" s="255"/>
      <c r="L24" s="101"/>
      <c r="M24" s="101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71.25" customHeight="1" x14ac:dyDescent="0.2">
      <c r="A25" s="106" t="s">
        <v>63</v>
      </c>
      <c r="B25" s="88">
        <f>D17-F17</f>
        <v>986767054</v>
      </c>
      <c r="C25" s="107">
        <v>17711701</v>
      </c>
      <c r="D25" s="107">
        <v>17711701</v>
      </c>
      <c r="E25" s="108" t="str">
        <f>IF($C$8="MIPYME",       IF($B$25&gt;=C25,"CUMPLE","NO CUMPLE"),     IF($B$25&gt;=D25,"CUMPLE","NO CUMPLE"))</f>
        <v>CUMPLE</v>
      </c>
      <c r="F25" s="109" t="s">
        <v>6</v>
      </c>
      <c r="G25" s="275"/>
      <c r="H25" s="276"/>
      <c r="I25" s="276"/>
      <c r="J25" s="276"/>
      <c r="K25" s="277"/>
      <c r="L25" s="101"/>
      <c r="M25" s="10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33" customHeight="1" x14ac:dyDescent="0.25">
      <c r="A26" s="110" t="s">
        <v>64</v>
      </c>
      <c r="B26" s="111" t="s">
        <v>6</v>
      </c>
      <c r="C26" s="112"/>
      <c r="D26" s="112"/>
      <c r="E26" s="66"/>
      <c r="F26" s="66"/>
      <c r="G26" s="66"/>
      <c r="H26" s="113"/>
      <c r="I26" s="113"/>
      <c r="J26" s="113"/>
      <c r="K26" s="113"/>
      <c r="L26" s="113"/>
      <c r="M26" s="113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35.25" customHeight="1" x14ac:dyDescent="0.2">
      <c r="A27" s="66"/>
      <c r="B27" s="66"/>
      <c r="C27" s="66"/>
      <c r="D27" s="114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35.25" customHeight="1" x14ac:dyDescent="0.2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63" customHeight="1" x14ac:dyDescent="0.25">
      <c r="A29" s="12" t="s">
        <v>32</v>
      </c>
      <c r="B29" s="246" t="str">
        <f>'DATOS DE OFERTA'!D37</f>
        <v>ALVARO JOSE CANTILLO</v>
      </c>
      <c r="C29" s="247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5.75" customHeight="1" x14ac:dyDescent="0.2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5.75" customHeight="1" x14ac:dyDescent="0.2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5.75" customHeight="1" x14ac:dyDescent="0.2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5.75" customHeight="1" x14ac:dyDescent="0.2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5.75" customHeight="1" x14ac:dyDescent="0.2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5.75" customHeight="1" x14ac:dyDescent="0.2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5.75" customHeight="1" x14ac:dyDescent="0.2">
      <c r="A36" s="66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5.75" customHeight="1" x14ac:dyDescent="0.2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5.75" customHeight="1" x14ac:dyDescent="0.2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5.75" customHeight="1" x14ac:dyDescent="0.2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ht="15.75" customHeight="1" x14ac:dyDescent="0.2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</row>
    <row r="41" spans="1:26" ht="15.75" customHeight="1" x14ac:dyDescent="0.2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</row>
    <row r="42" spans="1:26" ht="15.75" customHeight="1" x14ac:dyDescent="0.2">
      <c r="A42" s="6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</row>
    <row r="43" spans="1:26" ht="15.75" customHeight="1" x14ac:dyDescent="0.2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</row>
    <row r="44" spans="1:26" ht="15.75" customHeight="1" x14ac:dyDescent="0.2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</row>
    <row r="45" spans="1:26" ht="15.75" customHeight="1" x14ac:dyDescent="0.2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</row>
    <row r="46" spans="1:26" ht="15.75" customHeight="1" x14ac:dyDescent="0.2">
      <c r="A46" s="6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</row>
    <row r="47" spans="1:26" ht="15.75" customHeight="1" x14ac:dyDescent="0.2">
      <c r="A47" s="66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</row>
    <row r="48" spans="1:26" ht="15.75" customHeight="1" x14ac:dyDescent="0.2">
      <c r="A48" s="66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</row>
    <row r="49" spans="1:26" ht="15.75" customHeight="1" x14ac:dyDescent="0.2">
      <c r="A49" s="66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</row>
    <row r="50" spans="1:26" ht="15.75" customHeight="1" x14ac:dyDescent="0.2">
      <c r="A50" s="66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</row>
    <row r="51" spans="1:26" ht="15.75" customHeight="1" x14ac:dyDescent="0.2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</row>
    <row r="52" spans="1:26" ht="15.75" customHeight="1" x14ac:dyDescent="0.2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</row>
    <row r="53" spans="1:26" ht="15.75" customHeight="1" x14ac:dyDescent="0.2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</row>
    <row r="54" spans="1:26" ht="15.75" customHeight="1" x14ac:dyDescent="0.2">
      <c r="A54" s="66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</row>
    <row r="55" spans="1:26" ht="15.75" customHeight="1" x14ac:dyDescent="0.2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</row>
    <row r="56" spans="1:26" ht="15.75" customHeight="1" x14ac:dyDescent="0.2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</row>
    <row r="57" spans="1:26" ht="15.75" customHeight="1" x14ac:dyDescent="0.2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1:26" ht="15.75" customHeight="1" x14ac:dyDescent="0.2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</row>
    <row r="59" spans="1:26" ht="15.75" customHeight="1" x14ac:dyDescent="0.2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ht="15.75" customHeight="1" x14ac:dyDescent="0.2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ht="15.75" customHeight="1" x14ac:dyDescent="0.2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</row>
    <row r="62" spans="1:26" ht="15.75" customHeight="1" x14ac:dyDescent="0.2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</row>
    <row r="63" spans="1:26" ht="15.75" customHeight="1" x14ac:dyDescent="0.2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</row>
    <row r="64" spans="1:26" ht="15.75" customHeight="1" x14ac:dyDescent="0.2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</row>
    <row r="65" spans="1:26" ht="15.75" customHeight="1" x14ac:dyDescent="0.2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</row>
    <row r="66" spans="1:26" ht="15.75" customHeight="1" x14ac:dyDescent="0.2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</row>
    <row r="67" spans="1:26" ht="15.75" customHeight="1" x14ac:dyDescent="0.2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</row>
    <row r="68" spans="1:26" ht="15.75" customHeight="1" x14ac:dyDescent="0.2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</row>
    <row r="69" spans="1:26" ht="15.75" customHeight="1" x14ac:dyDescent="0.2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</row>
    <row r="70" spans="1:26" ht="15.75" customHeight="1" x14ac:dyDescent="0.2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</row>
    <row r="71" spans="1:26" ht="15.75" customHeight="1" x14ac:dyDescent="0.2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6" ht="15.75" customHeight="1" x14ac:dyDescent="0.2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</row>
    <row r="73" spans="1:26" ht="15.75" customHeight="1" x14ac:dyDescent="0.2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</row>
    <row r="74" spans="1:26" ht="15.75" customHeight="1" x14ac:dyDescent="0.2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</row>
    <row r="75" spans="1:26" ht="15.75" customHeight="1" x14ac:dyDescent="0.2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</row>
    <row r="76" spans="1:26" ht="15.75" customHeight="1" x14ac:dyDescent="0.2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</row>
    <row r="77" spans="1:26" ht="15.75" customHeight="1" x14ac:dyDescent="0.2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</row>
    <row r="78" spans="1:26" ht="15.75" customHeight="1" x14ac:dyDescent="0.2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</row>
    <row r="79" spans="1:26" ht="15.75" customHeight="1" x14ac:dyDescent="0.2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</row>
    <row r="80" spans="1:26" ht="15.75" customHeight="1" x14ac:dyDescent="0.2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</row>
    <row r="81" spans="1:26" ht="15.75" customHeight="1" x14ac:dyDescent="0.2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</row>
    <row r="82" spans="1:26" ht="15.75" customHeight="1" x14ac:dyDescent="0.2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</row>
    <row r="83" spans="1:26" ht="15.75" customHeight="1" x14ac:dyDescent="0.2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</row>
    <row r="84" spans="1:26" ht="15.75" customHeight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</row>
    <row r="85" spans="1:26" ht="15.75" customHeight="1" x14ac:dyDescent="0.2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</row>
    <row r="86" spans="1:26" ht="15.75" customHeight="1" x14ac:dyDescent="0.2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</row>
    <row r="87" spans="1:26" ht="15.75" customHeight="1" x14ac:dyDescent="0.2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</row>
    <row r="88" spans="1:26" ht="15.75" customHeight="1" x14ac:dyDescent="0.2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</row>
    <row r="89" spans="1:26" ht="15.75" customHeight="1" x14ac:dyDescent="0.2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</row>
    <row r="90" spans="1:26" ht="15.75" customHeight="1" x14ac:dyDescent="0.2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</row>
    <row r="91" spans="1:26" ht="15.75" customHeight="1" x14ac:dyDescent="0.2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</row>
    <row r="92" spans="1:26" ht="15.75" customHeight="1" x14ac:dyDescent="0.2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</row>
    <row r="93" spans="1:26" ht="15.75" customHeight="1" x14ac:dyDescent="0.2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</row>
    <row r="94" spans="1:26" ht="15.75" customHeight="1" x14ac:dyDescent="0.2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</row>
    <row r="95" spans="1:26" ht="15.75" customHeight="1" x14ac:dyDescent="0.2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</row>
    <row r="96" spans="1:26" ht="15.75" customHeight="1" x14ac:dyDescent="0.2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</row>
    <row r="97" spans="1:26" ht="15.75" customHeight="1" x14ac:dyDescent="0.2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</row>
    <row r="98" spans="1:26" ht="15.75" customHeight="1" x14ac:dyDescent="0.2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</row>
    <row r="99" spans="1:26" ht="15.75" customHeight="1" x14ac:dyDescent="0.2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</row>
    <row r="100" spans="1:26" ht="15.75" customHeight="1" x14ac:dyDescent="0.2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</row>
    <row r="101" spans="1:26" ht="15.75" customHeight="1" x14ac:dyDescent="0.2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</row>
    <row r="102" spans="1:26" ht="15.75" customHeight="1" x14ac:dyDescent="0.2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</row>
    <row r="103" spans="1:26" ht="15.75" customHeight="1" x14ac:dyDescent="0.2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</row>
    <row r="104" spans="1:26" ht="15.75" customHeight="1" x14ac:dyDescent="0.2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</row>
    <row r="105" spans="1:26" ht="15.75" customHeight="1" x14ac:dyDescent="0.2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</row>
    <row r="106" spans="1:26" ht="15.75" customHeight="1" x14ac:dyDescent="0.2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</row>
    <row r="107" spans="1:26" ht="15.75" customHeight="1" x14ac:dyDescent="0.2">
      <c r="A107" s="66"/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</row>
    <row r="108" spans="1:26" ht="15.75" customHeight="1" x14ac:dyDescent="0.2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</row>
    <row r="109" spans="1:26" ht="15.75" customHeight="1" x14ac:dyDescent="0.2">
      <c r="A109" s="66"/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</row>
    <row r="110" spans="1:26" ht="15.75" customHeight="1" x14ac:dyDescent="0.2">
      <c r="A110" s="66"/>
      <c r="B110" s="6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</row>
    <row r="111" spans="1:26" ht="15.75" customHeight="1" x14ac:dyDescent="0.2">
      <c r="A111" s="66"/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</row>
    <row r="112" spans="1:26" ht="15.75" customHeight="1" x14ac:dyDescent="0.2">
      <c r="A112" s="66"/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</row>
    <row r="113" spans="1:26" ht="15.75" customHeight="1" x14ac:dyDescent="0.2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</row>
    <row r="114" spans="1:26" ht="15.75" customHeight="1" x14ac:dyDescent="0.2">
      <c r="A114" s="66"/>
      <c r="B114" s="66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</row>
    <row r="115" spans="1:26" ht="15.75" customHeight="1" x14ac:dyDescent="0.2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</row>
    <row r="116" spans="1:26" ht="15.75" customHeight="1" x14ac:dyDescent="0.2">
      <c r="A116" s="66"/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</row>
    <row r="117" spans="1:26" ht="15.75" customHeight="1" x14ac:dyDescent="0.2">
      <c r="A117" s="66"/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</row>
    <row r="118" spans="1:26" ht="15.75" customHeight="1" x14ac:dyDescent="0.2">
      <c r="A118" s="66"/>
      <c r="B118" s="66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</row>
    <row r="119" spans="1:26" ht="15.75" customHeight="1" x14ac:dyDescent="0.2">
      <c r="A119" s="66"/>
      <c r="B119" s="66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</row>
    <row r="120" spans="1:26" ht="15.75" customHeight="1" x14ac:dyDescent="0.2">
      <c r="A120" s="66"/>
      <c r="B120" s="66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</row>
    <row r="121" spans="1:26" ht="15.75" customHeight="1" x14ac:dyDescent="0.2">
      <c r="A121" s="66"/>
      <c r="B121" s="66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</row>
    <row r="122" spans="1:26" ht="15.75" customHeight="1" x14ac:dyDescent="0.2">
      <c r="A122" s="66"/>
      <c r="B122" s="66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</row>
    <row r="123" spans="1:26" ht="15.75" customHeight="1" x14ac:dyDescent="0.2">
      <c r="A123" s="66"/>
      <c r="B123" s="66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</row>
    <row r="124" spans="1:26" ht="15.75" customHeight="1" x14ac:dyDescent="0.2">
      <c r="A124" s="66"/>
      <c r="B124" s="66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</row>
    <row r="125" spans="1:26" ht="15.75" customHeight="1" x14ac:dyDescent="0.2">
      <c r="A125" s="66"/>
      <c r="B125" s="66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</row>
    <row r="126" spans="1:26" ht="15.75" customHeight="1" x14ac:dyDescent="0.2">
      <c r="A126" s="66"/>
      <c r="B126" s="66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</row>
    <row r="127" spans="1:26" ht="15.75" customHeight="1" x14ac:dyDescent="0.2">
      <c r="A127" s="66"/>
      <c r="B127" s="6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</row>
    <row r="128" spans="1:26" ht="15.75" customHeight="1" x14ac:dyDescent="0.2">
      <c r="A128" s="66"/>
      <c r="B128" s="6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</row>
    <row r="129" spans="1:26" ht="15.75" customHeight="1" x14ac:dyDescent="0.2">
      <c r="A129" s="66"/>
      <c r="B129" s="6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</row>
    <row r="130" spans="1:26" ht="15.75" customHeight="1" x14ac:dyDescent="0.2">
      <c r="A130" s="66"/>
      <c r="B130" s="6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</row>
    <row r="131" spans="1:26" ht="15.75" customHeight="1" x14ac:dyDescent="0.2">
      <c r="A131" s="66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</row>
    <row r="132" spans="1:26" ht="15.75" customHeight="1" x14ac:dyDescent="0.2">
      <c r="A132" s="66"/>
      <c r="B132" s="6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</row>
    <row r="133" spans="1:26" ht="15.75" customHeight="1" x14ac:dyDescent="0.2">
      <c r="A133" s="66"/>
      <c r="B133" s="6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</row>
    <row r="134" spans="1:26" ht="15.75" customHeight="1" x14ac:dyDescent="0.2">
      <c r="A134" s="66"/>
      <c r="B134" s="6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</row>
    <row r="135" spans="1:26" ht="15.75" customHeight="1" x14ac:dyDescent="0.2">
      <c r="A135" s="66"/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</row>
    <row r="136" spans="1:26" ht="15.75" customHeight="1" x14ac:dyDescent="0.2">
      <c r="A136" s="66"/>
      <c r="B136" s="66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</row>
    <row r="137" spans="1:26" ht="15.75" customHeight="1" x14ac:dyDescent="0.2">
      <c r="A137" s="66"/>
      <c r="B137" s="66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</row>
    <row r="138" spans="1:26" ht="15.75" customHeight="1" x14ac:dyDescent="0.2">
      <c r="A138" s="66"/>
      <c r="B138" s="66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</row>
    <row r="139" spans="1:26" ht="15.75" customHeight="1" x14ac:dyDescent="0.2">
      <c r="A139" s="66"/>
      <c r="B139" s="66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</row>
    <row r="140" spans="1:26" ht="15.75" customHeight="1" x14ac:dyDescent="0.2">
      <c r="A140" s="66"/>
      <c r="B140" s="66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</row>
    <row r="141" spans="1:26" ht="15.75" customHeight="1" x14ac:dyDescent="0.2">
      <c r="A141" s="66"/>
      <c r="B141" s="66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</row>
    <row r="142" spans="1:26" ht="15.75" customHeight="1" x14ac:dyDescent="0.2">
      <c r="A142" s="66"/>
      <c r="B142" s="66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</row>
    <row r="143" spans="1:26" ht="15.75" customHeight="1" x14ac:dyDescent="0.2">
      <c r="A143" s="66"/>
      <c r="B143" s="66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</row>
    <row r="144" spans="1:26" ht="15.75" customHeight="1" x14ac:dyDescent="0.2">
      <c r="A144" s="66"/>
      <c r="B144" s="66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</row>
    <row r="145" spans="1:26" ht="15.75" customHeight="1" x14ac:dyDescent="0.2">
      <c r="A145" s="66"/>
      <c r="B145" s="66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</row>
    <row r="146" spans="1:26" ht="15.75" customHeight="1" x14ac:dyDescent="0.2">
      <c r="A146" s="66"/>
      <c r="B146" s="66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</row>
    <row r="147" spans="1:26" ht="15.75" customHeight="1" x14ac:dyDescent="0.2">
      <c r="A147" s="66"/>
      <c r="B147" s="66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</row>
    <row r="148" spans="1:26" ht="15.75" customHeight="1" x14ac:dyDescent="0.2">
      <c r="A148" s="66"/>
      <c r="B148" s="66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</row>
    <row r="149" spans="1:26" ht="15.75" customHeight="1" x14ac:dyDescent="0.2">
      <c r="A149" s="66"/>
      <c r="B149" s="66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</row>
    <row r="150" spans="1:26" ht="15.75" customHeight="1" x14ac:dyDescent="0.2">
      <c r="A150" s="66"/>
      <c r="B150" s="66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</row>
    <row r="151" spans="1:26" ht="15.75" customHeight="1" x14ac:dyDescent="0.2">
      <c r="A151" s="66"/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</row>
    <row r="152" spans="1:26" ht="15.75" customHeight="1" x14ac:dyDescent="0.2">
      <c r="A152" s="66"/>
      <c r="B152" s="66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</row>
    <row r="153" spans="1:26" ht="15.75" customHeight="1" x14ac:dyDescent="0.2">
      <c r="A153" s="66"/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</row>
    <row r="154" spans="1:26" ht="15.75" customHeight="1" x14ac:dyDescent="0.2">
      <c r="A154" s="66"/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</row>
    <row r="155" spans="1:26" ht="15.75" customHeight="1" x14ac:dyDescent="0.2">
      <c r="A155" s="66"/>
      <c r="B155" s="66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</row>
    <row r="156" spans="1:26" ht="15.75" customHeight="1" x14ac:dyDescent="0.2">
      <c r="A156" s="66"/>
      <c r="B156" s="66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</row>
    <row r="157" spans="1:26" ht="15.75" customHeight="1" x14ac:dyDescent="0.2">
      <c r="A157" s="66"/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</row>
    <row r="158" spans="1:26" ht="15.75" customHeight="1" x14ac:dyDescent="0.2">
      <c r="A158" s="66"/>
      <c r="B158" s="66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</row>
    <row r="159" spans="1:26" ht="15.75" customHeight="1" x14ac:dyDescent="0.2">
      <c r="A159" s="66"/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</row>
    <row r="160" spans="1:26" ht="15.75" customHeight="1" x14ac:dyDescent="0.2">
      <c r="A160" s="66"/>
      <c r="B160" s="66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</row>
    <row r="161" spans="1:26" ht="15.75" customHeight="1" x14ac:dyDescent="0.2">
      <c r="A161" s="66"/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</row>
    <row r="162" spans="1:26" ht="15.75" customHeight="1" x14ac:dyDescent="0.2">
      <c r="A162" s="66"/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</row>
    <row r="163" spans="1:26" ht="15.75" customHeight="1" x14ac:dyDescent="0.2">
      <c r="A163" s="66"/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</row>
    <row r="164" spans="1:26" ht="15.75" customHeight="1" x14ac:dyDescent="0.2">
      <c r="A164" s="66"/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</row>
    <row r="165" spans="1:26" ht="15.75" customHeight="1" x14ac:dyDescent="0.2">
      <c r="A165" s="66"/>
      <c r="B165" s="66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</row>
    <row r="166" spans="1:26" ht="15.75" customHeight="1" x14ac:dyDescent="0.2">
      <c r="A166" s="66"/>
      <c r="B166" s="66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</row>
    <row r="167" spans="1:26" ht="15.75" customHeight="1" x14ac:dyDescent="0.2">
      <c r="A167" s="66"/>
      <c r="B167" s="66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</row>
    <row r="168" spans="1:26" ht="15.75" customHeight="1" x14ac:dyDescent="0.2">
      <c r="A168" s="66"/>
      <c r="B168" s="66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</row>
    <row r="169" spans="1:26" ht="15.75" customHeight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</row>
    <row r="170" spans="1:26" ht="15.75" customHeight="1" x14ac:dyDescent="0.2">
      <c r="A170" s="66"/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</row>
    <row r="171" spans="1:26" ht="15.75" customHeight="1" x14ac:dyDescent="0.2">
      <c r="A171" s="66"/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</row>
    <row r="172" spans="1:26" ht="15.75" customHeight="1" x14ac:dyDescent="0.2">
      <c r="A172" s="66"/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</row>
    <row r="173" spans="1:26" ht="15.75" customHeight="1" x14ac:dyDescent="0.2">
      <c r="A173" s="66"/>
      <c r="B173" s="66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</row>
    <row r="174" spans="1:26" ht="15.75" customHeight="1" x14ac:dyDescent="0.2">
      <c r="A174" s="66"/>
      <c r="B174" s="66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</row>
    <row r="175" spans="1:26" ht="15.75" customHeight="1" x14ac:dyDescent="0.2">
      <c r="A175" s="66"/>
      <c r="B175" s="66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</row>
    <row r="176" spans="1:26" ht="15.75" customHeight="1" x14ac:dyDescent="0.2">
      <c r="A176" s="66"/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</row>
    <row r="177" spans="1:26" ht="15.75" customHeight="1" x14ac:dyDescent="0.2">
      <c r="A177" s="66"/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</row>
    <row r="178" spans="1:26" ht="15.75" customHeight="1" x14ac:dyDescent="0.2">
      <c r="A178" s="66"/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</row>
    <row r="179" spans="1:26" ht="15.75" customHeight="1" x14ac:dyDescent="0.2">
      <c r="A179" s="66"/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</row>
    <row r="180" spans="1:26" ht="15.75" customHeight="1" x14ac:dyDescent="0.2">
      <c r="A180" s="66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</row>
    <row r="181" spans="1:26" ht="15.75" customHeight="1" x14ac:dyDescent="0.2">
      <c r="A181" s="66"/>
      <c r="B181" s="66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</row>
    <row r="182" spans="1:26" ht="15.75" customHeight="1" x14ac:dyDescent="0.2">
      <c r="A182" s="66"/>
      <c r="B182" s="66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</row>
    <row r="183" spans="1:26" ht="15.75" customHeight="1" x14ac:dyDescent="0.2">
      <c r="A183" s="66"/>
      <c r="B183" s="66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</row>
    <row r="184" spans="1:26" ht="15.75" customHeight="1" x14ac:dyDescent="0.2">
      <c r="A184" s="66"/>
      <c r="B184" s="66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</row>
    <row r="185" spans="1:26" ht="15.75" customHeight="1" x14ac:dyDescent="0.2">
      <c r="A185" s="66"/>
      <c r="B185" s="66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</row>
    <row r="186" spans="1:26" ht="15.75" customHeight="1" x14ac:dyDescent="0.2">
      <c r="A186" s="66"/>
      <c r="B186" s="66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</row>
    <row r="187" spans="1:26" ht="15.75" customHeight="1" x14ac:dyDescent="0.2">
      <c r="A187" s="66"/>
      <c r="B187" s="66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</row>
    <row r="188" spans="1:26" ht="15.75" customHeight="1" x14ac:dyDescent="0.2">
      <c r="A188" s="66"/>
      <c r="B188" s="66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</row>
    <row r="189" spans="1:26" ht="15.75" customHeight="1" x14ac:dyDescent="0.2">
      <c r="A189" s="66"/>
      <c r="B189" s="66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</row>
    <row r="190" spans="1:26" ht="15.75" customHeight="1" x14ac:dyDescent="0.2">
      <c r="A190" s="66"/>
      <c r="B190" s="66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</row>
    <row r="191" spans="1:26" ht="15.75" customHeight="1" x14ac:dyDescent="0.2">
      <c r="A191" s="66"/>
      <c r="B191" s="66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</row>
    <row r="192" spans="1:26" ht="15.75" customHeight="1" x14ac:dyDescent="0.2">
      <c r="A192" s="66"/>
      <c r="B192" s="66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</row>
    <row r="193" spans="1:26" ht="15.75" customHeight="1" x14ac:dyDescent="0.2">
      <c r="A193" s="66"/>
      <c r="B193" s="66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</row>
    <row r="194" spans="1:26" ht="15.75" customHeight="1" x14ac:dyDescent="0.2">
      <c r="A194" s="66"/>
      <c r="B194" s="66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</row>
    <row r="195" spans="1:26" ht="15.75" customHeight="1" x14ac:dyDescent="0.2">
      <c r="A195" s="66"/>
      <c r="B195" s="66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</row>
    <row r="196" spans="1:26" ht="15.75" customHeight="1" x14ac:dyDescent="0.2">
      <c r="A196" s="66"/>
      <c r="B196" s="66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</row>
    <row r="197" spans="1:26" ht="15.75" customHeight="1" x14ac:dyDescent="0.2">
      <c r="A197" s="66"/>
      <c r="B197" s="66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</row>
    <row r="198" spans="1:26" ht="15.75" customHeight="1" x14ac:dyDescent="0.2">
      <c r="A198" s="66"/>
      <c r="B198" s="66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</row>
    <row r="199" spans="1:26" ht="15.75" customHeight="1" x14ac:dyDescent="0.2">
      <c r="A199" s="66"/>
      <c r="B199" s="66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</row>
    <row r="200" spans="1:26" ht="15.75" customHeight="1" x14ac:dyDescent="0.2">
      <c r="A200" s="66"/>
      <c r="B200" s="66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</row>
    <row r="201" spans="1:26" ht="15.75" customHeight="1" x14ac:dyDescent="0.2">
      <c r="A201" s="66"/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</row>
    <row r="202" spans="1:26" ht="15.75" customHeight="1" x14ac:dyDescent="0.2">
      <c r="A202" s="66"/>
      <c r="B202" s="66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</row>
    <row r="203" spans="1:26" ht="15.75" customHeight="1" x14ac:dyDescent="0.2">
      <c r="A203" s="66"/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</row>
    <row r="204" spans="1:26" ht="15.75" customHeight="1" x14ac:dyDescent="0.2">
      <c r="A204" s="66"/>
      <c r="B204" s="66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</row>
    <row r="205" spans="1:26" ht="15.75" customHeight="1" x14ac:dyDescent="0.2">
      <c r="A205" s="66"/>
      <c r="B205" s="66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</row>
    <row r="206" spans="1:26" ht="15.75" customHeight="1" x14ac:dyDescent="0.2">
      <c r="A206" s="66"/>
      <c r="B206" s="66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</row>
    <row r="207" spans="1:26" ht="15.75" customHeight="1" x14ac:dyDescent="0.2">
      <c r="A207" s="66"/>
      <c r="B207" s="66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</row>
    <row r="208" spans="1:26" ht="15.75" customHeight="1" x14ac:dyDescent="0.2">
      <c r="A208" s="66"/>
      <c r="B208" s="66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</row>
    <row r="209" spans="1:26" ht="15.75" customHeight="1" x14ac:dyDescent="0.2">
      <c r="A209" s="66"/>
      <c r="B209" s="66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</row>
    <row r="210" spans="1:26" ht="15.75" customHeight="1" x14ac:dyDescent="0.2">
      <c r="A210" s="66"/>
      <c r="B210" s="66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</row>
    <row r="211" spans="1:26" ht="15.75" customHeight="1" x14ac:dyDescent="0.2">
      <c r="A211" s="66"/>
      <c r="B211" s="66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</row>
    <row r="212" spans="1:26" ht="15.75" customHeight="1" x14ac:dyDescent="0.2">
      <c r="A212" s="66"/>
      <c r="B212" s="66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</row>
    <row r="213" spans="1:26" ht="15.75" customHeight="1" x14ac:dyDescent="0.2">
      <c r="A213" s="66"/>
      <c r="B213" s="66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</row>
    <row r="214" spans="1:26" ht="15.75" customHeight="1" x14ac:dyDescent="0.2">
      <c r="A214" s="66"/>
      <c r="B214" s="66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</row>
    <row r="215" spans="1:26" ht="15.75" customHeight="1" x14ac:dyDescent="0.2">
      <c r="A215" s="66"/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</row>
    <row r="216" spans="1:26" ht="15.75" customHeight="1" x14ac:dyDescent="0.2">
      <c r="A216" s="66"/>
      <c r="B216" s="66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</row>
    <row r="217" spans="1:26" ht="15.75" customHeight="1" x14ac:dyDescent="0.2">
      <c r="A217" s="66"/>
      <c r="B217" s="66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</row>
    <row r="218" spans="1:26" ht="15.75" customHeight="1" x14ac:dyDescent="0.2">
      <c r="A218" s="66"/>
      <c r="B218" s="66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</row>
    <row r="219" spans="1:26" ht="15.75" customHeight="1" x14ac:dyDescent="0.2">
      <c r="A219" s="66"/>
      <c r="B219" s="66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</row>
    <row r="220" spans="1:26" ht="15.75" customHeight="1" x14ac:dyDescent="0.2">
      <c r="A220" s="66"/>
      <c r="B220" s="66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</row>
    <row r="221" spans="1:26" ht="15.75" customHeight="1" x14ac:dyDescent="0.2">
      <c r="A221" s="66"/>
      <c r="B221" s="66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</row>
    <row r="222" spans="1:26" ht="15.75" customHeight="1" x14ac:dyDescent="0.2">
      <c r="A222" s="66"/>
      <c r="B222" s="66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</row>
    <row r="223" spans="1:26" ht="15.75" customHeight="1" x14ac:dyDescent="0.2">
      <c r="A223" s="66"/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</row>
    <row r="224" spans="1:26" ht="15.75" customHeight="1" x14ac:dyDescent="0.2">
      <c r="A224" s="66"/>
      <c r="B224" s="66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</row>
    <row r="225" spans="1:26" ht="15.75" customHeight="1" x14ac:dyDescent="0.2">
      <c r="A225" s="66"/>
      <c r="B225" s="66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</row>
    <row r="226" spans="1:26" ht="15.75" customHeight="1" x14ac:dyDescent="0.2">
      <c r="A226" s="66"/>
      <c r="B226" s="66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</row>
    <row r="227" spans="1:26" ht="15.75" customHeight="1" x14ac:dyDescent="0.2">
      <c r="A227" s="66"/>
      <c r="B227" s="66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</row>
    <row r="228" spans="1:26" ht="15.75" customHeight="1" x14ac:dyDescent="0.2">
      <c r="A228" s="66"/>
      <c r="B228" s="66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</row>
    <row r="229" spans="1:26" ht="15.75" customHeight="1" x14ac:dyDescent="0.2">
      <c r="A229" s="66"/>
      <c r="B229" s="66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</row>
    <row r="230" spans="1:26" ht="15.75" customHeight="1" x14ac:dyDescent="0.2">
      <c r="A230" s="66"/>
      <c r="B230" s="66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</row>
    <row r="231" spans="1:26" ht="15.75" customHeight="1" x14ac:dyDescent="0.2">
      <c r="A231" s="66"/>
      <c r="B231" s="66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</row>
    <row r="232" spans="1:26" ht="15.75" customHeight="1" x14ac:dyDescent="0.2">
      <c r="A232" s="66"/>
      <c r="B232" s="66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</row>
    <row r="233" spans="1:26" ht="15.75" customHeight="1" x14ac:dyDescent="0.2">
      <c r="A233" s="66"/>
      <c r="B233" s="66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</row>
    <row r="234" spans="1:26" ht="15.75" customHeight="1" x14ac:dyDescent="0.2">
      <c r="A234" s="66"/>
      <c r="B234" s="66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</row>
    <row r="235" spans="1:26" ht="15.75" customHeight="1" x14ac:dyDescent="0.2">
      <c r="A235" s="66"/>
      <c r="B235" s="66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</row>
    <row r="236" spans="1:26" ht="15.75" customHeight="1" x14ac:dyDescent="0.2">
      <c r="A236" s="66"/>
      <c r="B236" s="66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</row>
    <row r="237" spans="1:26" ht="15.75" customHeight="1" x14ac:dyDescent="0.2">
      <c r="A237" s="66"/>
      <c r="B237" s="66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</row>
    <row r="238" spans="1:26" ht="15.75" customHeight="1" x14ac:dyDescent="0.2">
      <c r="A238" s="66"/>
      <c r="B238" s="66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</row>
    <row r="239" spans="1:26" ht="15.75" customHeight="1" x14ac:dyDescent="0.2">
      <c r="A239" s="66"/>
      <c r="B239" s="66"/>
      <c r="C239" s="66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</row>
    <row r="240" spans="1:26" ht="15.75" customHeight="1" x14ac:dyDescent="0.2">
      <c r="A240" s="66"/>
      <c r="B240" s="66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</row>
    <row r="241" spans="1:26" ht="15.75" customHeight="1" x14ac:dyDescent="0.2">
      <c r="A241" s="66"/>
      <c r="B241" s="66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</row>
    <row r="242" spans="1:26" ht="15.75" customHeight="1" x14ac:dyDescent="0.2">
      <c r="A242" s="66"/>
      <c r="B242" s="66"/>
      <c r="C242" s="6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</row>
    <row r="243" spans="1:26" ht="15.75" customHeight="1" x14ac:dyDescent="0.2">
      <c r="A243" s="66"/>
      <c r="B243" s="66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</row>
    <row r="244" spans="1:26" ht="15.75" customHeight="1" x14ac:dyDescent="0.2">
      <c r="A244" s="66"/>
      <c r="B244" s="66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</row>
    <row r="245" spans="1:26" ht="15.75" customHeight="1" x14ac:dyDescent="0.2">
      <c r="A245" s="66"/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</row>
    <row r="246" spans="1:26" ht="15.75" customHeight="1" x14ac:dyDescent="0.2">
      <c r="A246" s="66"/>
      <c r="B246" s="66"/>
      <c r="C246" s="66"/>
      <c r="D246" s="66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</row>
    <row r="247" spans="1:26" ht="15.75" customHeight="1" x14ac:dyDescent="0.2">
      <c r="A247" s="66"/>
      <c r="B247" s="66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</row>
    <row r="248" spans="1:26" ht="15.75" customHeight="1" x14ac:dyDescent="0.2">
      <c r="A248" s="66"/>
      <c r="B248" s="66"/>
      <c r="C248" s="6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</row>
    <row r="249" spans="1:26" ht="15.75" customHeight="1" x14ac:dyDescent="0.2">
      <c r="A249" s="66"/>
      <c r="B249" s="66"/>
      <c r="C249" s="6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</row>
    <row r="250" spans="1:26" ht="15.75" customHeight="1" x14ac:dyDescent="0.2">
      <c r="A250" s="66"/>
      <c r="B250" s="66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</row>
    <row r="251" spans="1:26" ht="15.75" customHeight="1" x14ac:dyDescent="0.2">
      <c r="A251" s="66"/>
      <c r="B251" s="66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</row>
    <row r="252" spans="1:26" ht="15.75" customHeight="1" x14ac:dyDescent="0.2">
      <c r="A252" s="66"/>
      <c r="B252" s="66"/>
      <c r="C252" s="66"/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</row>
    <row r="253" spans="1:26" ht="15.75" customHeight="1" x14ac:dyDescent="0.2">
      <c r="A253" s="66"/>
      <c r="B253" s="66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</row>
    <row r="254" spans="1:26" ht="15.75" customHeight="1" x14ac:dyDescent="0.2">
      <c r="A254" s="66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</row>
    <row r="255" spans="1:26" ht="15.75" customHeight="1" x14ac:dyDescent="0.2">
      <c r="A255" s="66"/>
      <c r="B255" s="66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</row>
    <row r="256" spans="1:26" ht="15.75" customHeight="1" x14ac:dyDescent="0.2">
      <c r="A256" s="66"/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</row>
    <row r="257" spans="1:26" ht="15.75" customHeight="1" x14ac:dyDescent="0.2">
      <c r="A257" s="66"/>
      <c r="B257" s="66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</row>
    <row r="258" spans="1:26" ht="15.75" customHeight="1" x14ac:dyDescent="0.2">
      <c r="A258" s="66"/>
      <c r="B258" s="66"/>
      <c r="C258" s="66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</row>
    <row r="259" spans="1:26" ht="15.75" customHeight="1" x14ac:dyDescent="0.2">
      <c r="A259" s="66"/>
      <c r="B259" s="66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</row>
    <row r="260" spans="1:26" ht="15.75" customHeight="1" x14ac:dyDescent="0.2">
      <c r="A260" s="66"/>
      <c r="B260" s="66"/>
      <c r="C260" s="66"/>
      <c r="D260" s="66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</row>
    <row r="261" spans="1:26" ht="15.75" customHeight="1" x14ac:dyDescent="0.2">
      <c r="A261" s="66"/>
      <c r="B261" s="66"/>
      <c r="C261" s="66"/>
      <c r="D261" s="66"/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</row>
    <row r="262" spans="1:26" ht="15.75" customHeight="1" x14ac:dyDescent="0.2">
      <c r="A262" s="66"/>
      <c r="B262" s="66"/>
      <c r="C262" s="66"/>
      <c r="D262" s="66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</row>
    <row r="263" spans="1:26" ht="15.75" customHeight="1" x14ac:dyDescent="0.2">
      <c r="A263" s="66"/>
      <c r="B263" s="66"/>
      <c r="C263" s="66"/>
      <c r="D263" s="66"/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</row>
    <row r="264" spans="1:26" ht="15.75" customHeight="1" x14ac:dyDescent="0.2">
      <c r="A264" s="66"/>
      <c r="B264" s="66"/>
      <c r="C264" s="66"/>
      <c r="D264" s="66"/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</row>
    <row r="265" spans="1:26" ht="15.75" customHeight="1" x14ac:dyDescent="0.2">
      <c r="A265" s="66"/>
      <c r="B265" s="66"/>
      <c r="C265" s="66"/>
      <c r="D265" s="66"/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</row>
    <row r="266" spans="1:26" ht="15.75" customHeight="1" x14ac:dyDescent="0.2">
      <c r="A266" s="66"/>
      <c r="B266" s="66"/>
      <c r="C266" s="66"/>
      <c r="D266" s="66"/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</row>
    <row r="267" spans="1:26" ht="15.75" customHeight="1" x14ac:dyDescent="0.2">
      <c r="A267" s="66"/>
      <c r="B267" s="66"/>
      <c r="C267" s="66"/>
      <c r="D267" s="66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</row>
    <row r="268" spans="1:26" ht="15.75" customHeight="1" x14ac:dyDescent="0.2">
      <c r="A268" s="66"/>
      <c r="B268" s="66"/>
      <c r="C268" s="66"/>
      <c r="D268" s="66"/>
      <c r="E268" s="66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</row>
    <row r="269" spans="1:26" ht="15.75" customHeight="1" x14ac:dyDescent="0.2">
      <c r="A269" s="66"/>
      <c r="B269" s="66"/>
      <c r="C269" s="66"/>
      <c r="D269" s="66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</row>
    <row r="270" spans="1:26" ht="15.75" customHeight="1" x14ac:dyDescent="0.2">
      <c r="A270" s="66"/>
      <c r="B270" s="66"/>
      <c r="C270" s="66"/>
      <c r="D270" s="66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</row>
    <row r="271" spans="1:26" ht="15.75" customHeight="1" x14ac:dyDescent="0.2">
      <c r="A271" s="66"/>
      <c r="B271" s="66"/>
      <c r="C271" s="66"/>
      <c r="D271" s="66"/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</row>
    <row r="272" spans="1:26" ht="15.75" customHeight="1" x14ac:dyDescent="0.2">
      <c r="A272" s="66"/>
      <c r="B272" s="66"/>
      <c r="C272" s="66"/>
      <c r="D272" s="66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</row>
    <row r="273" spans="1:26" ht="15.75" customHeight="1" x14ac:dyDescent="0.2">
      <c r="A273" s="66"/>
      <c r="B273" s="66"/>
      <c r="C273" s="66"/>
      <c r="D273" s="66"/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</row>
    <row r="274" spans="1:26" ht="15.75" customHeight="1" x14ac:dyDescent="0.2">
      <c r="A274" s="66"/>
      <c r="B274" s="66"/>
      <c r="C274" s="66"/>
      <c r="D274" s="66"/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</row>
    <row r="275" spans="1:26" ht="15.75" customHeight="1" x14ac:dyDescent="0.2">
      <c r="A275" s="66"/>
      <c r="B275" s="66"/>
      <c r="C275" s="66"/>
      <c r="D275" s="66"/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</row>
    <row r="276" spans="1:26" ht="15.75" customHeight="1" x14ac:dyDescent="0.2">
      <c r="A276" s="66"/>
      <c r="B276" s="66"/>
      <c r="C276" s="66"/>
      <c r="D276" s="66"/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</row>
    <row r="277" spans="1:26" ht="15.75" customHeight="1" x14ac:dyDescent="0.2">
      <c r="A277" s="66"/>
      <c r="B277" s="66"/>
      <c r="C277" s="66"/>
      <c r="D277" s="66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</row>
    <row r="278" spans="1:26" ht="15.75" customHeight="1" x14ac:dyDescent="0.2">
      <c r="A278" s="66"/>
      <c r="B278" s="66"/>
      <c r="C278" s="66"/>
      <c r="D278" s="66"/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</row>
    <row r="279" spans="1:26" ht="15.75" customHeight="1" x14ac:dyDescent="0.2">
      <c r="A279" s="66"/>
      <c r="B279" s="66"/>
      <c r="C279" s="66"/>
      <c r="D279" s="66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</row>
    <row r="280" spans="1:26" ht="15.75" customHeight="1" x14ac:dyDescent="0.2">
      <c r="A280" s="66"/>
      <c r="B280" s="66"/>
      <c r="C280" s="66"/>
      <c r="D280" s="66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</row>
    <row r="281" spans="1:26" ht="15.75" customHeight="1" x14ac:dyDescent="0.2">
      <c r="A281" s="66"/>
      <c r="B281" s="66"/>
      <c r="C281" s="66"/>
      <c r="D281" s="66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</row>
    <row r="282" spans="1:26" ht="15.75" customHeight="1" x14ac:dyDescent="0.2">
      <c r="A282" s="66"/>
      <c r="B282" s="66"/>
      <c r="C282" s="66"/>
      <c r="D282" s="66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</row>
    <row r="283" spans="1:26" ht="15.75" customHeight="1" x14ac:dyDescent="0.2">
      <c r="A283" s="66"/>
      <c r="B283" s="66"/>
      <c r="C283" s="66"/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</row>
    <row r="284" spans="1:26" ht="15.75" customHeight="1" x14ac:dyDescent="0.2">
      <c r="A284" s="66"/>
      <c r="B284" s="66"/>
      <c r="C284" s="66"/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</row>
    <row r="285" spans="1:26" ht="15.75" customHeight="1" x14ac:dyDescent="0.2">
      <c r="A285" s="66"/>
      <c r="B285" s="66"/>
      <c r="C285" s="66"/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</row>
    <row r="286" spans="1:26" ht="15.75" customHeight="1" x14ac:dyDescent="0.2">
      <c r="A286" s="66"/>
      <c r="B286" s="66"/>
      <c r="C286" s="66"/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</row>
    <row r="287" spans="1:26" ht="15.75" customHeight="1" x14ac:dyDescent="0.2">
      <c r="A287" s="66"/>
      <c r="B287" s="66"/>
      <c r="C287" s="66"/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</row>
    <row r="288" spans="1:26" ht="15.75" customHeight="1" x14ac:dyDescent="0.2">
      <c r="A288" s="66"/>
      <c r="B288" s="66"/>
      <c r="C288" s="66"/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</row>
    <row r="289" spans="1:26" ht="15.75" customHeight="1" x14ac:dyDescent="0.2">
      <c r="A289" s="66"/>
      <c r="B289" s="66"/>
      <c r="C289" s="66"/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</row>
    <row r="290" spans="1:26" ht="15.75" customHeight="1" x14ac:dyDescent="0.2">
      <c r="A290" s="66"/>
      <c r="B290" s="66"/>
      <c r="C290" s="66"/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</row>
    <row r="291" spans="1:26" ht="15.75" customHeight="1" x14ac:dyDescent="0.2">
      <c r="A291" s="66"/>
      <c r="B291" s="66"/>
      <c r="C291" s="66"/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</row>
    <row r="292" spans="1:26" ht="15.75" customHeight="1" x14ac:dyDescent="0.2">
      <c r="A292" s="66"/>
      <c r="B292" s="66"/>
      <c r="C292" s="66"/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</row>
    <row r="293" spans="1:26" ht="15.75" customHeight="1" x14ac:dyDescent="0.2">
      <c r="A293" s="66"/>
      <c r="B293" s="66"/>
      <c r="C293" s="66"/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</row>
    <row r="294" spans="1:26" ht="15.75" customHeight="1" x14ac:dyDescent="0.2">
      <c r="A294" s="66"/>
      <c r="B294" s="66"/>
      <c r="C294" s="66"/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</row>
    <row r="295" spans="1:26" ht="15.75" customHeight="1" x14ac:dyDescent="0.2">
      <c r="A295" s="66"/>
      <c r="B295" s="66"/>
      <c r="C295" s="66"/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</row>
    <row r="296" spans="1:26" ht="15.75" customHeight="1" x14ac:dyDescent="0.2">
      <c r="A296" s="66"/>
      <c r="B296" s="66"/>
      <c r="C296" s="66"/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</row>
    <row r="297" spans="1:26" ht="15.75" customHeight="1" x14ac:dyDescent="0.2">
      <c r="A297" s="66"/>
      <c r="B297" s="66"/>
      <c r="C297" s="66"/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</row>
    <row r="298" spans="1:26" ht="15.75" customHeight="1" x14ac:dyDescent="0.2">
      <c r="A298" s="66"/>
      <c r="B298" s="66"/>
      <c r="C298" s="66"/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</row>
    <row r="299" spans="1:26" ht="15.75" customHeight="1" x14ac:dyDescent="0.2">
      <c r="A299" s="66"/>
      <c r="B299" s="66"/>
      <c r="C299" s="66"/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</row>
    <row r="300" spans="1:26" ht="15.75" customHeight="1" x14ac:dyDescent="0.2">
      <c r="A300" s="66"/>
      <c r="B300" s="66"/>
      <c r="C300" s="66"/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</row>
    <row r="301" spans="1:26" ht="15.75" customHeight="1" x14ac:dyDescent="0.2">
      <c r="A301" s="66"/>
      <c r="B301" s="66"/>
      <c r="C301" s="66"/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</row>
    <row r="302" spans="1:26" ht="15.75" customHeight="1" x14ac:dyDescent="0.2">
      <c r="A302" s="66"/>
      <c r="B302" s="66"/>
      <c r="C302" s="66"/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</row>
    <row r="303" spans="1:26" ht="15.75" customHeight="1" x14ac:dyDescent="0.2">
      <c r="A303" s="66"/>
      <c r="B303" s="66"/>
      <c r="C303" s="66"/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</row>
    <row r="304" spans="1:26" ht="15.75" customHeight="1" x14ac:dyDescent="0.2">
      <c r="A304" s="66"/>
      <c r="B304" s="66"/>
      <c r="C304" s="66"/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</row>
    <row r="305" spans="1:26" ht="15.75" customHeight="1" x14ac:dyDescent="0.2">
      <c r="A305" s="66"/>
      <c r="B305" s="66"/>
      <c r="C305" s="66"/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</row>
    <row r="306" spans="1:26" ht="15.75" customHeight="1" x14ac:dyDescent="0.2">
      <c r="A306" s="66"/>
      <c r="B306" s="66"/>
      <c r="C306" s="66"/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</row>
    <row r="307" spans="1:26" ht="15.75" customHeight="1" x14ac:dyDescent="0.2">
      <c r="A307" s="66"/>
      <c r="B307" s="66"/>
      <c r="C307" s="66"/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</row>
    <row r="308" spans="1:26" ht="15.75" customHeight="1" x14ac:dyDescent="0.2">
      <c r="A308" s="66"/>
      <c r="B308" s="66"/>
      <c r="C308" s="66"/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</row>
    <row r="309" spans="1:26" ht="15.75" customHeight="1" x14ac:dyDescent="0.2">
      <c r="A309" s="66"/>
      <c r="B309" s="66"/>
      <c r="C309" s="66"/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</row>
    <row r="310" spans="1:26" ht="15.75" customHeight="1" x14ac:dyDescent="0.2">
      <c r="A310" s="66"/>
      <c r="B310" s="66"/>
      <c r="C310" s="66"/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</row>
    <row r="311" spans="1:26" ht="15.75" customHeight="1" x14ac:dyDescent="0.2">
      <c r="A311" s="66"/>
      <c r="B311" s="66"/>
      <c r="C311" s="66"/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</row>
    <row r="312" spans="1:26" ht="15.75" customHeight="1" x14ac:dyDescent="0.2">
      <c r="A312" s="66"/>
      <c r="B312" s="66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</row>
    <row r="313" spans="1:26" ht="15.75" customHeight="1" x14ac:dyDescent="0.2">
      <c r="A313" s="66"/>
      <c r="B313" s="66"/>
      <c r="C313" s="66"/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</row>
    <row r="314" spans="1:26" ht="15.75" customHeight="1" x14ac:dyDescent="0.2">
      <c r="A314" s="66"/>
      <c r="B314" s="66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</row>
    <row r="315" spans="1:26" ht="15.75" customHeight="1" x14ac:dyDescent="0.2">
      <c r="A315" s="66"/>
      <c r="B315" s="66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</row>
    <row r="316" spans="1:26" ht="15.75" customHeight="1" x14ac:dyDescent="0.2">
      <c r="A316" s="66"/>
      <c r="B316" s="66"/>
      <c r="C316" s="66"/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</row>
    <row r="317" spans="1:26" ht="15.75" customHeight="1" x14ac:dyDescent="0.2">
      <c r="A317" s="66"/>
      <c r="B317" s="66"/>
      <c r="C317" s="66"/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</row>
    <row r="318" spans="1:26" ht="15.75" customHeight="1" x14ac:dyDescent="0.2">
      <c r="A318" s="66"/>
      <c r="B318" s="66"/>
      <c r="C318" s="66"/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</row>
    <row r="319" spans="1:26" ht="15.75" customHeight="1" x14ac:dyDescent="0.2">
      <c r="A319" s="66"/>
      <c r="B319" s="66"/>
      <c r="C319" s="66"/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</row>
    <row r="320" spans="1:26" ht="15.75" customHeight="1" x14ac:dyDescent="0.2">
      <c r="A320" s="66"/>
      <c r="B320" s="66"/>
      <c r="C320" s="66"/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</row>
    <row r="321" spans="1:26" ht="15.75" customHeight="1" x14ac:dyDescent="0.2">
      <c r="A321" s="66"/>
      <c r="B321" s="66"/>
      <c r="C321" s="66"/>
      <c r="D321" s="66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</row>
    <row r="322" spans="1:26" ht="15.75" customHeight="1" x14ac:dyDescent="0.2">
      <c r="A322" s="66"/>
      <c r="B322" s="66"/>
      <c r="C322" s="66"/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</row>
    <row r="323" spans="1:26" ht="15.75" customHeight="1" x14ac:dyDescent="0.2">
      <c r="A323" s="66"/>
      <c r="B323" s="66"/>
      <c r="C323" s="66"/>
      <c r="D323" s="66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</row>
    <row r="324" spans="1:26" ht="15.75" customHeight="1" x14ac:dyDescent="0.2">
      <c r="A324" s="66"/>
      <c r="B324" s="66"/>
      <c r="C324" s="66"/>
      <c r="D324" s="66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</row>
    <row r="325" spans="1:26" ht="15.75" customHeight="1" x14ac:dyDescent="0.2">
      <c r="A325" s="66"/>
      <c r="B325" s="66"/>
      <c r="C325" s="66"/>
      <c r="D325" s="66"/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</row>
    <row r="326" spans="1:26" ht="15.75" customHeight="1" x14ac:dyDescent="0.2">
      <c r="A326" s="66"/>
      <c r="B326" s="66"/>
      <c r="C326" s="66"/>
      <c r="D326" s="66"/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</row>
    <row r="327" spans="1:26" ht="15.75" customHeight="1" x14ac:dyDescent="0.2">
      <c r="A327" s="66"/>
      <c r="B327" s="66"/>
      <c r="C327" s="66"/>
      <c r="D327" s="66"/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</row>
    <row r="328" spans="1:26" ht="15.75" customHeight="1" x14ac:dyDescent="0.2">
      <c r="A328" s="66"/>
      <c r="B328" s="66"/>
      <c r="C328" s="66"/>
      <c r="D328" s="66"/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</row>
    <row r="329" spans="1:26" ht="15.75" customHeight="1" x14ac:dyDescent="0.2">
      <c r="A329" s="66"/>
      <c r="B329" s="66"/>
      <c r="C329" s="66"/>
      <c r="D329" s="66"/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</row>
    <row r="330" spans="1:26" ht="15.75" customHeight="1" x14ac:dyDescent="0.2">
      <c r="A330" s="66"/>
      <c r="B330" s="66"/>
      <c r="C330" s="66"/>
      <c r="D330" s="66"/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</row>
    <row r="331" spans="1:26" ht="15.75" customHeight="1" x14ac:dyDescent="0.2">
      <c r="A331" s="66"/>
      <c r="B331" s="66"/>
      <c r="C331" s="66"/>
      <c r="D331" s="66"/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</row>
    <row r="332" spans="1:26" ht="15.75" customHeight="1" x14ac:dyDescent="0.2">
      <c r="A332" s="66"/>
      <c r="B332" s="66"/>
      <c r="C332" s="66"/>
      <c r="D332" s="66"/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</row>
    <row r="333" spans="1:26" ht="15.75" customHeight="1" x14ac:dyDescent="0.2">
      <c r="A333" s="66"/>
      <c r="B333" s="66"/>
      <c r="C333" s="66"/>
      <c r="D333" s="66"/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</row>
    <row r="334" spans="1:26" ht="15.75" customHeight="1" x14ac:dyDescent="0.2">
      <c r="A334" s="66"/>
      <c r="B334" s="66"/>
      <c r="C334" s="66"/>
      <c r="D334" s="66"/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</row>
    <row r="335" spans="1:26" ht="15.75" customHeight="1" x14ac:dyDescent="0.2">
      <c r="A335" s="66"/>
      <c r="B335" s="66"/>
      <c r="C335" s="66"/>
      <c r="D335" s="66"/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</row>
    <row r="336" spans="1:26" ht="15.75" customHeight="1" x14ac:dyDescent="0.2">
      <c r="A336" s="66"/>
      <c r="B336" s="66"/>
      <c r="C336" s="66"/>
      <c r="D336" s="66"/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</row>
    <row r="337" spans="1:26" ht="15.75" customHeight="1" x14ac:dyDescent="0.2">
      <c r="A337" s="66"/>
      <c r="B337" s="66"/>
      <c r="C337" s="66"/>
      <c r="D337" s="66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</row>
    <row r="338" spans="1:26" ht="15.75" customHeight="1" x14ac:dyDescent="0.2">
      <c r="A338" s="66"/>
      <c r="B338" s="66"/>
      <c r="C338" s="66"/>
      <c r="D338" s="66"/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</row>
    <row r="339" spans="1:26" ht="15.75" customHeight="1" x14ac:dyDescent="0.2">
      <c r="A339" s="66"/>
      <c r="B339" s="66"/>
      <c r="C339" s="66"/>
      <c r="D339" s="66"/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</row>
    <row r="340" spans="1:26" ht="15.75" customHeight="1" x14ac:dyDescent="0.2">
      <c r="A340" s="66"/>
      <c r="B340" s="66"/>
      <c r="C340" s="66"/>
      <c r="D340" s="66"/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</row>
    <row r="341" spans="1:26" ht="15.75" customHeight="1" x14ac:dyDescent="0.2">
      <c r="A341" s="66"/>
      <c r="B341" s="66"/>
      <c r="C341" s="66"/>
      <c r="D341" s="66"/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</row>
    <row r="342" spans="1:26" ht="15.75" customHeight="1" x14ac:dyDescent="0.2">
      <c r="A342" s="66"/>
      <c r="B342" s="66"/>
      <c r="C342" s="66"/>
      <c r="D342" s="66"/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</row>
    <row r="343" spans="1:26" ht="15.75" customHeight="1" x14ac:dyDescent="0.2">
      <c r="A343" s="66"/>
      <c r="B343" s="66"/>
      <c r="C343" s="66"/>
      <c r="D343" s="66"/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</row>
    <row r="344" spans="1:26" ht="15.75" customHeight="1" x14ac:dyDescent="0.2">
      <c r="A344" s="66"/>
      <c r="B344" s="66"/>
      <c r="C344" s="66"/>
      <c r="D344" s="66"/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</row>
    <row r="345" spans="1:26" ht="15.75" customHeight="1" x14ac:dyDescent="0.2">
      <c r="A345" s="66"/>
      <c r="B345" s="66"/>
      <c r="C345" s="66"/>
      <c r="D345" s="66"/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</row>
    <row r="346" spans="1:26" ht="15.75" customHeight="1" x14ac:dyDescent="0.2">
      <c r="A346" s="66"/>
      <c r="B346" s="66"/>
      <c r="C346" s="66"/>
      <c r="D346" s="66"/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</row>
    <row r="347" spans="1:26" ht="15.75" customHeight="1" x14ac:dyDescent="0.2">
      <c r="A347" s="66"/>
      <c r="B347" s="66"/>
      <c r="C347" s="66"/>
      <c r="D347" s="66"/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</row>
    <row r="348" spans="1:26" ht="15.75" customHeight="1" x14ac:dyDescent="0.2">
      <c r="A348" s="66"/>
      <c r="B348" s="66"/>
      <c r="C348" s="66"/>
      <c r="D348" s="66"/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</row>
    <row r="349" spans="1:26" ht="15.75" customHeight="1" x14ac:dyDescent="0.2">
      <c r="A349" s="66"/>
      <c r="B349" s="66"/>
      <c r="C349" s="66"/>
      <c r="D349" s="66"/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</row>
    <row r="350" spans="1:26" ht="15.75" customHeight="1" x14ac:dyDescent="0.2">
      <c r="A350" s="66"/>
      <c r="B350" s="66"/>
      <c r="C350" s="66"/>
      <c r="D350" s="66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</row>
    <row r="351" spans="1:26" ht="15.75" customHeight="1" x14ac:dyDescent="0.2">
      <c r="A351" s="66"/>
      <c r="B351" s="66"/>
      <c r="C351" s="66"/>
      <c r="D351" s="66"/>
      <c r="E351" s="66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</row>
    <row r="352" spans="1:26" ht="15.75" customHeight="1" x14ac:dyDescent="0.2">
      <c r="A352" s="66"/>
      <c r="B352" s="66"/>
      <c r="C352" s="66"/>
      <c r="D352" s="66"/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</row>
    <row r="353" spans="1:26" ht="15.75" customHeight="1" x14ac:dyDescent="0.2">
      <c r="A353" s="66"/>
      <c r="B353" s="66"/>
      <c r="C353" s="66"/>
      <c r="D353" s="66"/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</row>
    <row r="354" spans="1:26" ht="15.75" customHeight="1" x14ac:dyDescent="0.2">
      <c r="A354" s="66"/>
      <c r="B354" s="66"/>
      <c r="C354" s="66"/>
      <c r="D354" s="66"/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</row>
    <row r="355" spans="1:26" ht="15.75" customHeight="1" x14ac:dyDescent="0.2">
      <c r="A355" s="66"/>
      <c r="B355" s="66"/>
      <c r="C355" s="66"/>
      <c r="D355" s="66"/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</row>
    <row r="356" spans="1:26" ht="15.75" customHeight="1" x14ac:dyDescent="0.2">
      <c r="A356" s="66"/>
      <c r="B356" s="66"/>
      <c r="C356" s="66"/>
      <c r="D356" s="66"/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</row>
    <row r="357" spans="1:26" ht="15.75" customHeight="1" x14ac:dyDescent="0.2">
      <c r="A357" s="66"/>
      <c r="B357" s="66"/>
      <c r="C357" s="66"/>
      <c r="D357" s="66"/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</row>
    <row r="358" spans="1:26" ht="15.75" customHeight="1" x14ac:dyDescent="0.2">
      <c r="A358" s="66"/>
      <c r="B358" s="66"/>
      <c r="C358" s="66"/>
      <c r="D358" s="66"/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</row>
    <row r="359" spans="1:26" ht="15.75" customHeight="1" x14ac:dyDescent="0.2">
      <c r="A359" s="66"/>
      <c r="B359" s="66"/>
      <c r="C359" s="66"/>
      <c r="D359" s="66"/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</row>
    <row r="360" spans="1:26" ht="15.75" customHeight="1" x14ac:dyDescent="0.2">
      <c r="A360" s="66"/>
      <c r="B360" s="66"/>
      <c r="C360" s="66"/>
      <c r="D360" s="66"/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</row>
    <row r="361" spans="1:26" ht="15.75" customHeight="1" x14ac:dyDescent="0.2">
      <c r="A361" s="66"/>
      <c r="B361" s="66"/>
      <c r="C361" s="66"/>
      <c r="D361" s="66"/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</row>
    <row r="362" spans="1:26" ht="15.75" customHeight="1" x14ac:dyDescent="0.2">
      <c r="A362" s="66"/>
      <c r="B362" s="66"/>
      <c r="C362" s="66"/>
      <c r="D362" s="66"/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</row>
    <row r="363" spans="1:26" ht="15.75" customHeight="1" x14ac:dyDescent="0.2">
      <c r="A363" s="66"/>
      <c r="B363" s="66"/>
      <c r="C363" s="66"/>
      <c r="D363" s="66"/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</row>
    <row r="364" spans="1:26" ht="15.75" customHeight="1" x14ac:dyDescent="0.2">
      <c r="A364" s="66"/>
      <c r="B364" s="66"/>
      <c r="C364" s="66"/>
      <c r="D364" s="66"/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</row>
    <row r="365" spans="1:26" ht="15.75" customHeight="1" x14ac:dyDescent="0.2">
      <c r="A365" s="66"/>
      <c r="B365" s="66"/>
      <c r="C365" s="66"/>
      <c r="D365" s="66"/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</row>
    <row r="366" spans="1:26" ht="15.75" customHeight="1" x14ac:dyDescent="0.2">
      <c r="A366" s="66"/>
      <c r="B366" s="66"/>
      <c r="C366" s="66"/>
      <c r="D366" s="66"/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</row>
    <row r="367" spans="1:26" ht="15.75" customHeight="1" x14ac:dyDescent="0.2">
      <c r="A367" s="66"/>
      <c r="B367" s="66"/>
      <c r="C367" s="66"/>
      <c r="D367" s="66"/>
      <c r="E367" s="66"/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</row>
    <row r="368" spans="1:26" ht="15.75" customHeight="1" x14ac:dyDescent="0.2">
      <c r="A368" s="66"/>
      <c r="B368" s="66"/>
      <c r="C368" s="66"/>
      <c r="D368" s="66"/>
      <c r="E368" s="66"/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</row>
    <row r="369" spans="1:26" ht="15.75" customHeight="1" x14ac:dyDescent="0.2">
      <c r="A369" s="66"/>
      <c r="B369" s="66"/>
      <c r="C369" s="66"/>
      <c r="D369" s="66"/>
      <c r="E369" s="66"/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</row>
    <row r="370" spans="1:26" ht="15.75" customHeight="1" x14ac:dyDescent="0.2">
      <c r="A370" s="66"/>
      <c r="B370" s="66"/>
      <c r="C370" s="66"/>
      <c r="D370" s="66"/>
      <c r="E370" s="66"/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</row>
    <row r="371" spans="1:26" ht="15.75" customHeight="1" x14ac:dyDescent="0.2">
      <c r="A371" s="66"/>
      <c r="B371" s="66"/>
      <c r="C371" s="66"/>
      <c r="D371" s="66"/>
      <c r="E371" s="66"/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</row>
    <row r="372" spans="1:26" ht="15.75" customHeight="1" x14ac:dyDescent="0.2">
      <c r="A372" s="66"/>
      <c r="B372" s="66"/>
      <c r="C372" s="66"/>
      <c r="D372" s="66"/>
      <c r="E372" s="66"/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</row>
    <row r="373" spans="1:26" ht="15.75" customHeight="1" x14ac:dyDescent="0.2">
      <c r="A373" s="66"/>
      <c r="B373" s="66"/>
      <c r="C373" s="66"/>
      <c r="D373" s="66"/>
      <c r="E373" s="66"/>
      <c r="F373" s="66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</row>
    <row r="374" spans="1:26" ht="15.75" customHeight="1" x14ac:dyDescent="0.2">
      <c r="A374" s="66"/>
      <c r="B374" s="66"/>
      <c r="C374" s="66"/>
      <c r="D374" s="66"/>
      <c r="E374" s="66"/>
      <c r="F374" s="66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</row>
    <row r="375" spans="1:26" ht="15.75" customHeight="1" x14ac:dyDescent="0.2">
      <c r="A375" s="66"/>
      <c r="B375" s="66"/>
      <c r="C375" s="66"/>
      <c r="D375" s="66"/>
      <c r="E375" s="66"/>
      <c r="F375" s="66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</row>
    <row r="376" spans="1:26" ht="15.75" customHeight="1" x14ac:dyDescent="0.2">
      <c r="A376" s="66"/>
      <c r="B376" s="66"/>
      <c r="C376" s="66"/>
      <c r="D376" s="66"/>
      <c r="E376" s="66"/>
      <c r="F376" s="66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</row>
    <row r="377" spans="1:26" ht="15.75" customHeight="1" x14ac:dyDescent="0.2">
      <c r="A377" s="66"/>
      <c r="B377" s="66"/>
      <c r="C377" s="66"/>
      <c r="D377" s="66"/>
      <c r="E377" s="66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</row>
    <row r="378" spans="1:26" ht="15.75" customHeight="1" x14ac:dyDescent="0.2">
      <c r="A378" s="66"/>
      <c r="B378" s="66"/>
      <c r="C378" s="66"/>
      <c r="D378" s="66"/>
      <c r="E378" s="66"/>
      <c r="F378" s="66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</row>
    <row r="379" spans="1:26" ht="15.75" customHeight="1" x14ac:dyDescent="0.2">
      <c r="A379" s="66"/>
      <c r="B379" s="66"/>
      <c r="C379" s="66"/>
      <c r="D379" s="66"/>
      <c r="E379" s="66"/>
      <c r="F379" s="66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</row>
    <row r="380" spans="1:26" ht="15.75" customHeight="1" x14ac:dyDescent="0.2">
      <c r="A380" s="66"/>
      <c r="B380" s="66"/>
      <c r="C380" s="66"/>
      <c r="D380" s="66"/>
      <c r="E380" s="66"/>
      <c r="F380" s="66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</row>
    <row r="381" spans="1:26" ht="15.75" customHeight="1" x14ac:dyDescent="0.2">
      <c r="A381" s="66"/>
      <c r="B381" s="66"/>
      <c r="C381" s="66"/>
      <c r="D381" s="66"/>
      <c r="E381" s="66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</row>
    <row r="382" spans="1:26" ht="15.75" customHeight="1" x14ac:dyDescent="0.2">
      <c r="A382" s="66"/>
      <c r="B382" s="66"/>
      <c r="C382" s="66"/>
      <c r="D382" s="66"/>
      <c r="E382" s="66"/>
      <c r="F382" s="66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</row>
    <row r="383" spans="1:26" ht="15.75" customHeight="1" x14ac:dyDescent="0.2">
      <c r="A383" s="66"/>
      <c r="B383" s="66"/>
      <c r="C383" s="66"/>
      <c r="D383" s="66"/>
      <c r="E383" s="66"/>
      <c r="F383" s="66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</row>
    <row r="384" spans="1:26" ht="15.75" customHeight="1" x14ac:dyDescent="0.2">
      <c r="A384" s="66"/>
      <c r="B384" s="66"/>
      <c r="C384" s="66"/>
      <c r="D384" s="66"/>
      <c r="E384" s="66"/>
      <c r="F384" s="66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</row>
    <row r="385" spans="1:26" ht="15.75" customHeight="1" x14ac:dyDescent="0.2">
      <c r="A385" s="66"/>
      <c r="B385" s="66"/>
      <c r="C385" s="66"/>
      <c r="D385" s="66"/>
      <c r="E385" s="66"/>
      <c r="F385" s="66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</row>
    <row r="386" spans="1:26" ht="15.75" customHeight="1" x14ac:dyDescent="0.2">
      <c r="A386" s="66"/>
      <c r="B386" s="66"/>
      <c r="C386" s="66"/>
      <c r="D386" s="66"/>
      <c r="E386" s="66"/>
      <c r="F386" s="66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</row>
    <row r="387" spans="1:26" ht="15.75" customHeight="1" x14ac:dyDescent="0.2">
      <c r="A387" s="66"/>
      <c r="B387" s="66"/>
      <c r="C387" s="66"/>
      <c r="D387" s="66"/>
      <c r="E387" s="66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</row>
    <row r="388" spans="1:26" ht="15.75" customHeight="1" x14ac:dyDescent="0.2">
      <c r="A388" s="66"/>
      <c r="B388" s="66"/>
      <c r="C388" s="66"/>
      <c r="D388" s="66"/>
      <c r="E388" s="66"/>
      <c r="F388" s="66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</row>
    <row r="389" spans="1:26" ht="15.75" customHeight="1" x14ac:dyDescent="0.2">
      <c r="A389" s="66"/>
      <c r="B389" s="66"/>
      <c r="C389" s="66"/>
      <c r="D389" s="66"/>
      <c r="E389" s="66"/>
      <c r="F389" s="66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</row>
    <row r="390" spans="1:26" ht="15.75" customHeight="1" x14ac:dyDescent="0.2">
      <c r="A390" s="66"/>
      <c r="B390" s="66"/>
      <c r="C390" s="66"/>
      <c r="D390" s="66"/>
      <c r="E390" s="66"/>
      <c r="F390" s="66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</row>
    <row r="391" spans="1:26" ht="15.75" customHeight="1" x14ac:dyDescent="0.2">
      <c r="A391" s="66"/>
      <c r="B391" s="66"/>
      <c r="C391" s="66"/>
      <c r="D391" s="66"/>
      <c r="E391" s="66"/>
      <c r="F391" s="66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</row>
    <row r="392" spans="1:26" ht="15.75" customHeight="1" x14ac:dyDescent="0.2">
      <c r="A392" s="66"/>
      <c r="B392" s="66"/>
      <c r="C392" s="66"/>
      <c r="D392" s="66"/>
      <c r="E392" s="66"/>
      <c r="F392" s="66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</row>
    <row r="393" spans="1:26" ht="15.75" customHeight="1" x14ac:dyDescent="0.2">
      <c r="A393" s="66"/>
      <c r="B393" s="66"/>
      <c r="C393" s="66"/>
      <c r="D393" s="66"/>
      <c r="E393" s="66"/>
      <c r="F393" s="66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</row>
    <row r="394" spans="1:26" ht="15.75" customHeight="1" x14ac:dyDescent="0.2">
      <c r="A394" s="66"/>
      <c r="B394" s="66"/>
      <c r="C394" s="66"/>
      <c r="D394" s="66"/>
      <c r="E394" s="66"/>
      <c r="F394" s="66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</row>
    <row r="395" spans="1:26" ht="15.75" customHeight="1" x14ac:dyDescent="0.2">
      <c r="A395" s="66"/>
      <c r="B395" s="66"/>
      <c r="C395" s="66"/>
      <c r="D395" s="66"/>
      <c r="E395" s="66"/>
      <c r="F395" s="66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</row>
    <row r="396" spans="1:26" ht="15.75" customHeight="1" x14ac:dyDescent="0.2">
      <c r="A396" s="66"/>
      <c r="B396" s="66"/>
      <c r="C396" s="66"/>
      <c r="D396" s="66"/>
      <c r="E396" s="66"/>
      <c r="F396" s="66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</row>
    <row r="397" spans="1:26" ht="15.75" customHeight="1" x14ac:dyDescent="0.2">
      <c r="A397" s="66"/>
      <c r="B397" s="66"/>
      <c r="C397" s="66"/>
      <c r="D397" s="66"/>
      <c r="E397" s="66"/>
      <c r="F397" s="66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</row>
    <row r="398" spans="1:26" ht="15.75" customHeight="1" x14ac:dyDescent="0.2">
      <c r="A398" s="66"/>
      <c r="B398" s="66"/>
      <c r="C398" s="66"/>
      <c r="D398" s="66"/>
      <c r="E398" s="66"/>
      <c r="F398" s="66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</row>
    <row r="399" spans="1:26" ht="15.75" customHeight="1" x14ac:dyDescent="0.2">
      <c r="A399" s="66"/>
      <c r="B399" s="66"/>
      <c r="C399" s="66"/>
      <c r="D399" s="66"/>
      <c r="E399" s="66"/>
      <c r="F399" s="66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</row>
    <row r="400" spans="1:26" ht="15.75" customHeight="1" x14ac:dyDescent="0.2">
      <c r="A400" s="66"/>
      <c r="B400" s="66"/>
      <c r="C400" s="66"/>
      <c r="D400" s="66"/>
      <c r="E400" s="66"/>
      <c r="F400" s="66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</row>
    <row r="401" spans="1:26" ht="15.75" customHeight="1" x14ac:dyDescent="0.2">
      <c r="A401" s="66"/>
      <c r="B401" s="66"/>
      <c r="C401" s="66"/>
      <c r="D401" s="66"/>
      <c r="E401" s="66"/>
      <c r="F401" s="66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</row>
    <row r="402" spans="1:26" ht="15.75" customHeight="1" x14ac:dyDescent="0.2">
      <c r="A402" s="66"/>
      <c r="B402" s="66"/>
      <c r="C402" s="66"/>
      <c r="D402" s="66"/>
      <c r="E402" s="66"/>
      <c r="F402" s="66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</row>
    <row r="403" spans="1:26" ht="15.75" customHeight="1" x14ac:dyDescent="0.2">
      <c r="A403" s="66"/>
      <c r="B403" s="66"/>
      <c r="C403" s="66"/>
      <c r="D403" s="66"/>
      <c r="E403" s="66"/>
      <c r="F403" s="66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</row>
    <row r="404" spans="1:26" ht="15.75" customHeight="1" x14ac:dyDescent="0.2">
      <c r="A404" s="66"/>
      <c r="B404" s="66"/>
      <c r="C404" s="66"/>
      <c r="D404" s="66"/>
      <c r="E404" s="66"/>
      <c r="F404" s="66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</row>
    <row r="405" spans="1:26" ht="15.75" customHeight="1" x14ac:dyDescent="0.2">
      <c r="A405" s="66"/>
      <c r="B405" s="66"/>
      <c r="C405" s="66"/>
      <c r="D405" s="66"/>
      <c r="E405" s="66"/>
      <c r="F405" s="66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</row>
    <row r="406" spans="1:26" ht="15.75" customHeight="1" x14ac:dyDescent="0.2">
      <c r="A406" s="66"/>
      <c r="B406" s="66"/>
      <c r="C406" s="66"/>
      <c r="D406" s="66"/>
      <c r="E406" s="66"/>
      <c r="F406" s="66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</row>
    <row r="407" spans="1:26" ht="15.75" customHeight="1" x14ac:dyDescent="0.2">
      <c r="A407" s="66"/>
      <c r="B407" s="66"/>
      <c r="C407" s="66"/>
      <c r="D407" s="66"/>
      <c r="E407" s="66"/>
      <c r="F407" s="66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</row>
    <row r="408" spans="1:26" ht="15.75" customHeight="1" x14ac:dyDescent="0.2">
      <c r="A408" s="66"/>
      <c r="B408" s="66"/>
      <c r="C408" s="66"/>
      <c r="D408" s="66"/>
      <c r="E408" s="66"/>
      <c r="F408" s="66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</row>
    <row r="409" spans="1:26" ht="15.75" customHeight="1" x14ac:dyDescent="0.2">
      <c r="A409" s="66"/>
      <c r="B409" s="66"/>
      <c r="C409" s="66"/>
      <c r="D409" s="66"/>
      <c r="E409" s="66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</row>
    <row r="410" spans="1:26" ht="15.75" customHeight="1" x14ac:dyDescent="0.2">
      <c r="A410" s="66"/>
      <c r="B410" s="66"/>
      <c r="C410" s="66"/>
      <c r="D410" s="66"/>
      <c r="E410" s="66"/>
      <c r="F410" s="66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</row>
    <row r="411" spans="1:26" ht="15.75" customHeight="1" x14ac:dyDescent="0.2">
      <c r="A411" s="66"/>
      <c r="B411" s="66"/>
      <c r="C411" s="66"/>
      <c r="D411" s="66"/>
      <c r="E411" s="66"/>
      <c r="F411" s="66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</row>
    <row r="412" spans="1:26" ht="15.75" customHeight="1" x14ac:dyDescent="0.2">
      <c r="A412" s="66"/>
      <c r="B412" s="66"/>
      <c r="C412" s="66"/>
      <c r="D412" s="66"/>
      <c r="E412" s="66"/>
      <c r="F412" s="66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</row>
    <row r="413" spans="1:26" ht="15.75" customHeight="1" x14ac:dyDescent="0.2">
      <c r="A413" s="66"/>
      <c r="B413" s="66"/>
      <c r="C413" s="66"/>
      <c r="D413" s="66"/>
      <c r="E413" s="66"/>
      <c r="F413" s="66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</row>
    <row r="414" spans="1:26" ht="15.75" customHeight="1" x14ac:dyDescent="0.2">
      <c r="A414" s="66"/>
      <c r="B414" s="66"/>
      <c r="C414" s="66"/>
      <c r="D414" s="66"/>
      <c r="E414" s="66"/>
      <c r="F414" s="66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</row>
    <row r="415" spans="1:26" ht="15.75" customHeight="1" x14ac:dyDescent="0.2">
      <c r="A415" s="66"/>
      <c r="B415" s="66"/>
      <c r="C415" s="66"/>
      <c r="D415" s="66"/>
      <c r="E415" s="66"/>
      <c r="F415" s="66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</row>
    <row r="416" spans="1:26" ht="15.75" customHeight="1" x14ac:dyDescent="0.2">
      <c r="A416" s="66"/>
      <c r="B416" s="66"/>
      <c r="C416" s="66"/>
      <c r="D416" s="66"/>
      <c r="E416" s="66"/>
      <c r="F416" s="66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</row>
    <row r="417" spans="1:26" ht="15.75" customHeight="1" x14ac:dyDescent="0.2">
      <c r="A417" s="66"/>
      <c r="B417" s="66"/>
      <c r="C417" s="66"/>
      <c r="D417" s="66"/>
      <c r="E417" s="66"/>
      <c r="F417" s="66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</row>
    <row r="418" spans="1:26" ht="15.75" customHeight="1" x14ac:dyDescent="0.2">
      <c r="A418" s="66"/>
      <c r="B418" s="66"/>
      <c r="C418" s="66"/>
      <c r="D418" s="66"/>
      <c r="E418" s="66"/>
      <c r="F418" s="66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</row>
    <row r="419" spans="1:26" ht="15.75" customHeight="1" x14ac:dyDescent="0.2">
      <c r="A419" s="66"/>
      <c r="B419" s="66"/>
      <c r="C419" s="66"/>
      <c r="D419" s="66"/>
      <c r="E419" s="66"/>
      <c r="F419" s="66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</row>
    <row r="420" spans="1:26" ht="15.75" customHeight="1" x14ac:dyDescent="0.2">
      <c r="A420" s="66"/>
      <c r="B420" s="66"/>
      <c r="C420" s="66"/>
      <c r="D420" s="66"/>
      <c r="E420" s="66"/>
      <c r="F420" s="66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</row>
    <row r="421" spans="1:26" ht="15.75" customHeight="1" x14ac:dyDescent="0.2">
      <c r="A421" s="66"/>
      <c r="B421" s="66"/>
      <c r="C421" s="66"/>
      <c r="D421" s="66"/>
      <c r="E421" s="66"/>
      <c r="F421" s="66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</row>
    <row r="422" spans="1:26" ht="15.75" customHeight="1" x14ac:dyDescent="0.2">
      <c r="A422" s="66"/>
      <c r="B422" s="66"/>
      <c r="C422" s="66"/>
      <c r="D422" s="66"/>
      <c r="E422" s="66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</row>
    <row r="423" spans="1:26" ht="15.75" customHeight="1" x14ac:dyDescent="0.2">
      <c r="A423" s="66"/>
      <c r="B423" s="66"/>
      <c r="C423" s="66"/>
      <c r="D423" s="66"/>
      <c r="E423" s="66"/>
      <c r="F423" s="66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</row>
    <row r="424" spans="1:26" ht="15.75" customHeight="1" x14ac:dyDescent="0.2">
      <c r="A424" s="66"/>
      <c r="B424" s="66"/>
      <c r="C424" s="66"/>
      <c r="D424" s="66"/>
      <c r="E424" s="66"/>
      <c r="F424" s="66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</row>
    <row r="425" spans="1:26" ht="15.75" customHeight="1" x14ac:dyDescent="0.2">
      <c r="A425" s="66"/>
      <c r="B425" s="66"/>
      <c r="C425" s="66"/>
      <c r="D425" s="66"/>
      <c r="E425" s="66"/>
      <c r="F425" s="66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</row>
    <row r="426" spans="1:26" ht="15.75" customHeight="1" x14ac:dyDescent="0.2">
      <c r="A426" s="66"/>
      <c r="B426" s="66"/>
      <c r="C426" s="66"/>
      <c r="D426" s="66"/>
      <c r="E426" s="66"/>
      <c r="F426" s="66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</row>
    <row r="427" spans="1:26" ht="15.75" customHeight="1" x14ac:dyDescent="0.2">
      <c r="A427" s="66"/>
      <c r="B427" s="66"/>
      <c r="C427" s="66"/>
      <c r="D427" s="66"/>
      <c r="E427" s="66"/>
      <c r="F427" s="66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</row>
    <row r="428" spans="1:26" ht="15.75" customHeight="1" x14ac:dyDescent="0.2">
      <c r="A428" s="66"/>
      <c r="B428" s="66"/>
      <c r="C428" s="66"/>
      <c r="D428" s="66"/>
      <c r="E428" s="66"/>
      <c r="F428" s="66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</row>
    <row r="429" spans="1:26" ht="15.75" customHeight="1" x14ac:dyDescent="0.2">
      <c r="A429" s="66"/>
      <c r="B429" s="66"/>
      <c r="C429" s="66"/>
      <c r="D429" s="66"/>
      <c r="E429" s="66"/>
      <c r="F429" s="66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</row>
    <row r="430" spans="1:26" ht="15.75" customHeight="1" x14ac:dyDescent="0.2">
      <c r="A430" s="66"/>
      <c r="B430" s="66"/>
      <c r="C430" s="66"/>
      <c r="D430" s="66"/>
      <c r="E430" s="66"/>
      <c r="F430" s="66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</row>
    <row r="431" spans="1:26" ht="15.75" customHeight="1" x14ac:dyDescent="0.2">
      <c r="A431" s="66"/>
      <c r="B431" s="66"/>
      <c r="C431" s="66"/>
      <c r="D431" s="66"/>
      <c r="E431" s="66"/>
      <c r="F431" s="66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</row>
    <row r="432" spans="1:26" ht="15.75" customHeight="1" x14ac:dyDescent="0.2">
      <c r="A432" s="66"/>
      <c r="B432" s="66"/>
      <c r="C432" s="66"/>
      <c r="D432" s="66"/>
      <c r="E432" s="66"/>
      <c r="F432" s="66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</row>
    <row r="433" spans="1:26" ht="15.75" customHeight="1" x14ac:dyDescent="0.2">
      <c r="A433" s="66"/>
      <c r="B433" s="66"/>
      <c r="C433" s="66"/>
      <c r="D433" s="66"/>
      <c r="E433" s="66"/>
      <c r="F433" s="66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</row>
    <row r="434" spans="1:26" ht="15.75" customHeight="1" x14ac:dyDescent="0.2">
      <c r="A434" s="66"/>
      <c r="B434" s="66"/>
      <c r="C434" s="66"/>
      <c r="D434" s="66"/>
      <c r="E434" s="66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</row>
    <row r="435" spans="1:26" ht="15.75" customHeight="1" x14ac:dyDescent="0.2">
      <c r="A435" s="66"/>
      <c r="B435" s="66"/>
      <c r="C435" s="66"/>
      <c r="D435" s="66"/>
      <c r="E435" s="66"/>
      <c r="F435" s="66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</row>
    <row r="436" spans="1:26" ht="15.75" customHeight="1" x14ac:dyDescent="0.2">
      <c r="A436" s="66"/>
      <c r="B436" s="66"/>
      <c r="C436" s="66"/>
      <c r="D436" s="66"/>
      <c r="E436" s="66"/>
      <c r="F436" s="66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</row>
    <row r="437" spans="1:26" ht="15.75" customHeight="1" x14ac:dyDescent="0.2">
      <c r="A437" s="66"/>
      <c r="B437" s="66"/>
      <c r="C437" s="66"/>
      <c r="D437" s="66"/>
      <c r="E437" s="66"/>
      <c r="F437" s="66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</row>
    <row r="438" spans="1:26" ht="15.75" customHeight="1" x14ac:dyDescent="0.2">
      <c r="A438" s="66"/>
      <c r="B438" s="66"/>
      <c r="C438" s="66"/>
      <c r="D438" s="66"/>
      <c r="E438" s="66"/>
      <c r="F438" s="66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</row>
    <row r="439" spans="1:26" ht="15.75" customHeight="1" x14ac:dyDescent="0.2">
      <c r="A439" s="66"/>
      <c r="B439" s="66"/>
      <c r="C439" s="66"/>
      <c r="D439" s="66"/>
      <c r="E439" s="66"/>
      <c r="F439" s="66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</row>
    <row r="440" spans="1:26" ht="15.75" customHeight="1" x14ac:dyDescent="0.2">
      <c r="A440" s="66"/>
      <c r="B440" s="66"/>
      <c r="C440" s="66"/>
      <c r="D440" s="66"/>
      <c r="E440" s="66"/>
      <c r="F440" s="66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</row>
    <row r="441" spans="1:26" ht="15.75" customHeight="1" x14ac:dyDescent="0.2">
      <c r="A441" s="66"/>
      <c r="B441" s="66"/>
      <c r="C441" s="66"/>
      <c r="D441" s="66"/>
      <c r="E441" s="66"/>
      <c r="F441" s="66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</row>
    <row r="442" spans="1:26" ht="15.75" customHeight="1" x14ac:dyDescent="0.2">
      <c r="A442" s="66"/>
      <c r="B442" s="66"/>
      <c r="C442" s="66"/>
      <c r="D442" s="66"/>
      <c r="E442" s="66"/>
      <c r="F442" s="66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</row>
    <row r="443" spans="1:26" ht="15.75" customHeight="1" x14ac:dyDescent="0.2">
      <c r="A443" s="66"/>
      <c r="B443" s="66"/>
      <c r="C443" s="66"/>
      <c r="D443" s="66"/>
      <c r="E443" s="66"/>
      <c r="F443" s="66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</row>
    <row r="444" spans="1:26" ht="15.75" customHeight="1" x14ac:dyDescent="0.2">
      <c r="A444" s="66"/>
      <c r="B444" s="66"/>
      <c r="C444" s="66"/>
      <c r="D444" s="66"/>
      <c r="E444" s="66"/>
      <c r="F444" s="66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</row>
    <row r="445" spans="1:26" ht="15.75" customHeight="1" x14ac:dyDescent="0.2">
      <c r="A445" s="66"/>
      <c r="B445" s="66"/>
      <c r="C445" s="66"/>
      <c r="D445" s="66"/>
      <c r="E445" s="66"/>
      <c r="F445" s="66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</row>
    <row r="446" spans="1:26" ht="15.75" customHeight="1" x14ac:dyDescent="0.2">
      <c r="A446" s="66"/>
      <c r="B446" s="66"/>
      <c r="C446" s="66"/>
      <c r="D446" s="66"/>
      <c r="E446" s="66"/>
      <c r="F446" s="66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</row>
    <row r="447" spans="1:26" ht="15.75" customHeight="1" x14ac:dyDescent="0.2">
      <c r="A447" s="66"/>
      <c r="B447" s="66"/>
      <c r="C447" s="66"/>
      <c r="D447" s="66"/>
      <c r="E447" s="66"/>
      <c r="F447" s="66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</row>
    <row r="448" spans="1:26" ht="15.75" customHeight="1" x14ac:dyDescent="0.2">
      <c r="A448" s="66"/>
      <c r="B448" s="66"/>
      <c r="C448" s="66"/>
      <c r="D448" s="66"/>
      <c r="E448" s="66"/>
      <c r="F448" s="66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</row>
    <row r="449" spans="1:26" ht="15.75" customHeight="1" x14ac:dyDescent="0.2">
      <c r="A449" s="66"/>
      <c r="B449" s="66"/>
      <c r="C449" s="66"/>
      <c r="D449" s="66"/>
      <c r="E449" s="66"/>
      <c r="F449" s="66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</row>
    <row r="450" spans="1:26" ht="15.75" customHeight="1" x14ac:dyDescent="0.2">
      <c r="A450" s="66"/>
      <c r="B450" s="66"/>
      <c r="C450" s="66"/>
      <c r="D450" s="66"/>
      <c r="E450" s="66"/>
      <c r="F450" s="66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</row>
    <row r="451" spans="1:26" ht="15.75" customHeight="1" x14ac:dyDescent="0.2">
      <c r="A451" s="66"/>
      <c r="B451" s="66"/>
      <c r="C451" s="66"/>
      <c r="D451" s="66"/>
      <c r="E451" s="66"/>
      <c r="F451" s="66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</row>
    <row r="452" spans="1:26" ht="15.75" customHeight="1" x14ac:dyDescent="0.2">
      <c r="A452" s="66"/>
      <c r="B452" s="66"/>
      <c r="C452" s="66"/>
      <c r="D452" s="66"/>
      <c r="E452" s="66"/>
      <c r="F452" s="66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</row>
    <row r="453" spans="1:26" ht="15.75" customHeight="1" x14ac:dyDescent="0.2">
      <c r="A453" s="66"/>
      <c r="B453" s="66"/>
      <c r="C453" s="66"/>
      <c r="D453" s="66"/>
      <c r="E453" s="66"/>
      <c r="F453" s="66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</row>
    <row r="454" spans="1:26" ht="15.75" customHeight="1" x14ac:dyDescent="0.2">
      <c r="A454" s="66"/>
      <c r="B454" s="66"/>
      <c r="C454" s="66"/>
      <c r="D454" s="66"/>
      <c r="E454" s="66"/>
      <c r="F454" s="66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</row>
    <row r="455" spans="1:26" ht="15.75" customHeight="1" x14ac:dyDescent="0.2">
      <c r="A455" s="66"/>
      <c r="B455" s="66"/>
      <c r="C455" s="66"/>
      <c r="D455" s="66"/>
      <c r="E455" s="66"/>
      <c r="F455" s="66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</row>
    <row r="456" spans="1:26" ht="15.75" customHeight="1" x14ac:dyDescent="0.2">
      <c r="A456" s="66"/>
      <c r="B456" s="66"/>
      <c r="C456" s="66"/>
      <c r="D456" s="66"/>
      <c r="E456" s="66"/>
      <c r="F456" s="66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</row>
    <row r="457" spans="1:26" ht="15.75" customHeight="1" x14ac:dyDescent="0.2">
      <c r="A457" s="66"/>
      <c r="B457" s="66"/>
      <c r="C457" s="66"/>
      <c r="D457" s="66"/>
      <c r="E457" s="66"/>
      <c r="F457" s="66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</row>
    <row r="458" spans="1:26" ht="15.75" customHeight="1" x14ac:dyDescent="0.2">
      <c r="A458" s="66"/>
      <c r="B458" s="66"/>
      <c r="C458" s="66"/>
      <c r="D458" s="66"/>
      <c r="E458" s="66"/>
      <c r="F458" s="66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</row>
    <row r="459" spans="1:26" ht="15.75" customHeight="1" x14ac:dyDescent="0.2">
      <c r="A459" s="66"/>
      <c r="B459" s="66"/>
      <c r="C459" s="66"/>
      <c r="D459" s="66"/>
      <c r="E459" s="66"/>
      <c r="F459" s="66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</row>
    <row r="460" spans="1:26" ht="15.75" customHeight="1" x14ac:dyDescent="0.2">
      <c r="A460" s="66"/>
      <c r="B460" s="66"/>
      <c r="C460" s="66"/>
      <c r="D460" s="66"/>
      <c r="E460" s="66"/>
      <c r="F460" s="66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</row>
    <row r="461" spans="1:26" ht="15.75" customHeight="1" x14ac:dyDescent="0.2">
      <c r="A461" s="66"/>
      <c r="B461" s="66"/>
      <c r="C461" s="66"/>
      <c r="D461" s="66"/>
      <c r="E461" s="66"/>
      <c r="F461" s="66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</row>
    <row r="462" spans="1:26" ht="15.75" customHeight="1" x14ac:dyDescent="0.2">
      <c r="A462" s="66"/>
      <c r="B462" s="66"/>
      <c r="C462" s="66"/>
      <c r="D462" s="66"/>
      <c r="E462" s="66"/>
      <c r="F462" s="66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</row>
    <row r="463" spans="1:26" ht="15.75" customHeight="1" x14ac:dyDescent="0.2">
      <c r="A463" s="66"/>
      <c r="B463" s="66"/>
      <c r="C463" s="66"/>
      <c r="D463" s="66"/>
      <c r="E463" s="66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</row>
    <row r="464" spans="1:26" ht="15.75" customHeight="1" x14ac:dyDescent="0.2">
      <c r="A464" s="66"/>
      <c r="B464" s="66"/>
      <c r="C464" s="66"/>
      <c r="D464" s="66"/>
      <c r="E464" s="66"/>
      <c r="F464" s="66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</row>
    <row r="465" spans="1:26" ht="15.75" customHeight="1" x14ac:dyDescent="0.2">
      <c r="A465" s="66"/>
      <c r="B465" s="66"/>
      <c r="C465" s="66"/>
      <c r="D465" s="66"/>
      <c r="E465" s="66"/>
      <c r="F465" s="66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</row>
    <row r="466" spans="1:26" ht="15.75" customHeight="1" x14ac:dyDescent="0.2">
      <c r="A466" s="66"/>
      <c r="B466" s="66"/>
      <c r="C466" s="66"/>
      <c r="D466" s="66"/>
      <c r="E466" s="66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</row>
    <row r="467" spans="1:26" ht="15.75" customHeight="1" x14ac:dyDescent="0.2">
      <c r="A467" s="66"/>
      <c r="B467" s="66"/>
      <c r="C467" s="66"/>
      <c r="D467" s="66"/>
      <c r="E467" s="66"/>
      <c r="F467" s="66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</row>
    <row r="468" spans="1:26" ht="15.75" customHeight="1" x14ac:dyDescent="0.2">
      <c r="A468" s="66"/>
      <c r="B468" s="66"/>
      <c r="C468" s="66"/>
      <c r="D468" s="66"/>
      <c r="E468" s="66"/>
      <c r="F468" s="66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</row>
    <row r="469" spans="1:26" ht="15.75" customHeight="1" x14ac:dyDescent="0.2">
      <c r="A469" s="66"/>
      <c r="B469" s="66"/>
      <c r="C469" s="66"/>
      <c r="D469" s="66"/>
      <c r="E469" s="66"/>
      <c r="F469" s="66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</row>
    <row r="470" spans="1:26" ht="15.75" customHeight="1" x14ac:dyDescent="0.2">
      <c r="A470" s="66"/>
      <c r="B470" s="66"/>
      <c r="C470" s="66"/>
      <c r="D470" s="66"/>
      <c r="E470" s="66"/>
      <c r="F470" s="66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</row>
    <row r="471" spans="1:26" ht="15.75" customHeight="1" x14ac:dyDescent="0.2">
      <c r="A471" s="66"/>
      <c r="B471" s="66"/>
      <c r="C471" s="66"/>
      <c r="D471" s="66"/>
      <c r="E471" s="66"/>
      <c r="F471" s="66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</row>
    <row r="472" spans="1:26" ht="15.75" customHeight="1" x14ac:dyDescent="0.2">
      <c r="A472" s="66"/>
      <c r="B472" s="66"/>
      <c r="C472" s="66"/>
      <c r="D472" s="66"/>
      <c r="E472" s="66"/>
      <c r="F472" s="66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</row>
    <row r="473" spans="1:26" ht="15.75" customHeight="1" x14ac:dyDescent="0.2">
      <c r="A473" s="66"/>
      <c r="B473" s="66"/>
      <c r="C473" s="66"/>
      <c r="D473" s="66"/>
      <c r="E473" s="66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</row>
    <row r="474" spans="1:26" ht="15.75" customHeight="1" x14ac:dyDescent="0.2">
      <c r="A474" s="66"/>
      <c r="B474" s="66"/>
      <c r="C474" s="66"/>
      <c r="D474" s="66"/>
      <c r="E474" s="66"/>
      <c r="F474" s="66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</row>
    <row r="475" spans="1:26" ht="15.75" customHeight="1" x14ac:dyDescent="0.2">
      <c r="A475" s="66"/>
      <c r="B475" s="66"/>
      <c r="C475" s="66"/>
      <c r="D475" s="66"/>
      <c r="E475" s="66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</row>
    <row r="476" spans="1:26" ht="15.75" customHeight="1" x14ac:dyDescent="0.2">
      <c r="A476" s="66"/>
      <c r="B476" s="66"/>
      <c r="C476" s="66"/>
      <c r="D476" s="66"/>
      <c r="E476" s="66"/>
      <c r="F476" s="66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</row>
    <row r="477" spans="1:26" ht="15.75" customHeight="1" x14ac:dyDescent="0.2">
      <c r="A477" s="66"/>
      <c r="B477" s="66"/>
      <c r="C477" s="66"/>
      <c r="D477" s="66"/>
      <c r="E477" s="66"/>
      <c r="F477" s="66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</row>
    <row r="478" spans="1:26" ht="15.75" customHeight="1" x14ac:dyDescent="0.2">
      <c r="A478" s="66"/>
      <c r="B478" s="66"/>
      <c r="C478" s="66"/>
      <c r="D478" s="66"/>
      <c r="E478" s="66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</row>
    <row r="479" spans="1:26" ht="15.75" customHeight="1" x14ac:dyDescent="0.2">
      <c r="A479" s="66"/>
      <c r="B479" s="66"/>
      <c r="C479" s="66"/>
      <c r="D479" s="66"/>
      <c r="E479" s="66"/>
      <c r="F479" s="66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</row>
    <row r="480" spans="1:26" ht="15.75" customHeight="1" x14ac:dyDescent="0.2">
      <c r="A480" s="66"/>
      <c r="B480" s="66"/>
      <c r="C480" s="66"/>
      <c r="D480" s="66"/>
      <c r="E480" s="66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</row>
    <row r="481" spans="1:26" ht="15.75" customHeight="1" x14ac:dyDescent="0.2">
      <c r="A481" s="66"/>
      <c r="B481" s="66"/>
      <c r="C481" s="66"/>
      <c r="D481" s="66"/>
      <c r="E481" s="66"/>
      <c r="F481" s="66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</row>
    <row r="482" spans="1:26" ht="15.75" customHeight="1" x14ac:dyDescent="0.2">
      <c r="A482" s="66"/>
      <c r="B482" s="66"/>
      <c r="C482" s="66"/>
      <c r="D482" s="66"/>
      <c r="E482" s="66"/>
      <c r="F482" s="66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</row>
    <row r="483" spans="1:26" ht="15.75" customHeight="1" x14ac:dyDescent="0.2">
      <c r="A483" s="66"/>
      <c r="B483" s="66"/>
      <c r="C483" s="66"/>
      <c r="D483" s="66"/>
      <c r="E483" s="66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</row>
    <row r="484" spans="1:26" ht="15.75" customHeight="1" x14ac:dyDescent="0.2">
      <c r="A484" s="66"/>
      <c r="B484" s="66"/>
      <c r="C484" s="66"/>
      <c r="D484" s="66"/>
      <c r="E484" s="66"/>
      <c r="F484" s="66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</row>
    <row r="485" spans="1:26" ht="15.75" customHeight="1" x14ac:dyDescent="0.2">
      <c r="A485" s="66"/>
      <c r="B485" s="66"/>
      <c r="C485" s="66"/>
      <c r="D485" s="66"/>
      <c r="E485" s="66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</row>
    <row r="486" spans="1:26" ht="15.75" customHeight="1" x14ac:dyDescent="0.2">
      <c r="A486" s="66"/>
      <c r="B486" s="66"/>
      <c r="C486" s="66"/>
      <c r="D486" s="66"/>
      <c r="E486" s="66"/>
      <c r="F486" s="66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</row>
    <row r="487" spans="1:26" ht="15.75" customHeight="1" x14ac:dyDescent="0.2">
      <c r="A487" s="66"/>
      <c r="B487" s="66"/>
      <c r="C487" s="66"/>
      <c r="D487" s="66"/>
      <c r="E487" s="66"/>
      <c r="F487" s="66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</row>
    <row r="488" spans="1:26" ht="15.75" customHeight="1" x14ac:dyDescent="0.2">
      <c r="A488" s="66"/>
      <c r="B488" s="66"/>
      <c r="C488" s="66"/>
      <c r="D488" s="66"/>
      <c r="E488" s="66"/>
      <c r="F488" s="66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</row>
    <row r="489" spans="1:26" ht="15.75" customHeight="1" x14ac:dyDescent="0.2">
      <c r="A489" s="66"/>
      <c r="B489" s="66"/>
      <c r="C489" s="66"/>
      <c r="D489" s="66"/>
      <c r="E489" s="66"/>
      <c r="F489" s="66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</row>
    <row r="490" spans="1:26" ht="15.75" customHeight="1" x14ac:dyDescent="0.2">
      <c r="A490" s="66"/>
      <c r="B490" s="66"/>
      <c r="C490" s="66"/>
      <c r="D490" s="66"/>
      <c r="E490" s="66"/>
      <c r="F490" s="66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</row>
    <row r="491" spans="1:26" ht="15.75" customHeight="1" x14ac:dyDescent="0.2">
      <c r="A491" s="66"/>
      <c r="B491" s="66"/>
      <c r="C491" s="66"/>
      <c r="D491" s="66"/>
      <c r="E491" s="66"/>
      <c r="F491" s="66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</row>
    <row r="492" spans="1:26" ht="15.75" customHeight="1" x14ac:dyDescent="0.2">
      <c r="A492" s="66"/>
      <c r="B492" s="66"/>
      <c r="C492" s="66"/>
      <c r="D492" s="66"/>
      <c r="E492" s="66"/>
      <c r="F492" s="66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</row>
    <row r="493" spans="1:26" ht="15.75" customHeight="1" x14ac:dyDescent="0.2">
      <c r="A493" s="66"/>
      <c r="B493" s="66"/>
      <c r="C493" s="66"/>
      <c r="D493" s="66"/>
      <c r="E493" s="66"/>
      <c r="F493" s="66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</row>
    <row r="494" spans="1:26" ht="15.75" customHeight="1" x14ac:dyDescent="0.2">
      <c r="A494" s="66"/>
      <c r="B494" s="66"/>
      <c r="C494" s="66"/>
      <c r="D494" s="66"/>
      <c r="E494" s="66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</row>
    <row r="495" spans="1:26" ht="15.75" customHeight="1" x14ac:dyDescent="0.2">
      <c r="A495" s="66"/>
      <c r="B495" s="66"/>
      <c r="C495" s="66"/>
      <c r="D495" s="66"/>
      <c r="E495" s="66"/>
      <c r="F495" s="66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</row>
    <row r="496" spans="1:26" ht="15.75" customHeight="1" x14ac:dyDescent="0.2">
      <c r="A496" s="66"/>
      <c r="B496" s="66"/>
      <c r="C496" s="66"/>
      <c r="D496" s="66"/>
      <c r="E496" s="66"/>
      <c r="F496" s="66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</row>
    <row r="497" spans="1:26" ht="15.75" customHeight="1" x14ac:dyDescent="0.2">
      <c r="A497" s="66"/>
      <c r="B497" s="66"/>
      <c r="C497" s="66"/>
      <c r="D497" s="66"/>
      <c r="E497" s="66"/>
      <c r="F497" s="66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</row>
    <row r="498" spans="1:26" ht="15.75" customHeight="1" x14ac:dyDescent="0.2">
      <c r="A498" s="66"/>
      <c r="B498" s="66"/>
      <c r="C498" s="66"/>
      <c r="D498" s="66"/>
      <c r="E498" s="66"/>
      <c r="F498" s="66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</row>
    <row r="499" spans="1:26" ht="15.75" customHeight="1" x14ac:dyDescent="0.2">
      <c r="A499" s="66"/>
      <c r="B499" s="66"/>
      <c r="C499" s="66"/>
      <c r="D499" s="66"/>
      <c r="E499" s="66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</row>
    <row r="500" spans="1:26" ht="15.75" customHeight="1" x14ac:dyDescent="0.2">
      <c r="A500" s="66"/>
      <c r="B500" s="66"/>
      <c r="C500" s="66"/>
      <c r="D500" s="66"/>
      <c r="E500" s="66"/>
      <c r="F500" s="66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</row>
    <row r="501" spans="1:26" ht="15.75" customHeight="1" x14ac:dyDescent="0.2">
      <c r="A501" s="66"/>
      <c r="B501" s="66"/>
      <c r="C501" s="66"/>
      <c r="D501" s="66"/>
      <c r="E501" s="66"/>
      <c r="F501" s="66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</row>
    <row r="502" spans="1:26" ht="15.75" customHeight="1" x14ac:dyDescent="0.2">
      <c r="A502" s="66"/>
      <c r="B502" s="66"/>
      <c r="C502" s="66"/>
      <c r="D502" s="66"/>
      <c r="E502" s="66"/>
      <c r="F502" s="66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</row>
    <row r="503" spans="1:26" ht="15.75" customHeight="1" x14ac:dyDescent="0.2">
      <c r="A503" s="66"/>
      <c r="B503" s="66"/>
      <c r="C503" s="66"/>
      <c r="D503" s="66"/>
      <c r="E503" s="66"/>
      <c r="F503" s="66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</row>
    <row r="504" spans="1:26" ht="15.75" customHeight="1" x14ac:dyDescent="0.2">
      <c r="A504" s="66"/>
      <c r="B504" s="66"/>
      <c r="C504" s="66"/>
      <c r="D504" s="66"/>
      <c r="E504" s="66"/>
      <c r="F504" s="66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</row>
    <row r="505" spans="1:26" ht="15.75" customHeight="1" x14ac:dyDescent="0.2">
      <c r="A505" s="66"/>
      <c r="B505" s="66"/>
      <c r="C505" s="66"/>
      <c r="D505" s="66"/>
      <c r="E505" s="66"/>
      <c r="F505" s="66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</row>
    <row r="506" spans="1:26" ht="15.75" customHeight="1" x14ac:dyDescent="0.2">
      <c r="A506" s="66"/>
      <c r="B506" s="66"/>
      <c r="C506" s="66"/>
      <c r="D506" s="66"/>
      <c r="E506" s="66"/>
      <c r="F506" s="66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</row>
    <row r="507" spans="1:26" ht="15.75" customHeight="1" x14ac:dyDescent="0.2">
      <c r="A507" s="66"/>
      <c r="B507" s="66"/>
      <c r="C507" s="66"/>
      <c r="D507" s="66"/>
      <c r="E507" s="66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</row>
    <row r="508" spans="1:26" ht="15.75" customHeight="1" x14ac:dyDescent="0.2">
      <c r="A508" s="66"/>
      <c r="B508" s="66"/>
      <c r="C508" s="66"/>
      <c r="D508" s="66"/>
      <c r="E508" s="66"/>
      <c r="F508" s="66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</row>
    <row r="509" spans="1:26" ht="15.75" customHeight="1" x14ac:dyDescent="0.2">
      <c r="A509" s="66"/>
      <c r="B509" s="66"/>
      <c r="C509" s="66"/>
      <c r="D509" s="66"/>
      <c r="E509" s="66"/>
      <c r="F509" s="66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</row>
    <row r="510" spans="1:26" ht="15.75" customHeight="1" x14ac:dyDescent="0.2">
      <c r="A510" s="66"/>
      <c r="B510" s="66"/>
      <c r="C510" s="66"/>
      <c r="D510" s="66"/>
      <c r="E510" s="66"/>
      <c r="F510" s="66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</row>
    <row r="511" spans="1:26" ht="15.75" customHeight="1" x14ac:dyDescent="0.2">
      <c r="A511" s="66"/>
      <c r="B511" s="66"/>
      <c r="C511" s="66"/>
      <c r="D511" s="66"/>
      <c r="E511" s="66"/>
      <c r="F511" s="66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</row>
    <row r="512" spans="1:26" ht="15.75" customHeight="1" x14ac:dyDescent="0.2">
      <c r="A512" s="66"/>
      <c r="B512" s="66"/>
      <c r="C512" s="66"/>
      <c r="D512" s="66"/>
      <c r="E512" s="66"/>
      <c r="F512" s="66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</row>
    <row r="513" spans="1:26" ht="15.75" customHeight="1" x14ac:dyDescent="0.2">
      <c r="A513" s="66"/>
      <c r="B513" s="66"/>
      <c r="C513" s="66"/>
      <c r="D513" s="66"/>
      <c r="E513" s="66"/>
      <c r="F513" s="66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</row>
    <row r="514" spans="1:26" ht="15.75" customHeight="1" x14ac:dyDescent="0.2">
      <c r="A514" s="66"/>
      <c r="B514" s="66"/>
      <c r="C514" s="66"/>
      <c r="D514" s="66"/>
      <c r="E514" s="66"/>
      <c r="F514" s="66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</row>
    <row r="515" spans="1:26" ht="15.75" customHeight="1" x14ac:dyDescent="0.2">
      <c r="A515" s="66"/>
      <c r="B515" s="66"/>
      <c r="C515" s="66"/>
      <c r="D515" s="66"/>
      <c r="E515" s="66"/>
      <c r="F515" s="66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</row>
    <row r="516" spans="1:26" ht="15.75" customHeight="1" x14ac:dyDescent="0.2">
      <c r="A516" s="66"/>
      <c r="B516" s="66"/>
      <c r="C516" s="66"/>
      <c r="D516" s="66"/>
      <c r="E516" s="66"/>
      <c r="F516" s="66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</row>
    <row r="517" spans="1:26" ht="15.75" customHeight="1" x14ac:dyDescent="0.2">
      <c r="A517" s="66"/>
      <c r="B517" s="66"/>
      <c r="C517" s="66"/>
      <c r="D517" s="66"/>
      <c r="E517" s="66"/>
      <c r="F517" s="66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</row>
    <row r="518" spans="1:26" ht="15.75" customHeight="1" x14ac:dyDescent="0.2">
      <c r="A518" s="66"/>
      <c r="B518" s="66"/>
      <c r="C518" s="66"/>
      <c r="D518" s="66"/>
      <c r="E518" s="66"/>
      <c r="F518" s="66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</row>
    <row r="519" spans="1:26" ht="15.75" customHeight="1" x14ac:dyDescent="0.2">
      <c r="A519" s="66"/>
      <c r="B519" s="66"/>
      <c r="C519" s="66"/>
      <c r="D519" s="66"/>
      <c r="E519" s="66"/>
      <c r="F519" s="66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</row>
    <row r="520" spans="1:26" ht="15.75" customHeight="1" x14ac:dyDescent="0.2">
      <c r="A520" s="66"/>
      <c r="B520" s="66"/>
      <c r="C520" s="66"/>
      <c r="D520" s="66"/>
      <c r="E520" s="66"/>
      <c r="F520" s="66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</row>
    <row r="521" spans="1:26" ht="15.75" customHeight="1" x14ac:dyDescent="0.2">
      <c r="A521" s="66"/>
      <c r="B521" s="66"/>
      <c r="C521" s="66"/>
      <c r="D521" s="66"/>
      <c r="E521" s="66"/>
      <c r="F521" s="66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</row>
    <row r="522" spans="1:26" ht="15.75" customHeight="1" x14ac:dyDescent="0.2">
      <c r="A522" s="66"/>
      <c r="B522" s="66"/>
      <c r="C522" s="66"/>
      <c r="D522" s="66"/>
      <c r="E522" s="66"/>
      <c r="F522" s="66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</row>
    <row r="523" spans="1:26" ht="15.75" customHeight="1" x14ac:dyDescent="0.2">
      <c r="A523" s="66"/>
      <c r="B523" s="66"/>
      <c r="C523" s="66"/>
      <c r="D523" s="66"/>
      <c r="E523" s="66"/>
      <c r="F523" s="66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</row>
    <row r="524" spans="1:26" ht="15.75" customHeight="1" x14ac:dyDescent="0.2">
      <c r="A524" s="66"/>
      <c r="B524" s="66"/>
      <c r="C524" s="66"/>
      <c r="D524" s="66"/>
      <c r="E524" s="66"/>
      <c r="F524" s="66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</row>
    <row r="525" spans="1:26" ht="15.75" customHeight="1" x14ac:dyDescent="0.2">
      <c r="A525" s="66"/>
      <c r="B525" s="66"/>
      <c r="C525" s="66"/>
      <c r="D525" s="66"/>
      <c r="E525" s="66"/>
      <c r="F525" s="66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</row>
    <row r="526" spans="1:26" ht="15.75" customHeight="1" x14ac:dyDescent="0.2">
      <c r="A526" s="66"/>
      <c r="B526" s="66"/>
      <c r="C526" s="66"/>
      <c r="D526" s="66"/>
      <c r="E526" s="66"/>
      <c r="F526" s="66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</row>
    <row r="527" spans="1:26" ht="15.75" customHeight="1" x14ac:dyDescent="0.2">
      <c r="A527" s="66"/>
      <c r="B527" s="66"/>
      <c r="C527" s="66"/>
      <c r="D527" s="66"/>
      <c r="E527" s="66"/>
      <c r="F527" s="66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</row>
    <row r="528" spans="1:26" ht="15.75" customHeight="1" x14ac:dyDescent="0.2">
      <c r="A528" s="66"/>
      <c r="B528" s="66"/>
      <c r="C528" s="66"/>
      <c r="D528" s="66"/>
      <c r="E528" s="66"/>
      <c r="F528" s="66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</row>
    <row r="529" spans="1:26" ht="15.75" customHeight="1" x14ac:dyDescent="0.2">
      <c r="A529" s="66"/>
      <c r="B529" s="66"/>
      <c r="C529" s="66"/>
      <c r="D529" s="66"/>
      <c r="E529" s="66"/>
      <c r="F529" s="66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</row>
    <row r="530" spans="1:26" ht="15.75" customHeight="1" x14ac:dyDescent="0.2">
      <c r="A530" s="66"/>
      <c r="B530" s="66"/>
      <c r="C530" s="66"/>
      <c r="D530" s="66"/>
      <c r="E530" s="66"/>
      <c r="F530" s="66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</row>
    <row r="531" spans="1:26" ht="15.75" customHeight="1" x14ac:dyDescent="0.2">
      <c r="A531" s="66"/>
      <c r="B531" s="66"/>
      <c r="C531" s="66"/>
      <c r="D531" s="66"/>
      <c r="E531" s="66"/>
      <c r="F531" s="66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</row>
    <row r="532" spans="1:26" ht="15.75" customHeight="1" x14ac:dyDescent="0.2">
      <c r="A532" s="66"/>
      <c r="B532" s="66"/>
      <c r="C532" s="66"/>
      <c r="D532" s="66"/>
      <c r="E532" s="66"/>
      <c r="F532" s="66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</row>
    <row r="533" spans="1:26" ht="15.75" customHeight="1" x14ac:dyDescent="0.2">
      <c r="A533" s="66"/>
      <c r="B533" s="66"/>
      <c r="C533" s="66"/>
      <c r="D533" s="66"/>
      <c r="E533" s="66"/>
      <c r="F533" s="66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</row>
    <row r="534" spans="1:26" ht="15.75" customHeight="1" x14ac:dyDescent="0.2">
      <c r="A534" s="66"/>
      <c r="B534" s="66"/>
      <c r="C534" s="66"/>
      <c r="D534" s="66"/>
      <c r="E534" s="66"/>
      <c r="F534" s="66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</row>
    <row r="535" spans="1:26" ht="15.75" customHeight="1" x14ac:dyDescent="0.2">
      <c r="A535" s="66"/>
      <c r="B535" s="66"/>
      <c r="C535" s="66"/>
      <c r="D535" s="66"/>
      <c r="E535" s="66"/>
      <c r="F535" s="66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</row>
    <row r="536" spans="1:26" ht="15.75" customHeight="1" x14ac:dyDescent="0.2">
      <c r="A536" s="66"/>
      <c r="B536" s="66"/>
      <c r="C536" s="66"/>
      <c r="D536" s="66"/>
      <c r="E536" s="66"/>
      <c r="F536" s="66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</row>
    <row r="537" spans="1:26" ht="15.75" customHeight="1" x14ac:dyDescent="0.2">
      <c r="A537" s="66"/>
      <c r="B537" s="66"/>
      <c r="C537" s="66"/>
      <c r="D537" s="66"/>
      <c r="E537" s="66"/>
      <c r="F537" s="66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</row>
    <row r="538" spans="1:26" ht="15.75" customHeight="1" x14ac:dyDescent="0.2">
      <c r="A538" s="66"/>
      <c r="B538" s="66"/>
      <c r="C538" s="66"/>
      <c r="D538" s="66"/>
      <c r="E538" s="66"/>
      <c r="F538" s="66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</row>
    <row r="539" spans="1:26" ht="15.75" customHeight="1" x14ac:dyDescent="0.2">
      <c r="A539" s="66"/>
      <c r="B539" s="66"/>
      <c r="C539" s="66"/>
      <c r="D539" s="66"/>
      <c r="E539" s="66"/>
      <c r="F539" s="66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</row>
    <row r="540" spans="1:26" ht="15.75" customHeight="1" x14ac:dyDescent="0.2">
      <c r="A540" s="66"/>
      <c r="B540" s="66"/>
      <c r="C540" s="66"/>
      <c r="D540" s="66"/>
      <c r="E540" s="66"/>
      <c r="F540" s="66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</row>
    <row r="541" spans="1:26" ht="15.75" customHeight="1" x14ac:dyDescent="0.2">
      <c r="A541" s="66"/>
      <c r="B541" s="66"/>
      <c r="C541" s="66"/>
      <c r="D541" s="66"/>
      <c r="E541" s="66"/>
      <c r="F541" s="66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</row>
    <row r="542" spans="1:26" ht="15.75" customHeight="1" x14ac:dyDescent="0.2">
      <c r="A542" s="66"/>
      <c r="B542" s="66"/>
      <c r="C542" s="66"/>
      <c r="D542" s="66"/>
      <c r="E542" s="66"/>
      <c r="F542" s="66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</row>
    <row r="543" spans="1:26" ht="15.75" customHeight="1" x14ac:dyDescent="0.2">
      <c r="A543" s="66"/>
      <c r="B543" s="66"/>
      <c r="C543" s="66"/>
      <c r="D543" s="66"/>
      <c r="E543" s="66"/>
      <c r="F543" s="66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</row>
    <row r="544" spans="1:26" ht="15.75" customHeight="1" x14ac:dyDescent="0.2">
      <c r="A544" s="66"/>
      <c r="B544" s="66"/>
      <c r="C544" s="66"/>
      <c r="D544" s="66"/>
      <c r="E544" s="66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</row>
    <row r="545" spans="1:26" ht="15.75" customHeight="1" x14ac:dyDescent="0.2">
      <c r="A545" s="66"/>
      <c r="B545" s="66"/>
      <c r="C545" s="66"/>
      <c r="D545" s="66"/>
      <c r="E545" s="66"/>
      <c r="F545" s="66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</row>
    <row r="546" spans="1:26" ht="15.75" customHeight="1" x14ac:dyDescent="0.2">
      <c r="A546" s="66"/>
      <c r="B546" s="66"/>
      <c r="C546" s="66"/>
      <c r="D546" s="66"/>
      <c r="E546" s="66"/>
      <c r="F546" s="66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</row>
    <row r="547" spans="1:26" ht="15.75" customHeight="1" x14ac:dyDescent="0.2">
      <c r="A547" s="66"/>
      <c r="B547" s="66"/>
      <c r="C547" s="66"/>
      <c r="D547" s="66"/>
      <c r="E547" s="66"/>
      <c r="F547" s="66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</row>
    <row r="548" spans="1:26" ht="15.75" customHeight="1" x14ac:dyDescent="0.2">
      <c r="A548" s="66"/>
      <c r="B548" s="66"/>
      <c r="C548" s="66"/>
      <c r="D548" s="66"/>
      <c r="E548" s="66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</row>
    <row r="549" spans="1:26" ht="15.75" customHeight="1" x14ac:dyDescent="0.2">
      <c r="A549" s="66"/>
      <c r="B549" s="66"/>
      <c r="C549" s="66"/>
      <c r="D549" s="66"/>
      <c r="E549" s="66"/>
      <c r="F549" s="66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</row>
    <row r="550" spans="1:26" ht="15.75" customHeight="1" x14ac:dyDescent="0.2">
      <c r="A550" s="66"/>
      <c r="B550" s="66"/>
      <c r="C550" s="66"/>
      <c r="D550" s="66"/>
      <c r="E550" s="66"/>
      <c r="F550" s="66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</row>
    <row r="551" spans="1:26" ht="15.75" customHeight="1" x14ac:dyDescent="0.2">
      <c r="A551" s="66"/>
      <c r="B551" s="66"/>
      <c r="C551" s="66"/>
      <c r="D551" s="66"/>
      <c r="E551" s="66"/>
      <c r="F551" s="66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</row>
    <row r="552" spans="1:26" ht="15.75" customHeight="1" x14ac:dyDescent="0.2">
      <c r="A552" s="66"/>
      <c r="B552" s="66"/>
      <c r="C552" s="66"/>
      <c r="D552" s="66"/>
      <c r="E552" s="66"/>
      <c r="F552" s="66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</row>
    <row r="553" spans="1:26" ht="15.75" customHeight="1" x14ac:dyDescent="0.2">
      <c r="A553" s="66"/>
      <c r="B553" s="66"/>
      <c r="C553" s="66"/>
      <c r="D553" s="66"/>
      <c r="E553" s="66"/>
      <c r="F553" s="66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</row>
    <row r="554" spans="1:26" ht="15.75" customHeight="1" x14ac:dyDescent="0.2">
      <c r="A554" s="66"/>
      <c r="B554" s="66"/>
      <c r="C554" s="66"/>
      <c r="D554" s="66"/>
      <c r="E554" s="66"/>
      <c r="F554" s="66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</row>
    <row r="555" spans="1:26" ht="15.75" customHeight="1" x14ac:dyDescent="0.2">
      <c r="A555" s="66"/>
      <c r="B555" s="66"/>
      <c r="C555" s="66"/>
      <c r="D555" s="66"/>
      <c r="E555" s="66"/>
      <c r="F555" s="66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</row>
    <row r="556" spans="1:26" ht="15.75" customHeight="1" x14ac:dyDescent="0.2">
      <c r="A556" s="66"/>
      <c r="B556" s="66"/>
      <c r="C556" s="66"/>
      <c r="D556" s="66"/>
      <c r="E556" s="66"/>
      <c r="F556" s="66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</row>
    <row r="557" spans="1:26" ht="15.75" customHeight="1" x14ac:dyDescent="0.2">
      <c r="A557" s="66"/>
      <c r="B557" s="66"/>
      <c r="C557" s="66"/>
      <c r="D557" s="66"/>
      <c r="E557" s="66"/>
      <c r="F557" s="66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</row>
    <row r="558" spans="1:26" ht="15.75" customHeight="1" x14ac:dyDescent="0.2">
      <c r="A558" s="66"/>
      <c r="B558" s="66"/>
      <c r="C558" s="66"/>
      <c r="D558" s="66"/>
      <c r="E558" s="66"/>
      <c r="F558" s="66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</row>
    <row r="559" spans="1:26" ht="15.75" customHeight="1" x14ac:dyDescent="0.2">
      <c r="A559" s="66"/>
      <c r="B559" s="66"/>
      <c r="C559" s="66"/>
      <c r="D559" s="66"/>
      <c r="E559" s="66"/>
      <c r="F559" s="66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</row>
    <row r="560" spans="1:26" ht="15.75" customHeight="1" x14ac:dyDescent="0.2">
      <c r="A560" s="66"/>
      <c r="B560" s="66"/>
      <c r="C560" s="66"/>
      <c r="D560" s="66"/>
      <c r="E560" s="66"/>
      <c r="F560" s="66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</row>
    <row r="561" spans="1:26" ht="15.75" customHeight="1" x14ac:dyDescent="0.2">
      <c r="A561" s="66"/>
      <c r="B561" s="66"/>
      <c r="C561" s="66"/>
      <c r="D561" s="66"/>
      <c r="E561" s="66"/>
      <c r="F561" s="66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</row>
    <row r="562" spans="1:26" ht="15.75" customHeight="1" x14ac:dyDescent="0.2">
      <c r="A562" s="66"/>
      <c r="B562" s="66"/>
      <c r="C562" s="66"/>
      <c r="D562" s="66"/>
      <c r="E562" s="66"/>
      <c r="F562" s="66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</row>
    <row r="563" spans="1:26" ht="15.75" customHeight="1" x14ac:dyDescent="0.2">
      <c r="A563" s="66"/>
      <c r="B563" s="66"/>
      <c r="C563" s="66"/>
      <c r="D563" s="66"/>
      <c r="E563" s="66"/>
      <c r="F563" s="66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</row>
    <row r="564" spans="1:26" ht="15.75" customHeight="1" x14ac:dyDescent="0.2">
      <c r="A564" s="66"/>
      <c r="B564" s="66"/>
      <c r="C564" s="66"/>
      <c r="D564" s="66"/>
      <c r="E564" s="66"/>
      <c r="F564" s="66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</row>
    <row r="565" spans="1:26" ht="15.75" customHeight="1" x14ac:dyDescent="0.2">
      <c r="A565" s="66"/>
      <c r="B565" s="66"/>
      <c r="C565" s="66"/>
      <c r="D565" s="66"/>
      <c r="E565" s="66"/>
      <c r="F565" s="66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</row>
    <row r="566" spans="1:26" ht="15.75" customHeight="1" x14ac:dyDescent="0.2">
      <c r="A566" s="66"/>
      <c r="B566" s="66"/>
      <c r="C566" s="66"/>
      <c r="D566" s="66"/>
      <c r="E566" s="66"/>
      <c r="F566" s="66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</row>
    <row r="567" spans="1:26" ht="15.75" customHeight="1" x14ac:dyDescent="0.2">
      <c r="A567" s="66"/>
      <c r="B567" s="66"/>
      <c r="C567" s="66"/>
      <c r="D567" s="66"/>
      <c r="E567" s="66"/>
      <c r="F567" s="66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</row>
    <row r="568" spans="1:26" ht="15.75" customHeight="1" x14ac:dyDescent="0.2">
      <c r="A568" s="66"/>
      <c r="B568" s="66"/>
      <c r="C568" s="66"/>
      <c r="D568" s="66"/>
      <c r="E568" s="66"/>
      <c r="F568" s="66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</row>
    <row r="569" spans="1:26" ht="15.75" customHeight="1" x14ac:dyDescent="0.2">
      <c r="A569" s="66"/>
      <c r="B569" s="66"/>
      <c r="C569" s="66"/>
      <c r="D569" s="66"/>
      <c r="E569" s="66"/>
      <c r="F569" s="66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</row>
    <row r="570" spans="1:26" ht="15.75" customHeight="1" x14ac:dyDescent="0.2">
      <c r="A570" s="66"/>
      <c r="B570" s="66"/>
      <c r="C570" s="66"/>
      <c r="D570" s="66"/>
      <c r="E570" s="66"/>
      <c r="F570" s="66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</row>
    <row r="571" spans="1:26" ht="15.75" customHeight="1" x14ac:dyDescent="0.2">
      <c r="A571" s="66"/>
      <c r="B571" s="66"/>
      <c r="C571" s="66"/>
      <c r="D571" s="66"/>
      <c r="E571" s="66"/>
      <c r="F571" s="66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</row>
    <row r="572" spans="1:26" ht="15.75" customHeight="1" x14ac:dyDescent="0.2">
      <c r="A572" s="66"/>
      <c r="B572" s="66"/>
      <c r="C572" s="66"/>
      <c r="D572" s="66"/>
      <c r="E572" s="66"/>
      <c r="F572" s="66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</row>
    <row r="573" spans="1:26" ht="15.75" customHeight="1" x14ac:dyDescent="0.2">
      <c r="A573" s="66"/>
      <c r="B573" s="66"/>
      <c r="C573" s="66"/>
      <c r="D573" s="66"/>
      <c r="E573" s="66"/>
      <c r="F573" s="66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</row>
    <row r="574" spans="1:26" ht="15.75" customHeight="1" x14ac:dyDescent="0.2">
      <c r="A574" s="66"/>
      <c r="B574" s="66"/>
      <c r="C574" s="66"/>
      <c r="D574" s="66"/>
      <c r="E574" s="66"/>
      <c r="F574" s="66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</row>
    <row r="575" spans="1:26" ht="15.75" customHeight="1" x14ac:dyDescent="0.2">
      <c r="A575" s="66"/>
      <c r="B575" s="66"/>
      <c r="C575" s="66"/>
      <c r="D575" s="66"/>
      <c r="E575" s="66"/>
      <c r="F575" s="66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</row>
    <row r="576" spans="1:26" ht="15.75" customHeight="1" x14ac:dyDescent="0.2">
      <c r="A576" s="66"/>
      <c r="B576" s="66"/>
      <c r="C576" s="66"/>
      <c r="D576" s="66"/>
      <c r="E576" s="66"/>
      <c r="F576" s="66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</row>
    <row r="577" spans="1:26" ht="15.75" customHeight="1" x14ac:dyDescent="0.2">
      <c r="A577" s="66"/>
      <c r="B577" s="66"/>
      <c r="C577" s="66"/>
      <c r="D577" s="66"/>
      <c r="E577" s="66"/>
      <c r="F577" s="66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</row>
    <row r="578" spans="1:26" ht="15.75" customHeight="1" x14ac:dyDescent="0.2">
      <c r="A578" s="66"/>
      <c r="B578" s="66"/>
      <c r="C578" s="66"/>
      <c r="D578" s="66"/>
      <c r="E578" s="66"/>
      <c r="F578" s="66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</row>
    <row r="579" spans="1:26" ht="15.75" customHeight="1" x14ac:dyDescent="0.2">
      <c r="A579" s="66"/>
      <c r="B579" s="66"/>
      <c r="C579" s="66"/>
      <c r="D579" s="66"/>
      <c r="E579" s="66"/>
      <c r="F579" s="66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</row>
    <row r="580" spans="1:26" ht="15.75" customHeight="1" x14ac:dyDescent="0.2">
      <c r="A580" s="66"/>
      <c r="B580" s="66"/>
      <c r="C580" s="66"/>
      <c r="D580" s="66"/>
      <c r="E580" s="66"/>
      <c r="F580" s="66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</row>
    <row r="581" spans="1:26" ht="15.75" customHeight="1" x14ac:dyDescent="0.2">
      <c r="A581" s="66"/>
      <c r="B581" s="66"/>
      <c r="C581" s="66"/>
      <c r="D581" s="66"/>
      <c r="E581" s="66"/>
      <c r="F581" s="66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</row>
    <row r="582" spans="1:26" ht="15.75" customHeight="1" x14ac:dyDescent="0.2">
      <c r="A582" s="66"/>
      <c r="B582" s="66"/>
      <c r="C582" s="66"/>
      <c r="D582" s="66"/>
      <c r="E582" s="66"/>
      <c r="F582" s="66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</row>
    <row r="583" spans="1:26" ht="15.75" customHeight="1" x14ac:dyDescent="0.2">
      <c r="A583" s="66"/>
      <c r="B583" s="66"/>
      <c r="C583" s="66"/>
      <c r="D583" s="66"/>
      <c r="E583" s="66"/>
      <c r="F583" s="66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</row>
    <row r="584" spans="1:26" ht="15.75" customHeight="1" x14ac:dyDescent="0.2">
      <c r="A584" s="66"/>
      <c r="B584" s="66"/>
      <c r="C584" s="66"/>
      <c r="D584" s="66"/>
      <c r="E584" s="66"/>
      <c r="F584" s="66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</row>
    <row r="585" spans="1:26" ht="15.75" customHeight="1" x14ac:dyDescent="0.2">
      <c r="A585" s="66"/>
      <c r="B585" s="66"/>
      <c r="C585" s="66"/>
      <c r="D585" s="66"/>
      <c r="E585" s="66"/>
      <c r="F585" s="66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</row>
    <row r="586" spans="1:26" ht="15.75" customHeight="1" x14ac:dyDescent="0.2">
      <c r="A586" s="66"/>
      <c r="B586" s="66"/>
      <c r="C586" s="66"/>
      <c r="D586" s="66"/>
      <c r="E586" s="66"/>
      <c r="F586" s="66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</row>
    <row r="587" spans="1:26" ht="15.75" customHeight="1" x14ac:dyDescent="0.2">
      <c r="A587" s="66"/>
      <c r="B587" s="66"/>
      <c r="C587" s="66"/>
      <c r="D587" s="66"/>
      <c r="E587" s="66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</row>
    <row r="588" spans="1:26" ht="15.75" customHeight="1" x14ac:dyDescent="0.2">
      <c r="A588" s="66"/>
      <c r="B588" s="66"/>
      <c r="C588" s="66"/>
      <c r="D588" s="66"/>
      <c r="E588" s="66"/>
      <c r="F588" s="66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</row>
    <row r="589" spans="1:26" ht="15.75" customHeight="1" x14ac:dyDescent="0.2">
      <c r="A589" s="66"/>
      <c r="B589" s="66"/>
      <c r="C589" s="66"/>
      <c r="D589" s="66"/>
      <c r="E589" s="66"/>
      <c r="F589" s="66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</row>
    <row r="590" spans="1:26" ht="15.75" customHeight="1" x14ac:dyDescent="0.2">
      <c r="A590" s="66"/>
      <c r="B590" s="66"/>
      <c r="C590" s="66"/>
      <c r="D590" s="66"/>
      <c r="E590" s="66"/>
      <c r="F590" s="66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</row>
    <row r="591" spans="1:26" ht="15.75" customHeight="1" x14ac:dyDescent="0.2">
      <c r="A591" s="66"/>
      <c r="B591" s="66"/>
      <c r="C591" s="66"/>
      <c r="D591" s="66"/>
      <c r="E591" s="66"/>
      <c r="F591" s="66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</row>
    <row r="592" spans="1:26" ht="15.75" customHeight="1" x14ac:dyDescent="0.2">
      <c r="A592" s="66"/>
      <c r="B592" s="66"/>
      <c r="C592" s="66"/>
      <c r="D592" s="66"/>
      <c r="E592" s="66"/>
      <c r="F592" s="66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</row>
    <row r="593" spans="1:26" ht="15.75" customHeight="1" x14ac:dyDescent="0.2">
      <c r="A593" s="66"/>
      <c r="B593" s="66"/>
      <c r="C593" s="66"/>
      <c r="D593" s="66"/>
      <c r="E593" s="66"/>
      <c r="F593" s="66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</row>
    <row r="594" spans="1:26" ht="15.75" customHeight="1" x14ac:dyDescent="0.2">
      <c r="A594" s="66"/>
      <c r="B594" s="66"/>
      <c r="C594" s="66"/>
      <c r="D594" s="66"/>
      <c r="E594" s="66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</row>
    <row r="595" spans="1:26" ht="15.75" customHeight="1" x14ac:dyDescent="0.2">
      <c r="A595" s="66"/>
      <c r="B595" s="66"/>
      <c r="C595" s="66"/>
      <c r="D595" s="66"/>
      <c r="E595" s="66"/>
      <c r="F595" s="66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</row>
    <row r="596" spans="1:26" ht="15.75" customHeight="1" x14ac:dyDescent="0.2">
      <c r="A596" s="66"/>
      <c r="B596" s="66"/>
      <c r="C596" s="66"/>
      <c r="D596" s="66"/>
      <c r="E596" s="66"/>
      <c r="F596" s="66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</row>
    <row r="597" spans="1:26" ht="15.75" customHeight="1" x14ac:dyDescent="0.2">
      <c r="A597" s="66"/>
      <c r="B597" s="66"/>
      <c r="C597" s="66"/>
      <c r="D597" s="66"/>
      <c r="E597" s="66"/>
      <c r="F597" s="66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</row>
    <row r="598" spans="1:26" ht="15.75" customHeight="1" x14ac:dyDescent="0.2">
      <c r="A598" s="66"/>
      <c r="B598" s="66"/>
      <c r="C598" s="66"/>
      <c r="D598" s="66"/>
      <c r="E598" s="66"/>
      <c r="F598" s="66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</row>
    <row r="599" spans="1:26" ht="15.75" customHeight="1" x14ac:dyDescent="0.2">
      <c r="A599" s="66"/>
      <c r="B599" s="66"/>
      <c r="C599" s="66"/>
      <c r="D599" s="66"/>
      <c r="E599" s="66"/>
      <c r="F599" s="66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</row>
    <row r="600" spans="1:26" ht="15.75" customHeight="1" x14ac:dyDescent="0.2">
      <c r="A600" s="66"/>
      <c r="B600" s="66"/>
      <c r="C600" s="66"/>
      <c r="D600" s="66"/>
      <c r="E600" s="66"/>
      <c r="F600" s="66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</row>
    <row r="601" spans="1:26" ht="15.75" customHeight="1" x14ac:dyDescent="0.2">
      <c r="A601" s="66"/>
      <c r="B601" s="66"/>
      <c r="C601" s="66"/>
      <c r="D601" s="66"/>
      <c r="E601" s="66"/>
      <c r="F601" s="66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</row>
    <row r="602" spans="1:26" ht="15.75" customHeight="1" x14ac:dyDescent="0.2">
      <c r="A602" s="66"/>
      <c r="B602" s="66"/>
      <c r="C602" s="66"/>
      <c r="D602" s="66"/>
      <c r="E602" s="66"/>
      <c r="F602" s="66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</row>
    <row r="603" spans="1:26" ht="15.75" customHeight="1" x14ac:dyDescent="0.2">
      <c r="A603" s="66"/>
      <c r="B603" s="66"/>
      <c r="C603" s="66"/>
      <c r="D603" s="66"/>
      <c r="E603" s="66"/>
      <c r="F603" s="66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</row>
    <row r="604" spans="1:26" ht="15.75" customHeight="1" x14ac:dyDescent="0.2">
      <c r="A604" s="66"/>
      <c r="B604" s="66"/>
      <c r="C604" s="66"/>
      <c r="D604" s="66"/>
      <c r="E604" s="66"/>
      <c r="F604" s="66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</row>
    <row r="605" spans="1:26" ht="15.75" customHeight="1" x14ac:dyDescent="0.2">
      <c r="A605" s="66"/>
      <c r="B605" s="66"/>
      <c r="C605" s="66"/>
      <c r="D605" s="66"/>
      <c r="E605" s="66"/>
      <c r="F605" s="66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</row>
    <row r="606" spans="1:26" ht="15.75" customHeight="1" x14ac:dyDescent="0.2">
      <c r="A606" s="66"/>
      <c r="B606" s="66"/>
      <c r="C606" s="66"/>
      <c r="D606" s="66"/>
      <c r="E606" s="66"/>
      <c r="F606" s="66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</row>
    <row r="607" spans="1:26" ht="15.75" customHeight="1" x14ac:dyDescent="0.2">
      <c r="A607" s="66"/>
      <c r="B607" s="66"/>
      <c r="C607" s="66"/>
      <c r="D607" s="66"/>
      <c r="E607" s="66"/>
      <c r="F607" s="66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</row>
    <row r="608" spans="1:26" ht="15.75" customHeight="1" x14ac:dyDescent="0.2">
      <c r="A608" s="66"/>
      <c r="B608" s="66"/>
      <c r="C608" s="66"/>
      <c r="D608" s="66"/>
      <c r="E608" s="66"/>
      <c r="F608" s="66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</row>
    <row r="609" spans="1:26" ht="15.75" customHeight="1" x14ac:dyDescent="0.2">
      <c r="A609" s="66"/>
      <c r="B609" s="66"/>
      <c r="C609" s="66"/>
      <c r="D609" s="66"/>
      <c r="E609" s="66"/>
      <c r="F609" s="66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</row>
    <row r="610" spans="1:26" ht="15.75" customHeight="1" x14ac:dyDescent="0.2">
      <c r="A610" s="66"/>
      <c r="B610" s="66"/>
      <c r="C610" s="66"/>
      <c r="D610" s="66"/>
      <c r="E610" s="66"/>
      <c r="F610" s="66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</row>
    <row r="611" spans="1:26" ht="15.75" customHeight="1" x14ac:dyDescent="0.2">
      <c r="A611" s="66"/>
      <c r="B611" s="66"/>
      <c r="C611" s="66"/>
      <c r="D611" s="66"/>
      <c r="E611" s="66"/>
      <c r="F611" s="66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</row>
    <row r="612" spans="1:26" ht="15.75" customHeight="1" x14ac:dyDescent="0.2">
      <c r="A612" s="66"/>
      <c r="B612" s="66"/>
      <c r="C612" s="66"/>
      <c r="D612" s="66"/>
      <c r="E612" s="66"/>
      <c r="F612" s="66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</row>
    <row r="613" spans="1:26" ht="15.75" customHeight="1" x14ac:dyDescent="0.2">
      <c r="A613" s="66"/>
      <c r="B613" s="66"/>
      <c r="C613" s="66"/>
      <c r="D613" s="66"/>
      <c r="E613" s="66"/>
      <c r="F613" s="66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</row>
    <row r="614" spans="1:26" ht="15.75" customHeight="1" x14ac:dyDescent="0.2">
      <c r="A614" s="66"/>
      <c r="B614" s="66"/>
      <c r="C614" s="66"/>
      <c r="D614" s="66"/>
      <c r="E614" s="66"/>
      <c r="F614" s="66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</row>
    <row r="615" spans="1:26" ht="15.75" customHeight="1" x14ac:dyDescent="0.2">
      <c r="A615" s="66"/>
      <c r="B615" s="66"/>
      <c r="C615" s="66"/>
      <c r="D615" s="66"/>
      <c r="E615" s="66"/>
      <c r="F615" s="66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</row>
    <row r="616" spans="1:26" ht="15.75" customHeight="1" x14ac:dyDescent="0.2">
      <c r="A616" s="66"/>
      <c r="B616" s="66"/>
      <c r="C616" s="66"/>
      <c r="D616" s="66"/>
      <c r="E616" s="66"/>
      <c r="F616" s="66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</row>
    <row r="617" spans="1:26" ht="15.75" customHeight="1" x14ac:dyDescent="0.2">
      <c r="A617" s="66"/>
      <c r="B617" s="66"/>
      <c r="C617" s="66"/>
      <c r="D617" s="66"/>
      <c r="E617" s="66"/>
      <c r="F617" s="66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</row>
    <row r="618" spans="1:26" ht="15.75" customHeight="1" x14ac:dyDescent="0.2">
      <c r="A618" s="66"/>
      <c r="B618" s="66"/>
      <c r="C618" s="66"/>
      <c r="D618" s="66"/>
      <c r="E618" s="66"/>
      <c r="F618" s="66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</row>
    <row r="619" spans="1:26" ht="15.75" customHeight="1" x14ac:dyDescent="0.2">
      <c r="A619" s="66"/>
      <c r="B619" s="66"/>
      <c r="C619" s="66"/>
      <c r="D619" s="66"/>
      <c r="E619" s="66"/>
      <c r="F619" s="66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</row>
    <row r="620" spans="1:26" ht="15.75" customHeight="1" x14ac:dyDescent="0.2">
      <c r="A620" s="66"/>
      <c r="B620" s="66"/>
      <c r="C620" s="66"/>
      <c r="D620" s="66"/>
      <c r="E620" s="66"/>
      <c r="F620" s="66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</row>
    <row r="621" spans="1:26" ht="15.75" customHeight="1" x14ac:dyDescent="0.2">
      <c r="A621" s="66"/>
      <c r="B621" s="66"/>
      <c r="C621" s="66"/>
      <c r="D621" s="66"/>
      <c r="E621" s="66"/>
      <c r="F621" s="66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</row>
    <row r="622" spans="1:26" ht="15.75" customHeight="1" x14ac:dyDescent="0.2">
      <c r="A622" s="66"/>
      <c r="B622" s="66"/>
      <c r="C622" s="66"/>
      <c r="D622" s="66"/>
      <c r="E622" s="66"/>
      <c r="F622" s="66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</row>
    <row r="623" spans="1:26" ht="15.75" customHeight="1" x14ac:dyDescent="0.2">
      <c r="A623" s="66"/>
      <c r="B623" s="66"/>
      <c r="C623" s="66"/>
      <c r="D623" s="66"/>
      <c r="E623" s="66"/>
      <c r="F623" s="66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</row>
    <row r="624" spans="1:26" ht="15.75" customHeight="1" x14ac:dyDescent="0.2">
      <c r="A624" s="66"/>
      <c r="B624" s="66"/>
      <c r="C624" s="66"/>
      <c r="D624" s="66"/>
      <c r="E624" s="66"/>
      <c r="F624" s="66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</row>
    <row r="625" spans="1:26" ht="15.75" customHeight="1" x14ac:dyDescent="0.2">
      <c r="A625" s="66"/>
      <c r="B625" s="66"/>
      <c r="C625" s="66"/>
      <c r="D625" s="66"/>
      <c r="E625" s="66"/>
      <c r="F625" s="66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</row>
    <row r="626" spans="1:26" ht="15.75" customHeight="1" x14ac:dyDescent="0.2">
      <c r="A626" s="66"/>
      <c r="B626" s="66"/>
      <c r="C626" s="66"/>
      <c r="D626" s="66"/>
      <c r="E626" s="66"/>
      <c r="F626" s="66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</row>
    <row r="627" spans="1:26" ht="15.75" customHeight="1" x14ac:dyDescent="0.2">
      <c r="A627" s="66"/>
      <c r="B627" s="66"/>
      <c r="C627" s="66"/>
      <c r="D627" s="66"/>
      <c r="E627" s="66"/>
      <c r="F627" s="66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</row>
    <row r="628" spans="1:26" ht="15.75" customHeight="1" x14ac:dyDescent="0.2">
      <c r="A628" s="66"/>
      <c r="B628" s="66"/>
      <c r="C628" s="66"/>
      <c r="D628" s="66"/>
      <c r="E628" s="66"/>
      <c r="F628" s="66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</row>
    <row r="629" spans="1:26" ht="15.75" customHeight="1" x14ac:dyDescent="0.2">
      <c r="A629" s="66"/>
      <c r="B629" s="66"/>
      <c r="C629" s="66"/>
      <c r="D629" s="66"/>
      <c r="E629" s="66"/>
      <c r="F629" s="66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</row>
    <row r="630" spans="1:26" ht="15.75" customHeight="1" x14ac:dyDescent="0.2">
      <c r="A630" s="66"/>
      <c r="B630" s="66"/>
      <c r="C630" s="66"/>
      <c r="D630" s="66"/>
      <c r="E630" s="66"/>
      <c r="F630" s="66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</row>
    <row r="631" spans="1:26" ht="15.75" customHeight="1" x14ac:dyDescent="0.2">
      <c r="A631" s="66"/>
      <c r="B631" s="66"/>
      <c r="C631" s="66"/>
      <c r="D631" s="66"/>
      <c r="E631" s="66"/>
      <c r="F631" s="66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</row>
    <row r="632" spans="1:26" ht="15.75" customHeight="1" x14ac:dyDescent="0.2">
      <c r="A632" s="66"/>
      <c r="B632" s="66"/>
      <c r="C632" s="66"/>
      <c r="D632" s="66"/>
      <c r="E632" s="66"/>
      <c r="F632" s="66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</row>
    <row r="633" spans="1:26" ht="15.75" customHeight="1" x14ac:dyDescent="0.2">
      <c r="A633" s="66"/>
      <c r="B633" s="66"/>
      <c r="C633" s="66"/>
      <c r="D633" s="66"/>
      <c r="E633" s="66"/>
      <c r="F633" s="66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</row>
    <row r="634" spans="1:26" ht="15.75" customHeight="1" x14ac:dyDescent="0.2">
      <c r="A634" s="66"/>
      <c r="B634" s="66"/>
      <c r="C634" s="66"/>
      <c r="D634" s="66"/>
      <c r="E634" s="66"/>
      <c r="F634" s="66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</row>
    <row r="635" spans="1:26" ht="15.75" customHeight="1" x14ac:dyDescent="0.2">
      <c r="A635" s="66"/>
      <c r="B635" s="66"/>
      <c r="C635" s="66"/>
      <c r="D635" s="66"/>
      <c r="E635" s="66"/>
      <c r="F635" s="66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</row>
    <row r="636" spans="1:26" ht="15.75" customHeight="1" x14ac:dyDescent="0.2">
      <c r="A636" s="66"/>
      <c r="B636" s="66"/>
      <c r="C636" s="66"/>
      <c r="D636" s="66"/>
      <c r="E636" s="66"/>
      <c r="F636" s="66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</row>
    <row r="637" spans="1:26" ht="15.75" customHeight="1" x14ac:dyDescent="0.2">
      <c r="A637" s="66"/>
      <c r="B637" s="66"/>
      <c r="C637" s="66"/>
      <c r="D637" s="66"/>
      <c r="E637" s="66"/>
      <c r="F637" s="66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</row>
    <row r="638" spans="1:26" ht="15.75" customHeight="1" x14ac:dyDescent="0.2">
      <c r="A638" s="66"/>
      <c r="B638" s="66"/>
      <c r="C638" s="66"/>
      <c r="D638" s="66"/>
      <c r="E638" s="66"/>
      <c r="F638" s="66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</row>
    <row r="639" spans="1:26" ht="15.75" customHeight="1" x14ac:dyDescent="0.2">
      <c r="A639" s="66"/>
      <c r="B639" s="66"/>
      <c r="C639" s="66"/>
      <c r="D639" s="66"/>
      <c r="E639" s="66"/>
      <c r="F639" s="66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</row>
    <row r="640" spans="1:26" ht="15.75" customHeight="1" x14ac:dyDescent="0.2">
      <c r="A640" s="66"/>
      <c r="B640" s="66"/>
      <c r="C640" s="66"/>
      <c r="D640" s="66"/>
      <c r="E640" s="66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</row>
    <row r="641" spans="1:26" ht="15.75" customHeight="1" x14ac:dyDescent="0.2">
      <c r="A641" s="66"/>
      <c r="B641" s="66"/>
      <c r="C641" s="66"/>
      <c r="D641" s="66"/>
      <c r="E641" s="66"/>
      <c r="F641" s="66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</row>
    <row r="642" spans="1:26" ht="15.75" customHeight="1" x14ac:dyDescent="0.2">
      <c r="A642" s="66"/>
      <c r="B642" s="66"/>
      <c r="C642" s="66"/>
      <c r="D642" s="66"/>
      <c r="E642" s="66"/>
      <c r="F642" s="66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</row>
    <row r="643" spans="1:26" ht="15.75" customHeight="1" x14ac:dyDescent="0.2">
      <c r="A643" s="66"/>
      <c r="B643" s="66"/>
      <c r="C643" s="66"/>
      <c r="D643" s="66"/>
      <c r="E643" s="66"/>
      <c r="F643" s="66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</row>
    <row r="644" spans="1:26" ht="15.75" customHeight="1" x14ac:dyDescent="0.2">
      <c r="A644" s="66"/>
      <c r="B644" s="66"/>
      <c r="C644" s="66"/>
      <c r="D644" s="66"/>
      <c r="E644" s="66"/>
      <c r="F644" s="66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</row>
    <row r="645" spans="1:26" ht="15.75" customHeight="1" x14ac:dyDescent="0.2">
      <c r="A645" s="66"/>
      <c r="B645" s="66"/>
      <c r="C645" s="66"/>
      <c r="D645" s="66"/>
      <c r="E645" s="66"/>
      <c r="F645" s="66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</row>
    <row r="646" spans="1:26" ht="15.75" customHeight="1" x14ac:dyDescent="0.2">
      <c r="A646" s="66"/>
      <c r="B646" s="66"/>
      <c r="C646" s="66"/>
      <c r="D646" s="66"/>
      <c r="E646" s="66"/>
      <c r="F646" s="66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</row>
    <row r="647" spans="1:26" ht="15.75" customHeight="1" x14ac:dyDescent="0.2">
      <c r="A647" s="66"/>
      <c r="B647" s="66"/>
      <c r="C647" s="66"/>
      <c r="D647" s="66"/>
      <c r="E647" s="66"/>
      <c r="F647" s="66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</row>
    <row r="648" spans="1:26" ht="15.75" customHeight="1" x14ac:dyDescent="0.2">
      <c r="A648" s="66"/>
      <c r="B648" s="66"/>
      <c r="C648" s="66"/>
      <c r="D648" s="66"/>
      <c r="E648" s="66"/>
      <c r="F648" s="66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</row>
    <row r="649" spans="1:26" ht="15.75" customHeight="1" x14ac:dyDescent="0.2">
      <c r="A649" s="66"/>
      <c r="B649" s="66"/>
      <c r="C649" s="66"/>
      <c r="D649" s="66"/>
      <c r="E649" s="66"/>
      <c r="F649" s="66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</row>
    <row r="650" spans="1:26" ht="15.75" customHeight="1" x14ac:dyDescent="0.2">
      <c r="A650" s="66"/>
      <c r="B650" s="66"/>
      <c r="C650" s="66"/>
      <c r="D650" s="66"/>
      <c r="E650" s="66"/>
      <c r="F650" s="66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</row>
    <row r="651" spans="1:26" ht="15.75" customHeight="1" x14ac:dyDescent="0.2">
      <c r="A651" s="66"/>
      <c r="B651" s="66"/>
      <c r="C651" s="66"/>
      <c r="D651" s="66"/>
      <c r="E651" s="66"/>
      <c r="F651" s="66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</row>
    <row r="652" spans="1:26" ht="15.75" customHeight="1" x14ac:dyDescent="0.2">
      <c r="A652" s="66"/>
      <c r="B652" s="66"/>
      <c r="C652" s="66"/>
      <c r="D652" s="66"/>
      <c r="E652" s="66"/>
      <c r="F652" s="66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</row>
    <row r="653" spans="1:26" ht="15.75" customHeight="1" x14ac:dyDescent="0.2">
      <c r="A653" s="66"/>
      <c r="B653" s="66"/>
      <c r="C653" s="66"/>
      <c r="D653" s="66"/>
      <c r="E653" s="66"/>
      <c r="F653" s="66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</row>
    <row r="654" spans="1:26" ht="15.75" customHeight="1" x14ac:dyDescent="0.2">
      <c r="A654" s="66"/>
      <c r="B654" s="66"/>
      <c r="C654" s="66"/>
      <c r="D654" s="66"/>
      <c r="E654" s="66"/>
      <c r="F654" s="66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</row>
    <row r="655" spans="1:26" ht="15.75" customHeight="1" x14ac:dyDescent="0.2">
      <c r="A655" s="66"/>
      <c r="B655" s="66"/>
      <c r="C655" s="66"/>
      <c r="D655" s="66"/>
      <c r="E655" s="66"/>
      <c r="F655" s="66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</row>
    <row r="656" spans="1:26" ht="15.75" customHeight="1" x14ac:dyDescent="0.2">
      <c r="A656" s="66"/>
      <c r="B656" s="66"/>
      <c r="C656" s="66"/>
      <c r="D656" s="66"/>
      <c r="E656" s="66"/>
      <c r="F656" s="66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</row>
    <row r="657" spans="1:26" ht="15.75" customHeight="1" x14ac:dyDescent="0.2">
      <c r="A657" s="66"/>
      <c r="B657" s="66"/>
      <c r="C657" s="66"/>
      <c r="D657" s="66"/>
      <c r="E657" s="66"/>
      <c r="F657" s="66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</row>
    <row r="658" spans="1:26" ht="15.75" customHeight="1" x14ac:dyDescent="0.2">
      <c r="A658" s="66"/>
      <c r="B658" s="66"/>
      <c r="C658" s="66"/>
      <c r="D658" s="66"/>
      <c r="E658" s="66"/>
      <c r="F658" s="66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</row>
    <row r="659" spans="1:26" ht="15.75" customHeight="1" x14ac:dyDescent="0.2">
      <c r="A659" s="66"/>
      <c r="B659" s="66"/>
      <c r="C659" s="66"/>
      <c r="D659" s="66"/>
      <c r="E659" s="66"/>
      <c r="F659" s="66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</row>
    <row r="660" spans="1:26" ht="15.75" customHeight="1" x14ac:dyDescent="0.2">
      <c r="A660" s="66"/>
      <c r="B660" s="66"/>
      <c r="C660" s="66"/>
      <c r="D660" s="66"/>
      <c r="E660" s="66"/>
      <c r="F660" s="66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</row>
    <row r="661" spans="1:26" ht="15.75" customHeight="1" x14ac:dyDescent="0.2">
      <c r="A661" s="66"/>
      <c r="B661" s="66"/>
      <c r="C661" s="66"/>
      <c r="D661" s="66"/>
      <c r="E661" s="66"/>
      <c r="F661" s="66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</row>
    <row r="662" spans="1:26" ht="15.75" customHeight="1" x14ac:dyDescent="0.2">
      <c r="A662" s="66"/>
      <c r="B662" s="66"/>
      <c r="C662" s="66"/>
      <c r="D662" s="66"/>
      <c r="E662" s="66"/>
      <c r="F662" s="66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</row>
    <row r="663" spans="1:26" ht="15.75" customHeight="1" x14ac:dyDescent="0.2">
      <c r="A663" s="66"/>
      <c r="B663" s="66"/>
      <c r="C663" s="66"/>
      <c r="D663" s="66"/>
      <c r="E663" s="66"/>
      <c r="F663" s="66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</row>
    <row r="664" spans="1:26" ht="15.75" customHeight="1" x14ac:dyDescent="0.2">
      <c r="A664" s="66"/>
      <c r="B664" s="66"/>
      <c r="C664" s="66"/>
      <c r="D664" s="66"/>
      <c r="E664" s="66"/>
      <c r="F664" s="66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</row>
    <row r="665" spans="1:26" ht="15.75" customHeight="1" x14ac:dyDescent="0.2">
      <c r="A665" s="66"/>
      <c r="B665" s="66"/>
      <c r="C665" s="66"/>
      <c r="D665" s="66"/>
      <c r="E665" s="66"/>
      <c r="F665" s="66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</row>
    <row r="666" spans="1:26" ht="15.75" customHeight="1" x14ac:dyDescent="0.2">
      <c r="A666" s="66"/>
      <c r="B666" s="66"/>
      <c r="C666" s="66"/>
      <c r="D666" s="66"/>
      <c r="E666" s="66"/>
      <c r="F666" s="66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</row>
    <row r="667" spans="1:26" ht="15.75" customHeight="1" x14ac:dyDescent="0.2">
      <c r="A667" s="66"/>
      <c r="B667" s="66"/>
      <c r="C667" s="66"/>
      <c r="D667" s="66"/>
      <c r="E667" s="66"/>
      <c r="F667" s="66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</row>
    <row r="668" spans="1:26" ht="15.75" customHeight="1" x14ac:dyDescent="0.2">
      <c r="A668" s="66"/>
      <c r="B668" s="66"/>
      <c r="C668" s="66"/>
      <c r="D668" s="66"/>
      <c r="E668" s="66"/>
      <c r="F668" s="66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</row>
    <row r="669" spans="1:26" ht="15.75" customHeight="1" x14ac:dyDescent="0.2">
      <c r="A669" s="66"/>
      <c r="B669" s="66"/>
      <c r="C669" s="66"/>
      <c r="D669" s="66"/>
      <c r="E669" s="66"/>
      <c r="F669" s="66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</row>
    <row r="670" spans="1:26" ht="15.75" customHeight="1" x14ac:dyDescent="0.2">
      <c r="A670" s="66"/>
      <c r="B670" s="66"/>
      <c r="C670" s="66"/>
      <c r="D670" s="66"/>
      <c r="E670" s="66"/>
      <c r="F670" s="66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</row>
    <row r="671" spans="1:26" ht="15.75" customHeight="1" x14ac:dyDescent="0.2">
      <c r="A671" s="66"/>
      <c r="B671" s="66"/>
      <c r="C671" s="66"/>
      <c r="D671" s="66"/>
      <c r="E671" s="66"/>
      <c r="F671" s="66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</row>
    <row r="672" spans="1:26" ht="15.75" customHeight="1" x14ac:dyDescent="0.2">
      <c r="A672" s="66"/>
      <c r="B672" s="66"/>
      <c r="C672" s="66"/>
      <c r="D672" s="66"/>
      <c r="E672" s="66"/>
      <c r="F672" s="66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</row>
    <row r="673" spans="1:26" ht="15.75" customHeight="1" x14ac:dyDescent="0.2">
      <c r="A673" s="66"/>
      <c r="B673" s="66"/>
      <c r="C673" s="66"/>
      <c r="D673" s="66"/>
      <c r="E673" s="66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</row>
    <row r="674" spans="1:26" ht="15.75" customHeight="1" x14ac:dyDescent="0.2">
      <c r="A674" s="66"/>
      <c r="B674" s="66"/>
      <c r="C674" s="66"/>
      <c r="D674" s="66"/>
      <c r="E674" s="66"/>
      <c r="F674" s="66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</row>
    <row r="675" spans="1:26" ht="15.75" customHeight="1" x14ac:dyDescent="0.2">
      <c r="A675" s="66"/>
      <c r="B675" s="66"/>
      <c r="C675" s="66"/>
      <c r="D675" s="66"/>
      <c r="E675" s="66"/>
      <c r="F675" s="66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</row>
    <row r="676" spans="1:26" ht="15.75" customHeight="1" x14ac:dyDescent="0.2">
      <c r="A676" s="66"/>
      <c r="B676" s="66"/>
      <c r="C676" s="66"/>
      <c r="D676" s="66"/>
      <c r="E676" s="66"/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</row>
    <row r="677" spans="1:26" ht="15.75" customHeight="1" x14ac:dyDescent="0.2">
      <c r="A677" s="66"/>
      <c r="B677" s="66"/>
      <c r="C677" s="66"/>
      <c r="D677" s="66"/>
      <c r="E677" s="66"/>
      <c r="F677" s="66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</row>
    <row r="678" spans="1:26" ht="15.75" customHeight="1" x14ac:dyDescent="0.2">
      <c r="A678" s="66"/>
      <c r="B678" s="66"/>
      <c r="C678" s="66"/>
      <c r="D678" s="66"/>
      <c r="E678" s="66"/>
      <c r="F678" s="66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</row>
    <row r="679" spans="1:26" ht="15.75" customHeight="1" x14ac:dyDescent="0.2">
      <c r="A679" s="66"/>
      <c r="B679" s="66"/>
      <c r="C679" s="66"/>
      <c r="D679" s="66"/>
      <c r="E679" s="66"/>
      <c r="F679" s="66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</row>
    <row r="680" spans="1:26" ht="15.75" customHeight="1" x14ac:dyDescent="0.2">
      <c r="A680" s="66"/>
      <c r="B680" s="66"/>
      <c r="C680" s="66"/>
      <c r="D680" s="66"/>
      <c r="E680" s="66"/>
      <c r="F680" s="66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</row>
    <row r="681" spans="1:26" ht="15.75" customHeight="1" x14ac:dyDescent="0.2">
      <c r="A681" s="66"/>
      <c r="B681" s="66"/>
      <c r="C681" s="66"/>
      <c r="D681" s="66"/>
      <c r="E681" s="66"/>
      <c r="F681" s="66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</row>
    <row r="682" spans="1:26" ht="15.75" customHeight="1" x14ac:dyDescent="0.2">
      <c r="A682" s="66"/>
      <c r="B682" s="66"/>
      <c r="C682" s="66"/>
      <c r="D682" s="66"/>
      <c r="E682" s="66"/>
      <c r="F682" s="66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</row>
    <row r="683" spans="1:26" ht="15.75" customHeight="1" x14ac:dyDescent="0.2">
      <c r="A683" s="66"/>
      <c r="B683" s="66"/>
      <c r="C683" s="66"/>
      <c r="D683" s="66"/>
      <c r="E683" s="66"/>
      <c r="F683" s="66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</row>
    <row r="684" spans="1:26" ht="15.75" customHeight="1" x14ac:dyDescent="0.2">
      <c r="A684" s="66"/>
      <c r="B684" s="66"/>
      <c r="C684" s="66"/>
      <c r="D684" s="66"/>
      <c r="E684" s="66"/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</row>
    <row r="685" spans="1:26" ht="15.75" customHeight="1" x14ac:dyDescent="0.2">
      <c r="A685" s="66"/>
      <c r="B685" s="66"/>
      <c r="C685" s="66"/>
      <c r="D685" s="66"/>
      <c r="E685" s="66"/>
      <c r="F685" s="66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</row>
    <row r="686" spans="1:26" ht="15.75" customHeight="1" x14ac:dyDescent="0.2">
      <c r="A686" s="66"/>
      <c r="B686" s="66"/>
      <c r="C686" s="66"/>
      <c r="D686" s="66"/>
      <c r="E686" s="66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</row>
    <row r="687" spans="1:26" ht="15.75" customHeight="1" x14ac:dyDescent="0.2">
      <c r="A687" s="66"/>
      <c r="B687" s="66"/>
      <c r="C687" s="66"/>
      <c r="D687" s="66"/>
      <c r="E687" s="66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</row>
    <row r="688" spans="1:26" ht="15.75" customHeight="1" x14ac:dyDescent="0.2">
      <c r="A688" s="66"/>
      <c r="B688" s="66"/>
      <c r="C688" s="66"/>
      <c r="D688" s="66"/>
      <c r="E688" s="66"/>
      <c r="F688" s="66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</row>
    <row r="689" spans="1:26" ht="15.75" customHeight="1" x14ac:dyDescent="0.2">
      <c r="A689" s="66"/>
      <c r="B689" s="66"/>
      <c r="C689" s="66"/>
      <c r="D689" s="66"/>
      <c r="E689" s="66"/>
      <c r="F689" s="66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</row>
    <row r="690" spans="1:26" ht="15.75" customHeight="1" x14ac:dyDescent="0.2">
      <c r="A690" s="66"/>
      <c r="B690" s="66"/>
      <c r="C690" s="66"/>
      <c r="D690" s="66"/>
      <c r="E690" s="66"/>
      <c r="F690" s="66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</row>
    <row r="691" spans="1:26" ht="15.75" customHeight="1" x14ac:dyDescent="0.2">
      <c r="A691" s="66"/>
      <c r="B691" s="66"/>
      <c r="C691" s="66"/>
      <c r="D691" s="66"/>
      <c r="E691" s="66"/>
      <c r="F691" s="66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</row>
    <row r="692" spans="1:26" ht="15.75" customHeight="1" x14ac:dyDescent="0.2">
      <c r="A692" s="66"/>
      <c r="B692" s="66"/>
      <c r="C692" s="66"/>
      <c r="D692" s="66"/>
      <c r="E692" s="66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</row>
    <row r="693" spans="1:26" ht="15.75" customHeight="1" x14ac:dyDescent="0.2">
      <c r="A693" s="66"/>
      <c r="B693" s="66"/>
      <c r="C693" s="66"/>
      <c r="D693" s="66"/>
      <c r="E693" s="66"/>
      <c r="F693" s="66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</row>
    <row r="694" spans="1:26" ht="15.75" customHeight="1" x14ac:dyDescent="0.2">
      <c r="A694" s="66"/>
      <c r="B694" s="66"/>
      <c r="C694" s="66"/>
      <c r="D694" s="66"/>
      <c r="E694" s="66"/>
      <c r="F694" s="66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</row>
    <row r="695" spans="1:26" ht="15.75" customHeight="1" x14ac:dyDescent="0.2">
      <c r="A695" s="66"/>
      <c r="B695" s="66"/>
      <c r="C695" s="66"/>
      <c r="D695" s="66"/>
      <c r="E695" s="66"/>
      <c r="F695" s="66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</row>
    <row r="696" spans="1:26" ht="15.75" customHeight="1" x14ac:dyDescent="0.2">
      <c r="A696" s="66"/>
      <c r="B696" s="66"/>
      <c r="C696" s="66"/>
      <c r="D696" s="66"/>
      <c r="E696" s="66"/>
      <c r="F696" s="66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</row>
    <row r="697" spans="1:26" ht="15.75" customHeight="1" x14ac:dyDescent="0.2">
      <c r="A697" s="66"/>
      <c r="B697" s="66"/>
      <c r="C697" s="66"/>
      <c r="D697" s="66"/>
      <c r="E697" s="66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</row>
    <row r="698" spans="1:26" ht="15.75" customHeight="1" x14ac:dyDescent="0.2">
      <c r="A698" s="66"/>
      <c r="B698" s="66"/>
      <c r="C698" s="66"/>
      <c r="D698" s="66"/>
      <c r="E698" s="66"/>
      <c r="F698" s="66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</row>
    <row r="699" spans="1:26" ht="15.75" customHeight="1" x14ac:dyDescent="0.2">
      <c r="A699" s="66"/>
      <c r="B699" s="66"/>
      <c r="C699" s="66"/>
      <c r="D699" s="66"/>
      <c r="E699" s="66"/>
      <c r="F699" s="66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</row>
    <row r="700" spans="1:26" ht="15.75" customHeight="1" x14ac:dyDescent="0.2">
      <c r="A700" s="66"/>
      <c r="B700" s="66"/>
      <c r="C700" s="66"/>
      <c r="D700" s="66"/>
      <c r="E700" s="66"/>
      <c r="F700" s="66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</row>
    <row r="701" spans="1:26" ht="15.75" customHeight="1" x14ac:dyDescent="0.2">
      <c r="A701" s="66"/>
      <c r="B701" s="66"/>
      <c r="C701" s="66"/>
      <c r="D701" s="66"/>
      <c r="E701" s="66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</row>
    <row r="702" spans="1:26" ht="15.75" customHeight="1" x14ac:dyDescent="0.2">
      <c r="A702" s="66"/>
      <c r="B702" s="66"/>
      <c r="C702" s="66"/>
      <c r="D702" s="66"/>
      <c r="E702" s="66"/>
      <c r="F702" s="66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</row>
    <row r="703" spans="1:26" ht="15.75" customHeight="1" x14ac:dyDescent="0.2">
      <c r="A703" s="66"/>
      <c r="B703" s="66"/>
      <c r="C703" s="66"/>
      <c r="D703" s="66"/>
      <c r="E703" s="66"/>
      <c r="F703" s="66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</row>
    <row r="704" spans="1:26" ht="15.75" customHeight="1" x14ac:dyDescent="0.2">
      <c r="A704" s="66"/>
      <c r="B704" s="66"/>
      <c r="C704" s="66"/>
      <c r="D704" s="66"/>
      <c r="E704" s="66"/>
      <c r="F704" s="66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</row>
    <row r="705" spans="1:26" ht="15.75" customHeight="1" x14ac:dyDescent="0.2">
      <c r="A705" s="66"/>
      <c r="B705" s="66"/>
      <c r="C705" s="66"/>
      <c r="D705" s="66"/>
      <c r="E705" s="66"/>
      <c r="F705" s="66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</row>
    <row r="706" spans="1:26" ht="15.75" customHeight="1" x14ac:dyDescent="0.2">
      <c r="A706" s="66"/>
      <c r="B706" s="66"/>
      <c r="C706" s="66"/>
      <c r="D706" s="66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</row>
    <row r="707" spans="1:26" ht="15.75" customHeight="1" x14ac:dyDescent="0.2">
      <c r="A707" s="66"/>
      <c r="B707" s="66"/>
      <c r="C707" s="66"/>
      <c r="D707" s="66"/>
      <c r="E707" s="66"/>
      <c r="F707" s="66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</row>
    <row r="708" spans="1:26" ht="15.75" customHeight="1" x14ac:dyDescent="0.2">
      <c r="A708" s="66"/>
      <c r="B708" s="66"/>
      <c r="C708" s="66"/>
      <c r="D708" s="66"/>
      <c r="E708" s="66"/>
      <c r="F708" s="66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</row>
    <row r="709" spans="1:26" ht="15.75" customHeight="1" x14ac:dyDescent="0.2">
      <c r="A709" s="66"/>
      <c r="B709" s="66"/>
      <c r="C709" s="66"/>
      <c r="D709" s="66"/>
      <c r="E709" s="66"/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</row>
    <row r="710" spans="1:26" ht="15.75" customHeight="1" x14ac:dyDescent="0.2">
      <c r="A710" s="66"/>
      <c r="B710" s="66"/>
      <c r="C710" s="66"/>
      <c r="D710" s="66"/>
      <c r="E710" s="66"/>
      <c r="F710" s="66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</row>
    <row r="711" spans="1:26" ht="15.75" customHeight="1" x14ac:dyDescent="0.2">
      <c r="A711" s="66"/>
      <c r="B711" s="66"/>
      <c r="C711" s="66"/>
      <c r="D711" s="66"/>
      <c r="E711" s="66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</row>
    <row r="712" spans="1:26" ht="15.75" customHeight="1" x14ac:dyDescent="0.2">
      <c r="A712" s="66"/>
      <c r="B712" s="66"/>
      <c r="C712" s="66"/>
      <c r="D712" s="66"/>
      <c r="E712" s="66"/>
      <c r="F712" s="66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</row>
    <row r="713" spans="1:26" ht="15.75" customHeight="1" x14ac:dyDescent="0.2">
      <c r="A713" s="66"/>
      <c r="B713" s="66"/>
      <c r="C713" s="66"/>
      <c r="D713" s="66"/>
      <c r="E713" s="66"/>
      <c r="F713" s="66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</row>
    <row r="714" spans="1:26" ht="15.75" customHeight="1" x14ac:dyDescent="0.2">
      <c r="A714" s="66"/>
      <c r="B714" s="66"/>
      <c r="C714" s="66"/>
      <c r="D714" s="66"/>
      <c r="E714" s="66"/>
      <c r="F714" s="66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</row>
    <row r="715" spans="1:26" ht="15.75" customHeight="1" x14ac:dyDescent="0.2">
      <c r="A715" s="66"/>
      <c r="B715" s="66"/>
      <c r="C715" s="66"/>
      <c r="D715" s="66"/>
      <c r="E715" s="66"/>
      <c r="F715" s="66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</row>
    <row r="716" spans="1:26" ht="15.75" customHeight="1" x14ac:dyDescent="0.2">
      <c r="A716" s="66"/>
      <c r="B716" s="66"/>
      <c r="C716" s="66"/>
      <c r="D716" s="66"/>
      <c r="E716" s="66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</row>
    <row r="717" spans="1:26" ht="15.75" customHeight="1" x14ac:dyDescent="0.2">
      <c r="A717" s="66"/>
      <c r="B717" s="66"/>
      <c r="C717" s="66"/>
      <c r="D717" s="66"/>
      <c r="E717" s="66"/>
      <c r="F717" s="66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</row>
    <row r="718" spans="1:26" ht="15.75" customHeight="1" x14ac:dyDescent="0.2">
      <c r="A718" s="66"/>
      <c r="B718" s="66"/>
      <c r="C718" s="66"/>
      <c r="D718" s="66"/>
      <c r="E718" s="66"/>
      <c r="F718" s="66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</row>
    <row r="719" spans="1:26" ht="15.75" customHeight="1" x14ac:dyDescent="0.2">
      <c r="A719" s="66"/>
      <c r="B719" s="66"/>
      <c r="C719" s="66"/>
      <c r="D719" s="66"/>
      <c r="E719" s="66"/>
      <c r="F719" s="66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</row>
    <row r="720" spans="1:26" ht="15.75" customHeight="1" x14ac:dyDescent="0.2">
      <c r="A720" s="66"/>
      <c r="B720" s="66"/>
      <c r="C720" s="66"/>
      <c r="D720" s="66"/>
      <c r="E720" s="66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</row>
    <row r="721" spans="1:26" ht="15.75" customHeight="1" x14ac:dyDescent="0.2">
      <c r="A721" s="66"/>
      <c r="B721" s="66"/>
      <c r="C721" s="66"/>
      <c r="D721" s="66"/>
      <c r="E721" s="66"/>
      <c r="F721" s="66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</row>
    <row r="722" spans="1:26" ht="15.75" customHeight="1" x14ac:dyDescent="0.2">
      <c r="A722" s="66"/>
      <c r="B722" s="66"/>
      <c r="C722" s="66"/>
      <c r="D722" s="66"/>
      <c r="E722" s="66"/>
      <c r="F722" s="66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</row>
    <row r="723" spans="1:26" ht="15.75" customHeight="1" x14ac:dyDescent="0.2">
      <c r="A723" s="66"/>
      <c r="B723" s="66"/>
      <c r="C723" s="66"/>
      <c r="D723" s="66"/>
      <c r="E723" s="66"/>
      <c r="F723" s="66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</row>
    <row r="724" spans="1:26" ht="15.75" customHeight="1" x14ac:dyDescent="0.2">
      <c r="A724" s="66"/>
      <c r="B724" s="66"/>
      <c r="C724" s="66"/>
      <c r="D724" s="66"/>
      <c r="E724" s="66"/>
      <c r="F724" s="66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</row>
    <row r="725" spans="1:26" ht="15.75" customHeight="1" x14ac:dyDescent="0.2">
      <c r="A725" s="66"/>
      <c r="B725" s="66"/>
      <c r="C725" s="66"/>
      <c r="D725" s="66"/>
      <c r="E725" s="66"/>
      <c r="F725" s="66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</row>
    <row r="726" spans="1:26" ht="15.75" customHeight="1" x14ac:dyDescent="0.2">
      <c r="A726" s="66"/>
      <c r="B726" s="66"/>
      <c r="C726" s="66"/>
      <c r="D726" s="66"/>
      <c r="E726" s="66"/>
      <c r="F726" s="66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</row>
    <row r="727" spans="1:26" ht="15.75" customHeight="1" x14ac:dyDescent="0.2">
      <c r="A727" s="66"/>
      <c r="B727" s="66"/>
      <c r="C727" s="66"/>
      <c r="D727" s="66"/>
      <c r="E727" s="66"/>
      <c r="F727" s="66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</row>
    <row r="728" spans="1:26" ht="15.75" customHeight="1" x14ac:dyDescent="0.2">
      <c r="A728" s="66"/>
      <c r="B728" s="66"/>
      <c r="C728" s="66"/>
      <c r="D728" s="66"/>
      <c r="E728" s="66"/>
      <c r="F728" s="66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</row>
    <row r="729" spans="1:26" ht="15.75" customHeight="1" x14ac:dyDescent="0.2">
      <c r="A729" s="66"/>
      <c r="B729" s="66"/>
      <c r="C729" s="66"/>
      <c r="D729" s="66"/>
      <c r="E729" s="66"/>
      <c r="F729" s="66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</row>
    <row r="730" spans="1:26" ht="15.75" customHeight="1" x14ac:dyDescent="0.2">
      <c r="A730" s="66"/>
      <c r="B730" s="66"/>
      <c r="C730" s="66"/>
      <c r="D730" s="66"/>
      <c r="E730" s="66"/>
      <c r="F730" s="66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</row>
    <row r="731" spans="1:26" ht="15.75" customHeight="1" x14ac:dyDescent="0.2">
      <c r="A731" s="66"/>
      <c r="B731" s="66"/>
      <c r="C731" s="66"/>
      <c r="D731" s="66"/>
      <c r="E731" s="66"/>
      <c r="F731" s="66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</row>
    <row r="732" spans="1:26" ht="15.75" customHeight="1" x14ac:dyDescent="0.2">
      <c r="A732" s="66"/>
      <c r="B732" s="66"/>
      <c r="C732" s="66"/>
      <c r="D732" s="66"/>
      <c r="E732" s="66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</row>
    <row r="733" spans="1:26" ht="15.75" customHeight="1" x14ac:dyDescent="0.2">
      <c r="A733" s="66"/>
      <c r="B733" s="66"/>
      <c r="C733" s="66"/>
      <c r="D733" s="66"/>
      <c r="E733" s="66"/>
      <c r="F733" s="66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</row>
    <row r="734" spans="1:26" ht="15.75" customHeight="1" x14ac:dyDescent="0.2">
      <c r="A734" s="66"/>
      <c r="B734" s="66"/>
      <c r="C734" s="66"/>
      <c r="D734" s="66"/>
      <c r="E734" s="66"/>
      <c r="F734" s="66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</row>
    <row r="735" spans="1:26" ht="15.75" customHeight="1" x14ac:dyDescent="0.2">
      <c r="A735" s="66"/>
      <c r="B735" s="66"/>
      <c r="C735" s="66"/>
      <c r="D735" s="66"/>
      <c r="E735" s="66"/>
      <c r="F735" s="66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</row>
    <row r="736" spans="1:26" ht="15.75" customHeight="1" x14ac:dyDescent="0.2">
      <c r="A736" s="66"/>
      <c r="B736" s="66"/>
      <c r="C736" s="66"/>
      <c r="D736" s="66"/>
      <c r="E736" s="66"/>
      <c r="F736" s="66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</row>
    <row r="737" spans="1:26" ht="15.75" customHeight="1" x14ac:dyDescent="0.2">
      <c r="A737" s="66"/>
      <c r="B737" s="66"/>
      <c r="C737" s="66"/>
      <c r="D737" s="66"/>
      <c r="E737" s="66"/>
      <c r="F737" s="66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</row>
    <row r="738" spans="1:26" ht="15.75" customHeight="1" x14ac:dyDescent="0.2">
      <c r="A738" s="66"/>
      <c r="B738" s="66"/>
      <c r="C738" s="66"/>
      <c r="D738" s="66"/>
      <c r="E738" s="66"/>
      <c r="F738" s="66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</row>
    <row r="739" spans="1:26" ht="15.75" customHeight="1" x14ac:dyDescent="0.2">
      <c r="A739" s="66"/>
      <c r="B739" s="66"/>
      <c r="C739" s="66"/>
      <c r="D739" s="66"/>
      <c r="E739" s="66"/>
      <c r="F739" s="66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</row>
    <row r="740" spans="1:26" ht="15.75" customHeight="1" x14ac:dyDescent="0.2">
      <c r="A740" s="66"/>
      <c r="B740" s="66"/>
      <c r="C740" s="66"/>
      <c r="D740" s="66"/>
      <c r="E740" s="66"/>
      <c r="F740" s="66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</row>
    <row r="741" spans="1:26" ht="15.75" customHeight="1" x14ac:dyDescent="0.2">
      <c r="A741" s="66"/>
      <c r="B741" s="66"/>
      <c r="C741" s="66"/>
      <c r="D741" s="66"/>
      <c r="E741" s="66"/>
      <c r="F741" s="66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</row>
    <row r="742" spans="1:26" ht="15.75" customHeight="1" x14ac:dyDescent="0.2">
      <c r="A742" s="66"/>
      <c r="B742" s="66"/>
      <c r="C742" s="66"/>
      <c r="D742" s="66"/>
      <c r="E742" s="66"/>
      <c r="F742" s="66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</row>
    <row r="743" spans="1:26" ht="15.75" customHeight="1" x14ac:dyDescent="0.2">
      <c r="A743" s="66"/>
      <c r="B743" s="66"/>
      <c r="C743" s="66"/>
      <c r="D743" s="66"/>
      <c r="E743" s="66"/>
      <c r="F743" s="66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</row>
    <row r="744" spans="1:26" ht="15.75" customHeight="1" x14ac:dyDescent="0.2">
      <c r="A744" s="66"/>
      <c r="B744" s="66"/>
      <c r="C744" s="66"/>
      <c r="D744" s="66"/>
      <c r="E744" s="66"/>
      <c r="F744" s="66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</row>
    <row r="745" spans="1:26" ht="15.75" customHeight="1" x14ac:dyDescent="0.2">
      <c r="A745" s="66"/>
      <c r="B745" s="66"/>
      <c r="C745" s="66"/>
      <c r="D745" s="66"/>
      <c r="E745" s="66"/>
      <c r="F745" s="66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</row>
    <row r="746" spans="1:26" ht="15.75" customHeight="1" x14ac:dyDescent="0.2">
      <c r="A746" s="66"/>
      <c r="B746" s="66"/>
      <c r="C746" s="66"/>
      <c r="D746" s="66"/>
      <c r="E746" s="66"/>
      <c r="F746" s="66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</row>
    <row r="747" spans="1:26" ht="15.75" customHeight="1" x14ac:dyDescent="0.2">
      <c r="A747" s="66"/>
      <c r="B747" s="66"/>
      <c r="C747" s="66"/>
      <c r="D747" s="66"/>
      <c r="E747" s="66"/>
      <c r="F747" s="66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</row>
    <row r="748" spans="1:26" ht="15.75" customHeight="1" x14ac:dyDescent="0.2">
      <c r="A748" s="66"/>
      <c r="B748" s="66"/>
      <c r="C748" s="66"/>
      <c r="D748" s="66"/>
      <c r="E748" s="66"/>
      <c r="F748" s="66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</row>
    <row r="749" spans="1:26" ht="15.75" customHeight="1" x14ac:dyDescent="0.2">
      <c r="A749" s="66"/>
      <c r="B749" s="66"/>
      <c r="C749" s="66"/>
      <c r="D749" s="66"/>
      <c r="E749" s="66"/>
      <c r="F749" s="66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</row>
    <row r="750" spans="1:26" ht="15.75" customHeight="1" x14ac:dyDescent="0.2">
      <c r="A750" s="66"/>
      <c r="B750" s="66"/>
      <c r="C750" s="66"/>
      <c r="D750" s="66"/>
      <c r="E750" s="66"/>
      <c r="F750" s="66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</row>
    <row r="751" spans="1:26" ht="15.75" customHeight="1" x14ac:dyDescent="0.2">
      <c r="A751" s="66"/>
      <c r="B751" s="66"/>
      <c r="C751" s="66"/>
      <c r="D751" s="66"/>
      <c r="E751" s="66"/>
      <c r="F751" s="66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</row>
    <row r="752" spans="1:26" ht="15.75" customHeight="1" x14ac:dyDescent="0.2">
      <c r="A752" s="66"/>
      <c r="B752" s="66"/>
      <c r="C752" s="66"/>
      <c r="D752" s="66"/>
      <c r="E752" s="66"/>
      <c r="F752" s="66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</row>
    <row r="753" spans="1:26" ht="15.75" customHeight="1" x14ac:dyDescent="0.2">
      <c r="A753" s="66"/>
      <c r="B753" s="66"/>
      <c r="C753" s="66"/>
      <c r="D753" s="66"/>
      <c r="E753" s="66"/>
      <c r="F753" s="66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</row>
    <row r="754" spans="1:26" ht="15.75" customHeight="1" x14ac:dyDescent="0.2">
      <c r="A754" s="66"/>
      <c r="B754" s="66"/>
      <c r="C754" s="66"/>
      <c r="D754" s="66"/>
      <c r="E754" s="66"/>
      <c r="F754" s="66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</row>
    <row r="755" spans="1:26" ht="15.75" customHeight="1" x14ac:dyDescent="0.2">
      <c r="A755" s="66"/>
      <c r="B755" s="66"/>
      <c r="C755" s="66"/>
      <c r="D755" s="66"/>
      <c r="E755" s="66"/>
      <c r="F755" s="66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</row>
    <row r="756" spans="1:26" ht="15.75" customHeight="1" x14ac:dyDescent="0.2">
      <c r="A756" s="66"/>
      <c r="B756" s="66"/>
      <c r="C756" s="66"/>
      <c r="D756" s="66"/>
      <c r="E756" s="66"/>
      <c r="F756" s="66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</row>
    <row r="757" spans="1:26" ht="15.75" customHeight="1" x14ac:dyDescent="0.2">
      <c r="A757" s="66"/>
      <c r="B757" s="66"/>
      <c r="C757" s="66"/>
      <c r="D757" s="66"/>
      <c r="E757" s="66"/>
      <c r="F757" s="66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</row>
    <row r="758" spans="1:26" ht="15.75" customHeight="1" x14ac:dyDescent="0.2">
      <c r="A758" s="66"/>
      <c r="B758" s="66"/>
      <c r="C758" s="66"/>
      <c r="D758" s="66"/>
      <c r="E758" s="66"/>
      <c r="F758" s="66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</row>
    <row r="759" spans="1:26" ht="15.75" customHeight="1" x14ac:dyDescent="0.2">
      <c r="A759" s="66"/>
      <c r="B759" s="66"/>
      <c r="C759" s="66"/>
      <c r="D759" s="66"/>
      <c r="E759" s="66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</row>
    <row r="760" spans="1:26" ht="15.75" customHeight="1" x14ac:dyDescent="0.2">
      <c r="A760" s="66"/>
      <c r="B760" s="66"/>
      <c r="C760" s="66"/>
      <c r="D760" s="66"/>
      <c r="E760" s="66"/>
      <c r="F760" s="66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</row>
    <row r="761" spans="1:26" ht="15.75" customHeight="1" x14ac:dyDescent="0.2">
      <c r="A761" s="66"/>
      <c r="B761" s="66"/>
      <c r="C761" s="66"/>
      <c r="D761" s="66"/>
      <c r="E761" s="66"/>
      <c r="F761" s="66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</row>
    <row r="762" spans="1:26" ht="15.75" customHeight="1" x14ac:dyDescent="0.2">
      <c r="A762" s="66"/>
      <c r="B762" s="66"/>
      <c r="C762" s="66"/>
      <c r="D762" s="66"/>
      <c r="E762" s="66"/>
      <c r="F762" s="66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</row>
    <row r="763" spans="1:26" ht="15.75" customHeight="1" x14ac:dyDescent="0.2">
      <c r="A763" s="66"/>
      <c r="B763" s="66"/>
      <c r="C763" s="66"/>
      <c r="D763" s="66"/>
      <c r="E763" s="66"/>
      <c r="F763" s="66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</row>
    <row r="764" spans="1:26" ht="15.75" customHeight="1" x14ac:dyDescent="0.2">
      <c r="A764" s="66"/>
      <c r="B764" s="66"/>
      <c r="C764" s="66"/>
      <c r="D764" s="66"/>
      <c r="E764" s="66"/>
      <c r="F764" s="66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</row>
    <row r="765" spans="1:26" ht="15.75" customHeight="1" x14ac:dyDescent="0.2">
      <c r="A765" s="66"/>
      <c r="B765" s="66"/>
      <c r="C765" s="66"/>
      <c r="D765" s="66"/>
      <c r="E765" s="66"/>
      <c r="F765" s="66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</row>
    <row r="766" spans="1:26" ht="15.75" customHeight="1" x14ac:dyDescent="0.2">
      <c r="A766" s="66"/>
      <c r="B766" s="66"/>
      <c r="C766" s="66"/>
      <c r="D766" s="66"/>
      <c r="E766" s="66"/>
      <c r="F766" s="66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</row>
    <row r="767" spans="1:26" ht="15.75" customHeight="1" x14ac:dyDescent="0.2">
      <c r="A767" s="66"/>
      <c r="B767" s="66"/>
      <c r="C767" s="66"/>
      <c r="D767" s="66"/>
      <c r="E767" s="66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</row>
    <row r="768" spans="1:26" ht="15.75" customHeight="1" x14ac:dyDescent="0.2">
      <c r="A768" s="66"/>
      <c r="B768" s="66"/>
      <c r="C768" s="66"/>
      <c r="D768" s="66"/>
      <c r="E768" s="66"/>
      <c r="F768" s="66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</row>
    <row r="769" spans="1:26" ht="15.75" customHeight="1" x14ac:dyDescent="0.2">
      <c r="A769" s="66"/>
      <c r="B769" s="66"/>
      <c r="C769" s="66"/>
      <c r="D769" s="66"/>
      <c r="E769" s="66"/>
      <c r="F769" s="66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</row>
    <row r="770" spans="1:26" ht="15.75" customHeight="1" x14ac:dyDescent="0.2">
      <c r="A770" s="66"/>
      <c r="B770" s="66"/>
      <c r="C770" s="66"/>
      <c r="D770" s="66"/>
      <c r="E770" s="66"/>
      <c r="F770" s="66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</row>
    <row r="771" spans="1:26" ht="15.75" customHeight="1" x14ac:dyDescent="0.2">
      <c r="A771" s="66"/>
      <c r="B771" s="66"/>
      <c r="C771" s="66"/>
      <c r="D771" s="66"/>
      <c r="E771" s="66"/>
      <c r="F771" s="66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</row>
    <row r="772" spans="1:26" ht="15.75" customHeight="1" x14ac:dyDescent="0.2">
      <c r="A772" s="66"/>
      <c r="B772" s="66"/>
      <c r="C772" s="66"/>
      <c r="D772" s="66"/>
      <c r="E772" s="66"/>
      <c r="F772" s="66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</row>
    <row r="773" spans="1:26" ht="15.75" customHeight="1" x14ac:dyDescent="0.2">
      <c r="A773" s="66"/>
      <c r="B773" s="66"/>
      <c r="C773" s="66"/>
      <c r="D773" s="66"/>
      <c r="E773" s="66"/>
      <c r="F773" s="66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</row>
    <row r="774" spans="1:26" ht="15.75" customHeight="1" x14ac:dyDescent="0.2">
      <c r="A774" s="66"/>
      <c r="B774" s="66"/>
      <c r="C774" s="66"/>
      <c r="D774" s="66"/>
      <c r="E774" s="66"/>
      <c r="F774" s="66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</row>
    <row r="775" spans="1:26" ht="15.75" customHeight="1" x14ac:dyDescent="0.2">
      <c r="A775" s="66"/>
      <c r="B775" s="66"/>
      <c r="C775" s="66"/>
      <c r="D775" s="66"/>
      <c r="E775" s="66"/>
      <c r="F775" s="66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</row>
    <row r="776" spans="1:26" ht="15.75" customHeight="1" x14ac:dyDescent="0.2">
      <c r="A776" s="66"/>
      <c r="B776" s="66"/>
      <c r="C776" s="66"/>
      <c r="D776" s="66"/>
      <c r="E776" s="66"/>
      <c r="F776" s="66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</row>
    <row r="777" spans="1:26" ht="15.75" customHeight="1" x14ac:dyDescent="0.2">
      <c r="A777" s="66"/>
      <c r="B777" s="66"/>
      <c r="C777" s="66"/>
      <c r="D777" s="66"/>
      <c r="E777" s="66"/>
      <c r="F777" s="66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</row>
    <row r="778" spans="1:26" ht="15.75" customHeight="1" x14ac:dyDescent="0.2">
      <c r="A778" s="66"/>
      <c r="B778" s="66"/>
      <c r="C778" s="66"/>
      <c r="D778" s="66"/>
      <c r="E778" s="66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</row>
    <row r="779" spans="1:26" ht="15.75" customHeight="1" x14ac:dyDescent="0.2">
      <c r="A779" s="66"/>
      <c r="B779" s="66"/>
      <c r="C779" s="66"/>
      <c r="D779" s="66"/>
      <c r="E779" s="66"/>
      <c r="F779" s="66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</row>
    <row r="780" spans="1:26" ht="15.75" customHeight="1" x14ac:dyDescent="0.2">
      <c r="A780" s="66"/>
      <c r="B780" s="66"/>
      <c r="C780" s="66"/>
      <c r="D780" s="66"/>
      <c r="E780" s="66"/>
      <c r="F780" s="66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</row>
    <row r="781" spans="1:26" ht="15.75" customHeight="1" x14ac:dyDescent="0.2">
      <c r="A781" s="66"/>
      <c r="B781" s="66"/>
      <c r="C781" s="66"/>
      <c r="D781" s="66"/>
      <c r="E781" s="66"/>
      <c r="F781" s="66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</row>
    <row r="782" spans="1:26" ht="15.75" customHeight="1" x14ac:dyDescent="0.2">
      <c r="A782" s="66"/>
      <c r="B782" s="66"/>
      <c r="C782" s="66"/>
      <c r="D782" s="66"/>
      <c r="E782" s="66"/>
      <c r="F782" s="66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</row>
    <row r="783" spans="1:26" ht="15.75" customHeight="1" x14ac:dyDescent="0.2">
      <c r="A783" s="66"/>
      <c r="B783" s="66"/>
      <c r="C783" s="66"/>
      <c r="D783" s="66"/>
      <c r="E783" s="66"/>
      <c r="F783" s="66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</row>
    <row r="784" spans="1:26" ht="15.75" customHeight="1" x14ac:dyDescent="0.2">
      <c r="A784" s="66"/>
      <c r="B784" s="66"/>
      <c r="C784" s="66"/>
      <c r="D784" s="66"/>
      <c r="E784" s="66"/>
      <c r="F784" s="66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</row>
    <row r="785" spans="1:26" ht="15.75" customHeight="1" x14ac:dyDescent="0.2">
      <c r="A785" s="66"/>
      <c r="B785" s="66"/>
      <c r="C785" s="66"/>
      <c r="D785" s="66"/>
      <c r="E785" s="66"/>
      <c r="F785" s="66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</row>
    <row r="786" spans="1:26" ht="15.75" customHeight="1" x14ac:dyDescent="0.2">
      <c r="A786" s="66"/>
      <c r="B786" s="66"/>
      <c r="C786" s="66"/>
      <c r="D786" s="66"/>
      <c r="E786" s="66"/>
      <c r="F786" s="66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</row>
    <row r="787" spans="1:26" ht="15.75" customHeight="1" x14ac:dyDescent="0.2">
      <c r="A787" s="66"/>
      <c r="B787" s="66"/>
      <c r="C787" s="66"/>
      <c r="D787" s="66"/>
      <c r="E787" s="66"/>
      <c r="F787" s="66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</row>
    <row r="788" spans="1:26" ht="15.75" customHeight="1" x14ac:dyDescent="0.2">
      <c r="A788" s="66"/>
      <c r="B788" s="66"/>
      <c r="C788" s="66"/>
      <c r="D788" s="66"/>
      <c r="E788" s="66"/>
      <c r="F788" s="66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</row>
    <row r="789" spans="1:26" ht="15.75" customHeight="1" x14ac:dyDescent="0.2">
      <c r="A789" s="66"/>
      <c r="B789" s="66"/>
      <c r="C789" s="66"/>
      <c r="D789" s="66"/>
      <c r="E789" s="66"/>
      <c r="F789" s="66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</row>
    <row r="790" spans="1:26" ht="15.75" customHeight="1" x14ac:dyDescent="0.2">
      <c r="A790" s="66"/>
      <c r="B790" s="66"/>
      <c r="C790" s="66"/>
      <c r="D790" s="66"/>
      <c r="E790" s="66"/>
      <c r="F790" s="66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</row>
    <row r="791" spans="1:26" ht="15.75" customHeight="1" x14ac:dyDescent="0.2">
      <c r="A791" s="66"/>
      <c r="B791" s="66"/>
      <c r="C791" s="66"/>
      <c r="D791" s="66"/>
      <c r="E791" s="66"/>
      <c r="F791" s="66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</row>
    <row r="792" spans="1:26" ht="15.75" customHeight="1" x14ac:dyDescent="0.2">
      <c r="A792" s="66"/>
      <c r="B792" s="66"/>
      <c r="C792" s="66"/>
      <c r="D792" s="66"/>
      <c r="E792" s="66"/>
      <c r="F792" s="66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</row>
    <row r="793" spans="1:26" ht="15.75" customHeight="1" x14ac:dyDescent="0.2">
      <c r="A793" s="66"/>
      <c r="B793" s="66"/>
      <c r="C793" s="66"/>
      <c r="D793" s="66"/>
      <c r="E793" s="66"/>
      <c r="F793" s="66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</row>
    <row r="794" spans="1:26" ht="15.75" customHeight="1" x14ac:dyDescent="0.2">
      <c r="A794" s="66"/>
      <c r="B794" s="66"/>
      <c r="C794" s="66"/>
      <c r="D794" s="66"/>
      <c r="E794" s="66"/>
      <c r="F794" s="66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</row>
    <row r="795" spans="1:26" ht="15.75" customHeight="1" x14ac:dyDescent="0.2">
      <c r="A795" s="66"/>
      <c r="B795" s="66"/>
      <c r="C795" s="66"/>
      <c r="D795" s="66"/>
      <c r="E795" s="66"/>
      <c r="F795" s="66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</row>
    <row r="796" spans="1:26" ht="15.75" customHeight="1" x14ac:dyDescent="0.2">
      <c r="A796" s="66"/>
      <c r="B796" s="66"/>
      <c r="C796" s="66"/>
      <c r="D796" s="66"/>
      <c r="E796" s="66"/>
      <c r="F796" s="66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</row>
    <row r="797" spans="1:26" ht="15.75" customHeight="1" x14ac:dyDescent="0.2">
      <c r="A797" s="66"/>
      <c r="B797" s="66"/>
      <c r="C797" s="66"/>
      <c r="D797" s="66"/>
      <c r="E797" s="66"/>
      <c r="F797" s="66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</row>
    <row r="798" spans="1:26" ht="15.75" customHeight="1" x14ac:dyDescent="0.2">
      <c r="A798" s="66"/>
      <c r="B798" s="66"/>
      <c r="C798" s="66"/>
      <c r="D798" s="66"/>
      <c r="E798" s="66"/>
      <c r="F798" s="66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</row>
    <row r="799" spans="1:26" ht="15.75" customHeight="1" x14ac:dyDescent="0.2">
      <c r="A799" s="66"/>
      <c r="B799" s="66"/>
      <c r="C799" s="66"/>
      <c r="D799" s="66"/>
      <c r="E799" s="66"/>
      <c r="F799" s="66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</row>
    <row r="800" spans="1:26" ht="15.75" customHeight="1" x14ac:dyDescent="0.2">
      <c r="A800" s="66"/>
      <c r="B800" s="66"/>
      <c r="C800" s="66"/>
      <c r="D800" s="66"/>
      <c r="E800" s="66"/>
      <c r="F800" s="66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</row>
    <row r="801" spans="1:26" ht="15.75" customHeight="1" x14ac:dyDescent="0.2">
      <c r="A801" s="66"/>
      <c r="B801" s="66"/>
      <c r="C801" s="66"/>
      <c r="D801" s="66"/>
      <c r="E801" s="66"/>
      <c r="F801" s="66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</row>
    <row r="802" spans="1:26" ht="15.75" customHeight="1" x14ac:dyDescent="0.2">
      <c r="A802" s="66"/>
      <c r="B802" s="66"/>
      <c r="C802" s="66"/>
      <c r="D802" s="66"/>
      <c r="E802" s="66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</row>
    <row r="803" spans="1:26" ht="15.75" customHeight="1" x14ac:dyDescent="0.2">
      <c r="A803" s="66"/>
      <c r="B803" s="66"/>
      <c r="C803" s="66"/>
      <c r="D803" s="66"/>
      <c r="E803" s="66"/>
      <c r="F803" s="66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</row>
    <row r="804" spans="1:26" ht="15.75" customHeight="1" x14ac:dyDescent="0.2">
      <c r="A804" s="66"/>
      <c r="B804" s="66"/>
      <c r="C804" s="66"/>
      <c r="D804" s="66"/>
      <c r="E804" s="66"/>
      <c r="F804" s="66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</row>
    <row r="805" spans="1:26" ht="15.75" customHeight="1" x14ac:dyDescent="0.2">
      <c r="A805" s="66"/>
      <c r="B805" s="66"/>
      <c r="C805" s="66"/>
      <c r="D805" s="66"/>
      <c r="E805" s="66"/>
      <c r="F805" s="66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</row>
    <row r="806" spans="1:26" ht="15.75" customHeight="1" x14ac:dyDescent="0.2">
      <c r="A806" s="66"/>
      <c r="B806" s="66"/>
      <c r="C806" s="66"/>
      <c r="D806" s="66"/>
      <c r="E806" s="66"/>
      <c r="F806" s="66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</row>
    <row r="807" spans="1:26" ht="15.75" customHeight="1" x14ac:dyDescent="0.2">
      <c r="A807" s="66"/>
      <c r="B807" s="66"/>
      <c r="C807" s="66"/>
      <c r="D807" s="66"/>
      <c r="E807" s="66"/>
      <c r="F807" s="66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</row>
    <row r="808" spans="1:26" ht="15.75" customHeight="1" x14ac:dyDescent="0.2">
      <c r="A808" s="66"/>
      <c r="B808" s="66"/>
      <c r="C808" s="66"/>
      <c r="D808" s="66"/>
      <c r="E808" s="66"/>
      <c r="F808" s="66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</row>
    <row r="809" spans="1:26" ht="15.75" customHeight="1" x14ac:dyDescent="0.2">
      <c r="A809" s="66"/>
      <c r="B809" s="66"/>
      <c r="C809" s="66"/>
      <c r="D809" s="66"/>
      <c r="E809" s="66"/>
      <c r="F809" s="66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</row>
    <row r="810" spans="1:26" ht="15.75" customHeight="1" x14ac:dyDescent="0.2">
      <c r="A810" s="66"/>
      <c r="B810" s="66"/>
      <c r="C810" s="66"/>
      <c r="D810" s="66"/>
      <c r="E810" s="66"/>
      <c r="F810" s="66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</row>
    <row r="811" spans="1:26" ht="15.75" customHeight="1" x14ac:dyDescent="0.2">
      <c r="A811" s="66"/>
      <c r="B811" s="66"/>
      <c r="C811" s="66"/>
      <c r="D811" s="66"/>
      <c r="E811" s="66"/>
      <c r="F811" s="66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</row>
    <row r="812" spans="1:26" ht="15.75" customHeight="1" x14ac:dyDescent="0.2">
      <c r="A812" s="66"/>
      <c r="B812" s="66"/>
      <c r="C812" s="66"/>
      <c r="D812" s="66"/>
      <c r="E812" s="66"/>
      <c r="F812" s="66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</row>
    <row r="813" spans="1:26" ht="15.75" customHeight="1" x14ac:dyDescent="0.2">
      <c r="A813" s="66"/>
      <c r="B813" s="66"/>
      <c r="C813" s="66"/>
      <c r="D813" s="66"/>
      <c r="E813" s="66"/>
      <c r="F813" s="66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</row>
    <row r="814" spans="1:26" ht="15.75" customHeight="1" x14ac:dyDescent="0.2">
      <c r="A814" s="66"/>
      <c r="B814" s="66"/>
      <c r="C814" s="66"/>
      <c r="D814" s="66"/>
      <c r="E814" s="66"/>
      <c r="F814" s="66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</row>
    <row r="815" spans="1:26" ht="15.75" customHeight="1" x14ac:dyDescent="0.2">
      <c r="A815" s="66"/>
      <c r="B815" s="66"/>
      <c r="C815" s="66"/>
      <c r="D815" s="66"/>
      <c r="E815" s="66"/>
      <c r="F815" s="66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</row>
    <row r="816" spans="1:26" ht="15.75" customHeight="1" x14ac:dyDescent="0.2">
      <c r="A816" s="66"/>
      <c r="B816" s="66"/>
      <c r="C816" s="66"/>
      <c r="D816" s="66"/>
      <c r="E816" s="66"/>
      <c r="F816" s="66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</row>
    <row r="817" spans="1:26" ht="15.75" customHeight="1" x14ac:dyDescent="0.2">
      <c r="A817" s="66"/>
      <c r="B817" s="66"/>
      <c r="C817" s="66"/>
      <c r="D817" s="66"/>
      <c r="E817" s="66"/>
      <c r="F817" s="66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</row>
    <row r="818" spans="1:26" ht="15.75" customHeight="1" x14ac:dyDescent="0.2">
      <c r="A818" s="66"/>
      <c r="B818" s="66"/>
      <c r="C818" s="66"/>
      <c r="D818" s="66"/>
      <c r="E818" s="66"/>
      <c r="F818" s="66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</row>
    <row r="819" spans="1:26" ht="15.75" customHeight="1" x14ac:dyDescent="0.2">
      <c r="A819" s="66"/>
      <c r="B819" s="66"/>
      <c r="C819" s="66"/>
      <c r="D819" s="66"/>
      <c r="E819" s="66"/>
      <c r="F819" s="66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</row>
    <row r="820" spans="1:26" ht="15.75" customHeight="1" x14ac:dyDescent="0.2">
      <c r="A820" s="66"/>
      <c r="B820" s="66"/>
      <c r="C820" s="66"/>
      <c r="D820" s="66"/>
      <c r="E820" s="66"/>
      <c r="F820" s="66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</row>
    <row r="821" spans="1:26" ht="15.75" customHeight="1" x14ac:dyDescent="0.2">
      <c r="A821" s="66"/>
      <c r="B821" s="66"/>
      <c r="C821" s="66"/>
      <c r="D821" s="66"/>
      <c r="E821" s="66"/>
      <c r="F821" s="66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</row>
    <row r="822" spans="1:26" ht="15.75" customHeight="1" x14ac:dyDescent="0.2">
      <c r="A822" s="66"/>
      <c r="B822" s="66"/>
      <c r="C822" s="66"/>
      <c r="D822" s="66"/>
      <c r="E822" s="66"/>
      <c r="F822" s="66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</row>
    <row r="823" spans="1:26" ht="15.75" customHeight="1" x14ac:dyDescent="0.2">
      <c r="A823" s="66"/>
      <c r="B823" s="66"/>
      <c r="C823" s="66"/>
      <c r="D823" s="66"/>
      <c r="E823" s="66"/>
      <c r="F823" s="66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</row>
    <row r="824" spans="1:26" ht="15.75" customHeight="1" x14ac:dyDescent="0.2">
      <c r="A824" s="66"/>
      <c r="B824" s="66"/>
      <c r="C824" s="66"/>
      <c r="D824" s="66"/>
      <c r="E824" s="66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</row>
    <row r="825" spans="1:26" ht="15.75" customHeight="1" x14ac:dyDescent="0.2">
      <c r="A825" s="66"/>
      <c r="B825" s="66"/>
      <c r="C825" s="66"/>
      <c r="D825" s="66"/>
      <c r="E825" s="66"/>
      <c r="F825" s="66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</row>
    <row r="826" spans="1:26" ht="15.75" customHeight="1" x14ac:dyDescent="0.2">
      <c r="A826" s="66"/>
      <c r="B826" s="66"/>
      <c r="C826" s="66"/>
      <c r="D826" s="66"/>
      <c r="E826" s="66"/>
      <c r="F826" s="66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</row>
    <row r="827" spans="1:26" ht="15.75" customHeight="1" x14ac:dyDescent="0.2">
      <c r="A827" s="66"/>
      <c r="B827" s="66"/>
      <c r="C827" s="66"/>
      <c r="D827" s="66"/>
      <c r="E827" s="66"/>
      <c r="F827" s="66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</row>
    <row r="828" spans="1:26" ht="15.75" customHeight="1" x14ac:dyDescent="0.2">
      <c r="A828" s="66"/>
      <c r="B828" s="66"/>
      <c r="C828" s="66"/>
      <c r="D828" s="66"/>
      <c r="E828" s="66"/>
      <c r="F828" s="66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</row>
    <row r="829" spans="1:26" ht="15.75" customHeight="1" x14ac:dyDescent="0.2">
      <c r="A829" s="66"/>
      <c r="B829" s="66"/>
      <c r="C829" s="66"/>
      <c r="D829" s="66"/>
      <c r="E829" s="66"/>
      <c r="F829" s="66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</row>
    <row r="830" spans="1:26" ht="15.75" customHeight="1" x14ac:dyDescent="0.2">
      <c r="A830" s="66"/>
      <c r="B830" s="66"/>
      <c r="C830" s="66"/>
      <c r="D830" s="66"/>
      <c r="E830" s="66"/>
      <c r="F830" s="66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</row>
    <row r="831" spans="1:26" ht="15.75" customHeight="1" x14ac:dyDescent="0.2">
      <c r="A831" s="66"/>
      <c r="B831" s="66"/>
      <c r="C831" s="66"/>
      <c r="D831" s="66"/>
      <c r="E831" s="66"/>
      <c r="F831" s="66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</row>
    <row r="832" spans="1:26" ht="15.75" customHeight="1" x14ac:dyDescent="0.2">
      <c r="A832" s="66"/>
      <c r="B832" s="66"/>
      <c r="C832" s="66"/>
      <c r="D832" s="66"/>
      <c r="E832" s="66"/>
      <c r="F832" s="66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</row>
    <row r="833" spans="1:26" ht="15.75" customHeight="1" x14ac:dyDescent="0.2">
      <c r="A833" s="66"/>
      <c r="B833" s="66"/>
      <c r="C833" s="66"/>
      <c r="D833" s="66"/>
      <c r="E833" s="66"/>
      <c r="F833" s="66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</row>
    <row r="834" spans="1:26" ht="15.75" customHeight="1" x14ac:dyDescent="0.2">
      <c r="A834" s="66"/>
      <c r="B834" s="66"/>
      <c r="C834" s="66"/>
      <c r="D834" s="66"/>
      <c r="E834" s="66"/>
      <c r="F834" s="66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</row>
    <row r="835" spans="1:26" ht="15.75" customHeight="1" x14ac:dyDescent="0.2">
      <c r="A835" s="66"/>
      <c r="B835" s="66"/>
      <c r="C835" s="66"/>
      <c r="D835" s="66"/>
      <c r="E835" s="66"/>
      <c r="F835" s="66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</row>
    <row r="836" spans="1:26" ht="15.75" customHeight="1" x14ac:dyDescent="0.2">
      <c r="A836" s="66"/>
      <c r="B836" s="66"/>
      <c r="C836" s="66"/>
      <c r="D836" s="66"/>
      <c r="E836" s="66"/>
      <c r="F836" s="66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</row>
    <row r="837" spans="1:26" ht="15.75" customHeight="1" x14ac:dyDescent="0.2">
      <c r="A837" s="66"/>
      <c r="B837" s="66"/>
      <c r="C837" s="66"/>
      <c r="D837" s="66"/>
      <c r="E837" s="66"/>
      <c r="F837" s="66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</row>
    <row r="838" spans="1:26" ht="15.75" customHeight="1" x14ac:dyDescent="0.2">
      <c r="A838" s="66"/>
      <c r="B838" s="66"/>
      <c r="C838" s="66"/>
      <c r="D838" s="66"/>
      <c r="E838" s="66"/>
      <c r="F838" s="66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</row>
    <row r="839" spans="1:26" ht="15.75" customHeight="1" x14ac:dyDescent="0.2">
      <c r="A839" s="66"/>
      <c r="B839" s="66"/>
      <c r="C839" s="66"/>
      <c r="D839" s="66"/>
      <c r="E839" s="66"/>
      <c r="F839" s="66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</row>
    <row r="840" spans="1:26" ht="15.75" customHeight="1" x14ac:dyDescent="0.2">
      <c r="A840" s="66"/>
      <c r="B840" s="66"/>
      <c r="C840" s="66"/>
      <c r="D840" s="66"/>
      <c r="E840" s="66"/>
      <c r="F840" s="66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</row>
    <row r="841" spans="1:26" ht="15.75" customHeight="1" x14ac:dyDescent="0.2">
      <c r="A841" s="66"/>
      <c r="B841" s="66"/>
      <c r="C841" s="66"/>
      <c r="D841" s="66"/>
      <c r="E841" s="66"/>
      <c r="F841" s="66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</row>
    <row r="842" spans="1:26" ht="15.75" customHeight="1" x14ac:dyDescent="0.2">
      <c r="A842" s="66"/>
      <c r="B842" s="66"/>
      <c r="C842" s="66"/>
      <c r="D842" s="66"/>
      <c r="E842" s="66"/>
      <c r="F842" s="66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</row>
    <row r="843" spans="1:26" ht="15.75" customHeight="1" x14ac:dyDescent="0.2">
      <c r="A843" s="66"/>
      <c r="B843" s="66"/>
      <c r="C843" s="66"/>
      <c r="D843" s="66"/>
      <c r="E843" s="66"/>
      <c r="F843" s="66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</row>
    <row r="844" spans="1:26" ht="15.75" customHeight="1" x14ac:dyDescent="0.2">
      <c r="A844" s="66"/>
      <c r="B844" s="66"/>
      <c r="C844" s="66"/>
      <c r="D844" s="66"/>
      <c r="E844" s="66"/>
      <c r="F844" s="66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</row>
    <row r="845" spans="1:26" ht="15.75" customHeight="1" x14ac:dyDescent="0.2">
      <c r="A845" s="66"/>
      <c r="B845" s="66"/>
      <c r="C845" s="66"/>
      <c r="D845" s="66"/>
      <c r="E845" s="66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</row>
    <row r="846" spans="1:26" ht="15.75" customHeight="1" x14ac:dyDescent="0.2">
      <c r="A846" s="66"/>
      <c r="B846" s="66"/>
      <c r="C846" s="66"/>
      <c r="D846" s="66"/>
      <c r="E846" s="66"/>
      <c r="F846" s="66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</row>
    <row r="847" spans="1:26" ht="15.75" customHeight="1" x14ac:dyDescent="0.2">
      <c r="A847" s="66"/>
      <c r="B847" s="66"/>
      <c r="C847" s="66"/>
      <c r="D847" s="66"/>
      <c r="E847" s="66"/>
      <c r="F847" s="66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</row>
    <row r="848" spans="1:26" ht="15.75" customHeight="1" x14ac:dyDescent="0.2">
      <c r="A848" s="66"/>
      <c r="B848" s="66"/>
      <c r="C848" s="66"/>
      <c r="D848" s="66"/>
      <c r="E848" s="66"/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</row>
    <row r="849" spans="1:26" ht="15.75" customHeight="1" x14ac:dyDescent="0.2">
      <c r="A849" s="66"/>
      <c r="B849" s="66"/>
      <c r="C849" s="66"/>
      <c r="D849" s="66"/>
      <c r="E849" s="66"/>
      <c r="F849" s="66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</row>
    <row r="850" spans="1:26" ht="15.75" customHeight="1" x14ac:dyDescent="0.2">
      <c r="A850" s="66"/>
      <c r="B850" s="66"/>
      <c r="C850" s="66"/>
      <c r="D850" s="66"/>
      <c r="E850" s="66"/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</row>
    <row r="851" spans="1:26" ht="15.75" customHeight="1" x14ac:dyDescent="0.2">
      <c r="A851" s="66"/>
      <c r="B851" s="66"/>
      <c r="C851" s="66"/>
      <c r="D851" s="66"/>
      <c r="E851" s="66"/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</row>
    <row r="852" spans="1:26" ht="15.75" customHeight="1" x14ac:dyDescent="0.2">
      <c r="A852" s="66"/>
      <c r="B852" s="66"/>
      <c r="C852" s="66"/>
      <c r="D852" s="66"/>
      <c r="E852" s="66"/>
      <c r="F852" s="66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</row>
    <row r="853" spans="1:26" ht="15.75" customHeight="1" x14ac:dyDescent="0.2">
      <c r="A853" s="66"/>
      <c r="B853" s="66"/>
      <c r="C853" s="66"/>
      <c r="D853" s="66"/>
      <c r="E853" s="66"/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</row>
    <row r="854" spans="1:26" ht="15.75" customHeight="1" x14ac:dyDescent="0.2">
      <c r="A854" s="66"/>
      <c r="B854" s="66"/>
      <c r="C854" s="66"/>
      <c r="D854" s="66"/>
      <c r="E854" s="66"/>
      <c r="F854" s="66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</row>
    <row r="855" spans="1:26" ht="15.75" customHeight="1" x14ac:dyDescent="0.2">
      <c r="A855" s="66"/>
      <c r="B855" s="66"/>
      <c r="C855" s="66"/>
      <c r="D855" s="66"/>
      <c r="E855" s="66"/>
      <c r="F855" s="66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</row>
    <row r="856" spans="1:26" ht="15.75" customHeight="1" x14ac:dyDescent="0.2">
      <c r="A856" s="66"/>
      <c r="B856" s="66"/>
      <c r="C856" s="66"/>
      <c r="D856" s="66"/>
      <c r="E856" s="66"/>
      <c r="F856" s="66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</row>
    <row r="857" spans="1:26" ht="15.75" customHeight="1" x14ac:dyDescent="0.2">
      <c r="A857" s="66"/>
      <c r="B857" s="66"/>
      <c r="C857" s="66"/>
      <c r="D857" s="66"/>
      <c r="E857" s="66"/>
      <c r="F857" s="66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</row>
    <row r="858" spans="1:26" ht="15.75" customHeight="1" x14ac:dyDescent="0.2">
      <c r="A858" s="66"/>
      <c r="B858" s="66"/>
      <c r="C858" s="66"/>
      <c r="D858" s="66"/>
      <c r="E858" s="66"/>
      <c r="F858" s="66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</row>
    <row r="859" spans="1:26" ht="15.75" customHeight="1" x14ac:dyDescent="0.2">
      <c r="A859" s="66"/>
      <c r="B859" s="66"/>
      <c r="C859" s="66"/>
      <c r="D859" s="66"/>
      <c r="E859" s="66"/>
      <c r="F859" s="66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</row>
    <row r="860" spans="1:26" ht="15.75" customHeight="1" x14ac:dyDescent="0.2">
      <c r="A860" s="66"/>
      <c r="B860" s="66"/>
      <c r="C860" s="66"/>
      <c r="D860" s="66"/>
      <c r="E860" s="66"/>
      <c r="F860" s="66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</row>
    <row r="861" spans="1:26" ht="15.75" customHeight="1" x14ac:dyDescent="0.2">
      <c r="A861" s="66"/>
      <c r="B861" s="66"/>
      <c r="C861" s="66"/>
      <c r="D861" s="66"/>
      <c r="E861" s="66"/>
      <c r="F861" s="66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</row>
    <row r="862" spans="1:26" ht="15.75" customHeight="1" x14ac:dyDescent="0.2">
      <c r="A862" s="66"/>
      <c r="B862" s="66"/>
      <c r="C862" s="66"/>
      <c r="D862" s="66"/>
      <c r="E862" s="66"/>
      <c r="F862" s="66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</row>
    <row r="863" spans="1:26" ht="15.75" customHeight="1" x14ac:dyDescent="0.2">
      <c r="A863" s="66"/>
      <c r="B863" s="66"/>
      <c r="C863" s="66"/>
      <c r="D863" s="66"/>
      <c r="E863" s="66"/>
      <c r="F863" s="66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</row>
    <row r="864" spans="1:26" ht="15.75" customHeight="1" x14ac:dyDescent="0.2">
      <c r="A864" s="66"/>
      <c r="B864" s="66"/>
      <c r="C864" s="66"/>
      <c r="D864" s="66"/>
      <c r="E864" s="66"/>
      <c r="F864" s="66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</row>
    <row r="865" spans="1:26" ht="15.75" customHeight="1" x14ac:dyDescent="0.2">
      <c r="A865" s="66"/>
      <c r="B865" s="66"/>
      <c r="C865" s="66"/>
      <c r="D865" s="66"/>
      <c r="E865" s="66"/>
      <c r="F865" s="66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</row>
    <row r="866" spans="1:26" ht="15.75" customHeight="1" x14ac:dyDescent="0.2">
      <c r="A866" s="66"/>
      <c r="B866" s="66"/>
      <c r="C866" s="66"/>
      <c r="D866" s="66"/>
      <c r="E866" s="66"/>
      <c r="F866" s="66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</row>
    <row r="867" spans="1:26" ht="15.75" customHeight="1" x14ac:dyDescent="0.2">
      <c r="A867" s="66"/>
      <c r="B867" s="66"/>
      <c r="C867" s="66"/>
      <c r="D867" s="66"/>
      <c r="E867" s="66"/>
      <c r="F867" s="66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</row>
    <row r="868" spans="1:26" ht="15.75" customHeight="1" x14ac:dyDescent="0.2">
      <c r="A868" s="66"/>
      <c r="B868" s="66"/>
      <c r="C868" s="66"/>
      <c r="D868" s="66"/>
      <c r="E868" s="66"/>
      <c r="F868" s="66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</row>
    <row r="869" spans="1:26" ht="15.75" customHeight="1" x14ac:dyDescent="0.2">
      <c r="A869" s="66"/>
      <c r="B869" s="66"/>
      <c r="C869" s="66"/>
      <c r="D869" s="66"/>
      <c r="E869" s="66"/>
      <c r="F869" s="66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</row>
    <row r="870" spans="1:26" ht="15.75" customHeight="1" x14ac:dyDescent="0.2">
      <c r="A870" s="66"/>
      <c r="B870" s="66"/>
      <c r="C870" s="66"/>
      <c r="D870" s="66"/>
      <c r="E870" s="66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</row>
    <row r="871" spans="1:26" ht="15.75" customHeight="1" x14ac:dyDescent="0.2">
      <c r="A871" s="66"/>
      <c r="B871" s="66"/>
      <c r="C871" s="66"/>
      <c r="D871" s="66"/>
      <c r="E871" s="66"/>
      <c r="F871" s="66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</row>
    <row r="872" spans="1:26" ht="15.75" customHeight="1" x14ac:dyDescent="0.2">
      <c r="A872" s="66"/>
      <c r="B872" s="66"/>
      <c r="C872" s="66"/>
      <c r="D872" s="66"/>
      <c r="E872" s="66"/>
      <c r="F872" s="66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</row>
    <row r="873" spans="1:26" ht="15.75" customHeight="1" x14ac:dyDescent="0.2">
      <c r="A873" s="66"/>
      <c r="B873" s="66"/>
      <c r="C873" s="66"/>
      <c r="D873" s="66"/>
      <c r="E873" s="66"/>
      <c r="F873" s="66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</row>
    <row r="874" spans="1:26" ht="15.75" customHeight="1" x14ac:dyDescent="0.2">
      <c r="A874" s="66"/>
      <c r="B874" s="66"/>
      <c r="C874" s="66"/>
      <c r="D874" s="66"/>
      <c r="E874" s="66"/>
      <c r="F874" s="66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</row>
    <row r="875" spans="1:26" ht="15.75" customHeight="1" x14ac:dyDescent="0.2">
      <c r="A875" s="66"/>
      <c r="B875" s="66"/>
      <c r="C875" s="66"/>
      <c r="D875" s="66"/>
      <c r="E875" s="66"/>
      <c r="F875" s="66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</row>
    <row r="876" spans="1:26" ht="15.75" customHeight="1" x14ac:dyDescent="0.2">
      <c r="A876" s="66"/>
      <c r="B876" s="66"/>
      <c r="C876" s="66"/>
      <c r="D876" s="66"/>
      <c r="E876" s="66"/>
      <c r="F876" s="66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</row>
    <row r="877" spans="1:26" ht="15.75" customHeight="1" x14ac:dyDescent="0.2">
      <c r="A877" s="66"/>
      <c r="B877" s="66"/>
      <c r="C877" s="66"/>
      <c r="D877" s="66"/>
      <c r="E877" s="66"/>
      <c r="F877" s="66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</row>
    <row r="878" spans="1:26" ht="15.75" customHeight="1" x14ac:dyDescent="0.2">
      <c r="A878" s="66"/>
      <c r="B878" s="66"/>
      <c r="C878" s="66"/>
      <c r="D878" s="66"/>
      <c r="E878" s="66"/>
      <c r="F878" s="66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</row>
    <row r="879" spans="1:26" ht="15.75" customHeight="1" x14ac:dyDescent="0.2">
      <c r="A879" s="66"/>
      <c r="B879" s="66"/>
      <c r="C879" s="66"/>
      <c r="D879" s="66"/>
      <c r="E879" s="66"/>
      <c r="F879" s="66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</row>
    <row r="880" spans="1:26" ht="15.75" customHeight="1" x14ac:dyDescent="0.2">
      <c r="A880" s="66"/>
      <c r="B880" s="66"/>
      <c r="C880" s="66"/>
      <c r="D880" s="66"/>
      <c r="E880" s="66"/>
      <c r="F880" s="66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</row>
    <row r="881" spans="1:26" ht="15.75" customHeight="1" x14ac:dyDescent="0.2">
      <c r="A881" s="66"/>
      <c r="B881" s="66"/>
      <c r="C881" s="66"/>
      <c r="D881" s="66"/>
      <c r="E881" s="66"/>
      <c r="F881" s="66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</row>
    <row r="882" spans="1:26" ht="15.75" customHeight="1" x14ac:dyDescent="0.2">
      <c r="A882" s="66"/>
      <c r="B882" s="66"/>
      <c r="C882" s="66"/>
      <c r="D882" s="66"/>
      <c r="E882" s="66"/>
      <c r="F882" s="66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</row>
    <row r="883" spans="1:26" ht="15.75" customHeight="1" x14ac:dyDescent="0.2">
      <c r="A883" s="66"/>
      <c r="B883" s="66"/>
      <c r="C883" s="66"/>
      <c r="D883" s="66"/>
      <c r="E883" s="66"/>
      <c r="F883" s="66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</row>
    <row r="884" spans="1:26" ht="15.75" customHeight="1" x14ac:dyDescent="0.2">
      <c r="A884" s="66"/>
      <c r="B884" s="66"/>
      <c r="C884" s="66"/>
      <c r="D884" s="66"/>
      <c r="E884" s="66"/>
      <c r="F884" s="66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</row>
    <row r="885" spans="1:26" ht="15.75" customHeight="1" x14ac:dyDescent="0.2">
      <c r="A885" s="66"/>
      <c r="B885" s="66"/>
      <c r="C885" s="66"/>
      <c r="D885" s="66"/>
      <c r="E885" s="66"/>
      <c r="F885" s="66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</row>
    <row r="886" spans="1:26" ht="15.75" customHeight="1" x14ac:dyDescent="0.2">
      <c r="A886" s="66"/>
      <c r="B886" s="66"/>
      <c r="C886" s="66"/>
      <c r="D886" s="66"/>
      <c r="E886" s="66"/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</row>
    <row r="887" spans="1:26" ht="15.75" customHeight="1" x14ac:dyDescent="0.2">
      <c r="A887" s="66"/>
      <c r="B887" s="66"/>
      <c r="C887" s="66"/>
      <c r="D887" s="66"/>
      <c r="E887" s="66"/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</row>
    <row r="888" spans="1:26" ht="15.75" customHeight="1" x14ac:dyDescent="0.2">
      <c r="A888" s="66"/>
      <c r="B888" s="66"/>
      <c r="C888" s="66"/>
      <c r="D888" s="66"/>
      <c r="E888" s="66"/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</row>
    <row r="889" spans="1:26" ht="15.75" customHeight="1" x14ac:dyDescent="0.2">
      <c r="A889" s="66"/>
      <c r="B889" s="66"/>
      <c r="C889" s="66"/>
      <c r="D889" s="66"/>
      <c r="E889" s="66"/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</row>
    <row r="890" spans="1:26" ht="15.75" customHeight="1" x14ac:dyDescent="0.2">
      <c r="A890" s="66"/>
      <c r="B890" s="66"/>
      <c r="C890" s="66"/>
      <c r="D890" s="66"/>
      <c r="E890" s="66"/>
      <c r="F890" s="66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</row>
    <row r="891" spans="1:26" ht="15.75" customHeight="1" x14ac:dyDescent="0.2">
      <c r="A891" s="66"/>
      <c r="B891" s="66"/>
      <c r="C891" s="66"/>
      <c r="D891" s="66"/>
      <c r="E891" s="66"/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</row>
    <row r="892" spans="1:26" ht="15.75" customHeight="1" x14ac:dyDescent="0.2">
      <c r="A892" s="66"/>
      <c r="B892" s="66"/>
      <c r="C892" s="66"/>
      <c r="D892" s="66"/>
      <c r="E892" s="66"/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</row>
    <row r="893" spans="1:26" ht="15.75" customHeight="1" x14ac:dyDescent="0.2">
      <c r="A893" s="66"/>
      <c r="B893" s="66"/>
      <c r="C893" s="66"/>
      <c r="D893" s="66"/>
      <c r="E893" s="66"/>
      <c r="F893" s="66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</row>
    <row r="894" spans="1:26" ht="15.75" customHeight="1" x14ac:dyDescent="0.2">
      <c r="A894" s="66"/>
      <c r="B894" s="66"/>
      <c r="C894" s="66"/>
      <c r="D894" s="66"/>
      <c r="E894" s="66"/>
      <c r="F894" s="66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</row>
    <row r="895" spans="1:26" ht="15.75" customHeight="1" x14ac:dyDescent="0.2">
      <c r="A895" s="66"/>
      <c r="B895" s="66"/>
      <c r="C895" s="66"/>
      <c r="D895" s="66"/>
      <c r="E895" s="66"/>
      <c r="F895" s="66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</row>
    <row r="896" spans="1:26" ht="15.75" customHeight="1" x14ac:dyDescent="0.2">
      <c r="A896" s="66"/>
      <c r="B896" s="66"/>
      <c r="C896" s="66"/>
      <c r="D896" s="66"/>
      <c r="E896" s="66"/>
      <c r="F896" s="66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</row>
    <row r="897" spans="1:26" ht="15.75" customHeight="1" x14ac:dyDescent="0.2">
      <c r="A897" s="66"/>
      <c r="B897" s="66"/>
      <c r="C897" s="66"/>
      <c r="D897" s="66"/>
      <c r="E897" s="66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</row>
    <row r="898" spans="1:26" ht="15.75" customHeight="1" x14ac:dyDescent="0.2">
      <c r="A898" s="66"/>
      <c r="B898" s="66"/>
      <c r="C898" s="66"/>
      <c r="D898" s="66"/>
      <c r="E898" s="66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</row>
    <row r="899" spans="1:26" ht="15.75" customHeight="1" x14ac:dyDescent="0.2">
      <c r="A899" s="66"/>
      <c r="B899" s="66"/>
      <c r="C899" s="66"/>
      <c r="D899" s="66"/>
      <c r="E899" s="66"/>
      <c r="F899" s="66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</row>
    <row r="900" spans="1:26" ht="15.75" customHeight="1" x14ac:dyDescent="0.2">
      <c r="A900" s="66"/>
      <c r="B900" s="66"/>
      <c r="C900" s="66"/>
      <c r="D900" s="66"/>
      <c r="E900" s="66"/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</row>
    <row r="901" spans="1:26" ht="15.75" customHeight="1" x14ac:dyDescent="0.2">
      <c r="A901" s="66"/>
      <c r="B901" s="66"/>
      <c r="C901" s="66"/>
      <c r="D901" s="66"/>
      <c r="E901" s="66"/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</row>
    <row r="902" spans="1:26" ht="15.75" customHeight="1" x14ac:dyDescent="0.2">
      <c r="A902" s="66"/>
      <c r="B902" s="66"/>
      <c r="C902" s="66"/>
      <c r="D902" s="66"/>
      <c r="E902" s="66"/>
      <c r="F902" s="66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</row>
    <row r="903" spans="1:26" ht="15.75" customHeight="1" x14ac:dyDescent="0.2">
      <c r="A903" s="66"/>
      <c r="B903" s="66"/>
      <c r="C903" s="66"/>
      <c r="D903" s="66"/>
      <c r="E903" s="66"/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</row>
    <row r="904" spans="1:26" ht="15.75" customHeight="1" x14ac:dyDescent="0.2">
      <c r="A904" s="66"/>
      <c r="B904" s="66"/>
      <c r="C904" s="66"/>
      <c r="D904" s="66"/>
      <c r="E904" s="66"/>
      <c r="F904" s="66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</row>
    <row r="905" spans="1:26" ht="15.75" customHeight="1" x14ac:dyDescent="0.2">
      <c r="A905" s="66"/>
      <c r="B905" s="66"/>
      <c r="C905" s="66"/>
      <c r="D905" s="66"/>
      <c r="E905" s="66"/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</row>
    <row r="906" spans="1:26" ht="15.75" customHeight="1" x14ac:dyDescent="0.2">
      <c r="A906" s="66"/>
      <c r="B906" s="66"/>
      <c r="C906" s="66"/>
      <c r="D906" s="66"/>
      <c r="E906" s="66"/>
      <c r="F906" s="66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</row>
    <row r="907" spans="1:26" ht="15.75" customHeight="1" x14ac:dyDescent="0.2">
      <c r="A907" s="66"/>
      <c r="B907" s="66"/>
      <c r="C907" s="66"/>
      <c r="D907" s="66"/>
      <c r="E907" s="66"/>
      <c r="F907" s="66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</row>
    <row r="908" spans="1:26" ht="15.75" customHeight="1" x14ac:dyDescent="0.2">
      <c r="A908" s="66"/>
      <c r="B908" s="66"/>
      <c r="C908" s="66"/>
      <c r="D908" s="66"/>
      <c r="E908" s="66"/>
      <c r="F908" s="66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</row>
    <row r="909" spans="1:26" ht="15.75" customHeight="1" x14ac:dyDescent="0.2">
      <c r="A909" s="66"/>
      <c r="B909" s="66"/>
      <c r="C909" s="66"/>
      <c r="D909" s="66"/>
      <c r="E909" s="66"/>
      <c r="F909" s="66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</row>
    <row r="910" spans="1:26" ht="15.75" customHeight="1" x14ac:dyDescent="0.2">
      <c r="A910" s="66"/>
      <c r="B910" s="66"/>
      <c r="C910" s="66"/>
      <c r="D910" s="66"/>
      <c r="E910" s="66"/>
      <c r="F910" s="66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</row>
    <row r="911" spans="1:26" ht="15.75" customHeight="1" x14ac:dyDescent="0.2">
      <c r="A911" s="66"/>
      <c r="B911" s="66"/>
      <c r="C911" s="66"/>
      <c r="D911" s="66"/>
      <c r="E911" s="66"/>
      <c r="F911" s="66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</row>
    <row r="912" spans="1:26" ht="15.75" customHeight="1" x14ac:dyDescent="0.2">
      <c r="A912" s="66"/>
      <c r="B912" s="66"/>
      <c r="C912" s="66"/>
      <c r="D912" s="66"/>
      <c r="E912" s="66"/>
      <c r="F912" s="66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</row>
    <row r="913" spans="1:26" ht="15.75" customHeight="1" x14ac:dyDescent="0.2">
      <c r="A913" s="66"/>
      <c r="B913" s="66"/>
      <c r="C913" s="66"/>
      <c r="D913" s="66"/>
      <c r="E913" s="66"/>
      <c r="F913" s="66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</row>
    <row r="914" spans="1:26" ht="15.75" customHeight="1" x14ac:dyDescent="0.2">
      <c r="A914" s="66"/>
      <c r="B914" s="66"/>
      <c r="C914" s="66"/>
      <c r="D914" s="66"/>
      <c r="E914" s="66"/>
      <c r="F914" s="66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</row>
    <row r="915" spans="1:26" ht="15.75" customHeight="1" x14ac:dyDescent="0.2">
      <c r="A915" s="66"/>
      <c r="B915" s="66"/>
      <c r="C915" s="66"/>
      <c r="D915" s="66"/>
      <c r="E915" s="66"/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</row>
    <row r="916" spans="1:26" ht="15.75" customHeight="1" x14ac:dyDescent="0.2">
      <c r="A916" s="66"/>
      <c r="B916" s="66"/>
      <c r="C916" s="66"/>
      <c r="D916" s="66"/>
      <c r="E916" s="66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</row>
    <row r="917" spans="1:26" ht="15.75" customHeight="1" x14ac:dyDescent="0.2">
      <c r="A917" s="66"/>
      <c r="B917" s="66"/>
      <c r="C917" s="66"/>
      <c r="D917" s="66"/>
      <c r="E917" s="66"/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</row>
    <row r="918" spans="1:26" ht="15.75" customHeight="1" x14ac:dyDescent="0.2">
      <c r="A918" s="66"/>
      <c r="B918" s="66"/>
      <c r="C918" s="66"/>
      <c r="D918" s="66"/>
      <c r="E918" s="66"/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</row>
    <row r="919" spans="1:26" ht="15.75" customHeight="1" x14ac:dyDescent="0.2">
      <c r="A919" s="66"/>
      <c r="B919" s="66"/>
      <c r="C919" s="66"/>
      <c r="D919" s="66"/>
      <c r="E919" s="66"/>
      <c r="F919" s="66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</row>
    <row r="920" spans="1:26" ht="15.75" customHeight="1" x14ac:dyDescent="0.2">
      <c r="A920" s="66"/>
      <c r="B920" s="66"/>
      <c r="C920" s="66"/>
      <c r="D920" s="66"/>
      <c r="E920" s="66"/>
      <c r="F920" s="66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</row>
    <row r="921" spans="1:26" ht="15.75" customHeight="1" x14ac:dyDescent="0.2">
      <c r="A921" s="66"/>
      <c r="B921" s="66"/>
      <c r="C921" s="66"/>
      <c r="D921" s="66"/>
      <c r="E921" s="66"/>
      <c r="F921" s="66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</row>
    <row r="922" spans="1:26" ht="15.75" customHeight="1" x14ac:dyDescent="0.2">
      <c r="A922" s="66"/>
      <c r="B922" s="66"/>
      <c r="C922" s="66"/>
      <c r="D922" s="66"/>
      <c r="E922" s="66"/>
      <c r="F922" s="66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</row>
    <row r="923" spans="1:26" ht="15.75" customHeight="1" x14ac:dyDescent="0.2">
      <c r="A923" s="66"/>
      <c r="B923" s="66"/>
      <c r="C923" s="66"/>
      <c r="D923" s="66"/>
      <c r="E923" s="66"/>
      <c r="F923" s="66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</row>
    <row r="924" spans="1:26" ht="15.75" customHeight="1" x14ac:dyDescent="0.2">
      <c r="A924" s="66"/>
      <c r="B924" s="66"/>
      <c r="C924" s="66"/>
      <c r="D924" s="66"/>
      <c r="E924" s="66"/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</row>
    <row r="925" spans="1:26" ht="15.75" customHeight="1" x14ac:dyDescent="0.2">
      <c r="A925" s="66"/>
      <c r="B925" s="66"/>
      <c r="C925" s="66"/>
      <c r="D925" s="66"/>
      <c r="E925" s="66"/>
      <c r="F925" s="66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</row>
    <row r="926" spans="1:26" ht="15.75" customHeight="1" x14ac:dyDescent="0.2">
      <c r="A926" s="66"/>
      <c r="B926" s="66"/>
      <c r="C926" s="66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</row>
    <row r="927" spans="1:26" ht="15.75" customHeight="1" x14ac:dyDescent="0.2">
      <c r="A927" s="66"/>
      <c r="B927" s="66"/>
      <c r="C927" s="66"/>
      <c r="D927" s="66"/>
      <c r="E927" s="66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</row>
    <row r="928" spans="1:26" ht="15.75" customHeight="1" x14ac:dyDescent="0.2">
      <c r="A928" s="66"/>
      <c r="B928" s="66"/>
      <c r="C928" s="66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</row>
    <row r="929" spans="1:26" ht="15.75" customHeight="1" x14ac:dyDescent="0.2">
      <c r="A929" s="66"/>
      <c r="B929" s="66"/>
      <c r="C929" s="66"/>
      <c r="D929" s="66"/>
      <c r="E929" s="66"/>
      <c r="F929" s="66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</row>
    <row r="930" spans="1:26" ht="15.75" customHeight="1" x14ac:dyDescent="0.2">
      <c r="A930" s="66"/>
      <c r="B930" s="66"/>
      <c r="C930" s="66"/>
      <c r="D930" s="66"/>
      <c r="E930" s="66"/>
      <c r="F930" s="66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</row>
    <row r="931" spans="1:26" ht="15.75" customHeight="1" x14ac:dyDescent="0.2">
      <c r="A931" s="66"/>
      <c r="B931" s="66"/>
      <c r="C931" s="66"/>
      <c r="D931" s="66"/>
      <c r="E931" s="66"/>
      <c r="F931" s="66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</row>
    <row r="932" spans="1:26" ht="15.75" customHeight="1" x14ac:dyDescent="0.2">
      <c r="A932" s="66"/>
      <c r="B932" s="66"/>
      <c r="C932" s="66"/>
      <c r="D932" s="66"/>
      <c r="E932" s="66"/>
      <c r="F932" s="66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</row>
    <row r="933" spans="1:26" ht="15.75" customHeight="1" x14ac:dyDescent="0.2">
      <c r="A933" s="66"/>
      <c r="B933" s="66"/>
      <c r="C933" s="66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</row>
    <row r="934" spans="1:26" ht="15.75" customHeight="1" x14ac:dyDescent="0.2">
      <c r="A934" s="66"/>
      <c r="B934" s="66"/>
      <c r="C934" s="66"/>
      <c r="D934" s="66"/>
      <c r="E934" s="66"/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</row>
    <row r="935" spans="1:26" ht="15.75" customHeight="1" x14ac:dyDescent="0.2">
      <c r="A935" s="66"/>
      <c r="B935" s="66"/>
      <c r="C935" s="66"/>
      <c r="D935" s="66"/>
      <c r="E935" s="66"/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</row>
    <row r="936" spans="1:26" ht="15.75" customHeight="1" x14ac:dyDescent="0.2">
      <c r="A936" s="66"/>
      <c r="B936" s="66"/>
      <c r="C936" s="66"/>
      <c r="D936" s="66"/>
      <c r="E936" s="66"/>
      <c r="F936" s="66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</row>
    <row r="937" spans="1:26" ht="15.75" customHeight="1" x14ac:dyDescent="0.2">
      <c r="A937" s="66"/>
      <c r="B937" s="66"/>
      <c r="C937" s="66"/>
      <c r="D937" s="66"/>
      <c r="E937" s="66"/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</row>
    <row r="938" spans="1:26" ht="15.75" customHeight="1" x14ac:dyDescent="0.2">
      <c r="A938" s="66"/>
      <c r="B938" s="66"/>
      <c r="C938" s="66"/>
      <c r="D938" s="66"/>
      <c r="E938" s="66"/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</row>
    <row r="939" spans="1:26" ht="15.75" customHeight="1" x14ac:dyDescent="0.2">
      <c r="A939" s="66"/>
      <c r="B939" s="66"/>
      <c r="C939" s="66"/>
      <c r="D939" s="66"/>
      <c r="E939" s="66"/>
      <c r="F939" s="66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</row>
    <row r="940" spans="1:26" ht="15.75" customHeight="1" x14ac:dyDescent="0.2">
      <c r="A940" s="66"/>
      <c r="B940" s="66"/>
      <c r="C940" s="66"/>
      <c r="D940" s="66"/>
      <c r="E940" s="66"/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</row>
    <row r="941" spans="1:26" ht="15.75" customHeight="1" x14ac:dyDescent="0.2">
      <c r="A941" s="66"/>
      <c r="B941" s="66"/>
      <c r="C941" s="66"/>
      <c r="D941" s="66"/>
      <c r="E941" s="66"/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</row>
    <row r="942" spans="1:26" ht="15.75" customHeight="1" x14ac:dyDescent="0.2">
      <c r="A942" s="66"/>
      <c r="B942" s="66"/>
      <c r="C942" s="66"/>
      <c r="D942" s="66"/>
      <c r="E942" s="66"/>
      <c r="F942" s="66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</row>
    <row r="943" spans="1:26" ht="15.75" customHeight="1" x14ac:dyDescent="0.2">
      <c r="A943" s="66"/>
      <c r="B943" s="66"/>
      <c r="C943" s="66"/>
      <c r="D943" s="66"/>
      <c r="E943" s="66"/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</row>
    <row r="944" spans="1:26" ht="15.75" customHeight="1" x14ac:dyDescent="0.2">
      <c r="A944" s="66"/>
      <c r="B944" s="66"/>
      <c r="C944" s="66"/>
      <c r="D944" s="66"/>
      <c r="E944" s="66"/>
      <c r="F944" s="66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</row>
    <row r="945" spans="1:26" ht="15.75" customHeight="1" x14ac:dyDescent="0.2">
      <c r="A945" s="66"/>
      <c r="B945" s="66"/>
      <c r="C945" s="66"/>
      <c r="D945" s="66"/>
      <c r="E945" s="66"/>
      <c r="F945" s="66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</row>
    <row r="946" spans="1:26" ht="15.75" customHeight="1" x14ac:dyDescent="0.2">
      <c r="A946" s="66"/>
      <c r="B946" s="66"/>
      <c r="C946" s="66"/>
      <c r="D946" s="66"/>
      <c r="E946" s="66"/>
      <c r="F946" s="66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</row>
    <row r="947" spans="1:26" ht="15.75" customHeight="1" x14ac:dyDescent="0.2">
      <c r="A947" s="66"/>
      <c r="B947" s="66"/>
      <c r="C947" s="66"/>
      <c r="D947" s="66"/>
      <c r="E947" s="66"/>
      <c r="F947" s="66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</row>
    <row r="948" spans="1:26" ht="15.75" customHeight="1" x14ac:dyDescent="0.2">
      <c r="A948" s="66"/>
      <c r="B948" s="66"/>
      <c r="C948" s="66"/>
      <c r="D948" s="66"/>
      <c r="E948" s="66"/>
      <c r="F948" s="66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</row>
    <row r="949" spans="1:26" ht="15.75" customHeight="1" x14ac:dyDescent="0.2">
      <c r="A949" s="66"/>
      <c r="B949" s="66"/>
      <c r="C949" s="66"/>
      <c r="D949" s="66"/>
      <c r="E949" s="66"/>
      <c r="F949" s="66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</row>
    <row r="950" spans="1:26" ht="15.75" customHeight="1" x14ac:dyDescent="0.2">
      <c r="A950" s="66"/>
      <c r="B950" s="66"/>
      <c r="C950" s="66"/>
      <c r="D950" s="66"/>
      <c r="E950" s="66"/>
      <c r="F950" s="66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</row>
    <row r="951" spans="1:26" ht="15.75" customHeight="1" x14ac:dyDescent="0.2">
      <c r="A951" s="66"/>
      <c r="B951" s="66"/>
      <c r="C951" s="66"/>
      <c r="D951" s="66"/>
      <c r="E951" s="66"/>
      <c r="F951" s="66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</row>
    <row r="952" spans="1:26" ht="15.75" customHeight="1" x14ac:dyDescent="0.2">
      <c r="A952" s="66"/>
      <c r="B952" s="66"/>
      <c r="C952" s="66"/>
      <c r="D952" s="66"/>
      <c r="E952" s="66"/>
      <c r="F952" s="66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</row>
    <row r="953" spans="1:26" ht="15.75" customHeight="1" x14ac:dyDescent="0.2">
      <c r="A953" s="66"/>
      <c r="B953" s="66"/>
      <c r="C953" s="66"/>
      <c r="D953" s="66"/>
      <c r="E953" s="66"/>
      <c r="F953" s="66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</row>
    <row r="954" spans="1:26" ht="15.75" customHeight="1" x14ac:dyDescent="0.2">
      <c r="A954" s="66"/>
      <c r="B954" s="66"/>
      <c r="C954" s="66"/>
      <c r="D954" s="66"/>
      <c r="E954" s="66"/>
      <c r="F954" s="66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</row>
    <row r="955" spans="1:26" ht="15.75" customHeight="1" x14ac:dyDescent="0.2">
      <c r="A955" s="66"/>
      <c r="B955" s="66"/>
      <c r="C955" s="66"/>
      <c r="D955" s="66"/>
      <c r="E955" s="66"/>
      <c r="F955" s="66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</row>
    <row r="956" spans="1:26" ht="15.75" customHeight="1" x14ac:dyDescent="0.2">
      <c r="A956" s="66"/>
      <c r="B956" s="66"/>
      <c r="C956" s="66"/>
      <c r="D956" s="66"/>
      <c r="E956" s="66"/>
      <c r="F956" s="66"/>
      <c r="G956" s="66"/>
      <c r="H956" s="66"/>
      <c r="I956" s="66"/>
      <c r="J956" s="66"/>
      <c r="K956" s="66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</row>
    <row r="957" spans="1:26" ht="15.75" customHeight="1" x14ac:dyDescent="0.2">
      <c r="A957" s="66"/>
      <c r="B957" s="66"/>
      <c r="C957" s="66"/>
      <c r="D957" s="66"/>
      <c r="E957" s="66"/>
      <c r="F957" s="66"/>
      <c r="G957" s="66"/>
      <c r="H957" s="66"/>
      <c r="I957" s="66"/>
      <c r="J957" s="66"/>
      <c r="K957" s="66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</row>
    <row r="958" spans="1:26" ht="15.75" customHeight="1" x14ac:dyDescent="0.2">
      <c r="A958" s="66"/>
      <c r="B958" s="66"/>
      <c r="C958" s="66"/>
      <c r="D958" s="66"/>
      <c r="E958" s="66"/>
      <c r="F958" s="66"/>
      <c r="G958" s="66"/>
      <c r="H958" s="66"/>
      <c r="I958" s="66"/>
      <c r="J958" s="66"/>
      <c r="K958" s="66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</row>
    <row r="959" spans="1:26" ht="15.75" customHeight="1" x14ac:dyDescent="0.2">
      <c r="A959" s="66"/>
      <c r="B959" s="66"/>
      <c r="C959" s="66"/>
      <c r="D959" s="66"/>
      <c r="E959" s="66"/>
      <c r="F959" s="66"/>
      <c r="G959" s="66"/>
      <c r="H959" s="66"/>
      <c r="I959" s="66"/>
      <c r="J959" s="66"/>
      <c r="K959" s="66"/>
      <c r="L959" s="66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  <c r="Z959" s="66"/>
    </row>
    <row r="960" spans="1:26" ht="15.75" customHeight="1" x14ac:dyDescent="0.2">
      <c r="A960" s="66"/>
      <c r="B960" s="66"/>
      <c r="C960" s="66"/>
      <c r="D960" s="66"/>
      <c r="E960" s="66"/>
      <c r="F960" s="66"/>
      <c r="G960" s="66"/>
      <c r="H960" s="66"/>
      <c r="I960" s="66"/>
      <c r="J960" s="66"/>
      <c r="K960" s="66"/>
      <c r="L960" s="66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  <c r="Z960" s="66"/>
    </row>
    <row r="961" spans="1:26" ht="15.75" customHeight="1" x14ac:dyDescent="0.2">
      <c r="A961" s="66"/>
      <c r="B961" s="66"/>
      <c r="C961" s="66"/>
      <c r="D961" s="66"/>
      <c r="E961" s="66"/>
      <c r="F961" s="66"/>
      <c r="G961" s="66"/>
      <c r="H961" s="66"/>
      <c r="I961" s="66"/>
      <c r="J961" s="66"/>
      <c r="K961" s="66"/>
      <c r="L961" s="66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  <c r="Z961" s="66"/>
    </row>
    <row r="962" spans="1:26" ht="15.75" customHeight="1" x14ac:dyDescent="0.2">
      <c r="A962" s="66"/>
      <c r="B962" s="66"/>
      <c r="C962" s="66"/>
      <c r="D962" s="66"/>
      <c r="E962" s="66"/>
      <c r="F962" s="66"/>
      <c r="G962" s="66"/>
      <c r="H962" s="66"/>
      <c r="I962" s="66"/>
      <c r="J962" s="66"/>
      <c r="K962" s="66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</row>
    <row r="963" spans="1:26" ht="15.75" customHeight="1" x14ac:dyDescent="0.2">
      <c r="A963" s="66"/>
      <c r="B963" s="66"/>
      <c r="C963" s="66"/>
      <c r="D963" s="66"/>
      <c r="E963" s="66"/>
      <c r="F963" s="66"/>
      <c r="G963" s="66"/>
      <c r="H963" s="66"/>
      <c r="I963" s="66"/>
      <c r="J963" s="66"/>
      <c r="K963" s="66"/>
      <c r="L963" s="66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  <c r="Z963" s="66"/>
    </row>
    <row r="964" spans="1:26" ht="15.75" customHeight="1" x14ac:dyDescent="0.2">
      <c r="A964" s="66"/>
      <c r="B964" s="66"/>
      <c r="C964" s="66"/>
      <c r="D964" s="66"/>
      <c r="E964" s="66"/>
      <c r="F964" s="66"/>
      <c r="G964" s="66"/>
      <c r="H964" s="66"/>
      <c r="I964" s="66"/>
      <c r="J964" s="66"/>
      <c r="K964" s="66"/>
      <c r="L964" s="66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  <c r="Z964" s="66"/>
    </row>
    <row r="965" spans="1:26" ht="15.75" customHeight="1" x14ac:dyDescent="0.2">
      <c r="A965" s="66"/>
      <c r="B965" s="66"/>
      <c r="C965" s="66"/>
      <c r="D965" s="66"/>
      <c r="E965" s="66"/>
      <c r="F965" s="66"/>
      <c r="G965" s="66"/>
      <c r="H965" s="66"/>
      <c r="I965" s="66"/>
      <c r="J965" s="66"/>
      <c r="K965" s="66"/>
      <c r="L965" s="66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  <c r="Z965" s="66"/>
    </row>
    <row r="966" spans="1:26" ht="15.75" customHeight="1" x14ac:dyDescent="0.2">
      <c r="A966" s="66"/>
      <c r="B966" s="66"/>
      <c r="C966" s="66"/>
      <c r="D966" s="66"/>
      <c r="E966" s="66"/>
      <c r="F966" s="66"/>
      <c r="G966" s="66"/>
      <c r="H966" s="66"/>
      <c r="I966" s="66"/>
      <c r="J966" s="66"/>
      <c r="K966" s="66"/>
      <c r="L966" s="66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  <c r="Z966" s="66"/>
    </row>
    <row r="967" spans="1:26" ht="15.75" customHeight="1" x14ac:dyDescent="0.2">
      <c r="A967" s="66"/>
      <c r="B967" s="66"/>
      <c r="C967" s="66"/>
      <c r="D967" s="66"/>
      <c r="E967" s="66"/>
      <c r="F967" s="66"/>
      <c r="G967" s="66"/>
      <c r="H967" s="66"/>
      <c r="I967" s="66"/>
      <c r="J967" s="66"/>
      <c r="K967" s="66"/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  <c r="Z967" s="66"/>
    </row>
    <row r="968" spans="1:26" ht="15.75" customHeight="1" x14ac:dyDescent="0.2">
      <c r="A968" s="66"/>
      <c r="B968" s="66"/>
      <c r="C968" s="66"/>
      <c r="D968" s="66"/>
      <c r="E968" s="66"/>
      <c r="F968" s="66"/>
      <c r="G968" s="66"/>
      <c r="H968" s="66"/>
      <c r="I968" s="66"/>
      <c r="J968" s="66"/>
      <c r="K968" s="66"/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  <c r="Z968" s="66"/>
    </row>
    <row r="969" spans="1:26" ht="15.75" customHeight="1" x14ac:dyDescent="0.2">
      <c r="A969" s="66"/>
      <c r="B969" s="66"/>
      <c r="C969" s="66"/>
      <c r="D969" s="66"/>
      <c r="E969" s="66"/>
      <c r="F969" s="66"/>
      <c r="G969" s="66"/>
      <c r="H969" s="66"/>
      <c r="I969" s="66"/>
      <c r="J969" s="66"/>
      <c r="K969" s="66"/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  <c r="Z969" s="66"/>
    </row>
    <row r="970" spans="1:26" ht="15.75" customHeight="1" x14ac:dyDescent="0.2">
      <c r="A970" s="66"/>
      <c r="B970" s="66"/>
      <c r="C970" s="66"/>
      <c r="D970" s="66"/>
      <c r="E970" s="66"/>
      <c r="F970" s="66"/>
      <c r="G970" s="66"/>
      <c r="H970" s="66"/>
      <c r="I970" s="66"/>
      <c r="J970" s="66"/>
      <c r="K970" s="66"/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  <c r="Z970" s="66"/>
    </row>
    <row r="971" spans="1:26" ht="15.75" customHeight="1" x14ac:dyDescent="0.2">
      <c r="A971" s="66"/>
      <c r="B971" s="66"/>
      <c r="C971" s="66"/>
      <c r="D971" s="66"/>
      <c r="E971" s="66"/>
      <c r="F971" s="66"/>
      <c r="G971" s="66"/>
      <c r="H971" s="66"/>
      <c r="I971" s="66"/>
      <c r="J971" s="66"/>
      <c r="K971" s="66"/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  <c r="Z971" s="66"/>
    </row>
    <row r="972" spans="1:26" ht="15.75" customHeight="1" x14ac:dyDescent="0.2">
      <c r="A972" s="66"/>
      <c r="B972" s="66"/>
      <c r="C972" s="66"/>
      <c r="D972" s="66"/>
      <c r="E972" s="66"/>
      <c r="F972" s="66"/>
      <c r="G972" s="66"/>
      <c r="H972" s="66"/>
      <c r="I972" s="66"/>
      <c r="J972" s="66"/>
      <c r="K972" s="66"/>
      <c r="L972" s="66"/>
      <c r="M972" s="66"/>
      <c r="N972" s="66"/>
      <c r="O972" s="66"/>
      <c r="P972" s="66"/>
      <c r="Q972" s="66"/>
      <c r="R972" s="66"/>
      <c r="S972" s="66"/>
      <c r="T972" s="66"/>
      <c r="U972" s="66"/>
      <c r="V972" s="66"/>
      <c r="W972" s="66"/>
      <c r="X972" s="66"/>
      <c r="Y972" s="66"/>
      <c r="Z972" s="66"/>
    </row>
    <row r="973" spans="1:26" ht="15.75" customHeight="1" x14ac:dyDescent="0.2">
      <c r="A973" s="66"/>
      <c r="B973" s="66"/>
      <c r="C973" s="66"/>
      <c r="D973" s="66"/>
      <c r="E973" s="66"/>
      <c r="F973" s="66"/>
      <c r="G973" s="66"/>
      <c r="H973" s="66"/>
      <c r="I973" s="66"/>
      <c r="J973" s="66"/>
      <c r="K973" s="66"/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6"/>
      <c r="Y973" s="66"/>
      <c r="Z973" s="66"/>
    </row>
    <row r="974" spans="1:26" ht="15.75" customHeight="1" x14ac:dyDescent="0.2">
      <c r="A974" s="66"/>
      <c r="B974" s="66"/>
      <c r="C974" s="66"/>
      <c r="D974" s="66"/>
      <c r="E974" s="66"/>
      <c r="F974" s="66"/>
      <c r="G974" s="66"/>
      <c r="H974" s="66"/>
      <c r="I974" s="66"/>
      <c r="J974" s="66"/>
      <c r="K974" s="66"/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6"/>
      <c r="Y974" s="66"/>
      <c r="Z974" s="66"/>
    </row>
    <row r="975" spans="1:26" ht="15.75" customHeight="1" x14ac:dyDescent="0.2">
      <c r="A975" s="66"/>
      <c r="B975" s="66"/>
      <c r="C975" s="66"/>
      <c r="D975" s="66"/>
      <c r="E975" s="66"/>
      <c r="F975" s="66"/>
      <c r="G975" s="66"/>
      <c r="H975" s="66"/>
      <c r="I975" s="66"/>
      <c r="J975" s="66"/>
      <c r="K975" s="66"/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6"/>
      <c r="Y975" s="66"/>
      <c r="Z975" s="66"/>
    </row>
    <row r="976" spans="1:26" ht="15.75" customHeight="1" x14ac:dyDescent="0.2">
      <c r="A976" s="66"/>
      <c r="B976" s="66"/>
      <c r="C976" s="66"/>
      <c r="D976" s="66"/>
      <c r="E976" s="66"/>
      <c r="F976" s="66"/>
      <c r="G976" s="66"/>
      <c r="H976" s="66"/>
      <c r="I976" s="66"/>
      <c r="J976" s="66"/>
      <c r="K976" s="66"/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6"/>
      <c r="Y976" s="66"/>
      <c r="Z976" s="66"/>
    </row>
    <row r="977" spans="1:26" ht="15.75" customHeight="1" x14ac:dyDescent="0.2">
      <c r="A977" s="66"/>
      <c r="B977" s="66"/>
      <c r="C977" s="66"/>
      <c r="D977" s="66"/>
      <c r="E977" s="66"/>
      <c r="F977" s="66"/>
      <c r="G977" s="66"/>
      <c r="H977" s="66"/>
      <c r="I977" s="66"/>
      <c r="J977" s="66"/>
      <c r="K977" s="66"/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6"/>
      <c r="Y977" s="66"/>
      <c r="Z977" s="66"/>
    </row>
    <row r="978" spans="1:26" ht="15.75" customHeight="1" x14ac:dyDescent="0.2">
      <c r="A978" s="66"/>
      <c r="B978" s="66"/>
      <c r="C978" s="66"/>
      <c r="D978" s="66"/>
      <c r="E978" s="66"/>
      <c r="F978" s="66"/>
      <c r="G978" s="66"/>
      <c r="H978" s="66"/>
      <c r="I978" s="66"/>
      <c r="J978" s="66"/>
      <c r="K978" s="66"/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6"/>
      <c r="Y978" s="66"/>
      <c r="Z978" s="66"/>
    </row>
    <row r="979" spans="1:26" ht="15.75" customHeight="1" x14ac:dyDescent="0.2">
      <c r="A979" s="66"/>
      <c r="B979" s="66"/>
      <c r="C979" s="66"/>
      <c r="D979" s="66"/>
      <c r="E979" s="66"/>
      <c r="F979" s="66"/>
      <c r="G979" s="66"/>
      <c r="H979" s="66"/>
      <c r="I979" s="66"/>
      <c r="J979" s="66"/>
      <c r="K979" s="66"/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6"/>
      <c r="Y979" s="66"/>
      <c r="Z979" s="66"/>
    </row>
    <row r="980" spans="1:26" ht="15.75" customHeight="1" x14ac:dyDescent="0.2">
      <c r="A980" s="66"/>
      <c r="B980" s="66"/>
      <c r="C980" s="66"/>
      <c r="D980" s="66"/>
      <c r="E980" s="66"/>
      <c r="F980" s="66"/>
      <c r="G980" s="66"/>
      <c r="H980" s="66"/>
      <c r="I980" s="66"/>
      <c r="J980" s="66"/>
      <c r="K980" s="66"/>
      <c r="L980" s="66"/>
      <c r="M980" s="66"/>
      <c r="N980" s="66"/>
      <c r="O980" s="66"/>
      <c r="P980" s="66"/>
      <c r="Q980" s="66"/>
      <c r="R980" s="66"/>
      <c r="S980" s="66"/>
      <c r="T980" s="66"/>
      <c r="U980" s="66"/>
      <c r="V980" s="66"/>
      <c r="W980" s="66"/>
      <c r="X980" s="66"/>
      <c r="Y980" s="66"/>
      <c r="Z980" s="66"/>
    </row>
    <row r="981" spans="1:26" ht="15.75" customHeight="1" x14ac:dyDescent="0.2">
      <c r="A981" s="66"/>
      <c r="B981" s="66"/>
      <c r="C981" s="66"/>
      <c r="D981" s="66"/>
      <c r="E981" s="66"/>
      <c r="F981" s="66"/>
      <c r="G981" s="66"/>
      <c r="H981" s="66"/>
      <c r="I981" s="66"/>
      <c r="J981" s="66"/>
      <c r="K981" s="66"/>
      <c r="L981" s="66"/>
      <c r="M981" s="66"/>
      <c r="N981" s="66"/>
      <c r="O981" s="66"/>
      <c r="P981" s="66"/>
      <c r="Q981" s="66"/>
      <c r="R981" s="66"/>
      <c r="S981" s="66"/>
      <c r="T981" s="66"/>
      <c r="U981" s="66"/>
      <c r="V981" s="66"/>
      <c r="W981" s="66"/>
      <c r="X981" s="66"/>
      <c r="Y981" s="66"/>
      <c r="Z981" s="66"/>
    </row>
    <row r="982" spans="1:26" ht="15.75" customHeight="1" x14ac:dyDescent="0.2">
      <c r="A982" s="66"/>
      <c r="B982" s="66"/>
      <c r="C982" s="66"/>
      <c r="D982" s="66"/>
      <c r="E982" s="66"/>
      <c r="F982" s="66"/>
      <c r="G982" s="66"/>
      <c r="H982" s="66"/>
      <c r="I982" s="66"/>
      <c r="J982" s="66"/>
      <c r="K982" s="66"/>
      <c r="L982" s="66"/>
      <c r="M982" s="66"/>
      <c r="N982" s="66"/>
      <c r="O982" s="66"/>
      <c r="P982" s="66"/>
      <c r="Q982" s="66"/>
      <c r="R982" s="66"/>
      <c r="S982" s="66"/>
      <c r="T982" s="66"/>
      <c r="U982" s="66"/>
      <c r="V982" s="66"/>
      <c r="W982" s="66"/>
      <c r="X982" s="66"/>
      <c r="Y982" s="66"/>
      <c r="Z982" s="66"/>
    </row>
    <row r="983" spans="1:26" ht="15.75" customHeight="1" x14ac:dyDescent="0.2">
      <c r="A983" s="66"/>
      <c r="B983" s="66"/>
      <c r="C983" s="66"/>
      <c r="D983" s="66"/>
      <c r="E983" s="66"/>
      <c r="F983" s="66"/>
      <c r="G983" s="66"/>
      <c r="H983" s="66"/>
      <c r="I983" s="66"/>
      <c r="J983" s="66"/>
      <c r="K983" s="66"/>
      <c r="L983" s="66"/>
      <c r="M983" s="66"/>
      <c r="N983" s="66"/>
      <c r="O983" s="66"/>
      <c r="P983" s="66"/>
      <c r="Q983" s="66"/>
      <c r="R983" s="66"/>
      <c r="S983" s="66"/>
      <c r="T983" s="66"/>
      <c r="U983" s="66"/>
      <c r="V983" s="66"/>
      <c r="W983" s="66"/>
      <c r="X983" s="66"/>
      <c r="Y983" s="66"/>
      <c r="Z983" s="66"/>
    </row>
    <row r="984" spans="1:26" ht="15.75" customHeight="1" x14ac:dyDescent="0.2">
      <c r="A984" s="66"/>
      <c r="B984" s="66"/>
      <c r="C984" s="66"/>
      <c r="D984" s="66"/>
      <c r="E984" s="66"/>
      <c r="F984" s="66"/>
      <c r="G984" s="66"/>
      <c r="H984" s="66"/>
      <c r="I984" s="66"/>
      <c r="J984" s="66"/>
      <c r="K984" s="66"/>
      <c r="L984" s="66"/>
      <c r="M984" s="66"/>
      <c r="N984" s="66"/>
      <c r="O984" s="66"/>
      <c r="P984" s="66"/>
      <c r="Q984" s="66"/>
      <c r="R984" s="66"/>
      <c r="S984" s="66"/>
      <c r="T984" s="66"/>
      <c r="U984" s="66"/>
      <c r="V984" s="66"/>
      <c r="W984" s="66"/>
      <c r="X984" s="66"/>
      <c r="Y984" s="66"/>
      <c r="Z984" s="66"/>
    </row>
    <row r="985" spans="1:26" ht="15.75" customHeight="1" x14ac:dyDescent="0.2">
      <c r="A985" s="66"/>
      <c r="B985" s="66"/>
      <c r="C985" s="66"/>
      <c r="D985" s="66"/>
      <c r="E985" s="66"/>
      <c r="F985" s="66"/>
      <c r="G985" s="66"/>
      <c r="H985" s="66"/>
      <c r="I985" s="66"/>
      <c r="J985" s="66"/>
      <c r="K985" s="66"/>
      <c r="L985" s="66"/>
      <c r="M985" s="66"/>
      <c r="N985" s="66"/>
      <c r="O985" s="66"/>
      <c r="P985" s="66"/>
      <c r="Q985" s="66"/>
      <c r="R985" s="66"/>
      <c r="S985" s="66"/>
      <c r="T985" s="66"/>
      <c r="U985" s="66"/>
      <c r="V985" s="66"/>
      <c r="W985" s="66"/>
      <c r="X985" s="66"/>
      <c r="Y985" s="66"/>
      <c r="Z985" s="66"/>
    </row>
    <row r="986" spans="1:26" ht="15.75" customHeight="1" x14ac:dyDescent="0.2">
      <c r="A986" s="66"/>
      <c r="B986" s="66"/>
      <c r="C986" s="66"/>
      <c r="D986" s="66"/>
      <c r="E986" s="66"/>
      <c r="F986" s="66"/>
      <c r="G986" s="66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  <c r="Z986" s="66"/>
    </row>
    <row r="987" spans="1:26" ht="15.75" customHeight="1" x14ac:dyDescent="0.2">
      <c r="A987" s="66"/>
      <c r="B987" s="66"/>
      <c r="C987" s="66"/>
      <c r="D987" s="66"/>
      <c r="E987" s="66"/>
      <c r="F987" s="66"/>
      <c r="G987" s="66"/>
      <c r="H987" s="66"/>
      <c r="I987" s="66"/>
      <c r="J987" s="66"/>
      <c r="K987" s="66"/>
      <c r="L987" s="66"/>
      <c r="M987" s="66"/>
      <c r="N987" s="66"/>
      <c r="O987" s="66"/>
      <c r="P987" s="66"/>
      <c r="Q987" s="66"/>
      <c r="R987" s="66"/>
      <c r="S987" s="66"/>
      <c r="T987" s="66"/>
      <c r="U987" s="66"/>
      <c r="V987" s="66"/>
      <c r="W987" s="66"/>
      <c r="X987" s="66"/>
      <c r="Y987" s="66"/>
      <c r="Z987" s="66"/>
    </row>
    <row r="988" spans="1:26" ht="15.75" customHeight="1" x14ac:dyDescent="0.2">
      <c r="A988" s="66"/>
      <c r="B988" s="66"/>
      <c r="C988" s="66"/>
      <c r="D988" s="66"/>
      <c r="E988" s="66"/>
      <c r="F988" s="66"/>
      <c r="G988" s="66"/>
      <c r="H988" s="66"/>
      <c r="I988" s="66"/>
      <c r="J988" s="66"/>
      <c r="K988" s="66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/>
      <c r="Y988" s="66"/>
      <c r="Z988" s="66"/>
    </row>
    <row r="989" spans="1:26" ht="15.75" customHeight="1" x14ac:dyDescent="0.2">
      <c r="A989" s="66"/>
      <c r="B989" s="66"/>
      <c r="C989" s="66"/>
      <c r="D989" s="66"/>
      <c r="E989" s="66"/>
      <c r="F989" s="66"/>
      <c r="G989" s="66"/>
      <c r="H989" s="66"/>
      <c r="I989" s="66"/>
      <c r="J989" s="66"/>
      <c r="K989" s="66"/>
      <c r="L989" s="66"/>
      <c r="M989" s="66"/>
      <c r="N989" s="66"/>
      <c r="O989" s="66"/>
      <c r="P989" s="66"/>
      <c r="Q989" s="66"/>
      <c r="R989" s="66"/>
      <c r="S989" s="66"/>
      <c r="T989" s="66"/>
      <c r="U989" s="66"/>
      <c r="V989" s="66"/>
      <c r="W989" s="66"/>
      <c r="X989" s="66"/>
      <c r="Y989" s="66"/>
      <c r="Z989" s="66"/>
    </row>
    <row r="990" spans="1:26" ht="15.75" customHeight="1" x14ac:dyDescent="0.2">
      <c r="A990" s="66"/>
      <c r="B990" s="66"/>
      <c r="C990" s="66"/>
      <c r="D990" s="66"/>
      <c r="E990" s="66"/>
      <c r="F990" s="66"/>
      <c r="G990" s="66"/>
      <c r="H990" s="66"/>
      <c r="I990" s="66"/>
      <c r="J990" s="66"/>
      <c r="K990" s="66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6"/>
      <c r="Y990" s="66"/>
      <c r="Z990" s="66"/>
    </row>
    <row r="991" spans="1:26" ht="15.75" customHeight="1" x14ac:dyDescent="0.2">
      <c r="A991" s="66"/>
      <c r="B991" s="66"/>
      <c r="C991" s="66"/>
      <c r="D991" s="66"/>
      <c r="E991" s="66"/>
      <c r="F991" s="66"/>
      <c r="G991" s="66"/>
      <c r="H991" s="66"/>
      <c r="I991" s="66"/>
      <c r="J991" s="66"/>
      <c r="K991" s="66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6"/>
      <c r="Y991" s="66"/>
      <c r="Z991" s="66"/>
    </row>
    <row r="992" spans="1:26" ht="15.75" customHeight="1" x14ac:dyDescent="0.2">
      <c r="A992" s="66"/>
      <c r="B992" s="66"/>
      <c r="C992" s="66"/>
      <c r="D992" s="66"/>
      <c r="E992" s="66"/>
      <c r="F992" s="66"/>
      <c r="G992" s="66"/>
      <c r="H992" s="66"/>
      <c r="I992" s="66"/>
      <c r="J992" s="66"/>
      <c r="K992" s="66"/>
      <c r="L992" s="66"/>
      <c r="M992" s="66"/>
      <c r="N992" s="66"/>
      <c r="O992" s="66"/>
      <c r="P992" s="66"/>
      <c r="Q992" s="66"/>
      <c r="R992" s="66"/>
      <c r="S992" s="66"/>
      <c r="T992" s="66"/>
      <c r="U992" s="66"/>
      <c r="V992" s="66"/>
      <c r="W992" s="66"/>
      <c r="X992" s="66"/>
      <c r="Y992" s="66"/>
      <c r="Z992" s="66"/>
    </row>
    <row r="993" spans="1:26" ht="15.75" customHeight="1" x14ac:dyDescent="0.2">
      <c r="A993" s="66"/>
      <c r="B993" s="66"/>
      <c r="C993" s="66"/>
      <c r="D993" s="66"/>
      <c r="E993" s="66"/>
      <c r="F993" s="66"/>
      <c r="G993" s="66"/>
      <c r="H993" s="66"/>
      <c r="I993" s="66"/>
      <c r="J993" s="66"/>
      <c r="K993" s="66"/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6"/>
      <c r="W993" s="66"/>
      <c r="X993" s="66"/>
      <c r="Y993" s="66"/>
      <c r="Z993" s="66"/>
    </row>
    <row r="994" spans="1:26" ht="15.75" customHeight="1" x14ac:dyDescent="0.2">
      <c r="A994" s="66"/>
      <c r="B994" s="66"/>
      <c r="C994" s="66"/>
      <c r="D994" s="66"/>
      <c r="E994" s="66"/>
      <c r="F994" s="66"/>
      <c r="G994" s="66"/>
      <c r="H994" s="66"/>
      <c r="I994" s="66"/>
      <c r="J994" s="66"/>
      <c r="K994" s="66"/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  <c r="Z994" s="66"/>
    </row>
    <row r="995" spans="1:26" ht="15.75" customHeight="1" x14ac:dyDescent="0.2">
      <c r="A995" s="66"/>
      <c r="B995" s="66"/>
      <c r="C995" s="66"/>
      <c r="D995" s="66"/>
      <c r="E995" s="66"/>
      <c r="F995" s="66"/>
      <c r="G995" s="66"/>
      <c r="H995" s="66"/>
      <c r="I995" s="66"/>
      <c r="J995" s="66"/>
      <c r="K995" s="66"/>
      <c r="L995" s="66"/>
      <c r="M995" s="66"/>
      <c r="N995" s="66"/>
      <c r="O995" s="66"/>
      <c r="P995" s="66"/>
      <c r="Q995" s="66"/>
      <c r="R995" s="66"/>
      <c r="S995" s="66"/>
      <c r="T995" s="66"/>
      <c r="U995" s="66"/>
      <c r="V995" s="66"/>
      <c r="W995" s="66"/>
      <c r="X995" s="66"/>
      <c r="Y995" s="66"/>
      <c r="Z995" s="66"/>
    </row>
    <row r="996" spans="1:26" ht="15.75" customHeight="1" x14ac:dyDescent="0.2">
      <c r="A996" s="66"/>
      <c r="B996" s="66"/>
      <c r="C996" s="66"/>
      <c r="D996" s="66"/>
      <c r="E996" s="66"/>
      <c r="F996" s="66"/>
      <c r="G996" s="66"/>
      <c r="H996" s="66"/>
      <c r="I996" s="66"/>
      <c r="J996" s="66"/>
      <c r="K996" s="66"/>
      <c r="L996" s="66"/>
      <c r="M996" s="66"/>
      <c r="N996" s="66"/>
      <c r="O996" s="66"/>
      <c r="P996" s="66"/>
      <c r="Q996" s="66"/>
      <c r="R996" s="66"/>
      <c r="S996" s="66"/>
      <c r="T996" s="66"/>
      <c r="U996" s="66"/>
      <c r="V996" s="66"/>
      <c r="W996" s="66"/>
      <c r="X996" s="66"/>
      <c r="Y996" s="66"/>
      <c r="Z996" s="66"/>
    </row>
    <row r="997" spans="1:26" ht="15.75" customHeight="1" x14ac:dyDescent="0.2">
      <c r="A997" s="66"/>
      <c r="B997" s="66"/>
      <c r="C997" s="66"/>
      <c r="D997" s="66"/>
      <c r="E997" s="66"/>
      <c r="F997" s="66"/>
      <c r="G997" s="66"/>
      <c r="H997" s="66"/>
      <c r="I997" s="66"/>
      <c r="J997" s="66"/>
      <c r="K997" s="66"/>
      <c r="L997" s="66"/>
      <c r="M997" s="66"/>
      <c r="N997" s="66"/>
      <c r="O997" s="66"/>
      <c r="P997" s="66"/>
      <c r="Q997" s="66"/>
      <c r="R997" s="66"/>
      <c r="S997" s="66"/>
      <c r="T997" s="66"/>
      <c r="U997" s="66"/>
      <c r="V997" s="66"/>
      <c r="W997" s="66"/>
      <c r="X997" s="66"/>
      <c r="Y997" s="66"/>
      <c r="Z997" s="66"/>
    </row>
    <row r="998" spans="1:26" ht="15.75" customHeight="1" x14ac:dyDescent="0.2">
      <c r="A998" s="66"/>
      <c r="B998" s="66"/>
      <c r="C998" s="66"/>
      <c r="D998" s="66"/>
      <c r="E998" s="66"/>
      <c r="F998" s="66"/>
      <c r="G998" s="66"/>
      <c r="H998" s="66"/>
      <c r="I998" s="66"/>
      <c r="J998" s="66"/>
      <c r="K998" s="66"/>
      <c r="L998" s="66"/>
      <c r="M998" s="66"/>
      <c r="N998" s="66"/>
      <c r="O998" s="66"/>
      <c r="P998" s="66"/>
      <c r="Q998" s="66"/>
      <c r="R998" s="66"/>
      <c r="S998" s="66"/>
      <c r="T998" s="66"/>
      <c r="U998" s="66"/>
      <c r="V998" s="66"/>
      <c r="W998" s="66"/>
      <c r="X998" s="66"/>
      <c r="Y998" s="66"/>
      <c r="Z998" s="66"/>
    </row>
    <row r="999" spans="1:26" ht="15.75" customHeight="1" x14ac:dyDescent="0.2">
      <c r="A999" s="66"/>
      <c r="B999" s="66"/>
      <c r="C999" s="66"/>
      <c r="D999" s="66"/>
      <c r="E999" s="66"/>
      <c r="F999" s="66"/>
      <c r="G999" s="66"/>
      <c r="H999" s="66"/>
      <c r="I999" s="66"/>
      <c r="J999" s="66"/>
      <c r="K999" s="66"/>
      <c r="L999" s="66"/>
      <c r="M999" s="66"/>
      <c r="N999" s="66"/>
      <c r="O999" s="66"/>
      <c r="P999" s="66"/>
      <c r="Q999" s="66"/>
      <c r="R999" s="66"/>
      <c r="S999" s="66"/>
      <c r="T999" s="66"/>
      <c r="U999" s="66"/>
      <c r="V999" s="66"/>
      <c r="W999" s="66"/>
      <c r="X999" s="66"/>
      <c r="Y999" s="66"/>
      <c r="Z999" s="66"/>
    </row>
    <row r="1000" spans="1:26" ht="15.75" customHeight="1" x14ac:dyDescent="0.2">
      <c r="A1000" s="66"/>
      <c r="B1000" s="66"/>
      <c r="C1000" s="66"/>
      <c r="D1000" s="66"/>
      <c r="E1000" s="66"/>
      <c r="F1000" s="66"/>
      <c r="G1000" s="66"/>
      <c r="H1000" s="66"/>
      <c r="I1000" s="66"/>
      <c r="J1000" s="66"/>
      <c r="K1000" s="66"/>
      <c r="L1000" s="66"/>
      <c r="M1000" s="66"/>
      <c r="N1000" s="66"/>
      <c r="O1000" s="66"/>
      <c r="P1000" s="66"/>
      <c r="Q1000" s="66"/>
      <c r="R1000" s="66"/>
      <c r="S1000" s="66"/>
      <c r="T1000" s="66"/>
      <c r="U1000" s="66"/>
      <c r="V1000" s="66"/>
      <c r="W1000" s="66"/>
      <c r="X1000" s="66"/>
      <c r="Y1000" s="66"/>
      <c r="Z1000" s="66"/>
    </row>
  </sheetData>
  <mergeCells count="12">
    <mergeCell ref="H1:K3"/>
    <mergeCell ref="F19:K19"/>
    <mergeCell ref="F20:F24"/>
    <mergeCell ref="G20:K25"/>
    <mergeCell ref="B29:C29"/>
    <mergeCell ref="A1:G1"/>
    <mergeCell ref="A2:G2"/>
    <mergeCell ref="A3:B3"/>
    <mergeCell ref="C3:G3"/>
    <mergeCell ref="A4:A6"/>
    <mergeCell ref="C4:K6"/>
    <mergeCell ref="C7:K7"/>
  </mergeCells>
  <conditionalFormatting sqref="B26">
    <cfRule type="cellIs" dxfId="11" priority="1" operator="equal">
      <formula>"NO CUMPLE"</formula>
    </cfRule>
    <cfRule type="cellIs" dxfId="10" priority="2" operator="equal">
      <formula>"CUMPLE"</formula>
    </cfRule>
  </conditionalFormatting>
  <conditionalFormatting sqref="E20:E25">
    <cfRule type="cellIs" dxfId="9" priority="3" operator="equal">
      <formula>"NO CUMPLE"</formula>
    </cfRule>
  </conditionalFormatting>
  <conditionalFormatting sqref="F25">
    <cfRule type="cellIs" dxfId="8" priority="4" operator="equal">
      <formula>"NO CUMPLE"</formula>
    </cfRule>
    <cfRule type="cellIs" dxfId="7" priority="5" operator="equal">
      <formula>"CUMPLE"</formula>
    </cfRule>
  </conditionalFormatting>
  <conditionalFormatting sqref="H26:M26">
    <cfRule type="cellIs" dxfId="6" priority="6" operator="equal">
      <formula>"CUMPLE"</formula>
    </cfRule>
    <cfRule type="cellIs" dxfId="5" priority="7" operator="equal">
      <formula>"NO CUMPLE"</formula>
    </cfRule>
    <cfRule type="containsText" dxfId="4" priority="8" operator="containsText" text="NO HABILITADA">
      <formula>NOT(ISERROR(SEARCH(("NO HABILITADA"),(H26))))</formula>
    </cfRule>
    <cfRule type="containsText" dxfId="3" priority="9" operator="containsText" text="HABILITADA">
      <formula>NOT(ISERROR(SEARCH(("HABILITADA"),(H26))))</formula>
    </cfRule>
    <cfRule type="containsText" dxfId="2" priority="10" operator="containsText" text="NO HABILITADA">
      <formula>NOT(ISERROR(SEARCH(("NO HABILITADA"),(H26))))</formula>
    </cfRule>
  </conditionalFormatting>
  <pageMargins left="0.43307086614173229" right="0.35433070866141736" top="0.82499999999999996" bottom="0.32" header="0" footer="0"/>
  <pageSetup paperSize="9" fitToHeight="0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200-000000000000}">
          <x14:formula1>
            <xm:f>DATOS!$E$2:$E$3</xm:f>
          </x14:formula1>
          <xm:sqref>F25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996"/>
  <sheetViews>
    <sheetView topLeftCell="A29" zoomScale="80" zoomScaleNormal="80" workbookViewId="0">
      <selection activeCell="Q41" sqref="Q41"/>
    </sheetView>
  </sheetViews>
  <sheetFormatPr baseColWidth="10" defaultColWidth="12.625" defaultRowHeight="15" customHeight="1" x14ac:dyDescent="0.2"/>
  <cols>
    <col min="1" max="1" width="4.375" customWidth="1"/>
    <col min="2" max="2" width="7" customWidth="1"/>
    <col min="3" max="3" width="8.625" customWidth="1"/>
    <col min="4" max="4" width="41.75" customWidth="1"/>
    <col min="5" max="5" width="18.75" customWidth="1"/>
    <col min="6" max="6" width="14.75" bestFit="1" customWidth="1"/>
    <col min="7" max="7" width="18.125" customWidth="1"/>
    <col min="8" max="8" width="18.625" customWidth="1"/>
    <col min="9" max="9" width="3.125" customWidth="1"/>
    <col min="10" max="10" width="4.5" customWidth="1"/>
    <col min="11" max="11" width="3" customWidth="1"/>
    <col min="12" max="12" width="4.125" customWidth="1"/>
    <col min="13" max="14" width="9.5" customWidth="1"/>
    <col min="15" max="15" width="20.25" customWidth="1"/>
    <col min="16" max="16" width="10" customWidth="1"/>
    <col min="17" max="17" width="11.125" customWidth="1"/>
    <col min="18" max="29" width="10.125" customWidth="1"/>
  </cols>
  <sheetData>
    <row r="1" spans="1:29" ht="14.25" customHeight="1" x14ac:dyDescent="0.3">
      <c r="A1" s="115"/>
      <c r="B1" s="116"/>
      <c r="C1" s="117"/>
      <c r="D1" s="118"/>
      <c r="E1" s="118"/>
      <c r="F1" s="119"/>
      <c r="G1" s="120"/>
      <c r="H1" s="120"/>
      <c r="I1" s="121"/>
      <c r="J1" s="120"/>
      <c r="K1" s="122"/>
      <c r="L1" s="123"/>
      <c r="M1" s="124"/>
      <c r="N1" s="124"/>
      <c r="O1" s="124"/>
      <c r="P1" s="124"/>
      <c r="Q1" s="124"/>
      <c r="R1" s="124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29" ht="14.25" customHeight="1" x14ac:dyDescent="0.3">
      <c r="A2" s="125"/>
      <c r="B2" s="311" t="s">
        <v>65</v>
      </c>
      <c r="C2" s="312"/>
      <c r="D2" s="312"/>
      <c r="E2" s="312"/>
      <c r="F2" s="313"/>
      <c r="G2" s="123"/>
      <c r="H2" s="123"/>
      <c r="I2" s="126"/>
      <c r="J2" s="123"/>
      <c r="K2" s="127"/>
      <c r="L2" s="123"/>
      <c r="M2" s="124"/>
      <c r="N2" s="124"/>
      <c r="O2" s="124"/>
      <c r="P2" s="124"/>
      <c r="Q2" s="124"/>
      <c r="R2" s="124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</row>
    <row r="3" spans="1:29" ht="14.25" customHeight="1" x14ac:dyDescent="0.3">
      <c r="A3" s="125"/>
      <c r="B3" s="128" t="s">
        <v>66</v>
      </c>
      <c r="C3" s="314" t="s">
        <v>67</v>
      </c>
      <c r="D3" s="313"/>
      <c r="E3" s="129" t="s">
        <v>68</v>
      </c>
      <c r="F3" s="130">
        <v>3</v>
      </c>
      <c r="G3" s="123"/>
      <c r="H3" s="123"/>
      <c r="I3" s="126"/>
      <c r="J3" s="123"/>
      <c r="K3" s="127"/>
      <c r="L3" s="123"/>
      <c r="M3" s="124"/>
      <c r="N3" s="124"/>
      <c r="O3" s="124"/>
      <c r="P3" s="124"/>
      <c r="Q3" s="124"/>
      <c r="R3" s="124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</row>
    <row r="4" spans="1:29" ht="14.25" customHeight="1" x14ac:dyDescent="0.3">
      <c r="A4" s="125"/>
      <c r="B4" s="131"/>
      <c r="C4" s="131"/>
      <c r="D4" s="132"/>
      <c r="E4" s="124"/>
      <c r="F4" s="133"/>
      <c r="G4" s="134"/>
      <c r="H4" s="134"/>
      <c r="I4" s="135"/>
      <c r="J4" s="134"/>
      <c r="K4" s="127"/>
      <c r="L4" s="123"/>
      <c r="M4" s="124"/>
      <c r="N4" s="124"/>
      <c r="O4" s="124"/>
      <c r="P4" s="124"/>
      <c r="Q4" s="124"/>
      <c r="R4" s="124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</row>
    <row r="5" spans="1:29" ht="14.25" customHeight="1" x14ac:dyDescent="0.3">
      <c r="A5" s="125"/>
      <c r="B5" s="115"/>
      <c r="C5" s="136"/>
      <c r="D5" s="124"/>
      <c r="E5" s="118"/>
      <c r="F5" s="119"/>
      <c r="G5" s="123"/>
      <c r="H5" s="123"/>
      <c r="I5" s="126"/>
      <c r="J5" s="123"/>
      <c r="K5" s="137"/>
      <c r="L5" s="123"/>
      <c r="M5" s="124"/>
      <c r="N5" s="124"/>
      <c r="O5" s="124"/>
      <c r="P5" s="124"/>
      <c r="Q5" s="124"/>
      <c r="R5" s="124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</row>
    <row r="6" spans="1:29" ht="14.25" customHeight="1" x14ac:dyDescent="0.3">
      <c r="A6" s="125"/>
      <c r="B6" s="125"/>
      <c r="C6" s="138"/>
      <c r="D6" s="124"/>
      <c r="E6" s="124"/>
      <c r="F6" s="133"/>
      <c r="G6" s="123"/>
      <c r="H6" s="123"/>
      <c r="I6" s="126"/>
      <c r="J6" s="123"/>
      <c r="K6" s="137"/>
      <c r="L6" s="123"/>
      <c r="M6" s="124"/>
      <c r="N6" s="124"/>
      <c r="O6" s="124"/>
      <c r="P6" s="124"/>
      <c r="Q6" s="124"/>
      <c r="R6" s="124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</row>
    <row r="7" spans="1:29" ht="14.25" customHeight="1" x14ac:dyDescent="0.3">
      <c r="A7" s="125"/>
      <c r="B7" s="139"/>
      <c r="C7" s="315" t="s">
        <v>69</v>
      </c>
      <c r="D7" s="258"/>
      <c r="E7" s="258"/>
      <c r="F7" s="258"/>
      <c r="G7" s="258"/>
      <c r="H7" s="259"/>
      <c r="I7" s="140"/>
      <c r="J7" s="123"/>
      <c r="K7" s="137"/>
      <c r="L7" s="123"/>
      <c r="M7" s="124"/>
      <c r="N7" s="124"/>
      <c r="O7" s="124"/>
      <c r="P7" s="124"/>
      <c r="Q7" s="124"/>
      <c r="R7" s="124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</row>
    <row r="8" spans="1:29" ht="14.25" customHeight="1" x14ac:dyDescent="0.2">
      <c r="A8" s="141"/>
      <c r="B8" s="142"/>
      <c r="C8" s="316" t="s">
        <v>70</v>
      </c>
      <c r="D8" s="317" t="s">
        <v>71</v>
      </c>
      <c r="E8" s="143" t="s">
        <v>72</v>
      </c>
      <c r="F8" s="143" t="s">
        <v>112</v>
      </c>
      <c r="G8" s="143" t="s">
        <v>113</v>
      </c>
      <c r="H8" s="144" t="s">
        <v>73</v>
      </c>
      <c r="I8" s="123"/>
      <c r="J8" s="123"/>
      <c r="K8" s="137"/>
      <c r="L8" s="123"/>
      <c r="M8" s="124"/>
      <c r="N8" s="124"/>
      <c r="O8" s="124"/>
      <c r="P8" s="124"/>
      <c r="Q8" s="124"/>
      <c r="R8" s="124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</row>
    <row r="9" spans="1:29" ht="14.25" customHeight="1" x14ac:dyDescent="0.2">
      <c r="A9" s="141"/>
      <c r="B9" s="142"/>
      <c r="C9" s="302"/>
      <c r="D9" s="318"/>
      <c r="E9" s="145" t="s">
        <v>74</v>
      </c>
      <c r="F9" s="146" t="s">
        <v>75</v>
      </c>
      <c r="G9" s="146" t="s">
        <v>75</v>
      </c>
      <c r="H9" s="147" t="s">
        <v>76</v>
      </c>
      <c r="I9" s="123"/>
      <c r="J9" s="123"/>
      <c r="K9" s="137"/>
      <c r="L9" s="123"/>
      <c r="M9" s="124"/>
      <c r="N9" s="124"/>
      <c r="O9" s="124"/>
      <c r="P9" s="124"/>
      <c r="Q9" s="124"/>
      <c r="R9" s="124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</row>
    <row r="10" spans="1:29" ht="14.25" customHeight="1" x14ac:dyDescent="0.2">
      <c r="A10" s="141"/>
      <c r="B10" s="142"/>
      <c r="C10" s="148" t="s">
        <v>77</v>
      </c>
      <c r="D10" s="319"/>
      <c r="E10" s="149" t="s">
        <v>78</v>
      </c>
      <c r="F10" s="149" t="s">
        <v>79</v>
      </c>
      <c r="G10" s="149" t="s">
        <v>80</v>
      </c>
      <c r="H10" s="150" t="s">
        <v>81</v>
      </c>
      <c r="I10" s="123"/>
      <c r="J10" s="123"/>
      <c r="K10" s="137"/>
      <c r="L10" s="123"/>
      <c r="M10" s="124"/>
      <c r="N10" s="124"/>
      <c r="O10" s="124"/>
      <c r="P10" s="124"/>
      <c r="Q10" s="124"/>
      <c r="R10" s="124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</row>
    <row r="11" spans="1:29" ht="14.25" customHeight="1" x14ac:dyDescent="0.2">
      <c r="A11" s="141"/>
      <c r="B11" s="142"/>
      <c r="C11" s="304" t="s">
        <v>82</v>
      </c>
      <c r="D11" s="296"/>
      <c r="E11" s="296"/>
      <c r="F11" s="296"/>
      <c r="G11" s="296"/>
      <c r="H11" s="305"/>
      <c r="I11" s="123"/>
      <c r="J11" s="123"/>
      <c r="K11" s="137"/>
      <c r="L11" s="123"/>
      <c r="M11" s="124"/>
      <c r="N11" s="124"/>
      <c r="O11" s="124"/>
      <c r="P11" s="124"/>
      <c r="Q11" s="124"/>
      <c r="R11" s="124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</row>
    <row r="12" spans="1:29" ht="14.25" customHeight="1" x14ac:dyDescent="0.25">
      <c r="A12" s="141"/>
      <c r="B12" s="142"/>
      <c r="C12" s="310"/>
      <c r="D12" s="247"/>
      <c r="E12" s="247"/>
      <c r="F12" s="247"/>
      <c r="G12" s="247"/>
      <c r="H12" s="307"/>
      <c r="I12" s="123"/>
      <c r="J12" s="123"/>
      <c r="K12" s="137"/>
      <c r="L12" s="151"/>
      <c r="M12" s="124"/>
      <c r="N12" s="124"/>
      <c r="O12" s="124"/>
      <c r="P12" s="124"/>
      <c r="Q12" s="124"/>
      <c r="R12" s="124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</row>
    <row r="13" spans="1:29" ht="14.25" customHeight="1" x14ac:dyDescent="0.25">
      <c r="A13" s="141"/>
      <c r="B13" s="142"/>
      <c r="C13" s="287" t="s">
        <v>83</v>
      </c>
      <c r="D13" s="288"/>
      <c r="E13" s="288"/>
      <c r="F13" s="288"/>
      <c r="G13" s="288"/>
      <c r="H13" s="289"/>
      <c r="I13" s="123"/>
      <c r="J13" s="123"/>
      <c r="K13" s="137"/>
      <c r="L13" s="151"/>
      <c r="M13" s="152" t="s">
        <v>84</v>
      </c>
      <c r="N13" s="152" t="s">
        <v>85</v>
      </c>
      <c r="O13" s="152" t="s">
        <v>86</v>
      </c>
      <c r="P13" s="152" t="s">
        <v>87</v>
      </c>
      <c r="Q13" s="152" t="s">
        <v>88</v>
      </c>
      <c r="R13" s="124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</row>
    <row r="14" spans="1:29" ht="14.25" customHeight="1" x14ac:dyDescent="0.2">
      <c r="A14" s="141"/>
      <c r="B14" s="142"/>
      <c r="C14" s="153">
        <v>1</v>
      </c>
      <c r="D14" s="221" t="s">
        <v>114</v>
      </c>
      <c r="E14" s="222">
        <v>4000000</v>
      </c>
      <c r="F14" s="222"/>
      <c r="G14" s="223">
        <f>2*50%</f>
        <v>1</v>
      </c>
      <c r="H14" s="158">
        <f>+E14*G14</f>
        <v>4000000</v>
      </c>
      <c r="I14" s="123"/>
      <c r="J14" s="123"/>
      <c r="K14" s="137"/>
      <c r="L14" s="123"/>
      <c r="M14" s="124" t="str">
        <f>IF(C14='OFERTA ECONOMICA'!C14,"CUMPLE","NO CUMPLE")</f>
        <v>CUMPLE</v>
      </c>
      <c r="N14" s="124" t="str">
        <f>IF(D14='OFERTA ECONOMICA'!D14,"CUMPLE","NO CUMPLE")</f>
        <v>CUMPLE</v>
      </c>
      <c r="O14" s="124" t="str">
        <f>IF(H14&gt;='OFERTA ECONOMICA'!H14,"CUMPLE","NO CUMPLE")</f>
        <v>CUMPLE</v>
      </c>
      <c r="P14" s="124" t="str">
        <f>IF(F14='OFERTA ECONOMICA'!F14,"CUMPLE","NO CUMPLE")</f>
        <v>CUMPLE</v>
      </c>
      <c r="Q14" s="124" t="str">
        <f>IF(G14='OFERTA ECONOMICA'!G14,"CUMPLE","NO CUMPLE")</f>
        <v>CUMPLE</v>
      </c>
      <c r="R14" s="124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</row>
    <row r="15" spans="1:29" ht="14.25" customHeight="1" x14ac:dyDescent="0.2">
      <c r="A15" s="141"/>
      <c r="B15" s="142"/>
      <c r="C15" s="153">
        <v>1</v>
      </c>
      <c r="D15" s="224" t="s">
        <v>115</v>
      </c>
      <c r="E15" s="225">
        <v>3000000</v>
      </c>
      <c r="F15" s="222"/>
      <c r="G15" s="223">
        <v>2</v>
      </c>
      <c r="H15" s="158">
        <f>+E15*G15</f>
        <v>6000000</v>
      </c>
      <c r="I15" s="123"/>
      <c r="J15" s="123"/>
      <c r="K15" s="137"/>
      <c r="L15" s="161"/>
      <c r="M15" s="124" t="str">
        <f>IF(C15='OFERTA ECONOMICA'!C15,"CUMPLE","NO CUMPLE")</f>
        <v>CUMPLE</v>
      </c>
      <c r="N15" s="124" t="str">
        <f>IF(D15='OFERTA ECONOMICA'!D15,"CUMPLE","NO CUMPLE")</f>
        <v>CUMPLE</v>
      </c>
      <c r="O15" s="124" t="str">
        <f>IF(H15&gt;='OFERTA ECONOMICA'!H15,"CUMPLE","NO CUMPLE")</f>
        <v>CUMPLE</v>
      </c>
      <c r="P15" s="124" t="str">
        <f>IF(F15='OFERTA ECONOMICA'!F15,"CUMPLE","NO CUMPLE")</f>
        <v>CUMPLE</v>
      </c>
      <c r="Q15" s="124" t="str">
        <f>IF(G15='OFERTA ECONOMICA'!G15,"CUMPLE","NO CUMPLE")</f>
        <v>CUMPLE</v>
      </c>
      <c r="R15" s="124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</row>
    <row r="16" spans="1:29" ht="14.25" customHeight="1" x14ac:dyDescent="0.2">
      <c r="A16" s="141"/>
      <c r="B16" s="142"/>
      <c r="C16" s="153"/>
      <c r="D16" s="154"/>
      <c r="E16" s="155">
        <v>0</v>
      </c>
      <c r="F16" s="156"/>
      <c r="G16" s="157"/>
      <c r="H16" s="158"/>
      <c r="I16" s="123"/>
      <c r="J16" s="123"/>
      <c r="K16" s="137"/>
      <c r="L16" s="123"/>
      <c r="M16" s="124" t="str">
        <f>IF(C16='OFERTA ECONOMICA'!C16,"CUMPLE","NO CUMPLE")</f>
        <v>CUMPLE</v>
      </c>
      <c r="N16" s="124" t="str">
        <f>IF(D16='OFERTA ECONOMICA'!D16,"CUMPLE","NO CUMPLE")</f>
        <v>CUMPLE</v>
      </c>
      <c r="O16" s="124" t="str">
        <f>IF(H16&gt;='OFERTA ECONOMICA'!H16,"CUMPLE","NO CUMPLE")</f>
        <v>CUMPLE</v>
      </c>
      <c r="P16" s="124" t="str">
        <f>IF(F16='OFERTA ECONOMICA'!F16,"CUMPLE","NO CUMPLE")</f>
        <v>CUMPLE</v>
      </c>
      <c r="Q16" s="124" t="str">
        <f>IF(G16='OFERTA ECONOMICA'!G16,"CUMPLE","NO CUMPLE")</f>
        <v>CUMPLE</v>
      </c>
      <c r="R16" s="124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</row>
    <row r="17" spans="1:29" ht="14.25" customHeight="1" x14ac:dyDescent="0.2">
      <c r="A17" s="141"/>
      <c r="B17" s="142"/>
      <c r="C17" s="153"/>
      <c r="D17" s="159"/>
      <c r="E17" s="160">
        <v>0</v>
      </c>
      <c r="F17" s="156"/>
      <c r="G17" s="157"/>
      <c r="H17" s="158"/>
      <c r="I17" s="123"/>
      <c r="J17" s="127"/>
      <c r="K17" s="127"/>
      <c r="L17" s="161"/>
      <c r="M17" s="124" t="str">
        <f>IF(C17='OFERTA ECONOMICA'!C17,"CUMPLE","NO CUMPLE")</f>
        <v>CUMPLE</v>
      </c>
      <c r="N17" s="124" t="str">
        <f>IF(D17='OFERTA ECONOMICA'!D17,"CUMPLE","NO CUMPLE")</f>
        <v>CUMPLE</v>
      </c>
      <c r="O17" s="124" t="str">
        <f>IF(H17&gt;='OFERTA ECONOMICA'!H17,"CUMPLE","NO CUMPLE")</f>
        <v>CUMPLE</v>
      </c>
      <c r="P17" s="124" t="str">
        <f>IF(F17='OFERTA ECONOMICA'!F17,"CUMPLE","NO CUMPLE")</f>
        <v>CUMPLE</v>
      </c>
      <c r="Q17" s="124" t="str">
        <f>IF(G17='OFERTA ECONOMICA'!G17,"CUMPLE","NO CUMPLE")</f>
        <v>CUMPLE</v>
      </c>
      <c r="R17" s="124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</row>
    <row r="18" spans="1:29" ht="14.25" customHeight="1" x14ac:dyDescent="0.2">
      <c r="A18" s="141"/>
      <c r="B18" s="142"/>
      <c r="C18" s="153"/>
      <c r="D18" s="159"/>
      <c r="E18" s="160">
        <v>0</v>
      </c>
      <c r="F18" s="156"/>
      <c r="G18" s="157"/>
      <c r="H18" s="158"/>
      <c r="I18" s="123"/>
      <c r="J18" s="127"/>
      <c r="K18" s="127"/>
      <c r="L18" s="161"/>
      <c r="M18" s="124" t="str">
        <f>IF(C18='OFERTA ECONOMICA'!C18,"CUMPLE","NO CUMPLE")</f>
        <v>CUMPLE</v>
      </c>
      <c r="N18" s="124" t="str">
        <f>IF(D18='OFERTA ECONOMICA'!D18,"CUMPLE","NO CUMPLE")</f>
        <v>CUMPLE</v>
      </c>
      <c r="O18" s="124" t="str">
        <f>IF(H18&gt;='OFERTA ECONOMICA'!H18,"CUMPLE","NO CUMPLE")</f>
        <v>CUMPLE</v>
      </c>
      <c r="P18" s="124" t="str">
        <f>IF(F18='OFERTA ECONOMICA'!F18,"CUMPLE","NO CUMPLE")</f>
        <v>CUMPLE</v>
      </c>
      <c r="Q18" s="124" t="str">
        <f>IF(G18='OFERTA ECONOMICA'!G18,"CUMPLE","NO CUMPLE")</f>
        <v>CUMPLE</v>
      </c>
      <c r="R18" s="124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</row>
    <row r="19" spans="1:29" ht="14.25" customHeight="1" x14ac:dyDescent="0.2">
      <c r="A19" s="141"/>
      <c r="B19" s="142"/>
      <c r="C19" s="153"/>
      <c r="D19" s="159"/>
      <c r="E19" s="160">
        <v>0</v>
      </c>
      <c r="F19" s="156"/>
      <c r="G19" s="157"/>
      <c r="H19" s="158"/>
      <c r="I19" s="123"/>
      <c r="J19" s="127"/>
      <c r="K19" s="127"/>
      <c r="L19" s="161"/>
      <c r="M19" s="124" t="str">
        <f>IF(C19='OFERTA ECONOMICA'!C19,"CUMPLE","NO CUMPLE")</f>
        <v>CUMPLE</v>
      </c>
      <c r="N19" s="124" t="str">
        <f>IF(D19='OFERTA ECONOMICA'!D19,"CUMPLE","NO CUMPLE")</f>
        <v>CUMPLE</v>
      </c>
      <c r="O19" s="124" t="str">
        <f>IF(H19&gt;='OFERTA ECONOMICA'!H19,"CUMPLE","NO CUMPLE")</f>
        <v>CUMPLE</v>
      </c>
      <c r="P19" s="124" t="str">
        <f>IF(F19='OFERTA ECONOMICA'!F19,"CUMPLE","NO CUMPLE")</f>
        <v>CUMPLE</v>
      </c>
      <c r="Q19" s="124" t="str">
        <f>IF(G19='OFERTA ECONOMICA'!G19,"CUMPLE","NO CUMPLE")</f>
        <v>CUMPLE</v>
      </c>
      <c r="R19" s="124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</row>
    <row r="20" spans="1:29" ht="14.25" customHeight="1" x14ac:dyDescent="0.2">
      <c r="A20" s="141"/>
      <c r="B20" s="142"/>
      <c r="C20" s="287" t="s">
        <v>110</v>
      </c>
      <c r="D20" s="288"/>
      <c r="E20" s="288"/>
      <c r="F20" s="288"/>
      <c r="G20" s="288"/>
      <c r="H20" s="289"/>
      <c r="I20" s="123"/>
      <c r="J20" s="123"/>
      <c r="K20" s="137"/>
      <c r="L20" s="123"/>
      <c r="M20" s="124" t="str">
        <f>IF(C20='OFERTA ECONOMICA'!C20,"CUMPLE","NO CUMPLE")</f>
        <v>CUMPLE</v>
      </c>
      <c r="N20" s="124" t="str">
        <f>IF(D20='OFERTA ECONOMICA'!D20,"CUMPLE","NO CUMPLE")</f>
        <v>CUMPLE</v>
      </c>
      <c r="O20" s="124" t="str">
        <f>IF(H20&gt;='OFERTA ECONOMICA'!H20,"CUMPLE","NO CUMPLE")</f>
        <v>CUMPLE</v>
      </c>
      <c r="P20" s="124" t="str">
        <f>IF(F20='OFERTA ECONOMICA'!F20,"CUMPLE","NO CUMPLE")</f>
        <v>CUMPLE</v>
      </c>
      <c r="Q20" s="124" t="str">
        <f>IF(G20='OFERTA ECONOMICA'!G20,"CUMPLE","NO CUMPLE")</f>
        <v>CUMPLE</v>
      </c>
      <c r="R20" s="124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</row>
    <row r="21" spans="1:29" ht="14.25" customHeight="1" x14ac:dyDescent="0.2">
      <c r="A21" s="141"/>
      <c r="B21" s="142"/>
      <c r="C21" s="153">
        <v>1</v>
      </c>
      <c r="D21" s="162" t="s">
        <v>111</v>
      </c>
      <c r="E21" s="160">
        <v>1800000</v>
      </c>
      <c r="F21" s="156">
        <v>1</v>
      </c>
      <c r="G21" s="223">
        <v>2</v>
      </c>
      <c r="H21" s="158">
        <f t="shared" ref="H21" si="0">+ROUND(C21*E21*F21*G21,0)</f>
        <v>3600000</v>
      </c>
      <c r="I21" s="123"/>
      <c r="J21" s="123"/>
      <c r="K21" s="137"/>
      <c r="L21" s="163"/>
      <c r="M21" s="124" t="str">
        <f>IF(C21='OFERTA ECONOMICA'!C21,"CUMPLE","NO CUMPLE")</f>
        <v>CUMPLE</v>
      </c>
      <c r="N21" s="124" t="str">
        <f>IF(D21='OFERTA ECONOMICA'!D21,"CUMPLE","NO CUMPLE")</f>
        <v>CUMPLE</v>
      </c>
      <c r="O21" s="124" t="str">
        <f>IF(H21&gt;='OFERTA ECONOMICA'!H21,"CUMPLE","NO CUMPLE")</f>
        <v>CUMPLE</v>
      </c>
      <c r="P21" s="124" t="str">
        <f>IF(F21='OFERTA ECONOMICA'!F21,"CUMPLE","NO CUMPLE")</f>
        <v>CUMPLE</v>
      </c>
      <c r="Q21" s="124" t="str">
        <f>IF(G21='OFERTA ECONOMICA'!G21,"CUMPLE","NO CUMPLE")</f>
        <v>CUMPLE</v>
      </c>
      <c r="R21" s="124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</row>
    <row r="22" spans="1:29" ht="14.25" customHeight="1" x14ac:dyDescent="0.2">
      <c r="A22" s="141"/>
      <c r="B22" s="142"/>
      <c r="C22" s="153"/>
      <c r="D22" s="154"/>
      <c r="E22" s="155"/>
      <c r="F22" s="156"/>
      <c r="G22" s="157"/>
      <c r="H22" s="158"/>
      <c r="I22" s="123"/>
      <c r="J22" s="127"/>
      <c r="K22" s="127"/>
      <c r="L22" s="123"/>
      <c r="M22" s="124" t="str">
        <f>IF(C22='OFERTA ECONOMICA'!C22,"CUMPLE","NO CUMPLE")</f>
        <v>CUMPLE</v>
      </c>
      <c r="N22" s="124" t="str">
        <f>IF(D22='OFERTA ECONOMICA'!D22,"CUMPLE","NO CUMPLE")</f>
        <v>CUMPLE</v>
      </c>
      <c r="O22" s="124" t="str">
        <f>IF(H22&gt;='OFERTA ECONOMICA'!H22,"CUMPLE","NO CUMPLE")</f>
        <v>CUMPLE</v>
      </c>
      <c r="P22" s="124" t="str">
        <f>IF(F22='OFERTA ECONOMICA'!F22,"CUMPLE","NO CUMPLE")</f>
        <v>CUMPLE</v>
      </c>
      <c r="Q22" s="124" t="str">
        <f>IF(G22='OFERTA ECONOMICA'!G22,"CUMPLE","NO CUMPLE")</f>
        <v>CUMPLE</v>
      </c>
      <c r="R22" s="124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</row>
    <row r="23" spans="1:29" ht="14.25" customHeight="1" x14ac:dyDescent="0.25">
      <c r="A23" s="141"/>
      <c r="B23" s="142"/>
      <c r="C23" s="306"/>
      <c r="D23" s="247"/>
      <c r="E23" s="247"/>
      <c r="F23" s="247"/>
      <c r="G23" s="247"/>
      <c r="H23" s="307"/>
      <c r="I23" s="123"/>
      <c r="J23" s="123"/>
      <c r="K23" s="137"/>
      <c r="L23" s="151"/>
      <c r="M23" s="124"/>
      <c r="N23" s="124"/>
      <c r="O23" s="124"/>
      <c r="P23" s="124"/>
      <c r="Q23" s="124"/>
      <c r="R23" s="124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</row>
    <row r="24" spans="1:29" ht="14.25" customHeight="1" x14ac:dyDescent="0.25">
      <c r="A24" s="141"/>
      <c r="B24" s="142"/>
      <c r="C24" s="287"/>
      <c r="D24" s="288"/>
      <c r="E24" s="288"/>
      <c r="F24" s="288"/>
      <c r="G24" s="288"/>
      <c r="H24" s="289"/>
      <c r="I24" s="123"/>
      <c r="J24" s="123"/>
      <c r="K24" s="137"/>
      <c r="L24" s="151"/>
      <c r="M24" s="124"/>
      <c r="N24" s="124"/>
      <c r="O24" s="124"/>
      <c r="P24" s="124"/>
      <c r="Q24" s="124"/>
      <c r="R24" s="124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</row>
    <row r="25" spans="1:29" ht="14.25" customHeight="1" x14ac:dyDescent="0.2">
      <c r="A25" s="141"/>
      <c r="B25" s="142"/>
      <c r="C25" s="153"/>
      <c r="D25" s="154"/>
      <c r="E25" s="155"/>
      <c r="F25" s="156"/>
      <c r="G25" s="157"/>
      <c r="H25" s="158"/>
      <c r="I25" s="123"/>
      <c r="J25" s="123"/>
      <c r="K25" s="137"/>
      <c r="L25" s="123"/>
      <c r="M25" s="124" t="str">
        <f>IF(C25='OFERTA ECONOMICA'!C25,"CUMPLE","NO CUMPLE")</f>
        <v>CUMPLE</v>
      </c>
      <c r="N25" s="124" t="str">
        <f>IF(D25='OFERTA ECONOMICA'!D25,"CUMPLE","NO CUMPLE")</f>
        <v>CUMPLE</v>
      </c>
      <c r="O25" s="124" t="str">
        <f>IF(H25&gt;='OFERTA ECONOMICA'!H25,"CUMPLE","NO CUMPLE")</f>
        <v>CUMPLE</v>
      </c>
      <c r="P25" s="124" t="str">
        <f>IF(F25='OFERTA ECONOMICA'!F25,"CUMPLE","NO CUMPLE")</f>
        <v>CUMPLE</v>
      </c>
      <c r="Q25" s="124" t="str">
        <f>IF(G25='OFERTA ECONOMICA'!G25,"CUMPLE","NO CUMPLE")</f>
        <v>CUMPLE</v>
      </c>
      <c r="R25" s="124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</row>
    <row r="26" spans="1:29" ht="14.25" customHeight="1" x14ac:dyDescent="0.2">
      <c r="A26" s="141"/>
      <c r="B26" s="142"/>
      <c r="C26" s="153"/>
      <c r="D26" s="159"/>
      <c r="E26" s="160"/>
      <c r="F26" s="156"/>
      <c r="G26" s="157"/>
      <c r="H26" s="158"/>
      <c r="I26" s="123"/>
      <c r="J26" s="123"/>
      <c r="K26" s="137"/>
      <c r="L26" s="161"/>
      <c r="M26" s="124" t="str">
        <f>IF(C26='OFERTA ECONOMICA'!C26,"CUMPLE","NO CUMPLE")</f>
        <v>CUMPLE</v>
      </c>
      <c r="N26" s="124" t="str">
        <f>IF(D26='OFERTA ECONOMICA'!D26,"CUMPLE","NO CUMPLE")</f>
        <v>CUMPLE</v>
      </c>
      <c r="O26" s="124" t="str">
        <f>IF(H26&gt;='OFERTA ECONOMICA'!H26,"CUMPLE","NO CUMPLE")</f>
        <v>CUMPLE</v>
      </c>
      <c r="P26" s="124" t="str">
        <f>IF(F26='OFERTA ECONOMICA'!F26,"CUMPLE","NO CUMPLE")</f>
        <v>CUMPLE</v>
      </c>
      <c r="Q26" s="124" t="str">
        <f>IF(G26='OFERTA ECONOMICA'!G26,"CUMPLE","NO CUMPLE")</f>
        <v>CUMPLE</v>
      </c>
      <c r="R26" s="124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</row>
    <row r="27" spans="1:29" ht="14.25" customHeight="1" x14ac:dyDescent="0.2">
      <c r="A27" s="141"/>
      <c r="B27" s="142"/>
      <c r="C27" s="153"/>
      <c r="D27" s="154"/>
      <c r="E27" s="155"/>
      <c r="F27" s="156"/>
      <c r="G27" s="157"/>
      <c r="H27" s="158"/>
      <c r="I27" s="123"/>
      <c r="J27" s="123"/>
      <c r="K27" s="137"/>
      <c r="L27" s="123"/>
      <c r="M27" s="124" t="str">
        <f>IF(C27='OFERTA ECONOMICA'!C27,"CUMPLE","NO CUMPLE")</f>
        <v>CUMPLE</v>
      </c>
      <c r="N27" s="124" t="str">
        <f>IF(D27='OFERTA ECONOMICA'!D27,"CUMPLE","NO CUMPLE")</f>
        <v>CUMPLE</v>
      </c>
      <c r="O27" s="124" t="str">
        <f>IF(H27&gt;='OFERTA ECONOMICA'!H27,"CUMPLE","NO CUMPLE")</f>
        <v>CUMPLE</v>
      </c>
      <c r="P27" s="124" t="str">
        <f>IF(F27='OFERTA ECONOMICA'!F27,"CUMPLE","NO CUMPLE")</f>
        <v>CUMPLE</v>
      </c>
      <c r="Q27" s="124" t="str">
        <f>IF(G27='OFERTA ECONOMICA'!G27,"CUMPLE","NO CUMPLE")</f>
        <v>CUMPLE</v>
      </c>
      <c r="R27" s="124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</row>
    <row r="28" spans="1:29" ht="14.25" customHeight="1" x14ac:dyDescent="0.2">
      <c r="A28" s="141"/>
      <c r="B28" s="142"/>
      <c r="C28" s="153"/>
      <c r="D28" s="159"/>
      <c r="E28" s="160"/>
      <c r="F28" s="156"/>
      <c r="G28" s="157"/>
      <c r="H28" s="158"/>
      <c r="I28" s="123"/>
      <c r="J28" s="127"/>
      <c r="K28" s="127"/>
      <c r="L28" s="161"/>
      <c r="M28" s="124" t="str">
        <f>IF(C28='OFERTA ECONOMICA'!C28,"CUMPLE","NO CUMPLE")</f>
        <v>CUMPLE</v>
      </c>
      <c r="N28" s="124" t="str">
        <f>IF(D28='OFERTA ECONOMICA'!D28,"CUMPLE","NO CUMPLE")</f>
        <v>CUMPLE</v>
      </c>
      <c r="O28" s="124" t="str">
        <f>IF(H28&gt;='OFERTA ECONOMICA'!H28,"CUMPLE","NO CUMPLE")</f>
        <v>CUMPLE</v>
      </c>
      <c r="P28" s="124" t="str">
        <f>IF(F28='OFERTA ECONOMICA'!F28,"CUMPLE","NO CUMPLE")</f>
        <v>CUMPLE</v>
      </c>
      <c r="Q28" s="124" t="str">
        <f>IF(G28='OFERTA ECONOMICA'!G28,"CUMPLE","NO CUMPLE")</f>
        <v>CUMPLE</v>
      </c>
      <c r="R28" s="124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</row>
    <row r="29" spans="1:29" ht="14.25" customHeight="1" x14ac:dyDescent="0.2">
      <c r="A29" s="141"/>
      <c r="B29" s="142"/>
      <c r="C29" s="153"/>
      <c r="D29" s="159"/>
      <c r="E29" s="160"/>
      <c r="F29" s="156"/>
      <c r="G29" s="157"/>
      <c r="H29" s="158"/>
      <c r="I29" s="123"/>
      <c r="J29" s="127"/>
      <c r="K29" s="127"/>
      <c r="L29" s="161"/>
      <c r="M29" s="124" t="str">
        <f>IF(C29='OFERTA ECONOMICA'!C29,"CUMPLE","NO CUMPLE")</f>
        <v>CUMPLE</v>
      </c>
      <c r="N29" s="124" t="str">
        <f>IF(D29='OFERTA ECONOMICA'!D29,"CUMPLE","NO CUMPLE")</f>
        <v>CUMPLE</v>
      </c>
      <c r="O29" s="124" t="str">
        <f>IF(H29&gt;='OFERTA ECONOMICA'!H29,"CUMPLE","NO CUMPLE")</f>
        <v>CUMPLE</v>
      </c>
      <c r="P29" s="124" t="str">
        <f>IF(F29='OFERTA ECONOMICA'!F29,"CUMPLE","NO CUMPLE")</f>
        <v>CUMPLE</v>
      </c>
      <c r="Q29" s="124" t="str">
        <f>IF(G29='OFERTA ECONOMICA'!G29,"CUMPLE","NO CUMPLE")</f>
        <v>CUMPLE</v>
      </c>
      <c r="R29" s="124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</row>
    <row r="30" spans="1:29" ht="14.25" customHeight="1" x14ac:dyDescent="0.2">
      <c r="A30" s="141"/>
      <c r="B30" s="142"/>
      <c r="C30" s="153"/>
      <c r="D30" s="159"/>
      <c r="E30" s="160"/>
      <c r="F30" s="156"/>
      <c r="G30" s="157"/>
      <c r="H30" s="158"/>
      <c r="I30" s="123"/>
      <c r="J30" s="127"/>
      <c r="K30" s="127"/>
      <c r="L30" s="161"/>
      <c r="M30" s="124" t="str">
        <f>IF(C30='OFERTA ECONOMICA'!C30,"CUMPLE","NO CUMPLE")</f>
        <v>CUMPLE</v>
      </c>
      <c r="N30" s="124" t="str">
        <f>IF(D30='OFERTA ECONOMICA'!D30,"CUMPLE","NO CUMPLE")</f>
        <v>CUMPLE</v>
      </c>
      <c r="O30" s="124" t="str">
        <f>IF(H30&gt;='OFERTA ECONOMICA'!H30,"CUMPLE","NO CUMPLE")</f>
        <v>CUMPLE</v>
      </c>
      <c r="P30" s="124" t="str">
        <f>IF(F30='OFERTA ECONOMICA'!F30,"CUMPLE","NO CUMPLE")</f>
        <v>CUMPLE</v>
      </c>
      <c r="Q30" s="124" t="str">
        <f>IF(G30='OFERTA ECONOMICA'!G30,"CUMPLE","NO CUMPLE")</f>
        <v>CUMPLE</v>
      </c>
      <c r="R30" s="124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</row>
    <row r="31" spans="1:29" ht="14.25" customHeight="1" x14ac:dyDescent="0.2">
      <c r="A31" s="141"/>
      <c r="B31" s="142"/>
      <c r="C31" s="287"/>
      <c r="D31" s="288"/>
      <c r="E31" s="288"/>
      <c r="F31" s="288"/>
      <c r="G31" s="288"/>
      <c r="H31" s="289"/>
      <c r="I31" s="123"/>
      <c r="J31" s="123"/>
      <c r="K31" s="137"/>
      <c r="L31" s="123"/>
      <c r="M31" s="124"/>
      <c r="N31" s="124"/>
      <c r="O31" s="124"/>
      <c r="P31" s="124"/>
      <c r="Q31" s="124"/>
      <c r="R31" s="124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</row>
    <row r="32" spans="1:29" ht="14.25" customHeight="1" x14ac:dyDescent="0.2">
      <c r="A32" s="141"/>
      <c r="B32" s="142"/>
      <c r="C32" s="153"/>
      <c r="D32" s="162"/>
      <c r="E32" s="160"/>
      <c r="F32" s="156"/>
      <c r="G32" s="157"/>
      <c r="H32" s="158"/>
      <c r="I32" s="123"/>
      <c r="J32" s="123"/>
      <c r="K32" s="137"/>
      <c r="L32" s="163"/>
      <c r="M32" s="124" t="str">
        <f>IF(C32='OFERTA ECONOMICA'!C32,"CUMPLE","NO CUMPLE")</f>
        <v>CUMPLE</v>
      </c>
      <c r="N32" s="124" t="str">
        <f>IF(D32='OFERTA ECONOMICA'!D32,"CUMPLE","NO CUMPLE")</f>
        <v>CUMPLE</v>
      </c>
      <c r="O32" s="124" t="str">
        <f>IF(H32&gt;='OFERTA ECONOMICA'!H32,"CUMPLE","NO CUMPLE")</f>
        <v>CUMPLE</v>
      </c>
      <c r="P32" s="124" t="str">
        <f>IF(F32='OFERTA ECONOMICA'!F32,"CUMPLE","NO CUMPLE")</f>
        <v>CUMPLE</v>
      </c>
      <c r="Q32" s="124" t="str">
        <f>IF(G32='OFERTA ECONOMICA'!G32,"CUMPLE","NO CUMPLE")</f>
        <v>CUMPLE</v>
      </c>
      <c r="R32" s="124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</row>
    <row r="33" spans="1:29" ht="14.25" customHeight="1" x14ac:dyDescent="0.2">
      <c r="A33" s="141"/>
      <c r="B33" s="142"/>
      <c r="C33" s="153"/>
      <c r="D33" s="154"/>
      <c r="E33" s="155"/>
      <c r="F33" s="156"/>
      <c r="G33" s="157"/>
      <c r="H33" s="158"/>
      <c r="I33" s="123"/>
      <c r="J33" s="127"/>
      <c r="K33" s="127"/>
      <c r="L33" s="123"/>
      <c r="M33" s="124" t="str">
        <f>IF(C33='OFERTA ECONOMICA'!C33,"CUMPLE","NO CUMPLE")</f>
        <v>CUMPLE</v>
      </c>
      <c r="N33" s="124" t="str">
        <f>IF(D33='OFERTA ECONOMICA'!D33,"CUMPLE","NO CUMPLE")</f>
        <v>CUMPLE</v>
      </c>
      <c r="O33" s="124" t="str">
        <f>IF(H33&gt;='OFERTA ECONOMICA'!H33,"CUMPLE","NO CUMPLE")</f>
        <v>CUMPLE</v>
      </c>
      <c r="P33" s="124" t="str">
        <f>IF(F33='OFERTA ECONOMICA'!F33,"CUMPLE","NO CUMPLE")</f>
        <v>CUMPLE</v>
      </c>
      <c r="Q33" s="124" t="str">
        <f>IF(G33='OFERTA ECONOMICA'!G33,"CUMPLE","NO CUMPLE")</f>
        <v>CUMPLE</v>
      </c>
      <c r="R33" s="124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</row>
    <row r="34" spans="1:29" ht="14.25" customHeight="1" x14ac:dyDescent="0.25">
      <c r="A34" s="141"/>
      <c r="B34" s="142"/>
      <c r="C34" s="297" t="s">
        <v>89</v>
      </c>
      <c r="D34" s="288"/>
      <c r="E34" s="288"/>
      <c r="F34" s="288"/>
      <c r="G34" s="236"/>
      <c r="H34" s="164">
        <f>+SUM(H14:H19)+SUM(H21:H22)+SUM(H25:H30)+SUM(H32:H33)</f>
        <v>13600000</v>
      </c>
      <c r="I34" s="165"/>
      <c r="J34" s="123"/>
      <c r="K34" s="137"/>
      <c r="L34" s="123"/>
      <c r="M34" s="124"/>
      <c r="N34" s="124"/>
      <c r="O34" s="124"/>
      <c r="P34" s="124"/>
      <c r="Q34" s="124"/>
      <c r="R34" s="124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</row>
    <row r="35" spans="1:29" ht="14.25" customHeight="1" x14ac:dyDescent="0.2">
      <c r="A35" s="142"/>
      <c r="B35" s="161"/>
      <c r="C35" s="297" t="s">
        <v>90</v>
      </c>
      <c r="D35" s="288"/>
      <c r="E35" s="288"/>
      <c r="F35" s="288"/>
      <c r="G35" s="236"/>
      <c r="H35" s="166">
        <v>2.5499999999999998</v>
      </c>
      <c r="I35" s="167" t="s">
        <v>91</v>
      </c>
      <c r="J35" s="168"/>
      <c r="K35" s="167"/>
      <c r="L35" s="123"/>
      <c r="M35" s="124"/>
      <c r="N35" s="124"/>
      <c r="O35" s="124"/>
      <c r="P35" s="124"/>
      <c r="Q35" s="124"/>
      <c r="R35" s="124" t="str">
        <f>IF(H35='OFERTA ECONOMICA'!H35,"CUMPLE","NO CUMPLE")</f>
        <v>CUMPLE</v>
      </c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</row>
    <row r="36" spans="1:29" ht="14.25" customHeight="1" x14ac:dyDescent="0.2">
      <c r="A36" s="141"/>
      <c r="B36" s="142"/>
      <c r="C36" s="308" t="s">
        <v>92</v>
      </c>
      <c r="D36" s="309"/>
      <c r="E36" s="309"/>
      <c r="F36" s="309"/>
      <c r="G36" s="267"/>
      <c r="H36" s="169">
        <f>+ROUND(H34*H35,0)</f>
        <v>34680000</v>
      </c>
      <c r="I36" s="170"/>
      <c r="J36" s="127"/>
      <c r="K36" s="127"/>
      <c r="L36" s="123"/>
      <c r="M36" s="124"/>
      <c r="N36" s="124"/>
      <c r="O36" s="124"/>
      <c r="P36" s="124"/>
      <c r="Q36" s="124"/>
      <c r="R36" s="124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</row>
    <row r="37" spans="1:29" ht="14.25" customHeight="1" x14ac:dyDescent="0.2">
      <c r="A37" s="141"/>
      <c r="B37" s="142"/>
      <c r="C37" s="301" t="s">
        <v>70</v>
      </c>
      <c r="D37" s="303" t="s">
        <v>93</v>
      </c>
      <c r="E37" s="171" t="s">
        <v>119</v>
      </c>
      <c r="F37" s="171" t="s">
        <v>94</v>
      </c>
      <c r="G37" s="172" t="s">
        <v>95</v>
      </c>
      <c r="H37" s="173" t="s">
        <v>73</v>
      </c>
      <c r="I37" s="123"/>
      <c r="J37" s="127"/>
      <c r="K37" s="127"/>
      <c r="L37" s="123"/>
      <c r="M37" s="124"/>
      <c r="N37" s="124"/>
      <c r="O37" s="124"/>
      <c r="P37" s="124"/>
      <c r="Q37" s="124"/>
      <c r="R37" s="124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</row>
    <row r="38" spans="1:29" ht="14.25" customHeight="1" x14ac:dyDescent="0.2">
      <c r="A38" s="141"/>
      <c r="B38" s="142"/>
      <c r="C38" s="302"/>
      <c r="D38" s="241"/>
      <c r="E38" s="174"/>
      <c r="F38" s="146" t="s">
        <v>75</v>
      </c>
      <c r="G38" s="146" t="s">
        <v>75</v>
      </c>
      <c r="H38" s="175" t="s">
        <v>76</v>
      </c>
      <c r="I38" s="123"/>
      <c r="J38" s="123"/>
      <c r="K38" s="137"/>
      <c r="L38" s="123"/>
      <c r="M38" s="124"/>
      <c r="N38" s="124"/>
      <c r="O38" s="124"/>
      <c r="P38" s="124"/>
      <c r="Q38" s="124"/>
      <c r="R38" s="124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</row>
    <row r="39" spans="1:29" ht="14.25" customHeight="1" x14ac:dyDescent="0.2">
      <c r="A39" s="141"/>
      <c r="B39" s="142"/>
      <c r="C39" s="148" t="s">
        <v>96</v>
      </c>
      <c r="D39" s="276"/>
      <c r="E39" s="176"/>
      <c r="F39" s="176" t="s">
        <v>97</v>
      </c>
      <c r="G39" s="149" t="s">
        <v>98</v>
      </c>
      <c r="H39" s="150" t="s">
        <v>118</v>
      </c>
      <c r="I39" s="123"/>
      <c r="J39" s="123"/>
      <c r="K39" s="137"/>
      <c r="L39" s="123"/>
      <c r="M39" s="124"/>
      <c r="N39" s="124"/>
      <c r="O39" s="124"/>
      <c r="P39" s="124"/>
      <c r="Q39" s="124"/>
      <c r="R39" s="124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</row>
    <row r="40" spans="1:29" ht="14.25" customHeight="1" x14ac:dyDescent="0.2">
      <c r="A40" s="141"/>
      <c r="B40" s="142"/>
      <c r="C40" s="304" t="s">
        <v>99</v>
      </c>
      <c r="D40" s="296"/>
      <c r="E40" s="296"/>
      <c r="F40" s="296"/>
      <c r="G40" s="296"/>
      <c r="H40" s="305"/>
      <c r="I40" s="123"/>
      <c r="J40" s="123"/>
      <c r="K40" s="137"/>
      <c r="L40" s="123"/>
      <c r="M40" s="124"/>
      <c r="N40" s="124"/>
      <c r="O40" s="124"/>
      <c r="P40" s="124"/>
      <c r="Q40" s="124"/>
      <c r="R40" s="124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</row>
    <row r="41" spans="1:29" ht="14.25" customHeight="1" x14ac:dyDescent="0.2">
      <c r="A41" s="141"/>
      <c r="B41" s="142"/>
      <c r="C41" s="306"/>
      <c r="D41" s="247"/>
      <c r="E41" s="247"/>
      <c r="F41" s="247"/>
      <c r="G41" s="247"/>
      <c r="H41" s="307"/>
      <c r="I41" s="123"/>
      <c r="J41" s="123"/>
      <c r="K41" s="137"/>
      <c r="L41" s="123"/>
      <c r="M41" s="124"/>
      <c r="N41" s="124"/>
      <c r="O41" s="124"/>
      <c r="P41" s="124"/>
      <c r="Q41" s="124"/>
      <c r="R41" s="124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</row>
    <row r="42" spans="1:29" ht="14.25" customHeight="1" x14ac:dyDescent="0.2">
      <c r="A42" s="141"/>
      <c r="B42" s="142"/>
      <c r="C42" s="287" t="s">
        <v>116</v>
      </c>
      <c r="D42" s="288"/>
      <c r="E42" s="288"/>
      <c r="F42" s="288"/>
      <c r="G42" s="288"/>
      <c r="H42" s="289"/>
      <c r="I42" s="123"/>
      <c r="J42" s="123"/>
      <c r="K42" s="137"/>
      <c r="L42" s="123"/>
      <c r="M42" s="124"/>
      <c r="N42" s="124"/>
      <c r="O42" s="124"/>
      <c r="P42" s="124"/>
      <c r="Q42" s="124"/>
      <c r="R42" s="124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</row>
    <row r="43" spans="1:29" ht="14.25" customHeight="1" x14ac:dyDescent="0.2">
      <c r="A43" s="141"/>
      <c r="B43" s="142"/>
      <c r="C43" s="153">
        <v>1</v>
      </c>
      <c r="D43" s="154" t="s">
        <v>117</v>
      </c>
      <c r="E43" s="177" t="s">
        <v>121</v>
      </c>
      <c r="F43" s="177">
        <v>150000</v>
      </c>
      <c r="G43" s="223">
        <v>2</v>
      </c>
      <c r="H43" s="158">
        <f>+C43*F43*G43</f>
        <v>300000</v>
      </c>
      <c r="I43" s="123"/>
      <c r="J43" s="163"/>
      <c r="K43" s="137"/>
      <c r="L43" s="123"/>
      <c r="M43" s="124" t="str">
        <f>IF(C43='OFERTA ECONOMICA'!C43,"CUMPLE","NO CUMPLE")</f>
        <v>CUMPLE</v>
      </c>
      <c r="N43" s="124" t="str">
        <f>IF(D43='OFERTA ECONOMICA'!D43,"CUMPLE","NO CUMPLE")</f>
        <v>CUMPLE</v>
      </c>
      <c r="O43" s="124" t="str">
        <f>IF(H43&gt;='OFERTA ECONOMICA'!H43,"CUMPLE","NO CUMPLE")</f>
        <v>CUMPLE</v>
      </c>
      <c r="P43" s="124" t="str">
        <f>IF(F43='OFERTA ECONOMICA'!F43,"CUMPLE","NO CUMPLE")</f>
        <v>CUMPLE</v>
      </c>
      <c r="Q43" s="124" t="str">
        <f>IF(G43='OFERTA ECONOMICA'!G43,"CUMPLE","NO CUMPLE")</f>
        <v>CUMPLE</v>
      </c>
      <c r="R43" s="124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</row>
    <row r="44" spans="1:29" ht="14.25" customHeight="1" x14ac:dyDescent="0.2">
      <c r="A44" s="141"/>
      <c r="B44" s="142"/>
      <c r="C44" s="287" t="s">
        <v>120</v>
      </c>
      <c r="D44" s="288"/>
      <c r="E44" s="288"/>
      <c r="F44" s="288"/>
      <c r="G44" s="288"/>
      <c r="H44" s="289"/>
      <c r="I44" s="123"/>
      <c r="J44" s="178"/>
      <c r="K44" s="127"/>
      <c r="L44" s="123"/>
      <c r="M44" s="124" t="str">
        <f>IF(C44='OFERTA ECONOMICA'!C44,"CUMPLE","NO CUMPLE")</f>
        <v>CUMPLE</v>
      </c>
      <c r="N44" s="124" t="str">
        <f>IF(D44='OFERTA ECONOMICA'!D44,"CUMPLE","NO CUMPLE")</f>
        <v>CUMPLE</v>
      </c>
      <c r="O44" s="124" t="str">
        <f>IF(H44&gt;='OFERTA ECONOMICA'!H44,"CUMPLE","NO CUMPLE")</f>
        <v>CUMPLE</v>
      </c>
      <c r="P44" s="124" t="str">
        <f>IF(F44='OFERTA ECONOMICA'!F44,"CUMPLE","NO CUMPLE")</f>
        <v>CUMPLE</v>
      </c>
      <c r="Q44" s="124" t="str">
        <f>IF(G44='OFERTA ECONOMICA'!G44,"CUMPLE","NO CUMPLE")</f>
        <v>CUMPLE</v>
      </c>
      <c r="R44" s="124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</row>
    <row r="45" spans="1:29" ht="14.25" customHeight="1" x14ac:dyDescent="0.2">
      <c r="A45" s="141"/>
      <c r="B45" s="142"/>
      <c r="C45" s="153">
        <v>1</v>
      </c>
      <c r="D45" s="226" t="s">
        <v>122</v>
      </c>
      <c r="E45" s="227" t="s">
        <v>123</v>
      </c>
      <c r="F45" s="177">
        <v>3000000</v>
      </c>
      <c r="G45" s="228">
        <v>2</v>
      </c>
      <c r="H45" s="158">
        <f>+C45*F45*G45</f>
        <v>6000000</v>
      </c>
      <c r="I45" s="123"/>
      <c r="J45" s="163"/>
      <c r="K45" s="137"/>
      <c r="L45" s="123"/>
      <c r="M45" s="124" t="str">
        <f>IF(C45='OFERTA ECONOMICA'!C45,"CUMPLE","NO CUMPLE")</f>
        <v>CUMPLE</v>
      </c>
      <c r="N45" s="124" t="str">
        <f>IF(D45='OFERTA ECONOMICA'!D45,"CUMPLE","NO CUMPLE")</f>
        <v>CUMPLE</v>
      </c>
      <c r="O45" s="124" t="str">
        <f>IF(H45&gt;='OFERTA ECONOMICA'!H45,"CUMPLE","NO CUMPLE")</f>
        <v>CUMPLE</v>
      </c>
      <c r="P45" s="124" t="str">
        <f>IF(F45='OFERTA ECONOMICA'!F45,"CUMPLE","NO CUMPLE")</f>
        <v>CUMPLE</v>
      </c>
      <c r="Q45" s="124" t="str">
        <f>IF(G45='OFERTA ECONOMICA'!G45,"CUMPLE","NO CUMPLE")</f>
        <v>CUMPLE</v>
      </c>
      <c r="R45" s="124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</row>
    <row r="46" spans="1:29" ht="14.25" customHeight="1" x14ac:dyDescent="0.2">
      <c r="A46" s="141"/>
      <c r="B46" s="142"/>
      <c r="C46" s="153">
        <v>1</v>
      </c>
      <c r="D46" s="229" t="s">
        <v>124</v>
      </c>
      <c r="E46" s="227" t="s">
        <v>123</v>
      </c>
      <c r="F46" s="177">
        <v>7000000</v>
      </c>
      <c r="G46" s="228">
        <v>2</v>
      </c>
      <c r="H46" s="158">
        <f>+C46*F46*G46</f>
        <v>14000000</v>
      </c>
      <c r="I46" s="123"/>
      <c r="J46" s="163"/>
      <c r="K46" s="137"/>
      <c r="L46" s="123"/>
      <c r="M46" s="124" t="str">
        <f>IF(C46='OFERTA ECONOMICA'!C46,"CUMPLE","NO CUMPLE")</f>
        <v>CUMPLE</v>
      </c>
      <c r="N46" s="124" t="str">
        <f>IF(D46='OFERTA ECONOMICA'!D46,"CUMPLE","NO CUMPLE")</f>
        <v>CUMPLE</v>
      </c>
      <c r="O46" s="124" t="str">
        <f>IF(H46&gt;='OFERTA ECONOMICA'!H46,"CUMPLE","NO CUMPLE")</f>
        <v>CUMPLE</v>
      </c>
      <c r="P46" s="124" t="str">
        <f>IF(F46='OFERTA ECONOMICA'!F46,"CUMPLE","NO CUMPLE")</f>
        <v>CUMPLE</v>
      </c>
      <c r="Q46" s="124" t="str">
        <f>IF(G46='OFERTA ECONOMICA'!G46,"CUMPLE","NO CUMPLE")</f>
        <v>CUMPLE</v>
      </c>
      <c r="R46" s="124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</row>
    <row r="47" spans="1:29" ht="14.25" customHeight="1" x14ac:dyDescent="0.2">
      <c r="A47" s="141"/>
      <c r="B47" s="142"/>
      <c r="C47" s="287" t="s">
        <v>99</v>
      </c>
      <c r="D47" s="288"/>
      <c r="E47" s="288"/>
      <c r="F47" s="288"/>
      <c r="G47" s="288"/>
      <c r="H47" s="289"/>
      <c r="I47" s="123"/>
      <c r="J47" s="123"/>
      <c r="K47" s="137"/>
      <c r="L47" s="123"/>
      <c r="M47" s="124"/>
      <c r="N47" s="124"/>
      <c r="O47" s="124"/>
      <c r="P47" s="124"/>
      <c r="Q47" s="124"/>
      <c r="R47" s="124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</row>
    <row r="48" spans="1:29" ht="14.25" customHeight="1" x14ac:dyDescent="0.2">
      <c r="A48" s="141"/>
      <c r="B48" s="142"/>
      <c r="C48" s="153">
        <v>1</v>
      </c>
      <c r="D48" s="226" t="s">
        <v>125</v>
      </c>
      <c r="E48" s="227" t="s">
        <v>126</v>
      </c>
      <c r="F48" s="230">
        <v>1200000</v>
      </c>
      <c r="G48" s="228">
        <v>2</v>
      </c>
      <c r="H48" s="158">
        <f>+C48*F48*G48</f>
        <v>2400000</v>
      </c>
      <c r="I48" s="123"/>
      <c r="J48" s="163"/>
      <c r="K48" s="137"/>
      <c r="L48" s="123"/>
      <c r="M48" s="124" t="str">
        <f>IF(C48='OFERTA ECONOMICA'!C48,"CUMPLE","NO CUMPLE")</f>
        <v>CUMPLE</v>
      </c>
      <c r="N48" s="124" t="str">
        <f>IF(D48='OFERTA ECONOMICA'!D48,"CUMPLE","NO CUMPLE")</f>
        <v>CUMPLE</v>
      </c>
      <c r="O48" s="124" t="str">
        <f>IF(H48&gt;='OFERTA ECONOMICA'!H48,"CUMPLE","NO CUMPLE")</f>
        <v>CUMPLE</v>
      </c>
      <c r="P48" s="124" t="str">
        <f>IF(F48='OFERTA ECONOMICA'!F48,"CUMPLE","NO CUMPLE")</f>
        <v>CUMPLE</v>
      </c>
      <c r="Q48" s="124" t="str">
        <f>IF(G48='OFERTA ECONOMICA'!G48,"CUMPLE","NO CUMPLE")</f>
        <v>CUMPLE</v>
      </c>
      <c r="R48" s="124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</row>
    <row r="49" spans="1:29" ht="14.25" customHeight="1" x14ac:dyDescent="0.2">
      <c r="A49" s="141"/>
      <c r="B49" s="142"/>
      <c r="C49" s="153">
        <v>1</v>
      </c>
      <c r="D49" s="226" t="s">
        <v>127</v>
      </c>
      <c r="E49" s="227" t="s">
        <v>126</v>
      </c>
      <c r="F49" s="230">
        <v>100000</v>
      </c>
      <c r="G49" s="228">
        <v>2</v>
      </c>
      <c r="H49" s="158">
        <f>+C49*F49*G49</f>
        <v>200000</v>
      </c>
      <c r="I49" s="123"/>
      <c r="J49" s="178"/>
      <c r="K49" s="127"/>
      <c r="L49" s="123"/>
      <c r="M49" s="124" t="str">
        <f>IF(C49='OFERTA ECONOMICA'!C49,"CUMPLE","NO CUMPLE")</f>
        <v>CUMPLE</v>
      </c>
      <c r="N49" s="124" t="str">
        <f>IF(D49='OFERTA ECONOMICA'!D49,"CUMPLE","NO CUMPLE")</f>
        <v>CUMPLE</v>
      </c>
      <c r="O49" s="124" t="str">
        <f>IF(H49&gt;='OFERTA ECONOMICA'!H49,"CUMPLE","NO CUMPLE")</f>
        <v>CUMPLE</v>
      </c>
      <c r="P49" s="124" t="str">
        <f>IF(F49='OFERTA ECONOMICA'!F49,"CUMPLE","NO CUMPLE")</f>
        <v>CUMPLE</v>
      </c>
      <c r="Q49" s="124" t="str">
        <f>IF(G49='OFERTA ECONOMICA'!G49,"CUMPLE","NO CUMPLE")</f>
        <v>CUMPLE</v>
      </c>
      <c r="R49" s="124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</row>
    <row r="50" spans="1:29" ht="14.25" customHeight="1" x14ac:dyDescent="0.2">
      <c r="A50" s="141"/>
      <c r="B50" s="142"/>
      <c r="C50" s="153">
        <v>1</v>
      </c>
      <c r="D50" s="226" t="s">
        <v>128</v>
      </c>
      <c r="E50" s="227" t="s">
        <v>126</v>
      </c>
      <c r="F50" s="230">
        <v>777565.1260504378</v>
      </c>
      <c r="G50" s="228">
        <v>2</v>
      </c>
      <c r="H50" s="158">
        <f>+C50*F50*G50</f>
        <v>1555130.2521008756</v>
      </c>
      <c r="I50" s="123"/>
      <c r="J50" s="163"/>
      <c r="K50" s="137"/>
      <c r="L50" s="123"/>
      <c r="M50" s="124" t="str">
        <f>IF(C50='OFERTA ECONOMICA'!C50,"CUMPLE","NO CUMPLE")</f>
        <v>CUMPLE</v>
      </c>
      <c r="N50" s="124" t="str">
        <f>IF(D50='OFERTA ECONOMICA'!D50,"CUMPLE","NO CUMPLE")</f>
        <v>CUMPLE</v>
      </c>
      <c r="O50" s="124" t="str">
        <f>IF(H50&gt;='OFERTA ECONOMICA'!H50,"CUMPLE","NO CUMPLE")</f>
        <v>CUMPLE</v>
      </c>
      <c r="P50" s="124" t="str">
        <f>IF(F50='OFERTA ECONOMICA'!F50,"CUMPLE","NO CUMPLE")</f>
        <v>CUMPLE</v>
      </c>
      <c r="Q50" s="124" t="str">
        <f>IF(G50='OFERTA ECONOMICA'!G50,"CUMPLE","NO CUMPLE")</f>
        <v>CUMPLE</v>
      </c>
      <c r="R50" s="124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</row>
    <row r="51" spans="1:29" ht="14.25" customHeight="1" x14ac:dyDescent="0.2">
      <c r="A51" s="141"/>
      <c r="B51" s="142"/>
      <c r="C51" s="153">
        <v>1</v>
      </c>
      <c r="D51" s="226" t="s">
        <v>129</v>
      </c>
      <c r="E51" s="227" t="s">
        <v>126</v>
      </c>
      <c r="F51" s="230">
        <v>200000</v>
      </c>
      <c r="G51" s="228">
        <v>2</v>
      </c>
      <c r="H51" s="158">
        <f>+C51*F51*G51</f>
        <v>400000</v>
      </c>
      <c r="I51" s="123"/>
      <c r="J51" s="163"/>
      <c r="K51" s="137"/>
      <c r="L51" s="123"/>
      <c r="M51" s="124" t="str">
        <f>IF(C51='OFERTA ECONOMICA'!C51,"CUMPLE","NO CUMPLE")</f>
        <v>CUMPLE</v>
      </c>
      <c r="N51" s="124" t="str">
        <f>IF(D51='OFERTA ECONOMICA'!D51,"CUMPLE","NO CUMPLE")</f>
        <v>CUMPLE</v>
      </c>
      <c r="O51" s="124" t="str">
        <f>IF(H51&gt;='OFERTA ECONOMICA'!H51,"CUMPLE","NO CUMPLE")</f>
        <v>CUMPLE</v>
      </c>
      <c r="P51" s="124" t="str">
        <f>IF(F51='OFERTA ECONOMICA'!F51,"CUMPLE","NO CUMPLE")</f>
        <v>CUMPLE</v>
      </c>
      <c r="Q51" s="124" t="str">
        <f>IF(G51='OFERTA ECONOMICA'!G51,"CUMPLE","NO CUMPLE")</f>
        <v>CUMPLE</v>
      </c>
      <c r="R51" s="124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</row>
    <row r="52" spans="1:29" ht="14.25" customHeight="1" x14ac:dyDescent="0.2">
      <c r="A52" s="141"/>
      <c r="B52" s="142"/>
      <c r="C52" s="295" t="s">
        <v>100</v>
      </c>
      <c r="D52" s="296"/>
      <c r="E52" s="296"/>
      <c r="F52" s="296"/>
      <c r="G52" s="262"/>
      <c r="H52" s="179">
        <f>+SUM(H43:H46)+SUM(H48:H51)</f>
        <v>24855130.252100877</v>
      </c>
      <c r="I52" s="180"/>
      <c r="J52" s="123"/>
      <c r="K52" s="137"/>
      <c r="L52" s="123"/>
      <c r="M52" s="124"/>
      <c r="N52" s="124"/>
      <c r="O52" s="124"/>
      <c r="P52" s="124"/>
      <c r="Q52" s="124"/>
      <c r="R52" s="124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</row>
    <row r="53" spans="1:29" ht="14.25" customHeight="1" x14ac:dyDescent="0.25">
      <c r="A53" s="141"/>
      <c r="B53" s="142"/>
      <c r="C53" s="297" t="s">
        <v>101</v>
      </c>
      <c r="D53" s="288"/>
      <c r="E53" s="288"/>
      <c r="F53" s="288"/>
      <c r="G53" s="236"/>
      <c r="H53" s="181">
        <f>+H52+H36</f>
        <v>59535130.252100877</v>
      </c>
      <c r="I53" s="182"/>
      <c r="J53" s="183"/>
      <c r="K53" s="137"/>
      <c r="L53" s="184"/>
      <c r="M53" s="124"/>
      <c r="N53" s="185"/>
      <c r="O53" s="124"/>
      <c r="P53" s="124"/>
      <c r="Q53" s="124"/>
      <c r="R53" s="124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</row>
    <row r="54" spans="1:29" ht="14.25" customHeight="1" x14ac:dyDescent="0.25">
      <c r="A54" s="141"/>
      <c r="B54" s="142"/>
      <c r="C54" s="298" t="s">
        <v>130</v>
      </c>
      <c r="D54" s="299"/>
      <c r="E54" s="299"/>
      <c r="F54" s="299"/>
      <c r="G54" s="300"/>
      <c r="H54" s="181" t="s">
        <v>131</v>
      </c>
      <c r="I54" s="182"/>
      <c r="J54" s="183"/>
      <c r="K54" s="137"/>
      <c r="L54" s="184"/>
      <c r="M54" s="124"/>
      <c r="N54" s="124"/>
      <c r="O54" s="124"/>
      <c r="P54" s="124"/>
      <c r="Q54" s="124"/>
      <c r="R54" s="124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</row>
    <row r="55" spans="1:29" ht="14.25" customHeight="1" x14ac:dyDescent="0.2">
      <c r="A55" s="142"/>
      <c r="B55" s="161"/>
      <c r="C55" s="298" t="s">
        <v>102</v>
      </c>
      <c r="D55" s="299"/>
      <c r="E55" s="299"/>
      <c r="F55" s="299"/>
      <c r="G55" s="300"/>
      <c r="H55" s="181">
        <f>+H53</f>
        <v>59535130.252100877</v>
      </c>
      <c r="I55" s="163"/>
      <c r="J55" s="123"/>
      <c r="K55" s="137"/>
      <c r="L55" s="123"/>
      <c r="M55" s="124"/>
      <c r="N55" s="124"/>
      <c r="O55" s="124"/>
      <c r="P55" s="124"/>
      <c r="Q55" s="124"/>
      <c r="R55" s="124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</row>
    <row r="56" spans="1:29" ht="14.25" customHeight="1" x14ac:dyDescent="0.2">
      <c r="A56" s="141"/>
      <c r="B56" s="141"/>
      <c r="C56" s="290" t="s">
        <v>132</v>
      </c>
      <c r="D56" s="288"/>
      <c r="E56" s="288"/>
      <c r="F56" s="288"/>
      <c r="G56" s="236"/>
      <c r="H56" s="181">
        <f>+H53*19%</f>
        <v>11311674.747899167</v>
      </c>
      <c r="I56" s="187"/>
      <c r="J56" s="178"/>
      <c r="K56" s="127"/>
      <c r="L56" s="163"/>
      <c r="M56" s="124"/>
      <c r="N56" s="124"/>
      <c r="O56" s="124"/>
      <c r="P56" s="124"/>
      <c r="Q56" s="124"/>
      <c r="R56" s="124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</row>
    <row r="57" spans="1:29" ht="14.25" customHeight="1" x14ac:dyDescent="0.2">
      <c r="A57" s="125"/>
      <c r="B57" s="142"/>
      <c r="C57" s="290" t="s">
        <v>103</v>
      </c>
      <c r="D57" s="288"/>
      <c r="E57" s="288"/>
      <c r="F57" s="288"/>
      <c r="G57" s="236"/>
      <c r="H57" s="186">
        <f>+H55+H56</f>
        <v>70846805.000000045</v>
      </c>
      <c r="I57" s="123"/>
      <c r="J57" s="123"/>
      <c r="K57" s="127"/>
      <c r="L57" s="123"/>
      <c r="M57" s="124"/>
      <c r="N57" s="185"/>
      <c r="O57" s="124"/>
      <c r="P57" s="124"/>
      <c r="Q57" s="124"/>
      <c r="R57" s="124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</row>
    <row r="58" spans="1:29" ht="14.25" customHeight="1" x14ac:dyDescent="0.2">
      <c r="A58" s="125"/>
      <c r="B58" s="142"/>
      <c r="C58" s="188"/>
      <c r="D58" s="189"/>
      <c r="E58" s="189"/>
      <c r="F58" s="189"/>
      <c r="G58" s="189"/>
      <c r="H58" s="190"/>
      <c r="I58" s="123"/>
      <c r="J58" s="123"/>
      <c r="K58" s="137"/>
      <c r="L58" s="123"/>
      <c r="M58" s="124"/>
      <c r="N58" s="185"/>
      <c r="O58" s="124"/>
      <c r="P58" s="124"/>
      <c r="Q58" s="124"/>
      <c r="R58" s="124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</row>
    <row r="59" spans="1:29" ht="14.25" customHeight="1" x14ac:dyDescent="0.2">
      <c r="A59" s="125"/>
      <c r="B59" s="136"/>
      <c r="C59" s="191" t="s">
        <v>104</v>
      </c>
      <c r="D59" s="192"/>
      <c r="E59" s="192"/>
      <c r="F59" s="193"/>
      <c r="G59" s="194"/>
      <c r="H59" s="195"/>
      <c r="I59" s="123"/>
      <c r="J59" s="136"/>
      <c r="K59" s="139"/>
      <c r="L59" s="136"/>
      <c r="M59" s="138"/>
      <c r="N59" s="138"/>
      <c r="O59" s="138"/>
      <c r="P59" s="138"/>
      <c r="Q59" s="138"/>
      <c r="R59" s="138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</row>
    <row r="60" spans="1:29" ht="14.25" customHeight="1" x14ac:dyDescent="0.2">
      <c r="A60" s="125"/>
      <c r="B60" s="136"/>
      <c r="C60" s="196"/>
      <c r="D60" s="55"/>
      <c r="E60" s="55"/>
      <c r="F60" s="197"/>
      <c r="G60" s="198"/>
      <c r="H60" s="199"/>
      <c r="I60" s="123"/>
      <c r="J60" s="136"/>
      <c r="K60" s="139"/>
      <c r="L60" s="136"/>
      <c r="M60" s="138"/>
      <c r="N60" s="138"/>
      <c r="O60" s="138"/>
      <c r="P60" s="138"/>
      <c r="Q60" s="138"/>
      <c r="R60" s="138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</row>
    <row r="61" spans="1:29" ht="14.25" customHeight="1" x14ac:dyDescent="0.2">
      <c r="A61" s="139"/>
      <c r="B61" s="136"/>
      <c r="C61" s="196"/>
      <c r="D61" s="55"/>
      <c r="E61" s="55"/>
      <c r="F61" s="197"/>
      <c r="G61" s="198"/>
      <c r="H61" s="200"/>
      <c r="I61" s="123"/>
      <c r="J61" s="136"/>
      <c r="K61" s="139"/>
      <c r="L61" s="136"/>
      <c r="M61" s="138"/>
      <c r="N61" s="138"/>
      <c r="O61" s="138"/>
      <c r="P61" s="138"/>
      <c r="Q61" s="138"/>
      <c r="R61" s="138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</row>
    <row r="62" spans="1:29" ht="14.25" customHeight="1" x14ac:dyDescent="0.2">
      <c r="A62" s="139"/>
      <c r="B62" s="136"/>
      <c r="C62" s="196"/>
      <c r="D62" s="55"/>
      <c r="E62" s="55"/>
      <c r="F62" s="197"/>
      <c r="G62" s="198"/>
      <c r="H62" s="200"/>
      <c r="I62" s="123"/>
      <c r="J62" s="136"/>
      <c r="K62" s="139"/>
      <c r="L62" s="136"/>
      <c r="M62" s="138"/>
      <c r="N62" s="138"/>
      <c r="O62" s="138"/>
      <c r="P62" s="138"/>
      <c r="Q62" s="138"/>
      <c r="R62" s="138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</row>
    <row r="63" spans="1:29" ht="14.25" customHeight="1" x14ac:dyDescent="0.2">
      <c r="A63" s="125"/>
      <c r="B63" s="139"/>
      <c r="C63" s="201"/>
      <c r="D63" s="202"/>
      <c r="E63" s="55"/>
      <c r="F63" s="203"/>
      <c r="G63" s="204"/>
      <c r="H63" s="205"/>
      <c r="I63" s="123"/>
      <c r="J63" s="136"/>
      <c r="K63" s="139"/>
      <c r="L63" s="136"/>
      <c r="M63" s="138"/>
      <c r="N63" s="138"/>
      <c r="O63" s="138"/>
      <c r="P63" s="138"/>
      <c r="Q63" s="138"/>
      <c r="R63" s="138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</row>
    <row r="64" spans="1:29" ht="14.25" customHeight="1" x14ac:dyDescent="0.2">
      <c r="A64" s="125"/>
      <c r="B64" s="139"/>
      <c r="C64" s="291" t="s">
        <v>105</v>
      </c>
      <c r="D64" s="241"/>
      <c r="E64" s="241"/>
      <c r="F64" s="292" t="s">
        <v>106</v>
      </c>
      <c r="G64" s="293"/>
      <c r="H64" s="294"/>
      <c r="I64" s="123"/>
      <c r="J64" s="136"/>
      <c r="K64" s="139"/>
      <c r="L64" s="136"/>
      <c r="M64" s="138"/>
      <c r="N64" s="138"/>
      <c r="O64" s="138"/>
      <c r="P64" s="138"/>
      <c r="Q64" s="138"/>
      <c r="R64" s="138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</row>
    <row r="65" spans="1:29" ht="14.25" customHeight="1" x14ac:dyDescent="0.2">
      <c r="A65" s="125"/>
      <c r="B65" s="139"/>
      <c r="C65" s="275"/>
      <c r="D65" s="276"/>
      <c r="E65" s="276"/>
      <c r="F65" s="206"/>
      <c r="G65" s="207"/>
      <c r="H65" s="208"/>
      <c r="I65" s="123"/>
      <c r="J65" s="123"/>
      <c r="K65" s="137"/>
      <c r="L65" s="123"/>
      <c r="M65" s="124"/>
      <c r="N65" s="124"/>
      <c r="O65" s="124"/>
      <c r="P65" s="124"/>
      <c r="Q65" s="124"/>
      <c r="R65" s="124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</row>
    <row r="66" spans="1:29" ht="14.25" customHeight="1" x14ac:dyDescent="0.2">
      <c r="A66" s="125"/>
      <c r="B66" s="125"/>
      <c r="C66" s="136"/>
      <c r="D66" s="209"/>
      <c r="E66" s="209"/>
      <c r="F66" s="136"/>
      <c r="G66" s="209"/>
      <c r="H66" s="209"/>
      <c r="I66" s="134"/>
      <c r="J66" s="136"/>
      <c r="K66" s="139"/>
      <c r="L66" s="136"/>
      <c r="M66" s="138"/>
      <c r="N66" s="138"/>
      <c r="O66" s="138"/>
      <c r="P66" s="138"/>
      <c r="Q66" s="138"/>
      <c r="R66" s="138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</row>
    <row r="67" spans="1:29" ht="14.25" customHeight="1" x14ac:dyDescent="0.2">
      <c r="A67" s="125"/>
      <c r="B67" s="116"/>
      <c r="C67" s="116"/>
      <c r="D67" s="136"/>
      <c r="E67" s="136"/>
      <c r="F67" s="116"/>
      <c r="G67" s="136"/>
      <c r="H67" s="136"/>
      <c r="I67" s="123"/>
      <c r="J67" s="116"/>
      <c r="K67" s="210"/>
      <c r="L67" s="136"/>
      <c r="M67" s="138"/>
      <c r="N67" s="138"/>
      <c r="O67" s="138"/>
      <c r="P67" s="138"/>
      <c r="Q67" s="138"/>
      <c r="R67" s="138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</row>
    <row r="68" spans="1:29" ht="14.25" customHeight="1" x14ac:dyDescent="0.2">
      <c r="A68" s="211"/>
      <c r="B68" s="212"/>
      <c r="C68" s="213"/>
      <c r="D68" s="214"/>
      <c r="E68" s="214"/>
      <c r="F68" s="215"/>
      <c r="G68" s="134"/>
      <c r="H68" s="134"/>
      <c r="I68" s="134"/>
      <c r="J68" s="134"/>
      <c r="K68" s="216"/>
      <c r="L68" s="123"/>
      <c r="M68" s="124"/>
      <c r="N68" s="124"/>
      <c r="O68" s="124"/>
      <c r="P68" s="124"/>
      <c r="Q68" s="124"/>
      <c r="R68" s="124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</row>
    <row r="69" spans="1:29" ht="14.25" customHeight="1" x14ac:dyDescent="0.2">
      <c r="A69" s="136"/>
      <c r="B69" s="136"/>
      <c r="C69" s="138"/>
      <c r="D69" s="124"/>
      <c r="E69" s="124"/>
      <c r="F69" s="133"/>
      <c r="G69" s="123"/>
      <c r="H69" s="123"/>
      <c r="I69" s="123"/>
      <c r="J69" s="123"/>
      <c r="K69" s="123"/>
      <c r="L69" s="123"/>
      <c r="M69" s="124"/>
      <c r="N69" s="124"/>
      <c r="O69" s="124"/>
      <c r="P69" s="124"/>
      <c r="Q69" s="124"/>
      <c r="R69" s="124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</row>
    <row r="70" spans="1:29" ht="14.25" customHeight="1" x14ac:dyDescent="0.2">
      <c r="A70" s="136"/>
      <c r="B70" s="136"/>
      <c r="C70" s="138"/>
      <c r="D70" s="124"/>
      <c r="E70" s="124"/>
      <c r="F70" s="133"/>
      <c r="G70" s="123"/>
      <c r="H70" s="123"/>
      <c r="I70" s="123"/>
      <c r="J70" s="123"/>
      <c r="K70" s="123"/>
      <c r="L70" s="123"/>
      <c r="M70" s="124"/>
      <c r="N70" s="124"/>
      <c r="O70" s="124"/>
      <c r="P70" s="124"/>
      <c r="Q70" s="124"/>
      <c r="R70" s="124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</row>
    <row r="71" spans="1:29" ht="14.25" customHeight="1" x14ac:dyDescent="0.2">
      <c r="A71" s="136"/>
      <c r="B71" s="136"/>
      <c r="C71" s="138"/>
      <c r="D71" s="124"/>
      <c r="E71" s="124"/>
      <c r="F71" s="133"/>
      <c r="G71" s="123"/>
      <c r="H71" s="123"/>
      <c r="I71" s="123"/>
      <c r="J71" s="123"/>
      <c r="K71" s="123"/>
      <c r="L71" s="123"/>
      <c r="M71" s="124"/>
      <c r="N71" s="124"/>
      <c r="O71" s="124"/>
      <c r="P71" s="124"/>
      <c r="Q71" s="124"/>
      <c r="R71" s="124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</row>
    <row r="72" spans="1:29" ht="14.25" customHeight="1" x14ac:dyDescent="0.2">
      <c r="A72" s="136"/>
      <c r="B72" s="136"/>
      <c r="C72" s="138"/>
      <c r="D72" s="124"/>
      <c r="E72" s="124"/>
      <c r="F72" s="133"/>
      <c r="G72" s="123"/>
      <c r="H72" s="123"/>
      <c r="I72" s="123"/>
      <c r="J72" s="123"/>
      <c r="K72" s="123"/>
      <c r="L72" s="123"/>
      <c r="M72" s="124"/>
      <c r="N72" s="124"/>
      <c r="O72" s="124"/>
      <c r="P72" s="124"/>
      <c r="Q72" s="124"/>
      <c r="R72" s="124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</row>
    <row r="73" spans="1:29" ht="14.25" customHeight="1" x14ac:dyDescent="0.2">
      <c r="A73" s="136"/>
      <c r="B73" s="136"/>
      <c r="C73" s="138"/>
      <c r="D73" s="124"/>
      <c r="E73" s="124"/>
      <c r="F73" s="133"/>
      <c r="G73" s="123"/>
      <c r="H73" s="123"/>
      <c r="I73" s="123"/>
      <c r="J73" s="123"/>
      <c r="K73" s="123"/>
      <c r="L73" s="123"/>
      <c r="M73" s="124"/>
      <c r="N73" s="124"/>
      <c r="O73" s="124"/>
      <c r="P73" s="124"/>
      <c r="Q73" s="124"/>
      <c r="R73" s="124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</row>
    <row r="74" spans="1:29" ht="14.25" customHeight="1" x14ac:dyDescent="0.2">
      <c r="A74" s="136"/>
      <c r="B74" s="136"/>
      <c r="C74" s="138"/>
      <c r="D74" s="124"/>
      <c r="E74" s="124"/>
      <c r="F74" s="133"/>
      <c r="G74" s="123"/>
      <c r="H74" s="123"/>
      <c r="I74" s="123"/>
      <c r="J74" s="123"/>
      <c r="K74" s="123"/>
      <c r="L74" s="123"/>
      <c r="M74" s="124"/>
      <c r="N74" s="124"/>
      <c r="O74" s="124"/>
      <c r="P74" s="124"/>
      <c r="Q74" s="124"/>
      <c r="R74" s="124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</row>
    <row r="75" spans="1:29" ht="14.25" customHeight="1" x14ac:dyDescent="0.2">
      <c r="A75" s="136"/>
      <c r="B75" s="136"/>
      <c r="C75" s="138"/>
      <c r="D75" s="124"/>
      <c r="E75" s="124"/>
      <c r="F75" s="133"/>
      <c r="G75" s="123"/>
      <c r="H75" s="123"/>
      <c r="I75" s="123"/>
      <c r="J75" s="123"/>
      <c r="K75" s="123"/>
      <c r="L75" s="123"/>
      <c r="M75" s="124"/>
      <c r="N75" s="124"/>
      <c r="O75" s="124"/>
      <c r="P75" s="124"/>
      <c r="Q75" s="124"/>
      <c r="R75" s="124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</row>
    <row r="76" spans="1:29" ht="14.25" customHeight="1" x14ac:dyDescent="0.2">
      <c r="A76" s="136"/>
      <c r="B76" s="136"/>
      <c r="C76" s="138"/>
      <c r="D76" s="124"/>
      <c r="E76" s="124"/>
      <c r="F76" s="133"/>
      <c r="G76" s="123"/>
      <c r="H76" s="123"/>
      <c r="I76" s="123"/>
      <c r="J76" s="123"/>
      <c r="K76" s="123"/>
      <c r="L76" s="123"/>
      <c r="M76" s="124"/>
      <c r="N76" s="124"/>
      <c r="O76" s="124"/>
      <c r="P76" s="124"/>
      <c r="Q76" s="124"/>
      <c r="R76" s="124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</row>
    <row r="77" spans="1:29" ht="14.25" customHeight="1" x14ac:dyDescent="0.2">
      <c r="A77" s="136"/>
      <c r="B77" s="136"/>
      <c r="C77" s="138"/>
      <c r="D77" s="124"/>
      <c r="E77" s="124"/>
      <c r="F77" s="133"/>
      <c r="G77" s="123"/>
      <c r="H77" s="123"/>
      <c r="I77" s="123"/>
      <c r="J77" s="123"/>
      <c r="K77" s="123"/>
      <c r="L77" s="123"/>
      <c r="M77" s="124"/>
      <c r="N77" s="124"/>
      <c r="O77" s="124"/>
      <c r="P77" s="124"/>
      <c r="Q77" s="124"/>
      <c r="R77" s="124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</row>
    <row r="78" spans="1:29" ht="14.25" customHeight="1" x14ac:dyDescent="0.2">
      <c r="A78" s="123"/>
      <c r="B78" s="136"/>
      <c r="C78" s="138"/>
      <c r="D78" s="124"/>
      <c r="E78" s="124"/>
      <c r="F78" s="133"/>
      <c r="G78" s="123"/>
      <c r="H78" s="123"/>
      <c r="I78" s="123"/>
      <c r="J78" s="123"/>
      <c r="K78" s="123"/>
      <c r="L78" s="123"/>
      <c r="M78" s="124"/>
      <c r="N78" s="124"/>
      <c r="O78" s="124"/>
      <c r="P78" s="124"/>
      <c r="Q78" s="124"/>
      <c r="R78" s="124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</row>
    <row r="79" spans="1:29" ht="14.25" customHeight="1" x14ac:dyDescent="0.2">
      <c r="A79" s="123"/>
      <c r="B79" s="123"/>
      <c r="C79" s="138"/>
      <c r="D79" s="124"/>
      <c r="E79" s="124"/>
      <c r="F79" s="133"/>
      <c r="G79" s="123"/>
      <c r="H79" s="123"/>
      <c r="I79" s="123"/>
      <c r="J79" s="123"/>
      <c r="K79" s="123"/>
      <c r="L79" s="123"/>
      <c r="M79" s="124"/>
      <c r="N79" s="124"/>
      <c r="O79" s="124"/>
      <c r="P79" s="124"/>
      <c r="Q79" s="124"/>
      <c r="R79" s="124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</row>
    <row r="80" spans="1:29" ht="14.25" customHeight="1" x14ac:dyDescent="0.2">
      <c r="A80" s="123"/>
      <c r="B80" s="123"/>
      <c r="C80" s="138"/>
      <c r="D80" s="124"/>
      <c r="E80" s="124"/>
      <c r="F80" s="133"/>
      <c r="G80" s="123"/>
      <c r="H80" s="123"/>
      <c r="I80" s="123"/>
      <c r="J80" s="123"/>
      <c r="K80" s="123"/>
      <c r="L80" s="123"/>
      <c r="M80" s="124"/>
      <c r="N80" s="124"/>
      <c r="O80" s="124"/>
      <c r="P80" s="124"/>
      <c r="Q80" s="124"/>
      <c r="R80" s="124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</row>
    <row r="81" spans="1:29" ht="14.25" customHeight="1" x14ac:dyDescent="0.2">
      <c r="A81" s="123"/>
      <c r="B81" s="123"/>
      <c r="C81" s="138"/>
      <c r="D81" s="124"/>
      <c r="E81" s="124"/>
      <c r="F81" s="133"/>
      <c r="G81" s="123"/>
      <c r="H81" s="123"/>
      <c r="I81" s="123"/>
      <c r="J81" s="123"/>
      <c r="K81" s="123"/>
      <c r="L81" s="123"/>
      <c r="M81" s="124"/>
      <c r="N81" s="124"/>
      <c r="O81" s="124"/>
      <c r="P81" s="124"/>
      <c r="Q81" s="124"/>
      <c r="R81" s="124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</row>
    <row r="82" spans="1:29" ht="14.25" customHeight="1" x14ac:dyDescent="0.2">
      <c r="A82" s="123"/>
      <c r="B82" s="123"/>
      <c r="C82" s="138"/>
      <c r="D82" s="124"/>
      <c r="E82" s="124"/>
      <c r="F82" s="133"/>
      <c r="G82" s="123"/>
      <c r="H82" s="123"/>
      <c r="I82" s="123"/>
      <c r="J82" s="123"/>
      <c r="K82" s="123"/>
      <c r="L82" s="123"/>
      <c r="M82" s="124"/>
      <c r="N82" s="124"/>
      <c r="O82" s="124"/>
      <c r="P82" s="124"/>
      <c r="Q82" s="124"/>
      <c r="R82" s="124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</row>
    <row r="83" spans="1:29" ht="14.25" customHeight="1" x14ac:dyDescent="0.2">
      <c r="A83" s="123"/>
      <c r="B83" s="123"/>
      <c r="C83" s="138"/>
      <c r="D83" s="124"/>
      <c r="E83" s="124"/>
      <c r="F83" s="133"/>
      <c r="G83" s="123"/>
      <c r="H83" s="123"/>
      <c r="I83" s="123"/>
      <c r="J83" s="123"/>
      <c r="K83" s="123"/>
      <c r="L83" s="123"/>
      <c r="M83" s="124"/>
      <c r="N83" s="124"/>
      <c r="O83" s="124"/>
      <c r="P83" s="124"/>
      <c r="Q83" s="124"/>
      <c r="R83" s="124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</row>
    <row r="84" spans="1:29" ht="14.25" customHeight="1" x14ac:dyDescent="0.2">
      <c r="A84" s="123"/>
      <c r="B84" s="123"/>
      <c r="C84" s="138"/>
      <c r="D84" s="124"/>
      <c r="E84" s="124"/>
      <c r="F84" s="133"/>
      <c r="G84" s="123"/>
      <c r="H84" s="123"/>
      <c r="I84" s="123"/>
      <c r="J84" s="123"/>
      <c r="K84" s="123"/>
      <c r="L84" s="123"/>
      <c r="M84" s="124"/>
      <c r="N84" s="124"/>
      <c r="O84" s="124"/>
      <c r="P84" s="124"/>
      <c r="Q84" s="124"/>
      <c r="R84" s="124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</row>
    <row r="85" spans="1:29" ht="14.25" customHeight="1" x14ac:dyDescent="0.2">
      <c r="A85" s="123"/>
      <c r="B85" s="123"/>
      <c r="C85" s="138"/>
      <c r="D85" s="124"/>
      <c r="E85" s="124"/>
      <c r="F85" s="133"/>
      <c r="G85" s="123"/>
      <c r="H85" s="123"/>
      <c r="I85" s="123"/>
      <c r="J85" s="123"/>
      <c r="K85" s="123"/>
      <c r="L85" s="123"/>
      <c r="M85" s="124"/>
      <c r="N85" s="124"/>
      <c r="O85" s="124"/>
      <c r="P85" s="124"/>
      <c r="Q85" s="124"/>
      <c r="R85" s="124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</row>
    <row r="86" spans="1:29" ht="14.25" customHeight="1" x14ac:dyDescent="0.2">
      <c r="A86" s="123"/>
      <c r="B86" s="123"/>
      <c r="C86" s="138"/>
      <c r="D86" s="124"/>
      <c r="E86" s="124"/>
      <c r="F86" s="133"/>
      <c r="G86" s="123"/>
      <c r="H86" s="123"/>
      <c r="I86" s="123"/>
      <c r="J86" s="123"/>
      <c r="K86" s="123"/>
      <c r="L86" s="123"/>
      <c r="M86" s="124"/>
      <c r="N86" s="124"/>
      <c r="O86" s="124"/>
      <c r="P86" s="124"/>
      <c r="Q86" s="124"/>
      <c r="R86" s="124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</row>
    <row r="87" spans="1:29" ht="14.25" customHeight="1" x14ac:dyDescent="0.2">
      <c r="A87" s="123"/>
      <c r="B87" s="123"/>
      <c r="C87" s="138"/>
      <c r="D87" s="124"/>
      <c r="E87" s="124"/>
      <c r="F87" s="133"/>
      <c r="G87" s="123"/>
      <c r="H87" s="123"/>
      <c r="I87" s="123"/>
      <c r="J87" s="123"/>
      <c r="K87" s="123"/>
      <c r="L87" s="123"/>
      <c r="M87" s="124"/>
      <c r="N87" s="124"/>
      <c r="O87" s="124"/>
      <c r="P87" s="124"/>
      <c r="Q87" s="124"/>
      <c r="R87" s="124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</row>
    <row r="88" spans="1:29" ht="14.25" customHeight="1" x14ac:dyDescent="0.2">
      <c r="A88" s="123"/>
      <c r="B88" s="123"/>
      <c r="C88" s="138"/>
      <c r="D88" s="124"/>
      <c r="E88" s="124"/>
      <c r="F88" s="133"/>
      <c r="G88" s="123"/>
      <c r="H88" s="123"/>
      <c r="I88" s="123"/>
      <c r="J88" s="123"/>
      <c r="K88" s="123"/>
      <c r="L88" s="123"/>
      <c r="M88" s="124"/>
      <c r="N88" s="124"/>
      <c r="O88" s="124"/>
      <c r="P88" s="124"/>
      <c r="Q88" s="124"/>
      <c r="R88" s="124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</row>
    <row r="89" spans="1:29" ht="14.25" customHeight="1" x14ac:dyDescent="0.2">
      <c r="A89" s="123"/>
      <c r="B89" s="123"/>
      <c r="C89" s="138"/>
      <c r="D89" s="124"/>
      <c r="E89" s="124"/>
      <c r="F89" s="133"/>
      <c r="G89" s="123"/>
      <c r="H89" s="123"/>
      <c r="I89" s="123"/>
      <c r="J89" s="123"/>
      <c r="K89" s="123"/>
      <c r="L89" s="123"/>
      <c r="M89" s="124"/>
      <c r="N89" s="124"/>
      <c r="O89" s="124"/>
      <c r="P89" s="124"/>
      <c r="Q89" s="124"/>
      <c r="R89" s="124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</row>
    <row r="90" spans="1:29" ht="14.25" customHeight="1" x14ac:dyDescent="0.2">
      <c r="A90" s="123"/>
      <c r="B90" s="123"/>
      <c r="C90" s="138"/>
      <c r="D90" s="124"/>
      <c r="E90" s="124"/>
      <c r="F90" s="133"/>
      <c r="G90" s="123"/>
      <c r="H90" s="123"/>
      <c r="I90" s="123"/>
      <c r="J90" s="123"/>
      <c r="K90" s="123"/>
      <c r="L90" s="123"/>
      <c r="M90" s="124"/>
      <c r="N90" s="124"/>
      <c r="O90" s="124"/>
      <c r="P90" s="124"/>
      <c r="Q90" s="124"/>
      <c r="R90" s="124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</row>
    <row r="91" spans="1:29" ht="14.25" customHeight="1" x14ac:dyDescent="0.2">
      <c r="A91" s="123"/>
      <c r="B91" s="123"/>
      <c r="C91" s="138"/>
      <c r="D91" s="124"/>
      <c r="E91" s="124"/>
      <c r="F91" s="133"/>
      <c r="G91" s="123"/>
      <c r="H91" s="123"/>
      <c r="I91" s="123"/>
      <c r="J91" s="123"/>
      <c r="K91" s="123"/>
      <c r="L91" s="123"/>
      <c r="M91" s="124"/>
      <c r="N91" s="124"/>
      <c r="O91" s="124"/>
      <c r="P91" s="124"/>
      <c r="Q91" s="124"/>
      <c r="R91" s="124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</row>
    <row r="92" spans="1:29" ht="14.25" customHeight="1" x14ac:dyDescent="0.2">
      <c r="A92" s="123"/>
      <c r="B92" s="123"/>
      <c r="C92" s="138"/>
      <c r="D92" s="124"/>
      <c r="E92" s="124"/>
      <c r="F92" s="133"/>
      <c r="G92" s="123"/>
      <c r="H92" s="123"/>
      <c r="I92" s="123"/>
      <c r="J92" s="123"/>
      <c r="K92" s="123"/>
      <c r="L92" s="123"/>
      <c r="M92" s="124"/>
      <c r="N92" s="124"/>
      <c r="O92" s="124"/>
      <c r="P92" s="124"/>
      <c r="Q92" s="124"/>
      <c r="R92" s="124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</row>
    <row r="93" spans="1:29" ht="14.25" customHeight="1" x14ac:dyDescent="0.2">
      <c r="A93" s="123"/>
      <c r="B93" s="123"/>
      <c r="C93" s="138"/>
      <c r="D93" s="124"/>
      <c r="E93" s="124"/>
      <c r="F93" s="133"/>
      <c r="G93" s="123"/>
      <c r="H93" s="123"/>
      <c r="I93" s="123"/>
      <c r="J93" s="123"/>
      <c r="K93" s="123"/>
      <c r="L93" s="123"/>
      <c r="M93" s="124"/>
      <c r="N93" s="124"/>
      <c r="O93" s="124"/>
      <c r="P93" s="124"/>
      <c r="Q93" s="124"/>
      <c r="R93" s="124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</row>
    <row r="94" spans="1:29" ht="14.25" customHeight="1" x14ac:dyDescent="0.2">
      <c r="A94" s="123"/>
      <c r="B94" s="123"/>
      <c r="C94" s="138"/>
      <c r="D94" s="124"/>
      <c r="E94" s="124"/>
      <c r="F94" s="133"/>
      <c r="G94" s="123"/>
      <c r="H94" s="123"/>
      <c r="I94" s="123"/>
      <c r="J94" s="123"/>
      <c r="K94" s="123"/>
      <c r="L94" s="123"/>
      <c r="M94" s="124"/>
      <c r="N94" s="124"/>
      <c r="O94" s="124"/>
      <c r="P94" s="124"/>
      <c r="Q94" s="124"/>
      <c r="R94" s="124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</row>
    <row r="95" spans="1:29" ht="14.25" customHeight="1" x14ac:dyDescent="0.2">
      <c r="A95" s="123"/>
      <c r="B95" s="123"/>
      <c r="C95" s="138"/>
      <c r="D95" s="124"/>
      <c r="E95" s="124"/>
      <c r="F95" s="133"/>
      <c r="G95" s="123"/>
      <c r="H95" s="123"/>
      <c r="I95" s="123"/>
      <c r="J95" s="123"/>
      <c r="K95" s="123"/>
      <c r="L95" s="123"/>
      <c r="M95" s="124"/>
      <c r="N95" s="124"/>
      <c r="O95" s="124"/>
      <c r="P95" s="124"/>
      <c r="Q95" s="124"/>
      <c r="R95" s="124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</row>
    <row r="96" spans="1:29" ht="14.25" customHeight="1" x14ac:dyDescent="0.2">
      <c r="A96" s="123"/>
      <c r="B96" s="123"/>
      <c r="C96" s="138"/>
      <c r="D96" s="124"/>
      <c r="E96" s="124"/>
      <c r="F96" s="133"/>
      <c r="G96" s="123"/>
      <c r="H96" s="123"/>
      <c r="I96" s="123"/>
      <c r="J96" s="123"/>
      <c r="K96" s="123"/>
      <c r="L96" s="123"/>
      <c r="M96" s="124"/>
      <c r="N96" s="124"/>
      <c r="O96" s="124"/>
      <c r="P96" s="124"/>
      <c r="Q96" s="124"/>
      <c r="R96" s="124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</row>
    <row r="97" spans="1:29" ht="14.25" customHeight="1" x14ac:dyDescent="0.2">
      <c r="A97" s="123"/>
      <c r="B97" s="123"/>
      <c r="C97" s="138"/>
      <c r="D97" s="124"/>
      <c r="E97" s="124"/>
      <c r="F97" s="133"/>
      <c r="G97" s="123"/>
      <c r="H97" s="123"/>
      <c r="I97" s="123"/>
      <c r="J97" s="123"/>
      <c r="K97" s="123"/>
      <c r="L97" s="123"/>
      <c r="M97" s="124"/>
      <c r="N97" s="124"/>
      <c r="O97" s="124"/>
      <c r="P97" s="124"/>
      <c r="Q97" s="124"/>
      <c r="R97" s="124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</row>
    <row r="98" spans="1:29" ht="14.25" customHeight="1" x14ac:dyDescent="0.2">
      <c r="A98" s="123"/>
      <c r="B98" s="123"/>
      <c r="C98" s="138"/>
      <c r="D98" s="124"/>
      <c r="E98" s="124"/>
      <c r="F98" s="133"/>
      <c r="G98" s="123"/>
      <c r="H98" s="123"/>
      <c r="I98" s="123"/>
      <c r="J98" s="123"/>
      <c r="K98" s="123"/>
      <c r="L98" s="123"/>
      <c r="M98" s="124"/>
      <c r="N98" s="124"/>
      <c r="O98" s="124"/>
      <c r="P98" s="124"/>
      <c r="Q98" s="124"/>
      <c r="R98" s="124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</row>
    <row r="99" spans="1:29" ht="14.25" customHeight="1" x14ac:dyDescent="0.2">
      <c r="A99" s="123"/>
      <c r="B99" s="123"/>
      <c r="C99" s="138"/>
      <c r="D99" s="124"/>
      <c r="E99" s="124"/>
      <c r="F99" s="133"/>
      <c r="G99" s="123"/>
      <c r="H99" s="123"/>
      <c r="I99" s="123"/>
      <c r="J99" s="123"/>
      <c r="K99" s="123"/>
      <c r="L99" s="123"/>
      <c r="M99" s="124"/>
      <c r="N99" s="124"/>
      <c r="O99" s="124"/>
      <c r="P99" s="124"/>
      <c r="Q99" s="124"/>
      <c r="R99" s="124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</row>
    <row r="100" spans="1:29" ht="14.25" customHeight="1" x14ac:dyDescent="0.2">
      <c r="A100" s="123"/>
      <c r="B100" s="123"/>
      <c r="C100" s="138"/>
      <c r="D100" s="124"/>
      <c r="E100" s="124"/>
      <c r="F100" s="133"/>
      <c r="G100" s="123"/>
      <c r="H100" s="123"/>
      <c r="I100" s="123"/>
      <c r="J100" s="123"/>
      <c r="K100" s="123"/>
      <c r="L100" s="123"/>
      <c r="M100" s="124"/>
      <c r="N100" s="124"/>
      <c r="O100" s="124"/>
      <c r="P100" s="124"/>
      <c r="Q100" s="124"/>
      <c r="R100" s="124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</row>
    <row r="101" spans="1:29" ht="14.25" customHeight="1" x14ac:dyDescent="0.2">
      <c r="A101" s="123"/>
      <c r="B101" s="123"/>
      <c r="C101" s="138"/>
      <c r="D101" s="124"/>
      <c r="E101" s="124"/>
      <c r="F101" s="133"/>
      <c r="G101" s="123"/>
      <c r="H101" s="123"/>
      <c r="I101" s="123"/>
      <c r="J101" s="123"/>
      <c r="K101" s="123"/>
      <c r="L101" s="123"/>
      <c r="M101" s="124"/>
      <c r="N101" s="124"/>
      <c r="O101" s="124"/>
      <c r="P101" s="124"/>
      <c r="Q101" s="124"/>
      <c r="R101" s="124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</row>
    <row r="102" spans="1:29" ht="14.25" customHeight="1" x14ac:dyDescent="0.2">
      <c r="A102" s="123"/>
      <c r="B102" s="123"/>
      <c r="C102" s="138"/>
      <c r="D102" s="124"/>
      <c r="E102" s="124"/>
      <c r="F102" s="133"/>
      <c r="G102" s="123"/>
      <c r="H102" s="123"/>
      <c r="I102" s="123"/>
      <c r="J102" s="123"/>
      <c r="K102" s="123"/>
      <c r="L102" s="123"/>
      <c r="M102" s="124"/>
      <c r="N102" s="124"/>
      <c r="O102" s="124"/>
      <c r="P102" s="124"/>
      <c r="Q102" s="124"/>
      <c r="R102" s="124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</row>
    <row r="103" spans="1:29" ht="14.25" customHeight="1" x14ac:dyDescent="0.2">
      <c r="A103" s="123"/>
      <c r="B103" s="123"/>
      <c r="C103" s="138"/>
      <c r="D103" s="124"/>
      <c r="E103" s="124"/>
      <c r="F103" s="133"/>
      <c r="G103" s="123"/>
      <c r="H103" s="123"/>
      <c r="I103" s="123"/>
      <c r="J103" s="123"/>
      <c r="K103" s="123"/>
      <c r="L103" s="123"/>
      <c r="M103" s="124"/>
      <c r="N103" s="124"/>
      <c r="O103" s="124"/>
      <c r="P103" s="124"/>
      <c r="Q103" s="124"/>
      <c r="R103" s="124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</row>
    <row r="104" spans="1:29" ht="14.25" customHeight="1" x14ac:dyDescent="0.2">
      <c r="A104" s="123"/>
      <c r="B104" s="123"/>
      <c r="C104" s="138"/>
      <c r="D104" s="124"/>
      <c r="E104" s="124"/>
      <c r="F104" s="133"/>
      <c r="G104" s="123"/>
      <c r="H104" s="123"/>
      <c r="I104" s="123"/>
      <c r="J104" s="123"/>
      <c r="K104" s="123"/>
      <c r="L104" s="123"/>
      <c r="M104" s="124"/>
      <c r="N104" s="124"/>
      <c r="O104" s="124"/>
      <c r="P104" s="124"/>
      <c r="Q104" s="124"/>
      <c r="R104" s="124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</row>
    <row r="105" spans="1:29" ht="14.25" customHeight="1" x14ac:dyDescent="0.2">
      <c r="A105" s="123"/>
      <c r="B105" s="123"/>
      <c r="C105" s="138"/>
      <c r="D105" s="124"/>
      <c r="E105" s="124"/>
      <c r="F105" s="133"/>
      <c r="G105" s="123"/>
      <c r="H105" s="123"/>
      <c r="I105" s="123"/>
      <c r="J105" s="123"/>
      <c r="K105" s="123"/>
      <c r="L105" s="123"/>
      <c r="M105" s="124"/>
      <c r="N105" s="124"/>
      <c r="O105" s="124"/>
      <c r="P105" s="124"/>
      <c r="Q105" s="124"/>
      <c r="R105" s="124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</row>
    <row r="106" spans="1:29" ht="14.25" customHeight="1" x14ac:dyDescent="0.2">
      <c r="A106" s="123"/>
      <c r="B106" s="123"/>
      <c r="C106" s="138"/>
      <c r="D106" s="124"/>
      <c r="E106" s="124"/>
      <c r="F106" s="133"/>
      <c r="G106" s="123"/>
      <c r="H106" s="123"/>
      <c r="I106" s="123"/>
      <c r="J106" s="123"/>
      <c r="K106" s="123"/>
      <c r="L106" s="123"/>
      <c r="M106" s="124"/>
      <c r="N106" s="124"/>
      <c r="O106" s="124"/>
      <c r="P106" s="124"/>
      <c r="Q106" s="124"/>
      <c r="R106" s="124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</row>
    <row r="107" spans="1:29" ht="14.25" customHeight="1" x14ac:dyDescent="0.2">
      <c r="A107" s="123"/>
      <c r="B107" s="123"/>
      <c r="C107" s="138"/>
      <c r="D107" s="124"/>
      <c r="E107" s="124"/>
      <c r="F107" s="133"/>
      <c r="G107" s="123"/>
      <c r="H107" s="123"/>
      <c r="I107" s="123"/>
      <c r="J107" s="123"/>
      <c r="K107" s="123"/>
      <c r="L107" s="123"/>
      <c r="M107" s="124"/>
      <c r="N107" s="124"/>
      <c r="O107" s="124"/>
      <c r="P107" s="124"/>
      <c r="Q107" s="124"/>
      <c r="R107" s="124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</row>
    <row r="108" spans="1:29" ht="14.25" customHeight="1" x14ac:dyDescent="0.2">
      <c r="A108" s="123"/>
      <c r="B108" s="123"/>
      <c r="C108" s="138"/>
      <c r="D108" s="124"/>
      <c r="E108" s="124"/>
      <c r="F108" s="133"/>
      <c r="G108" s="123"/>
      <c r="H108" s="123"/>
      <c r="I108" s="123"/>
      <c r="J108" s="123"/>
      <c r="K108" s="123"/>
      <c r="L108" s="123"/>
      <c r="M108" s="124"/>
      <c r="N108" s="124"/>
      <c r="O108" s="124"/>
      <c r="P108" s="124"/>
      <c r="Q108" s="124"/>
      <c r="R108" s="124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</row>
    <row r="109" spans="1:29" ht="14.25" customHeight="1" x14ac:dyDescent="0.2">
      <c r="A109" s="123"/>
      <c r="B109" s="123"/>
      <c r="C109" s="138"/>
      <c r="D109" s="124"/>
      <c r="E109" s="124"/>
      <c r="F109" s="133"/>
      <c r="G109" s="123"/>
      <c r="H109" s="123"/>
      <c r="I109" s="123"/>
      <c r="J109" s="123"/>
      <c r="K109" s="123"/>
      <c r="L109" s="123"/>
      <c r="M109" s="124"/>
      <c r="N109" s="124"/>
      <c r="O109" s="124"/>
      <c r="P109" s="124"/>
      <c r="Q109" s="124"/>
      <c r="R109" s="124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</row>
    <row r="110" spans="1:29" ht="14.25" customHeight="1" x14ac:dyDescent="0.2">
      <c r="A110" s="123"/>
      <c r="B110" s="123"/>
      <c r="C110" s="138"/>
      <c r="D110" s="124"/>
      <c r="E110" s="124"/>
      <c r="F110" s="133"/>
      <c r="G110" s="123"/>
      <c r="H110" s="123"/>
      <c r="I110" s="123"/>
      <c r="J110" s="123"/>
      <c r="K110" s="123"/>
      <c r="L110" s="123"/>
      <c r="M110" s="124"/>
      <c r="N110" s="124"/>
      <c r="O110" s="124"/>
      <c r="P110" s="124"/>
      <c r="Q110" s="124"/>
      <c r="R110" s="124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</row>
    <row r="111" spans="1:29" ht="14.25" customHeight="1" x14ac:dyDescent="0.2">
      <c r="A111" s="123"/>
      <c r="B111" s="123"/>
      <c r="C111" s="138"/>
      <c r="D111" s="124"/>
      <c r="E111" s="124"/>
      <c r="F111" s="133"/>
      <c r="G111" s="123"/>
      <c r="H111" s="123"/>
      <c r="I111" s="123"/>
      <c r="J111" s="123"/>
      <c r="K111" s="123"/>
      <c r="L111" s="123"/>
      <c r="M111" s="124"/>
      <c r="N111" s="124"/>
      <c r="O111" s="124"/>
      <c r="P111" s="124"/>
      <c r="Q111" s="124"/>
      <c r="R111" s="124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</row>
    <row r="112" spans="1:29" ht="14.25" customHeight="1" x14ac:dyDescent="0.2">
      <c r="A112" s="123"/>
      <c r="B112" s="123"/>
      <c r="C112" s="138"/>
      <c r="D112" s="124"/>
      <c r="E112" s="124"/>
      <c r="F112" s="133"/>
      <c r="G112" s="123"/>
      <c r="H112" s="123"/>
      <c r="I112" s="123"/>
      <c r="J112" s="123"/>
      <c r="K112" s="123"/>
      <c r="L112" s="123"/>
      <c r="M112" s="124"/>
      <c r="N112" s="124"/>
      <c r="O112" s="124"/>
      <c r="P112" s="124"/>
      <c r="Q112" s="124"/>
      <c r="R112" s="124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</row>
    <row r="113" spans="1:29" ht="14.25" customHeight="1" x14ac:dyDescent="0.2">
      <c r="A113" s="123"/>
      <c r="B113" s="123"/>
      <c r="C113" s="138"/>
      <c r="D113" s="124"/>
      <c r="E113" s="124"/>
      <c r="F113" s="133"/>
      <c r="G113" s="123"/>
      <c r="H113" s="123"/>
      <c r="I113" s="123"/>
      <c r="J113" s="123"/>
      <c r="K113" s="123"/>
      <c r="L113" s="123"/>
      <c r="M113" s="124"/>
      <c r="N113" s="124"/>
      <c r="O113" s="124"/>
      <c r="P113" s="124"/>
      <c r="Q113" s="124"/>
      <c r="R113" s="124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</row>
    <row r="114" spans="1:29" ht="14.25" customHeight="1" x14ac:dyDescent="0.2">
      <c r="A114" s="123"/>
      <c r="B114" s="123"/>
      <c r="C114" s="138"/>
      <c r="D114" s="124"/>
      <c r="E114" s="124"/>
      <c r="F114" s="133"/>
      <c r="G114" s="123"/>
      <c r="H114" s="123"/>
      <c r="I114" s="123"/>
      <c r="J114" s="123"/>
      <c r="K114" s="123"/>
      <c r="L114" s="123"/>
      <c r="M114" s="124"/>
      <c r="N114" s="124"/>
      <c r="O114" s="124"/>
      <c r="P114" s="124"/>
      <c r="Q114" s="124"/>
      <c r="R114" s="124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</row>
    <row r="115" spans="1:29" ht="14.25" customHeight="1" x14ac:dyDescent="0.2">
      <c r="A115" s="123"/>
      <c r="B115" s="123"/>
      <c r="C115" s="138"/>
      <c r="D115" s="124"/>
      <c r="E115" s="124"/>
      <c r="F115" s="133"/>
      <c r="G115" s="123"/>
      <c r="H115" s="123"/>
      <c r="I115" s="123"/>
      <c r="J115" s="123"/>
      <c r="K115" s="123"/>
      <c r="L115" s="123"/>
      <c r="M115" s="124"/>
      <c r="N115" s="124"/>
      <c r="O115" s="124"/>
      <c r="P115" s="124"/>
      <c r="Q115" s="124"/>
      <c r="R115" s="124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</row>
    <row r="116" spans="1:29" ht="14.25" customHeight="1" x14ac:dyDescent="0.2">
      <c r="A116" s="123"/>
      <c r="B116" s="123"/>
      <c r="C116" s="138"/>
      <c r="D116" s="124"/>
      <c r="E116" s="124"/>
      <c r="F116" s="133"/>
      <c r="G116" s="123"/>
      <c r="H116" s="123"/>
      <c r="I116" s="123"/>
      <c r="J116" s="123"/>
      <c r="K116" s="123"/>
      <c r="L116" s="123"/>
      <c r="M116" s="124"/>
      <c r="N116" s="124"/>
      <c r="O116" s="124"/>
      <c r="P116" s="124"/>
      <c r="Q116" s="124"/>
      <c r="R116" s="124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</row>
    <row r="117" spans="1:29" ht="14.25" customHeight="1" x14ac:dyDescent="0.2">
      <c r="A117" s="123"/>
      <c r="B117" s="123"/>
      <c r="C117" s="138"/>
      <c r="D117" s="124"/>
      <c r="E117" s="124"/>
      <c r="F117" s="133"/>
      <c r="G117" s="123"/>
      <c r="H117" s="123"/>
      <c r="I117" s="123"/>
      <c r="J117" s="123"/>
      <c r="K117" s="123"/>
      <c r="L117" s="123"/>
      <c r="M117" s="124"/>
      <c r="N117" s="124"/>
      <c r="O117" s="124"/>
      <c r="P117" s="124"/>
      <c r="Q117" s="124"/>
      <c r="R117" s="124"/>
      <c r="S117" s="123"/>
      <c r="T117" s="123"/>
      <c r="U117" s="123"/>
      <c r="V117" s="123"/>
      <c r="W117" s="123"/>
      <c r="X117" s="123"/>
      <c r="Y117" s="123"/>
      <c r="Z117" s="123"/>
      <c r="AA117" s="123"/>
      <c r="AB117" s="123"/>
      <c r="AC117" s="123"/>
    </row>
    <row r="118" spans="1:29" ht="14.25" customHeight="1" x14ac:dyDescent="0.2">
      <c r="A118" s="123"/>
      <c r="B118" s="123"/>
      <c r="C118" s="138"/>
      <c r="D118" s="124"/>
      <c r="E118" s="124"/>
      <c r="F118" s="133"/>
      <c r="G118" s="123"/>
      <c r="H118" s="123"/>
      <c r="I118" s="123"/>
      <c r="J118" s="123"/>
      <c r="K118" s="123"/>
      <c r="L118" s="123"/>
      <c r="M118" s="124"/>
      <c r="N118" s="124"/>
      <c r="O118" s="124"/>
      <c r="P118" s="124"/>
      <c r="Q118" s="124"/>
      <c r="R118" s="124"/>
      <c r="S118" s="123"/>
      <c r="T118" s="123"/>
      <c r="U118" s="123"/>
      <c r="V118" s="123"/>
      <c r="W118" s="123"/>
      <c r="X118" s="123"/>
      <c r="Y118" s="123"/>
      <c r="Z118" s="123"/>
      <c r="AA118" s="123"/>
      <c r="AB118" s="123"/>
      <c r="AC118" s="123"/>
    </row>
    <row r="119" spans="1:29" ht="14.25" customHeight="1" x14ac:dyDescent="0.2">
      <c r="A119" s="123"/>
      <c r="B119" s="123"/>
      <c r="C119" s="138"/>
      <c r="D119" s="124"/>
      <c r="E119" s="124"/>
      <c r="F119" s="133"/>
      <c r="G119" s="123"/>
      <c r="H119" s="123"/>
      <c r="I119" s="123"/>
      <c r="J119" s="123"/>
      <c r="K119" s="123"/>
      <c r="L119" s="123"/>
      <c r="M119" s="124"/>
      <c r="N119" s="124"/>
      <c r="O119" s="124"/>
      <c r="P119" s="124"/>
      <c r="Q119" s="124"/>
      <c r="R119" s="124"/>
      <c r="S119" s="123"/>
      <c r="T119" s="123"/>
      <c r="U119" s="123"/>
      <c r="V119" s="123"/>
      <c r="W119" s="123"/>
      <c r="X119" s="123"/>
      <c r="Y119" s="123"/>
      <c r="Z119" s="123"/>
      <c r="AA119" s="123"/>
      <c r="AB119" s="123"/>
      <c r="AC119" s="123"/>
    </row>
    <row r="120" spans="1:29" ht="14.25" customHeight="1" x14ac:dyDescent="0.2">
      <c r="A120" s="123"/>
      <c r="B120" s="123"/>
      <c r="C120" s="138"/>
      <c r="D120" s="124"/>
      <c r="E120" s="124"/>
      <c r="F120" s="133"/>
      <c r="G120" s="123"/>
      <c r="H120" s="123"/>
      <c r="I120" s="123"/>
      <c r="J120" s="123"/>
      <c r="K120" s="123"/>
      <c r="L120" s="123"/>
      <c r="M120" s="124"/>
      <c r="N120" s="124"/>
      <c r="O120" s="124"/>
      <c r="P120" s="124"/>
      <c r="Q120" s="124"/>
      <c r="R120" s="124"/>
      <c r="S120" s="123"/>
      <c r="T120" s="123"/>
      <c r="U120" s="123"/>
      <c r="V120" s="123"/>
      <c r="W120" s="123"/>
      <c r="X120" s="123"/>
      <c r="Y120" s="123"/>
      <c r="Z120" s="123"/>
      <c r="AA120" s="123"/>
      <c r="AB120" s="123"/>
      <c r="AC120" s="123"/>
    </row>
    <row r="121" spans="1:29" ht="14.25" customHeight="1" x14ac:dyDescent="0.2">
      <c r="A121" s="123"/>
      <c r="B121" s="123"/>
      <c r="C121" s="138"/>
      <c r="D121" s="124"/>
      <c r="E121" s="124"/>
      <c r="F121" s="133"/>
      <c r="G121" s="123"/>
      <c r="H121" s="123"/>
      <c r="I121" s="123"/>
      <c r="J121" s="123"/>
      <c r="K121" s="123"/>
      <c r="L121" s="123"/>
      <c r="M121" s="124"/>
      <c r="N121" s="124"/>
      <c r="O121" s="124"/>
      <c r="P121" s="124"/>
      <c r="Q121" s="124"/>
      <c r="R121" s="124"/>
      <c r="S121" s="123"/>
      <c r="T121" s="123"/>
      <c r="U121" s="123"/>
      <c r="V121" s="123"/>
      <c r="W121" s="123"/>
      <c r="X121" s="123"/>
      <c r="Y121" s="123"/>
      <c r="Z121" s="123"/>
      <c r="AA121" s="123"/>
      <c r="AB121" s="123"/>
      <c r="AC121" s="123"/>
    </row>
    <row r="122" spans="1:29" ht="14.25" customHeight="1" x14ac:dyDescent="0.2">
      <c r="A122" s="123"/>
      <c r="B122" s="123"/>
      <c r="C122" s="138"/>
      <c r="D122" s="124"/>
      <c r="E122" s="124"/>
      <c r="F122" s="133"/>
      <c r="G122" s="123"/>
      <c r="H122" s="123"/>
      <c r="I122" s="123"/>
      <c r="J122" s="123"/>
      <c r="K122" s="123"/>
      <c r="L122" s="123"/>
      <c r="M122" s="124"/>
      <c r="N122" s="124"/>
      <c r="O122" s="124"/>
      <c r="P122" s="124"/>
      <c r="Q122" s="124"/>
      <c r="R122" s="124"/>
      <c r="S122" s="123"/>
      <c r="T122" s="123"/>
      <c r="U122" s="123"/>
      <c r="V122" s="123"/>
      <c r="W122" s="123"/>
      <c r="X122" s="123"/>
      <c r="Y122" s="123"/>
      <c r="Z122" s="123"/>
      <c r="AA122" s="123"/>
      <c r="AB122" s="123"/>
      <c r="AC122" s="123"/>
    </row>
    <row r="123" spans="1:29" ht="14.25" customHeight="1" x14ac:dyDescent="0.2">
      <c r="A123" s="123"/>
      <c r="B123" s="123"/>
      <c r="C123" s="138"/>
      <c r="D123" s="124"/>
      <c r="E123" s="124"/>
      <c r="F123" s="133"/>
      <c r="G123" s="123"/>
      <c r="H123" s="123"/>
      <c r="I123" s="123"/>
      <c r="J123" s="123"/>
      <c r="K123" s="123"/>
      <c r="L123" s="123"/>
      <c r="M123" s="124"/>
      <c r="N123" s="124"/>
      <c r="O123" s="124"/>
      <c r="P123" s="124"/>
      <c r="Q123" s="124"/>
      <c r="R123" s="124"/>
      <c r="S123" s="123"/>
      <c r="T123" s="123"/>
      <c r="U123" s="123"/>
      <c r="V123" s="123"/>
      <c r="W123" s="123"/>
      <c r="X123" s="123"/>
      <c r="Y123" s="123"/>
      <c r="Z123" s="123"/>
      <c r="AA123" s="123"/>
      <c r="AB123" s="123"/>
      <c r="AC123" s="123"/>
    </row>
    <row r="124" spans="1:29" ht="14.25" customHeight="1" x14ac:dyDescent="0.2">
      <c r="A124" s="123"/>
      <c r="B124" s="123"/>
      <c r="C124" s="138"/>
      <c r="D124" s="124"/>
      <c r="E124" s="124"/>
      <c r="F124" s="133"/>
      <c r="G124" s="123"/>
      <c r="H124" s="123"/>
      <c r="I124" s="123"/>
      <c r="J124" s="123"/>
      <c r="K124" s="123"/>
      <c r="L124" s="123"/>
      <c r="M124" s="124"/>
      <c r="N124" s="124"/>
      <c r="O124" s="124"/>
      <c r="P124" s="124"/>
      <c r="Q124" s="124"/>
      <c r="R124" s="124"/>
      <c r="S124" s="123"/>
      <c r="T124" s="123"/>
      <c r="U124" s="123"/>
      <c r="V124" s="123"/>
      <c r="W124" s="123"/>
      <c r="X124" s="123"/>
      <c r="Y124" s="123"/>
      <c r="Z124" s="123"/>
      <c r="AA124" s="123"/>
      <c r="AB124" s="123"/>
      <c r="AC124" s="123"/>
    </row>
    <row r="125" spans="1:29" ht="14.25" customHeight="1" x14ac:dyDescent="0.2">
      <c r="A125" s="123"/>
      <c r="B125" s="123"/>
      <c r="C125" s="138"/>
      <c r="D125" s="124"/>
      <c r="E125" s="124"/>
      <c r="F125" s="133"/>
      <c r="G125" s="123"/>
      <c r="H125" s="123"/>
      <c r="I125" s="123"/>
      <c r="J125" s="123"/>
      <c r="K125" s="123"/>
      <c r="L125" s="123"/>
      <c r="M125" s="124"/>
      <c r="N125" s="124"/>
      <c r="O125" s="124"/>
      <c r="P125" s="124"/>
      <c r="Q125" s="124"/>
      <c r="R125" s="124"/>
      <c r="S125" s="123"/>
      <c r="T125" s="123"/>
      <c r="U125" s="123"/>
      <c r="V125" s="123"/>
      <c r="W125" s="123"/>
      <c r="X125" s="123"/>
      <c r="Y125" s="123"/>
      <c r="Z125" s="123"/>
      <c r="AA125" s="123"/>
      <c r="AB125" s="123"/>
      <c r="AC125" s="123"/>
    </row>
    <row r="126" spans="1:29" ht="14.25" customHeight="1" x14ac:dyDescent="0.2">
      <c r="A126" s="123"/>
      <c r="B126" s="123"/>
      <c r="C126" s="138"/>
      <c r="D126" s="124"/>
      <c r="E126" s="124"/>
      <c r="F126" s="133"/>
      <c r="G126" s="123"/>
      <c r="H126" s="123"/>
      <c r="I126" s="123"/>
      <c r="J126" s="123"/>
      <c r="K126" s="123"/>
      <c r="L126" s="123"/>
      <c r="M126" s="124"/>
      <c r="N126" s="124"/>
      <c r="O126" s="124"/>
      <c r="P126" s="124"/>
      <c r="Q126" s="124"/>
      <c r="R126" s="124"/>
      <c r="S126" s="123"/>
      <c r="T126" s="123"/>
      <c r="U126" s="123"/>
      <c r="V126" s="123"/>
      <c r="W126" s="123"/>
      <c r="X126" s="123"/>
      <c r="Y126" s="123"/>
      <c r="Z126" s="123"/>
      <c r="AA126" s="123"/>
      <c r="AB126" s="123"/>
      <c r="AC126" s="123"/>
    </row>
    <row r="127" spans="1:29" ht="14.25" customHeight="1" x14ac:dyDescent="0.2">
      <c r="A127" s="123"/>
      <c r="B127" s="123"/>
      <c r="C127" s="138"/>
      <c r="D127" s="124"/>
      <c r="E127" s="124"/>
      <c r="F127" s="133"/>
      <c r="G127" s="123"/>
      <c r="H127" s="123"/>
      <c r="I127" s="123"/>
      <c r="J127" s="123"/>
      <c r="K127" s="123"/>
      <c r="L127" s="123"/>
      <c r="M127" s="124"/>
      <c r="N127" s="124"/>
      <c r="O127" s="124"/>
      <c r="P127" s="124"/>
      <c r="Q127" s="124"/>
      <c r="R127" s="124"/>
      <c r="S127" s="123"/>
      <c r="T127" s="123"/>
      <c r="U127" s="123"/>
      <c r="V127" s="123"/>
      <c r="W127" s="123"/>
      <c r="X127" s="123"/>
      <c r="Y127" s="123"/>
      <c r="Z127" s="123"/>
      <c r="AA127" s="123"/>
      <c r="AB127" s="123"/>
      <c r="AC127" s="123"/>
    </row>
    <row r="128" spans="1:29" ht="14.25" customHeight="1" x14ac:dyDescent="0.2">
      <c r="A128" s="123"/>
      <c r="B128" s="123"/>
      <c r="C128" s="138"/>
      <c r="D128" s="124"/>
      <c r="E128" s="124"/>
      <c r="F128" s="133"/>
      <c r="G128" s="123"/>
      <c r="H128" s="123"/>
      <c r="I128" s="123"/>
      <c r="J128" s="123"/>
      <c r="K128" s="123"/>
      <c r="L128" s="123"/>
      <c r="M128" s="124"/>
      <c r="N128" s="124"/>
      <c r="O128" s="124"/>
      <c r="P128" s="124"/>
      <c r="Q128" s="124"/>
      <c r="R128" s="124"/>
      <c r="S128" s="123"/>
      <c r="T128" s="123"/>
      <c r="U128" s="123"/>
      <c r="V128" s="123"/>
      <c r="W128" s="123"/>
      <c r="X128" s="123"/>
      <c r="Y128" s="123"/>
      <c r="Z128" s="123"/>
      <c r="AA128" s="123"/>
      <c r="AB128" s="123"/>
      <c r="AC128" s="123"/>
    </row>
    <row r="129" spans="1:29" ht="14.25" customHeight="1" x14ac:dyDescent="0.2">
      <c r="A129" s="123"/>
      <c r="B129" s="123"/>
      <c r="C129" s="138"/>
      <c r="D129" s="124"/>
      <c r="E129" s="124"/>
      <c r="F129" s="133"/>
      <c r="G129" s="123"/>
      <c r="H129" s="123"/>
      <c r="I129" s="123"/>
      <c r="J129" s="123"/>
      <c r="K129" s="123"/>
      <c r="L129" s="123"/>
      <c r="M129" s="124"/>
      <c r="N129" s="124"/>
      <c r="O129" s="124"/>
      <c r="P129" s="124"/>
      <c r="Q129" s="124"/>
      <c r="R129" s="124"/>
      <c r="S129" s="123"/>
      <c r="T129" s="123"/>
      <c r="U129" s="123"/>
      <c r="V129" s="123"/>
      <c r="W129" s="123"/>
      <c r="X129" s="123"/>
      <c r="Y129" s="123"/>
      <c r="Z129" s="123"/>
      <c r="AA129" s="123"/>
      <c r="AB129" s="123"/>
      <c r="AC129" s="123"/>
    </row>
    <row r="130" spans="1:29" ht="14.25" customHeight="1" x14ac:dyDescent="0.2">
      <c r="A130" s="123"/>
      <c r="B130" s="123"/>
      <c r="C130" s="138"/>
      <c r="D130" s="124"/>
      <c r="E130" s="124"/>
      <c r="F130" s="133"/>
      <c r="G130" s="123"/>
      <c r="H130" s="123"/>
      <c r="I130" s="123"/>
      <c r="J130" s="123"/>
      <c r="K130" s="123"/>
      <c r="L130" s="123"/>
      <c r="M130" s="124"/>
      <c r="N130" s="124"/>
      <c r="O130" s="124"/>
      <c r="P130" s="124"/>
      <c r="Q130" s="124"/>
      <c r="R130" s="124"/>
      <c r="S130" s="123"/>
      <c r="T130" s="123"/>
      <c r="U130" s="123"/>
      <c r="V130" s="123"/>
      <c r="W130" s="123"/>
      <c r="X130" s="123"/>
      <c r="Y130" s="123"/>
      <c r="Z130" s="123"/>
      <c r="AA130" s="123"/>
      <c r="AB130" s="123"/>
      <c r="AC130" s="123"/>
    </row>
    <row r="131" spans="1:29" ht="14.25" customHeight="1" x14ac:dyDescent="0.2">
      <c r="A131" s="123"/>
      <c r="B131" s="123"/>
      <c r="C131" s="138"/>
      <c r="D131" s="124"/>
      <c r="E131" s="124"/>
      <c r="F131" s="133"/>
      <c r="G131" s="123"/>
      <c r="H131" s="123"/>
      <c r="I131" s="123"/>
      <c r="J131" s="123"/>
      <c r="K131" s="123"/>
      <c r="L131" s="123"/>
      <c r="M131" s="124"/>
      <c r="N131" s="124"/>
      <c r="O131" s="124"/>
      <c r="P131" s="124"/>
      <c r="Q131" s="124"/>
      <c r="R131" s="124"/>
      <c r="S131" s="123"/>
      <c r="T131" s="123"/>
      <c r="U131" s="123"/>
      <c r="V131" s="123"/>
      <c r="W131" s="123"/>
      <c r="X131" s="123"/>
      <c r="Y131" s="123"/>
      <c r="Z131" s="123"/>
      <c r="AA131" s="123"/>
      <c r="AB131" s="123"/>
      <c r="AC131" s="123"/>
    </row>
    <row r="132" spans="1:29" ht="14.25" customHeight="1" x14ac:dyDescent="0.2">
      <c r="A132" s="123"/>
      <c r="B132" s="123"/>
      <c r="C132" s="138"/>
      <c r="D132" s="124"/>
      <c r="E132" s="124"/>
      <c r="F132" s="133"/>
      <c r="G132" s="123"/>
      <c r="H132" s="123"/>
      <c r="I132" s="123"/>
      <c r="J132" s="123"/>
      <c r="K132" s="123"/>
      <c r="L132" s="123"/>
      <c r="M132" s="124"/>
      <c r="N132" s="124"/>
      <c r="O132" s="124"/>
      <c r="P132" s="124"/>
      <c r="Q132" s="124"/>
      <c r="R132" s="124"/>
      <c r="S132" s="123"/>
      <c r="T132" s="123"/>
      <c r="U132" s="123"/>
      <c r="V132" s="123"/>
      <c r="W132" s="123"/>
      <c r="X132" s="123"/>
      <c r="Y132" s="123"/>
      <c r="Z132" s="123"/>
      <c r="AA132" s="123"/>
      <c r="AB132" s="123"/>
      <c r="AC132" s="123"/>
    </row>
    <row r="133" spans="1:29" ht="14.25" customHeight="1" x14ac:dyDescent="0.2">
      <c r="A133" s="123"/>
      <c r="B133" s="123"/>
      <c r="C133" s="138"/>
      <c r="D133" s="124"/>
      <c r="E133" s="124"/>
      <c r="F133" s="133"/>
      <c r="G133" s="123"/>
      <c r="H133" s="123"/>
      <c r="I133" s="123"/>
      <c r="J133" s="123"/>
      <c r="K133" s="123"/>
      <c r="L133" s="123"/>
      <c r="M133" s="124"/>
      <c r="N133" s="124"/>
      <c r="O133" s="124"/>
      <c r="P133" s="124"/>
      <c r="Q133" s="124"/>
      <c r="R133" s="124"/>
      <c r="S133" s="123"/>
      <c r="T133" s="123"/>
      <c r="U133" s="123"/>
      <c r="V133" s="123"/>
      <c r="W133" s="123"/>
      <c r="X133" s="123"/>
      <c r="Y133" s="123"/>
      <c r="Z133" s="123"/>
      <c r="AA133" s="123"/>
      <c r="AB133" s="123"/>
      <c r="AC133" s="123"/>
    </row>
    <row r="134" spans="1:29" ht="14.25" customHeight="1" x14ac:dyDescent="0.2">
      <c r="A134" s="123"/>
      <c r="B134" s="123"/>
      <c r="C134" s="138"/>
      <c r="D134" s="124"/>
      <c r="E134" s="124"/>
      <c r="F134" s="133"/>
      <c r="G134" s="123"/>
      <c r="H134" s="123"/>
      <c r="I134" s="123"/>
      <c r="J134" s="123"/>
      <c r="K134" s="123"/>
      <c r="L134" s="123"/>
      <c r="M134" s="124"/>
      <c r="N134" s="124"/>
      <c r="O134" s="124"/>
      <c r="P134" s="124"/>
      <c r="Q134" s="124"/>
      <c r="R134" s="124"/>
      <c r="S134" s="123"/>
      <c r="T134" s="123"/>
      <c r="U134" s="123"/>
      <c r="V134" s="123"/>
      <c r="W134" s="123"/>
      <c r="X134" s="123"/>
      <c r="Y134" s="123"/>
      <c r="Z134" s="123"/>
      <c r="AA134" s="123"/>
      <c r="AB134" s="123"/>
      <c r="AC134" s="123"/>
    </row>
    <row r="135" spans="1:29" ht="14.25" customHeight="1" x14ac:dyDescent="0.2">
      <c r="A135" s="123"/>
      <c r="B135" s="123"/>
      <c r="C135" s="138"/>
      <c r="D135" s="124"/>
      <c r="E135" s="124"/>
      <c r="F135" s="133"/>
      <c r="G135" s="123"/>
      <c r="H135" s="123"/>
      <c r="I135" s="123"/>
      <c r="J135" s="123"/>
      <c r="K135" s="123"/>
      <c r="L135" s="123"/>
      <c r="M135" s="124"/>
      <c r="N135" s="124"/>
      <c r="O135" s="124"/>
      <c r="P135" s="124"/>
      <c r="Q135" s="124"/>
      <c r="R135" s="124"/>
      <c r="S135" s="123"/>
      <c r="T135" s="123"/>
      <c r="U135" s="123"/>
      <c r="V135" s="123"/>
      <c r="W135" s="123"/>
      <c r="X135" s="123"/>
      <c r="Y135" s="123"/>
      <c r="Z135" s="123"/>
      <c r="AA135" s="123"/>
      <c r="AB135" s="123"/>
      <c r="AC135" s="123"/>
    </row>
    <row r="136" spans="1:29" ht="14.25" customHeight="1" x14ac:dyDescent="0.2">
      <c r="A136" s="123"/>
      <c r="B136" s="123"/>
      <c r="C136" s="138"/>
      <c r="D136" s="124"/>
      <c r="E136" s="124"/>
      <c r="F136" s="133"/>
      <c r="G136" s="123"/>
      <c r="H136" s="123"/>
      <c r="I136" s="123"/>
      <c r="J136" s="123"/>
      <c r="K136" s="123"/>
      <c r="L136" s="123"/>
      <c r="M136" s="124"/>
      <c r="N136" s="124"/>
      <c r="O136" s="124"/>
      <c r="P136" s="124"/>
      <c r="Q136" s="124"/>
      <c r="R136" s="124"/>
      <c r="S136" s="123"/>
      <c r="T136" s="123"/>
      <c r="U136" s="123"/>
      <c r="V136" s="123"/>
      <c r="W136" s="123"/>
      <c r="X136" s="123"/>
      <c r="Y136" s="123"/>
      <c r="Z136" s="123"/>
      <c r="AA136" s="123"/>
      <c r="AB136" s="123"/>
      <c r="AC136" s="123"/>
    </row>
    <row r="137" spans="1:29" ht="14.25" customHeight="1" x14ac:dyDescent="0.2">
      <c r="A137" s="123"/>
      <c r="B137" s="123"/>
      <c r="C137" s="138"/>
      <c r="D137" s="124"/>
      <c r="E137" s="124"/>
      <c r="F137" s="133"/>
      <c r="G137" s="123"/>
      <c r="H137" s="123"/>
      <c r="I137" s="123"/>
      <c r="J137" s="123"/>
      <c r="K137" s="123"/>
      <c r="L137" s="123"/>
      <c r="M137" s="124"/>
      <c r="N137" s="124"/>
      <c r="O137" s="124"/>
      <c r="P137" s="124"/>
      <c r="Q137" s="124"/>
      <c r="R137" s="124"/>
      <c r="S137" s="123"/>
      <c r="T137" s="123"/>
      <c r="U137" s="123"/>
      <c r="V137" s="123"/>
      <c r="W137" s="123"/>
      <c r="X137" s="123"/>
      <c r="Y137" s="123"/>
      <c r="Z137" s="123"/>
      <c r="AA137" s="123"/>
      <c r="AB137" s="123"/>
      <c r="AC137" s="123"/>
    </row>
    <row r="138" spans="1:29" ht="14.25" customHeight="1" x14ac:dyDescent="0.2">
      <c r="A138" s="123"/>
      <c r="B138" s="123"/>
      <c r="C138" s="138"/>
      <c r="D138" s="124"/>
      <c r="E138" s="124"/>
      <c r="F138" s="133"/>
      <c r="G138" s="123"/>
      <c r="H138" s="123"/>
      <c r="I138" s="123"/>
      <c r="J138" s="123"/>
      <c r="K138" s="123"/>
      <c r="L138" s="123"/>
      <c r="M138" s="124"/>
      <c r="N138" s="124"/>
      <c r="O138" s="124"/>
      <c r="P138" s="124"/>
      <c r="Q138" s="124"/>
      <c r="R138" s="124"/>
      <c r="S138" s="123"/>
      <c r="T138" s="123"/>
      <c r="U138" s="123"/>
      <c r="V138" s="123"/>
      <c r="W138" s="123"/>
      <c r="X138" s="123"/>
      <c r="Y138" s="123"/>
      <c r="Z138" s="123"/>
      <c r="AA138" s="123"/>
      <c r="AB138" s="123"/>
      <c r="AC138" s="123"/>
    </row>
    <row r="139" spans="1:29" ht="14.25" customHeight="1" x14ac:dyDescent="0.2">
      <c r="A139" s="123"/>
      <c r="B139" s="123"/>
      <c r="C139" s="138"/>
      <c r="D139" s="124"/>
      <c r="E139" s="124"/>
      <c r="F139" s="133"/>
      <c r="G139" s="123"/>
      <c r="H139" s="123"/>
      <c r="I139" s="123"/>
      <c r="J139" s="123"/>
      <c r="K139" s="123"/>
      <c r="L139" s="123"/>
      <c r="M139" s="124"/>
      <c r="N139" s="124"/>
      <c r="O139" s="124"/>
      <c r="P139" s="124"/>
      <c r="Q139" s="124"/>
      <c r="R139" s="124"/>
      <c r="S139" s="123"/>
      <c r="T139" s="123"/>
      <c r="U139" s="123"/>
      <c r="V139" s="123"/>
      <c r="W139" s="123"/>
      <c r="X139" s="123"/>
      <c r="Y139" s="123"/>
      <c r="Z139" s="123"/>
      <c r="AA139" s="123"/>
      <c r="AB139" s="123"/>
      <c r="AC139" s="123"/>
    </row>
    <row r="140" spans="1:29" ht="14.25" customHeight="1" x14ac:dyDescent="0.2">
      <c r="A140" s="123"/>
      <c r="B140" s="123"/>
      <c r="C140" s="138"/>
      <c r="D140" s="124"/>
      <c r="E140" s="124"/>
      <c r="F140" s="133"/>
      <c r="G140" s="123"/>
      <c r="H140" s="123"/>
      <c r="I140" s="123"/>
      <c r="J140" s="123"/>
      <c r="K140" s="123"/>
      <c r="L140" s="123"/>
      <c r="M140" s="124"/>
      <c r="N140" s="124"/>
      <c r="O140" s="124"/>
      <c r="P140" s="124"/>
      <c r="Q140" s="124"/>
      <c r="R140" s="124"/>
      <c r="S140" s="123"/>
      <c r="T140" s="123"/>
      <c r="U140" s="123"/>
      <c r="V140" s="123"/>
      <c r="W140" s="123"/>
      <c r="X140" s="123"/>
      <c r="Y140" s="123"/>
      <c r="Z140" s="123"/>
      <c r="AA140" s="123"/>
      <c r="AB140" s="123"/>
      <c r="AC140" s="123"/>
    </row>
    <row r="141" spans="1:29" ht="14.25" customHeight="1" x14ac:dyDescent="0.2">
      <c r="A141" s="123"/>
      <c r="B141" s="123"/>
      <c r="C141" s="138"/>
      <c r="D141" s="124"/>
      <c r="E141" s="124"/>
      <c r="F141" s="133"/>
      <c r="G141" s="123"/>
      <c r="H141" s="123"/>
      <c r="I141" s="123"/>
      <c r="J141" s="123"/>
      <c r="K141" s="123"/>
      <c r="L141" s="123"/>
      <c r="M141" s="124"/>
      <c r="N141" s="124"/>
      <c r="O141" s="124"/>
      <c r="P141" s="124"/>
      <c r="Q141" s="124"/>
      <c r="R141" s="124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</row>
    <row r="142" spans="1:29" ht="14.25" customHeight="1" x14ac:dyDescent="0.2">
      <c r="A142" s="123"/>
      <c r="B142" s="123"/>
      <c r="C142" s="138"/>
      <c r="D142" s="124"/>
      <c r="E142" s="124"/>
      <c r="F142" s="133"/>
      <c r="G142" s="123"/>
      <c r="H142" s="123"/>
      <c r="I142" s="123"/>
      <c r="J142" s="123"/>
      <c r="K142" s="123"/>
      <c r="L142" s="123"/>
      <c r="M142" s="124"/>
      <c r="N142" s="124"/>
      <c r="O142" s="124"/>
      <c r="P142" s="124"/>
      <c r="Q142" s="124"/>
      <c r="R142" s="124"/>
      <c r="S142" s="123"/>
      <c r="T142" s="123"/>
      <c r="U142" s="123"/>
      <c r="V142" s="123"/>
      <c r="W142" s="123"/>
      <c r="X142" s="123"/>
      <c r="Y142" s="123"/>
      <c r="Z142" s="123"/>
      <c r="AA142" s="123"/>
      <c r="AB142" s="123"/>
      <c r="AC142" s="123"/>
    </row>
    <row r="143" spans="1:29" ht="14.25" customHeight="1" x14ac:dyDescent="0.2">
      <c r="A143" s="123"/>
      <c r="B143" s="123"/>
      <c r="C143" s="138"/>
      <c r="D143" s="124"/>
      <c r="E143" s="124"/>
      <c r="F143" s="133"/>
      <c r="G143" s="123"/>
      <c r="H143" s="123"/>
      <c r="I143" s="123"/>
      <c r="J143" s="123"/>
      <c r="K143" s="123"/>
      <c r="L143" s="123"/>
      <c r="M143" s="124"/>
      <c r="N143" s="124"/>
      <c r="O143" s="124"/>
      <c r="P143" s="124"/>
      <c r="Q143" s="124"/>
      <c r="R143" s="124"/>
      <c r="S143" s="123"/>
      <c r="T143" s="123"/>
      <c r="U143" s="123"/>
      <c r="V143" s="123"/>
      <c r="W143" s="123"/>
      <c r="X143" s="123"/>
      <c r="Y143" s="123"/>
      <c r="Z143" s="123"/>
      <c r="AA143" s="123"/>
      <c r="AB143" s="123"/>
      <c r="AC143" s="123"/>
    </row>
    <row r="144" spans="1:29" ht="14.25" customHeight="1" x14ac:dyDescent="0.2">
      <c r="A144" s="123"/>
      <c r="B144" s="123"/>
      <c r="C144" s="138"/>
      <c r="D144" s="124"/>
      <c r="E144" s="124"/>
      <c r="F144" s="133"/>
      <c r="G144" s="123"/>
      <c r="H144" s="123"/>
      <c r="I144" s="123"/>
      <c r="J144" s="123"/>
      <c r="K144" s="123"/>
      <c r="L144" s="123"/>
      <c r="M144" s="124"/>
      <c r="N144" s="124"/>
      <c r="O144" s="124"/>
      <c r="P144" s="124"/>
      <c r="Q144" s="124"/>
      <c r="R144" s="124"/>
      <c r="S144" s="123"/>
      <c r="T144" s="123"/>
      <c r="U144" s="123"/>
      <c r="V144" s="123"/>
      <c r="W144" s="123"/>
      <c r="X144" s="123"/>
      <c r="Y144" s="123"/>
      <c r="Z144" s="123"/>
      <c r="AA144" s="123"/>
      <c r="AB144" s="123"/>
      <c r="AC144" s="123"/>
    </row>
    <row r="145" spans="1:29" ht="14.25" customHeight="1" x14ac:dyDescent="0.2">
      <c r="A145" s="123"/>
      <c r="B145" s="123"/>
      <c r="C145" s="138"/>
      <c r="D145" s="124"/>
      <c r="E145" s="124"/>
      <c r="F145" s="133"/>
      <c r="G145" s="123"/>
      <c r="H145" s="123"/>
      <c r="I145" s="123"/>
      <c r="J145" s="123"/>
      <c r="K145" s="123"/>
      <c r="L145" s="123"/>
      <c r="M145" s="124"/>
      <c r="N145" s="124"/>
      <c r="O145" s="124"/>
      <c r="P145" s="124"/>
      <c r="Q145" s="124"/>
      <c r="R145" s="124"/>
      <c r="S145" s="123"/>
      <c r="T145" s="123"/>
      <c r="U145" s="123"/>
      <c r="V145" s="123"/>
      <c r="W145" s="123"/>
      <c r="X145" s="123"/>
      <c r="Y145" s="123"/>
      <c r="Z145" s="123"/>
      <c r="AA145" s="123"/>
      <c r="AB145" s="123"/>
      <c r="AC145" s="123"/>
    </row>
    <row r="146" spans="1:29" ht="14.25" customHeight="1" x14ac:dyDescent="0.2">
      <c r="A146" s="123"/>
      <c r="B146" s="123"/>
      <c r="C146" s="138"/>
      <c r="D146" s="124"/>
      <c r="E146" s="124"/>
      <c r="F146" s="133"/>
      <c r="G146" s="123"/>
      <c r="H146" s="123"/>
      <c r="I146" s="123"/>
      <c r="J146" s="123"/>
      <c r="K146" s="123"/>
      <c r="L146" s="123"/>
      <c r="M146" s="124"/>
      <c r="N146" s="124"/>
      <c r="O146" s="124"/>
      <c r="P146" s="124"/>
      <c r="Q146" s="124"/>
      <c r="R146" s="124"/>
      <c r="S146" s="123"/>
      <c r="T146" s="123"/>
      <c r="U146" s="123"/>
      <c r="V146" s="123"/>
      <c r="W146" s="123"/>
      <c r="X146" s="123"/>
      <c r="Y146" s="123"/>
      <c r="Z146" s="123"/>
      <c r="AA146" s="123"/>
      <c r="AB146" s="123"/>
      <c r="AC146" s="123"/>
    </row>
    <row r="147" spans="1:29" ht="14.25" customHeight="1" x14ac:dyDescent="0.2">
      <c r="A147" s="123"/>
      <c r="B147" s="123"/>
      <c r="C147" s="138"/>
      <c r="D147" s="124"/>
      <c r="E147" s="124"/>
      <c r="F147" s="133"/>
      <c r="G147" s="123"/>
      <c r="H147" s="123"/>
      <c r="I147" s="123"/>
      <c r="J147" s="123"/>
      <c r="K147" s="123"/>
      <c r="L147" s="123"/>
      <c r="M147" s="124"/>
      <c r="N147" s="124"/>
      <c r="O147" s="124"/>
      <c r="P147" s="124"/>
      <c r="Q147" s="124"/>
      <c r="R147" s="124"/>
      <c r="S147" s="123"/>
      <c r="T147" s="123"/>
      <c r="U147" s="123"/>
      <c r="V147" s="123"/>
      <c r="W147" s="123"/>
      <c r="X147" s="123"/>
      <c r="Y147" s="123"/>
      <c r="Z147" s="123"/>
      <c r="AA147" s="123"/>
      <c r="AB147" s="123"/>
      <c r="AC147" s="123"/>
    </row>
    <row r="148" spans="1:29" ht="14.25" customHeight="1" x14ac:dyDescent="0.2">
      <c r="A148" s="123"/>
      <c r="B148" s="123"/>
      <c r="C148" s="138"/>
      <c r="D148" s="124"/>
      <c r="E148" s="124"/>
      <c r="F148" s="133"/>
      <c r="G148" s="123"/>
      <c r="H148" s="123"/>
      <c r="I148" s="123"/>
      <c r="J148" s="123"/>
      <c r="K148" s="123"/>
      <c r="L148" s="123"/>
      <c r="M148" s="124"/>
      <c r="N148" s="124"/>
      <c r="O148" s="124"/>
      <c r="P148" s="124"/>
      <c r="Q148" s="124"/>
      <c r="R148" s="124"/>
      <c r="S148" s="123"/>
      <c r="T148" s="123"/>
      <c r="U148" s="123"/>
      <c r="V148" s="123"/>
      <c r="W148" s="123"/>
      <c r="X148" s="123"/>
      <c r="Y148" s="123"/>
      <c r="Z148" s="123"/>
      <c r="AA148" s="123"/>
      <c r="AB148" s="123"/>
      <c r="AC148" s="123"/>
    </row>
    <row r="149" spans="1:29" ht="14.25" customHeight="1" x14ac:dyDescent="0.2">
      <c r="A149" s="123"/>
      <c r="B149" s="123"/>
      <c r="C149" s="138"/>
      <c r="D149" s="124"/>
      <c r="E149" s="124"/>
      <c r="F149" s="133"/>
      <c r="G149" s="123"/>
      <c r="H149" s="123"/>
      <c r="I149" s="123"/>
      <c r="J149" s="123"/>
      <c r="K149" s="123"/>
      <c r="L149" s="123"/>
      <c r="M149" s="124"/>
      <c r="N149" s="124"/>
      <c r="O149" s="124"/>
      <c r="P149" s="124"/>
      <c r="Q149" s="124"/>
      <c r="R149" s="124"/>
      <c r="S149" s="123"/>
      <c r="T149" s="123"/>
      <c r="U149" s="123"/>
      <c r="V149" s="123"/>
      <c r="W149" s="123"/>
      <c r="X149" s="123"/>
      <c r="Y149" s="123"/>
      <c r="Z149" s="123"/>
      <c r="AA149" s="123"/>
      <c r="AB149" s="123"/>
      <c r="AC149" s="123"/>
    </row>
    <row r="150" spans="1:29" ht="14.25" customHeight="1" x14ac:dyDescent="0.2">
      <c r="A150" s="123"/>
      <c r="B150" s="123"/>
      <c r="C150" s="138"/>
      <c r="D150" s="124"/>
      <c r="E150" s="124"/>
      <c r="F150" s="133"/>
      <c r="G150" s="123"/>
      <c r="H150" s="123"/>
      <c r="I150" s="123"/>
      <c r="J150" s="123"/>
      <c r="K150" s="123"/>
      <c r="L150" s="123"/>
      <c r="M150" s="124"/>
      <c r="N150" s="124"/>
      <c r="O150" s="124"/>
      <c r="P150" s="124"/>
      <c r="Q150" s="124"/>
      <c r="R150" s="124"/>
      <c r="S150" s="123"/>
      <c r="T150" s="123"/>
      <c r="U150" s="123"/>
      <c r="V150" s="123"/>
      <c r="W150" s="123"/>
      <c r="X150" s="123"/>
      <c r="Y150" s="123"/>
      <c r="Z150" s="123"/>
      <c r="AA150" s="123"/>
      <c r="AB150" s="123"/>
      <c r="AC150" s="123"/>
    </row>
    <row r="151" spans="1:29" ht="14.25" customHeight="1" x14ac:dyDescent="0.2">
      <c r="A151" s="123"/>
      <c r="B151" s="123"/>
      <c r="C151" s="138"/>
      <c r="D151" s="124"/>
      <c r="E151" s="124"/>
      <c r="F151" s="133"/>
      <c r="G151" s="123"/>
      <c r="H151" s="123"/>
      <c r="I151" s="123"/>
      <c r="J151" s="123"/>
      <c r="K151" s="123"/>
      <c r="L151" s="123"/>
      <c r="M151" s="124"/>
      <c r="N151" s="124"/>
      <c r="O151" s="124"/>
      <c r="P151" s="124"/>
      <c r="Q151" s="124"/>
      <c r="R151" s="124"/>
      <c r="S151" s="123"/>
      <c r="T151" s="123"/>
      <c r="U151" s="123"/>
      <c r="V151" s="123"/>
      <c r="W151" s="123"/>
      <c r="X151" s="123"/>
      <c r="Y151" s="123"/>
      <c r="Z151" s="123"/>
      <c r="AA151" s="123"/>
      <c r="AB151" s="123"/>
      <c r="AC151" s="123"/>
    </row>
    <row r="152" spans="1:29" ht="14.25" customHeight="1" x14ac:dyDescent="0.2">
      <c r="A152" s="123"/>
      <c r="B152" s="123"/>
      <c r="C152" s="138"/>
      <c r="D152" s="124"/>
      <c r="E152" s="124"/>
      <c r="F152" s="133"/>
      <c r="G152" s="123"/>
      <c r="H152" s="123"/>
      <c r="I152" s="123"/>
      <c r="J152" s="123"/>
      <c r="K152" s="123"/>
      <c r="L152" s="123"/>
      <c r="M152" s="124"/>
      <c r="N152" s="124"/>
      <c r="O152" s="124"/>
      <c r="P152" s="124"/>
      <c r="Q152" s="124"/>
      <c r="R152" s="124"/>
      <c r="S152" s="123"/>
      <c r="T152" s="123"/>
      <c r="U152" s="123"/>
      <c r="V152" s="123"/>
      <c r="W152" s="123"/>
      <c r="X152" s="123"/>
      <c r="Y152" s="123"/>
      <c r="Z152" s="123"/>
      <c r="AA152" s="123"/>
      <c r="AB152" s="123"/>
      <c r="AC152" s="123"/>
    </row>
    <row r="153" spans="1:29" ht="14.25" customHeight="1" x14ac:dyDescent="0.2">
      <c r="A153" s="123"/>
      <c r="B153" s="123"/>
      <c r="C153" s="138"/>
      <c r="D153" s="124"/>
      <c r="E153" s="124"/>
      <c r="F153" s="133"/>
      <c r="G153" s="123"/>
      <c r="H153" s="123"/>
      <c r="I153" s="123"/>
      <c r="J153" s="123"/>
      <c r="K153" s="123"/>
      <c r="L153" s="123"/>
      <c r="M153" s="124"/>
      <c r="N153" s="124"/>
      <c r="O153" s="124"/>
      <c r="P153" s="124"/>
      <c r="Q153" s="124"/>
      <c r="R153" s="124"/>
      <c r="S153" s="123"/>
      <c r="T153" s="123"/>
      <c r="U153" s="123"/>
      <c r="V153" s="123"/>
      <c r="W153" s="123"/>
      <c r="X153" s="123"/>
      <c r="Y153" s="123"/>
      <c r="Z153" s="123"/>
      <c r="AA153" s="123"/>
      <c r="AB153" s="123"/>
      <c r="AC153" s="123"/>
    </row>
    <row r="154" spans="1:29" ht="14.25" customHeight="1" x14ac:dyDescent="0.2">
      <c r="A154" s="123"/>
      <c r="B154" s="123"/>
      <c r="C154" s="138"/>
      <c r="D154" s="124"/>
      <c r="E154" s="124"/>
      <c r="F154" s="133"/>
      <c r="G154" s="123"/>
      <c r="H154" s="123"/>
      <c r="I154" s="123"/>
      <c r="J154" s="123"/>
      <c r="K154" s="123"/>
      <c r="L154" s="123"/>
      <c r="M154" s="124"/>
      <c r="N154" s="124"/>
      <c r="O154" s="124"/>
      <c r="P154" s="124"/>
      <c r="Q154" s="124"/>
      <c r="R154" s="124"/>
      <c r="S154" s="123"/>
      <c r="T154" s="123"/>
      <c r="U154" s="123"/>
      <c r="V154" s="123"/>
      <c r="W154" s="123"/>
      <c r="X154" s="123"/>
      <c r="Y154" s="123"/>
      <c r="Z154" s="123"/>
      <c r="AA154" s="123"/>
      <c r="AB154" s="123"/>
      <c r="AC154" s="123"/>
    </row>
    <row r="155" spans="1:29" ht="14.25" customHeight="1" x14ac:dyDescent="0.2">
      <c r="A155" s="123"/>
      <c r="B155" s="123"/>
      <c r="C155" s="138"/>
      <c r="D155" s="124"/>
      <c r="E155" s="124"/>
      <c r="F155" s="133"/>
      <c r="G155" s="123"/>
      <c r="H155" s="123"/>
      <c r="I155" s="123"/>
      <c r="J155" s="123"/>
      <c r="K155" s="123"/>
      <c r="L155" s="123"/>
      <c r="M155" s="124"/>
      <c r="N155" s="124"/>
      <c r="O155" s="124"/>
      <c r="P155" s="124"/>
      <c r="Q155" s="124"/>
      <c r="R155" s="124"/>
      <c r="S155" s="123"/>
      <c r="T155" s="123"/>
      <c r="U155" s="123"/>
      <c r="V155" s="123"/>
      <c r="W155" s="123"/>
      <c r="X155" s="123"/>
      <c r="Y155" s="123"/>
      <c r="Z155" s="123"/>
      <c r="AA155" s="123"/>
      <c r="AB155" s="123"/>
      <c r="AC155" s="123"/>
    </row>
    <row r="156" spans="1:29" ht="14.25" customHeight="1" x14ac:dyDescent="0.2">
      <c r="A156" s="123"/>
      <c r="B156" s="123"/>
      <c r="C156" s="138"/>
      <c r="D156" s="124"/>
      <c r="E156" s="124"/>
      <c r="F156" s="133"/>
      <c r="G156" s="123"/>
      <c r="H156" s="123"/>
      <c r="I156" s="123"/>
      <c r="J156" s="123"/>
      <c r="K156" s="123"/>
      <c r="L156" s="123"/>
      <c r="M156" s="124"/>
      <c r="N156" s="124"/>
      <c r="O156" s="124"/>
      <c r="P156" s="124"/>
      <c r="Q156" s="124"/>
      <c r="R156" s="124"/>
      <c r="S156" s="123"/>
      <c r="T156" s="123"/>
      <c r="U156" s="123"/>
      <c r="V156" s="123"/>
      <c r="W156" s="123"/>
      <c r="X156" s="123"/>
      <c r="Y156" s="123"/>
      <c r="Z156" s="123"/>
      <c r="AA156" s="123"/>
      <c r="AB156" s="123"/>
      <c r="AC156" s="123"/>
    </row>
    <row r="157" spans="1:29" ht="14.25" customHeight="1" x14ac:dyDescent="0.2">
      <c r="A157" s="123"/>
      <c r="B157" s="123"/>
      <c r="C157" s="138"/>
      <c r="D157" s="124"/>
      <c r="E157" s="124"/>
      <c r="F157" s="133"/>
      <c r="G157" s="123"/>
      <c r="H157" s="123"/>
      <c r="I157" s="123"/>
      <c r="J157" s="123"/>
      <c r="K157" s="123"/>
      <c r="L157" s="123"/>
      <c r="M157" s="124"/>
      <c r="N157" s="124"/>
      <c r="O157" s="124"/>
      <c r="P157" s="124"/>
      <c r="Q157" s="124"/>
      <c r="R157" s="124"/>
      <c r="S157" s="123"/>
      <c r="T157" s="123"/>
      <c r="U157" s="123"/>
      <c r="V157" s="123"/>
      <c r="W157" s="123"/>
      <c r="X157" s="123"/>
      <c r="Y157" s="123"/>
      <c r="Z157" s="123"/>
      <c r="AA157" s="123"/>
      <c r="AB157" s="123"/>
      <c r="AC157" s="123"/>
    </row>
    <row r="158" spans="1:29" ht="14.25" customHeight="1" x14ac:dyDescent="0.2">
      <c r="A158" s="123"/>
      <c r="B158" s="123"/>
      <c r="C158" s="138"/>
      <c r="D158" s="124"/>
      <c r="E158" s="124"/>
      <c r="F158" s="133"/>
      <c r="G158" s="123"/>
      <c r="H158" s="123"/>
      <c r="I158" s="123"/>
      <c r="J158" s="123"/>
      <c r="K158" s="123"/>
      <c r="L158" s="123"/>
      <c r="M158" s="124"/>
      <c r="N158" s="124"/>
      <c r="O158" s="124"/>
      <c r="P158" s="124"/>
      <c r="Q158" s="124"/>
      <c r="R158" s="124"/>
      <c r="S158" s="123"/>
      <c r="T158" s="123"/>
      <c r="U158" s="123"/>
      <c r="V158" s="123"/>
      <c r="W158" s="123"/>
      <c r="X158" s="123"/>
      <c r="Y158" s="123"/>
      <c r="Z158" s="123"/>
      <c r="AA158" s="123"/>
      <c r="AB158" s="123"/>
      <c r="AC158" s="123"/>
    </row>
    <row r="159" spans="1:29" ht="14.25" customHeight="1" x14ac:dyDescent="0.2">
      <c r="A159" s="123"/>
      <c r="B159" s="123"/>
      <c r="C159" s="138"/>
      <c r="D159" s="124"/>
      <c r="E159" s="124"/>
      <c r="F159" s="133"/>
      <c r="G159" s="123"/>
      <c r="H159" s="123"/>
      <c r="I159" s="123"/>
      <c r="J159" s="123"/>
      <c r="K159" s="123"/>
      <c r="L159" s="123"/>
      <c r="M159" s="124"/>
      <c r="N159" s="124"/>
      <c r="O159" s="124"/>
      <c r="P159" s="124"/>
      <c r="Q159" s="124"/>
      <c r="R159" s="124"/>
      <c r="S159" s="123"/>
      <c r="T159" s="123"/>
      <c r="U159" s="123"/>
      <c r="V159" s="123"/>
      <c r="W159" s="123"/>
      <c r="X159" s="123"/>
      <c r="Y159" s="123"/>
      <c r="Z159" s="123"/>
      <c r="AA159" s="123"/>
      <c r="AB159" s="123"/>
      <c r="AC159" s="123"/>
    </row>
    <row r="160" spans="1:29" ht="14.25" customHeight="1" x14ac:dyDescent="0.2">
      <c r="A160" s="123"/>
      <c r="B160" s="123"/>
      <c r="C160" s="138"/>
      <c r="D160" s="124"/>
      <c r="E160" s="124"/>
      <c r="F160" s="133"/>
      <c r="G160" s="123"/>
      <c r="H160" s="123"/>
      <c r="I160" s="123"/>
      <c r="J160" s="123"/>
      <c r="K160" s="123"/>
      <c r="L160" s="123"/>
      <c r="M160" s="124"/>
      <c r="N160" s="124"/>
      <c r="O160" s="124"/>
      <c r="P160" s="124"/>
      <c r="Q160" s="124"/>
      <c r="R160" s="124"/>
      <c r="S160" s="123"/>
      <c r="T160" s="123"/>
      <c r="U160" s="123"/>
      <c r="V160" s="123"/>
      <c r="W160" s="123"/>
      <c r="X160" s="123"/>
      <c r="Y160" s="123"/>
      <c r="Z160" s="123"/>
      <c r="AA160" s="123"/>
      <c r="AB160" s="123"/>
      <c r="AC160" s="123"/>
    </row>
    <row r="161" spans="1:29" ht="14.25" customHeight="1" x14ac:dyDescent="0.2">
      <c r="A161" s="123"/>
      <c r="B161" s="123"/>
      <c r="C161" s="138"/>
      <c r="D161" s="124"/>
      <c r="E161" s="124"/>
      <c r="F161" s="133"/>
      <c r="G161" s="123"/>
      <c r="H161" s="123"/>
      <c r="I161" s="123"/>
      <c r="J161" s="123"/>
      <c r="K161" s="123"/>
      <c r="L161" s="123"/>
      <c r="M161" s="124"/>
      <c r="N161" s="124"/>
      <c r="O161" s="124"/>
      <c r="P161" s="124"/>
      <c r="Q161" s="124"/>
      <c r="R161" s="124"/>
      <c r="S161" s="123"/>
      <c r="T161" s="123"/>
      <c r="U161" s="123"/>
      <c r="V161" s="123"/>
      <c r="W161" s="123"/>
      <c r="X161" s="123"/>
      <c r="Y161" s="123"/>
      <c r="Z161" s="123"/>
      <c r="AA161" s="123"/>
      <c r="AB161" s="123"/>
      <c r="AC161" s="123"/>
    </row>
    <row r="162" spans="1:29" ht="14.25" customHeight="1" x14ac:dyDescent="0.2">
      <c r="A162" s="123"/>
      <c r="B162" s="123"/>
      <c r="C162" s="138"/>
      <c r="D162" s="124"/>
      <c r="E162" s="124"/>
      <c r="F162" s="133"/>
      <c r="G162" s="123"/>
      <c r="H162" s="123"/>
      <c r="I162" s="123"/>
      <c r="J162" s="123"/>
      <c r="K162" s="123"/>
      <c r="L162" s="123"/>
      <c r="M162" s="124"/>
      <c r="N162" s="124"/>
      <c r="O162" s="124"/>
      <c r="P162" s="124"/>
      <c r="Q162" s="124"/>
      <c r="R162" s="124"/>
      <c r="S162" s="123"/>
      <c r="T162" s="123"/>
      <c r="U162" s="123"/>
      <c r="V162" s="123"/>
      <c r="W162" s="123"/>
      <c r="X162" s="123"/>
      <c r="Y162" s="123"/>
      <c r="Z162" s="123"/>
      <c r="AA162" s="123"/>
      <c r="AB162" s="123"/>
      <c r="AC162" s="123"/>
    </row>
    <row r="163" spans="1:29" ht="14.25" customHeight="1" x14ac:dyDescent="0.2">
      <c r="A163" s="123"/>
      <c r="B163" s="123"/>
      <c r="C163" s="138"/>
      <c r="D163" s="124"/>
      <c r="E163" s="124"/>
      <c r="F163" s="133"/>
      <c r="G163" s="123"/>
      <c r="H163" s="123"/>
      <c r="I163" s="123"/>
      <c r="J163" s="123"/>
      <c r="K163" s="123"/>
      <c r="L163" s="123"/>
      <c r="M163" s="124"/>
      <c r="N163" s="124"/>
      <c r="O163" s="124"/>
      <c r="P163" s="124"/>
      <c r="Q163" s="124"/>
      <c r="R163" s="124"/>
      <c r="S163" s="123"/>
      <c r="T163" s="123"/>
      <c r="U163" s="123"/>
      <c r="V163" s="123"/>
      <c r="W163" s="123"/>
      <c r="X163" s="123"/>
      <c r="Y163" s="123"/>
      <c r="Z163" s="123"/>
      <c r="AA163" s="123"/>
      <c r="AB163" s="123"/>
      <c r="AC163" s="123"/>
    </row>
    <row r="164" spans="1:29" ht="14.25" customHeight="1" x14ac:dyDescent="0.2">
      <c r="A164" s="123"/>
      <c r="B164" s="123"/>
      <c r="C164" s="138"/>
      <c r="D164" s="124"/>
      <c r="E164" s="124"/>
      <c r="F164" s="133"/>
      <c r="G164" s="123"/>
      <c r="H164" s="123"/>
      <c r="I164" s="123"/>
      <c r="J164" s="123"/>
      <c r="K164" s="123"/>
      <c r="L164" s="123"/>
      <c r="M164" s="124"/>
      <c r="N164" s="124"/>
      <c r="O164" s="124"/>
      <c r="P164" s="124"/>
      <c r="Q164" s="124"/>
      <c r="R164" s="124"/>
      <c r="S164" s="123"/>
      <c r="T164" s="123"/>
      <c r="U164" s="123"/>
      <c r="V164" s="123"/>
      <c r="W164" s="123"/>
      <c r="X164" s="123"/>
      <c r="Y164" s="123"/>
      <c r="Z164" s="123"/>
      <c r="AA164" s="123"/>
      <c r="AB164" s="123"/>
      <c r="AC164" s="123"/>
    </row>
    <row r="165" spans="1:29" ht="14.25" customHeight="1" x14ac:dyDescent="0.2">
      <c r="A165" s="123"/>
      <c r="B165" s="123"/>
      <c r="C165" s="138"/>
      <c r="D165" s="124"/>
      <c r="E165" s="124"/>
      <c r="F165" s="133"/>
      <c r="G165" s="123"/>
      <c r="H165" s="123"/>
      <c r="I165" s="123"/>
      <c r="J165" s="123"/>
      <c r="K165" s="123"/>
      <c r="L165" s="123"/>
      <c r="M165" s="124"/>
      <c r="N165" s="124"/>
      <c r="O165" s="124"/>
      <c r="P165" s="124"/>
      <c r="Q165" s="124"/>
      <c r="R165" s="124"/>
      <c r="S165" s="123"/>
      <c r="T165" s="123"/>
      <c r="U165" s="123"/>
      <c r="V165" s="123"/>
      <c r="W165" s="123"/>
      <c r="X165" s="123"/>
      <c r="Y165" s="123"/>
      <c r="Z165" s="123"/>
      <c r="AA165" s="123"/>
      <c r="AB165" s="123"/>
      <c r="AC165" s="123"/>
    </row>
    <row r="166" spans="1:29" ht="14.25" customHeight="1" x14ac:dyDescent="0.2">
      <c r="A166" s="123"/>
      <c r="B166" s="123"/>
      <c r="C166" s="138"/>
      <c r="D166" s="124"/>
      <c r="E166" s="124"/>
      <c r="F166" s="133"/>
      <c r="G166" s="123"/>
      <c r="H166" s="123"/>
      <c r="I166" s="123"/>
      <c r="J166" s="123"/>
      <c r="K166" s="123"/>
      <c r="L166" s="123"/>
      <c r="M166" s="124"/>
      <c r="N166" s="124"/>
      <c r="O166" s="124"/>
      <c r="P166" s="124"/>
      <c r="Q166" s="124"/>
      <c r="R166" s="124"/>
      <c r="S166" s="123"/>
      <c r="T166" s="123"/>
      <c r="U166" s="123"/>
      <c r="V166" s="123"/>
      <c r="W166" s="123"/>
      <c r="X166" s="123"/>
      <c r="Y166" s="123"/>
      <c r="Z166" s="123"/>
      <c r="AA166" s="123"/>
      <c r="AB166" s="123"/>
      <c r="AC166" s="123"/>
    </row>
    <row r="167" spans="1:29" ht="14.25" customHeight="1" x14ac:dyDescent="0.2">
      <c r="A167" s="123"/>
      <c r="B167" s="123"/>
      <c r="C167" s="138"/>
      <c r="D167" s="124"/>
      <c r="E167" s="124"/>
      <c r="F167" s="133"/>
      <c r="G167" s="123"/>
      <c r="H167" s="123"/>
      <c r="I167" s="123"/>
      <c r="J167" s="123"/>
      <c r="K167" s="123"/>
      <c r="L167" s="123"/>
      <c r="M167" s="124"/>
      <c r="N167" s="124"/>
      <c r="O167" s="124"/>
      <c r="P167" s="124"/>
      <c r="Q167" s="124"/>
      <c r="R167" s="124"/>
      <c r="S167" s="123"/>
      <c r="T167" s="123"/>
      <c r="U167" s="123"/>
      <c r="V167" s="123"/>
      <c r="W167" s="123"/>
      <c r="X167" s="123"/>
      <c r="Y167" s="123"/>
      <c r="Z167" s="123"/>
      <c r="AA167" s="123"/>
      <c r="AB167" s="123"/>
      <c r="AC167" s="123"/>
    </row>
    <row r="168" spans="1:29" ht="14.25" customHeight="1" x14ac:dyDescent="0.2">
      <c r="A168" s="123"/>
      <c r="B168" s="123"/>
      <c r="C168" s="138"/>
      <c r="D168" s="124"/>
      <c r="E168" s="124"/>
      <c r="F168" s="133"/>
      <c r="G168" s="123"/>
      <c r="H168" s="123"/>
      <c r="I168" s="123"/>
      <c r="J168" s="123"/>
      <c r="K168" s="123"/>
      <c r="L168" s="123"/>
      <c r="M168" s="124"/>
      <c r="N168" s="124"/>
      <c r="O168" s="124"/>
      <c r="P168" s="124"/>
      <c r="Q168" s="124"/>
      <c r="R168" s="124"/>
      <c r="S168" s="123"/>
      <c r="T168" s="123"/>
      <c r="U168" s="123"/>
      <c r="V168" s="123"/>
      <c r="W168" s="123"/>
      <c r="X168" s="123"/>
      <c r="Y168" s="123"/>
      <c r="Z168" s="123"/>
      <c r="AA168" s="123"/>
      <c r="AB168" s="123"/>
      <c r="AC168" s="123"/>
    </row>
    <row r="169" spans="1:29" ht="14.25" customHeight="1" x14ac:dyDescent="0.2">
      <c r="A169" s="123"/>
      <c r="B169" s="123"/>
      <c r="C169" s="138"/>
      <c r="D169" s="124"/>
      <c r="E169" s="124"/>
      <c r="F169" s="133"/>
      <c r="G169" s="123"/>
      <c r="H169" s="123"/>
      <c r="I169" s="123"/>
      <c r="J169" s="123"/>
      <c r="K169" s="123"/>
      <c r="L169" s="123"/>
      <c r="M169" s="124"/>
      <c r="N169" s="124"/>
      <c r="O169" s="124"/>
      <c r="P169" s="124"/>
      <c r="Q169" s="124"/>
      <c r="R169" s="124"/>
      <c r="S169" s="123"/>
      <c r="T169" s="123"/>
      <c r="U169" s="123"/>
      <c r="V169" s="123"/>
      <c r="W169" s="123"/>
      <c r="X169" s="123"/>
      <c r="Y169" s="123"/>
      <c r="Z169" s="123"/>
      <c r="AA169" s="123"/>
      <c r="AB169" s="123"/>
      <c r="AC169" s="123"/>
    </row>
    <row r="170" spans="1:29" ht="14.25" customHeight="1" x14ac:dyDescent="0.2">
      <c r="A170" s="123"/>
      <c r="B170" s="123"/>
      <c r="C170" s="138"/>
      <c r="D170" s="124"/>
      <c r="E170" s="124"/>
      <c r="F170" s="133"/>
      <c r="G170" s="123"/>
      <c r="H170" s="123"/>
      <c r="I170" s="123"/>
      <c r="J170" s="123"/>
      <c r="K170" s="123"/>
      <c r="L170" s="123"/>
      <c r="M170" s="124"/>
      <c r="N170" s="124"/>
      <c r="O170" s="124"/>
      <c r="P170" s="124"/>
      <c r="Q170" s="124"/>
      <c r="R170" s="124"/>
      <c r="S170" s="123"/>
      <c r="T170" s="123"/>
      <c r="U170" s="123"/>
      <c r="V170" s="123"/>
      <c r="W170" s="123"/>
      <c r="X170" s="123"/>
      <c r="Y170" s="123"/>
      <c r="Z170" s="123"/>
      <c r="AA170" s="123"/>
      <c r="AB170" s="123"/>
      <c r="AC170" s="123"/>
    </row>
    <row r="171" spans="1:29" ht="14.25" customHeight="1" x14ac:dyDescent="0.2">
      <c r="A171" s="123"/>
      <c r="B171" s="123"/>
      <c r="C171" s="138"/>
      <c r="D171" s="124"/>
      <c r="E171" s="124"/>
      <c r="F171" s="133"/>
      <c r="G171" s="123"/>
      <c r="H171" s="123"/>
      <c r="I171" s="123"/>
      <c r="J171" s="123"/>
      <c r="K171" s="123"/>
      <c r="L171" s="123"/>
      <c r="M171" s="124"/>
      <c r="N171" s="124"/>
      <c r="O171" s="124"/>
      <c r="P171" s="124"/>
      <c r="Q171" s="124"/>
      <c r="R171" s="124"/>
      <c r="S171" s="123"/>
      <c r="T171" s="123"/>
      <c r="U171" s="123"/>
      <c r="V171" s="123"/>
      <c r="W171" s="123"/>
      <c r="X171" s="123"/>
      <c r="Y171" s="123"/>
      <c r="Z171" s="123"/>
      <c r="AA171" s="123"/>
      <c r="AB171" s="123"/>
      <c r="AC171" s="123"/>
    </row>
    <row r="172" spans="1:29" ht="14.25" customHeight="1" x14ac:dyDescent="0.2">
      <c r="A172" s="123"/>
      <c r="B172" s="123"/>
      <c r="C172" s="138"/>
      <c r="D172" s="124"/>
      <c r="E172" s="124"/>
      <c r="F172" s="133"/>
      <c r="G172" s="123"/>
      <c r="H172" s="123"/>
      <c r="I172" s="123"/>
      <c r="J172" s="123"/>
      <c r="K172" s="123"/>
      <c r="L172" s="123"/>
      <c r="M172" s="124"/>
      <c r="N172" s="124"/>
      <c r="O172" s="124"/>
      <c r="P172" s="124"/>
      <c r="Q172" s="124"/>
      <c r="R172" s="124"/>
      <c r="S172" s="123"/>
      <c r="T172" s="123"/>
      <c r="U172" s="123"/>
      <c r="V172" s="123"/>
      <c r="W172" s="123"/>
      <c r="X172" s="123"/>
      <c r="Y172" s="123"/>
      <c r="Z172" s="123"/>
      <c r="AA172" s="123"/>
      <c r="AB172" s="123"/>
      <c r="AC172" s="123"/>
    </row>
    <row r="173" spans="1:29" ht="14.25" customHeight="1" x14ac:dyDescent="0.2">
      <c r="A173" s="123"/>
      <c r="B173" s="123"/>
      <c r="C173" s="138"/>
      <c r="D173" s="124"/>
      <c r="E173" s="124"/>
      <c r="F173" s="133"/>
      <c r="G173" s="123"/>
      <c r="H173" s="123"/>
      <c r="I173" s="123"/>
      <c r="J173" s="123"/>
      <c r="K173" s="123"/>
      <c r="L173" s="123"/>
      <c r="M173" s="124"/>
      <c r="N173" s="124"/>
      <c r="O173" s="124"/>
      <c r="P173" s="124"/>
      <c r="Q173" s="124"/>
      <c r="R173" s="124"/>
      <c r="S173" s="123"/>
      <c r="T173" s="123"/>
      <c r="U173" s="123"/>
      <c r="V173" s="123"/>
      <c r="W173" s="123"/>
      <c r="X173" s="123"/>
      <c r="Y173" s="123"/>
      <c r="Z173" s="123"/>
      <c r="AA173" s="123"/>
      <c r="AB173" s="123"/>
      <c r="AC173" s="123"/>
    </row>
    <row r="174" spans="1:29" ht="14.25" customHeight="1" x14ac:dyDescent="0.2">
      <c r="A174" s="123"/>
      <c r="B174" s="123"/>
      <c r="C174" s="138"/>
      <c r="D174" s="124"/>
      <c r="E174" s="124"/>
      <c r="F174" s="133"/>
      <c r="G174" s="123"/>
      <c r="H174" s="123"/>
      <c r="I174" s="123"/>
      <c r="J174" s="123"/>
      <c r="K174" s="123"/>
      <c r="L174" s="123"/>
      <c r="M174" s="124"/>
      <c r="N174" s="124"/>
      <c r="O174" s="124"/>
      <c r="P174" s="124"/>
      <c r="Q174" s="124"/>
      <c r="R174" s="124"/>
      <c r="S174" s="123"/>
      <c r="T174" s="123"/>
      <c r="U174" s="123"/>
      <c r="V174" s="123"/>
      <c r="W174" s="123"/>
      <c r="X174" s="123"/>
      <c r="Y174" s="123"/>
      <c r="Z174" s="123"/>
      <c r="AA174" s="123"/>
      <c r="AB174" s="123"/>
      <c r="AC174" s="123"/>
    </row>
    <row r="175" spans="1:29" ht="14.25" customHeight="1" x14ac:dyDescent="0.2">
      <c r="A175" s="123"/>
      <c r="B175" s="123"/>
      <c r="C175" s="138"/>
      <c r="D175" s="124"/>
      <c r="E175" s="124"/>
      <c r="F175" s="133"/>
      <c r="G175" s="123"/>
      <c r="H175" s="123"/>
      <c r="I175" s="123"/>
      <c r="J175" s="123"/>
      <c r="K175" s="123"/>
      <c r="L175" s="123"/>
      <c r="M175" s="124"/>
      <c r="N175" s="124"/>
      <c r="O175" s="124"/>
      <c r="P175" s="124"/>
      <c r="Q175" s="124"/>
      <c r="R175" s="124"/>
      <c r="S175" s="123"/>
      <c r="T175" s="123"/>
      <c r="U175" s="123"/>
      <c r="V175" s="123"/>
      <c r="W175" s="123"/>
      <c r="X175" s="123"/>
      <c r="Y175" s="123"/>
      <c r="Z175" s="123"/>
      <c r="AA175" s="123"/>
      <c r="AB175" s="123"/>
      <c r="AC175" s="123"/>
    </row>
    <row r="176" spans="1:29" ht="14.25" customHeight="1" x14ac:dyDescent="0.2">
      <c r="A176" s="123"/>
      <c r="B176" s="123"/>
      <c r="C176" s="138"/>
      <c r="D176" s="124"/>
      <c r="E176" s="124"/>
      <c r="F176" s="133"/>
      <c r="G176" s="123"/>
      <c r="H176" s="123"/>
      <c r="I176" s="123"/>
      <c r="J176" s="123"/>
      <c r="K176" s="123"/>
      <c r="L176" s="123"/>
      <c r="M176" s="124"/>
      <c r="N176" s="124"/>
      <c r="O176" s="124"/>
      <c r="P176" s="124"/>
      <c r="Q176" s="124"/>
      <c r="R176" s="124"/>
      <c r="S176" s="123"/>
      <c r="T176" s="123"/>
      <c r="U176" s="123"/>
      <c r="V176" s="123"/>
      <c r="W176" s="123"/>
      <c r="X176" s="123"/>
      <c r="Y176" s="123"/>
      <c r="Z176" s="123"/>
      <c r="AA176" s="123"/>
      <c r="AB176" s="123"/>
      <c r="AC176" s="123"/>
    </row>
    <row r="177" spans="1:29" ht="14.25" customHeight="1" x14ac:dyDescent="0.2">
      <c r="A177" s="123"/>
      <c r="B177" s="123"/>
      <c r="C177" s="138"/>
      <c r="D177" s="124"/>
      <c r="E177" s="124"/>
      <c r="F177" s="133"/>
      <c r="G177" s="123"/>
      <c r="H177" s="123"/>
      <c r="I177" s="123"/>
      <c r="J177" s="123"/>
      <c r="K177" s="123"/>
      <c r="L177" s="123"/>
      <c r="M177" s="124"/>
      <c r="N177" s="124"/>
      <c r="O177" s="124"/>
      <c r="P177" s="124"/>
      <c r="Q177" s="124"/>
      <c r="R177" s="124"/>
      <c r="S177" s="123"/>
      <c r="T177" s="123"/>
      <c r="U177" s="123"/>
      <c r="V177" s="123"/>
      <c r="W177" s="123"/>
      <c r="X177" s="123"/>
      <c r="Y177" s="123"/>
      <c r="Z177" s="123"/>
      <c r="AA177" s="123"/>
      <c r="AB177" s="123"/>
      <c r="AC177" s="123"/>
    </row>
    <row r="178" spans="1:29" ht="14.25" customHeight="1" x14ac:dyDescent="0.2">
      <c r="A178" s="123"/>
      <c r="B178" s="123"/>
      <c r="C178" s="138"/>
      <c r="D178" s="124"/>
      <c r="E178" s="124"/>
      <c r="F178" s="133"/>
      <c r="G178" s="123"/>
      <c r="H178" s="123"/>
      <c r="I178" s="123"/>
      <c r="J178" s="123"/>
      <c r="K178" s="123"/>
      <c r="L178" s="123"/>
      <c r="M178" s="124"/>
      <c r="N178" s="124"/>
      <c r="O178" s="124"/>
      <c r="P178" s="124"/>
      <c r="Q178" s="124"/>
      <c r="R178" s="124"/>
      <c r="S178" s="123"/>
      <c r="T178" s="123"/>
      <c r="U178" s="123"/>
      <c r="V178" s="123"/>
      <c r="W178" s="123"/>
      <c r="X178" s="123"/>
      <c r="Y178" s="123"/>
      <c r="Z178" s="123"/>
      <c r="AA178" s="123"/>
      <c r="AB178" s="123"/>
      <c r="AC178" s="123"/>
    </row>
    <row r="179" spans="1:29" ht="14.25" customHeight="1" x14ac:dyDescent="0.2">
      <c r="A179" s="123"/>
      <c r="B179" s="123"/>
      <c r="C179" s="138"/>
      <c r="D179" s="124"/>
      <c r="E179" s="124"/>
      <c r="F179" s="133"/>
      <c r="G179" s="123"/>
      <c r="H179" s="123"/>
      <c r="I179" s="123"/>
      <c r="J179" s="123"/>
      <c r="K179" s="123"/>
      <c r="L179" s="123"/>
      <c r="M179" s="124"/>
      <c r="N179" s="124"/>
      <c r="O179" s="124"/>
      <c r="P179" s="124"/>
      <c r="Q179" s="124"/>
      <c r="R179" s="124"/>
      <c r="S179" s="123"/>
      <c r="T179" s="123"/>
      <c r="U179" s="123"/>
      <c r="V179" s="123"/>
      <c r="W179" s="123"/>
      <c r="X179" s="123"/>
      <c r="Y179" s="123"/>
      <c r="Z179" s="123"/>
      <c r="AA179" s="123"/>
      <c r="AB179" s="123"/>
      <c r="AC179" s="123"/>
    </row>
    <row r="180" spans="1:29" ht="14.25" customHeight="1" x14ac:dyDescent="0.2">
      <c r="A180" s="123"/>
      <c r="B180" s="123"/>
      <c r="C180" s="138"/>
      <c r="D180" s="124"/>
      <c r="E180" s="124"/>
      <c r="F180" s="133"/>
      <c r="G180" s="123"/>
      <c r="H180" s="123"/>
      <c r="I180" s="123"/>
      <c r="J180" s="123"/>
      <c r="K180" s="123"/>
      <c r="L180" s="123"/>
      <c r="M180" s="124"/>
      <c r="N180" s="124"/>
      <c r="O180" s="124"/>
      <c r="P180" s="124"/>
      <c r="Q180" s="124"/>
      <c r="R180" s="124"/>
      <c r="S180" s="123"/>
      <c r="T180" s="123"/>
      <c r="U180" s="123"/>
      <c r="V180" s="123"/>
      <c r="W180" s="123"/>
      <c r="X180" s="123"/>
      <c r="Y180" s="123"/>
      <c r="Z180" s="123"/>
      <c r="AA180" s="123"/>
      <c r="AB180" s="123"/>
      <c r="AC180" s="123"/>
    </row>
    <row r="181" spans="1:29" ht="14.25" customHeight="1" x14ac:dyDescent="0.2">
      <c r="A181" s="123"/>
      <c r="B181" s="123"/>
      <c r="C181" s="138"/>
      <c r="D181" s="124"/>
      <c r="E181" s="124"/>
      <c r="F181" s="133"/>
      <c r="G181" s="123"/>
      <c r="H181" s="123"/>
      <c r="I181" s="123"/>
      <c r="J181" s="123"/>
      <c r="K181" s="123"/>
      <c r="L181" s="123"/>
      <c r="M181" s="124"/>
      <c r="N181" s="124"/>
      <c r="O181" s="124"/>
      <c r="P181" s="124"/>
      <c r="Q181" s="124"/>
      <c r="R181" s="124"/>
      <c r="S181" s="123"/>
      <c r="T181" s="123"/>
      <c r="U181" s="123"/>
      <c r="V181" s="123"/>
      <c r="W181" s="123"/>
      <c r="X181" s="123"/>
      <c r="Y181" s="123"/>
      <c r="Z181" s="123"/>
      <c r="AA181" s="123"/>
      <c r="AB181" s="123"/>
      <c r="AC181" s="123"/>
    </row>
    <row r="182" spans="1:29" ht="14.25" customHeight="1" x14ac:dyDescent="0.2">
      <c r="A182" s="123"/>
      <c r="B182" s="123"/>
      <c r="C182" s="138"/>
      <c r="D182" s="124"/>
      <c r="E182" s="124"/>
      <c r="F182" s="133"/>
      <c r="G182" s="123"/>
      <c r="H182" s="123"/>
      <c r="I182" s="123"/>
      <c r="J182" s="123"/>
      <c r="K182" s="123"/>
      <c r="L182" s="123"/>
      <c r="M182" s="124"/>
      <c r="N182" s="124"/>
      <c r="O182" s="124"/>
      <c r="P182" s="124"/>
      <c r="Q182" s="124"/>
      <c r="R182" s="124"/>
      <c r="S182" s="123"/>
      <c r="T182" s="123"/>
      <c r="U182" s="123"/>
      <c r="V182" s="123"/>
      <c r="W182" s="123"/>
      <c r="X182" s="123"/>
      <c r="Y182" s="123"/>
      <c r="Z182" s="123"/>
      <c r="AA182" s="123"/>
      <c r="AB182" s="123"/>
      <c r="AC182" s="123"/>
    </row>
    <row r="183" spans="1:29" ht="14.25" customHeight="1" x14ac:dyDescent="0.2">
      <c r="A183" s="123"/>
      <c r="B183" s="123"/>
      <c r="C183" s="138"/>
      <c r="D183" s="124"/>
      <c r="E183" s="124"/>
      <c r="F183" s="133"/>
      <c r="G183" s="123"/>
      <c r="H183" s="123"/>
      <c r="I183" s="123"/>
      <c r="J183" s="123"/>
      <c r="K183" s="123"/>
      <c r="L183" s="123"/>
      <c r="M183" s="124"/>
      <c r="N183" s="124"/>
      <c r="O183" s="124"/>
      <c r="P183" s="124"/>
      <c r="Q183" s="124"/>
      <c r="R183" s="124"/>
      <c r="S183" s="123"/>
      <c r="T183" s="123"/>
      <c r="U183" s="123"/>
      <c r="V183" s="123"/>
      <c r="W183" s="123"/>
      <c r="X183" s="123"/>
      <c r="Y183" s="123"/>
      <c r="Z183" s="123"/>
      <c r="AA183" s="123"/>
      <c r="AB183" s="123"/>
      <c r="AC183" s="123"/>
    </row>
    <row r="184" spans="1:29" ht="14.25" customHeight="1" x14ac:dyDescent="0.2">
      <c r="A184" s="123"/>
      <c r="B184" s="123"/>
      <c r="C184" s="138"/>
      <c r="D184" s="124"/>
      <c r="E184" s="124"/>
      <c r="F184" s="133"/>
      <c r="G184" s="123"/>
      <c r="H184" s="123"/>
      <c r="I184" s="123"/>
      <c r="J184" s="123"/>
      <c r="K184" s="123"/>
      <c r="L184" s="123"/>
      <c r="M184" s="124"/>
      <c r="N184" s="124"/>
      <c r="O184" s="124"/>
      <c r="P184" s="124"/>
      <c r="Q184" s="124"/>
      <c r="R184" s="124"/>
      <c r="S184" s="123"/>
      <c r="T184" s="123"/>
      <c r="U184" s="123"/>
      <c r="V184" s="123"/>
      <c r="W184" s="123"/>
      <c r="X184" s="123"/>
      <c r="Y184" s="123"/>
      <c r="Z184" s="123"/>
      <c r="AA184" s="123"/>
      <c r="AB184" s="123"/>
      <c r="AC184" s="123"/>
    </row>
    <row r="185" spans="1:29" ht="14.25" customHeight="1" x14ac:dyDescent="0.2">
      <c r="A185" s="123"/>
      <c r="B185" s="123"/>
      <c r="C185" s="138"/>
      <c r="D185" s="124"/>
      <c r="E185" s="124"/>
      <c r="F185" s="133"/>
      <c r="G185" s="123"/>
      <c r="H185" s="123"/>
      <c r="I185" s="123"/>
      <c r="J185" s="123"/>
      <c r="K185" s="123"/>
      <c r="L185" s="123"/>
      <c r="M185" s="124"/>
      <c r="N185" s="124"/>
      <c r="O185" s="124"/>
      <c r="P185" s="124"/>
      <c r="Q185" s="124"/>
      <c r="R185" s="124"/>
      <c r="S185" s="123"/>
      <c r="T185" s="123"/>
      <c r="U185" s="123"/>
      <c r="V185" s="123"/>
      <c r="W185" s="123"/>
      <c r="X185" s="123"/>
      <c r="Y185" s="123"/>
      <c r="Z185" s="123"/>
      <c r="AA185" s="123"/>
      <c r="AB185" s="123"/>
      <c r="AC185" s="123"/>
    </row>
    <row r="186" spans="1:29" ht="14.25" customHeight="1" x14ac:dyDescent="0.2">
      <c r="A186" s="123"/>
      <c r="B186" s="123"/>
      <c r="C186" s="138"/>
      <c r="D186" s="124"/>
      <c r="E186" s="124"/>
      <c r="F186" s="133"/>
      <c r="G186" s="123"/>
      <c r="H186" s="123"/>
      <c r="I186" s="123"/>
      <c r="J186" s="123"/>
      <c r="K186" s="123"/>
      <c r="L186" s="123"/>
      <c r="M186" s="124"/>
      <c r="N186" s="124"/>
      <c r="O186" s="124"/>
      <c r="P186" s="124"/>
      <c r="Q186" s="124"/>
      <c r="R186" s="124"/>
      <c r="S186" s="123"/>
      <c r="T186" s="123"/>
      <c r="U186" s="123"/>
      <c r="V186" s="123"/>
      <c r="W186" s="123"/>
      <c r="X186" s="123"/>
      <c r="Y186" s="123"/>
      <c r="Z186" s="123"/>
      <c r="AA186" s="123"/>
      <c r="AB186" s="123"/>
      <c r="AC186" s="123"/>
    </row>
    <row r="187" spans="1:29" ht="14.25" customHeight="1" x14ac:dyDescent="0.2">
      <c r="A187" s="123"/>
      <c r="B187" s="123"/>
      <c r="C187" s="138"/>
      <c r="D187" s="124"/>
      <c r="E187" s="124"/>
      <c r="F187" s="133"/>
      <c r="G187" s="123"/>
      <c r="H187" s="123"/>
      <c r="I187" s="123"/>
      <c r="J187" s="123"/>
      <c r="K187" s="123"/>
      <c r="L187" s="123"/>
      <c r="M187" s="124"/>
      <c r="N187" s="124"/>
      <c r="O187" s="124"/>
      <c r="P187" s="124"/>
      <c r="Q187" s="124"/>
      <c r="R187" s="124"/>
      <c r="S187" s="123"/>
      <c r="T187" s="123"/>
      <c r="U187" s="123"/>
      <c r="V187" s="123"/>
      <c r="W187" s="123"/>
      <c r="X187" s="123"/>
      <c r="Y187" s="123"/>
      <c r="Z187" s="123"/>
      <c r="AA187" s="123"/>
      <c r="AB187" s="123"/>
      <c r="AC187" s="123"/>
    </row>
    <row r="188" spans="1:29" ht="14.25" customHeight="1" x14ac:dyDescent="0.2">
      <c r="A188" s="123"/>
      <c r="B188" s="123"/>
      <c r="C188" s="138"/>
      <c r="D188" s="124"/>
      <c r="E188" s="124"/>
      <c r="F188" s="133"/>
      <c r="G188" s="123"/>
      <c r="H188" s="123"/>
      <c r="I188" s="123"/>
      <c r="J188" s="123"/>
      <c r="K188" s="123"/>
      <c r="L188" s="123"/>
      <c r="M188" s="124"/>
      <c r="N188" s="124"/>
      <c r="O188" s="124"/>
      <c r="P188" s="124"/>
      <c r="Q188" s="124"/>
      <c r="R188" s="124"/>
      <c r="S188" s="123"/>
      <c r="T188" s="123"/>
      <c r="U188" s="123"/>
      <c r="V188" s="123"/>
      <c r="W188" s="123"/>
      <c r="X188" s="123"/>
      <c r="Y188" s="123"/>
      <c r="Z188" s="123"/>
      <c r="AA188" s="123"/>
      <c r="AB188" s="123"/>
      <c r="AC188" s="123"/>
    </row>
    <row r="189" spans="1:29" ht="14.25" customHeight="1" x14ac:dyDescent="0.2">
      <c r="A189" s="123"/>
      <c r="B189" s="123"/>
      <c r="C189" s="138"/>
      <c r="D189" s="124"/>
      <c r="E189" s="124"/>
      <c r="F189" s="133"/>
      <c r="G189" s="123"/>
      <c r="H189" s="123"/>
      <c r="I189" s="123"/>
      <c r="J189" s="123"/>
      <c r="K189" s="123"/>
      <c r="L189" s="123"/>
      <c r="M189" s="124"/>
      <c r="N189" s="124"/>
      <c r="O189" s="124"/>
      <c r="P189" s="124"/>
      <c r="Q189" s="124"/>
      <c r="R189" s="124"/>
      <c r="S189" s="123"/>
      <c r="T189" s="123"/>
      <c r="U189" s="123"/>
      <c r="V189" s="123"/>
      <c r="W189" s="123"/>
      <c r="X189" s="123"/>
      <c r="Y189" s="123"/>
      <c r="Z189" s="123"/>
      <c r="AA189" s="123"/>
      <c r="AB189" s="123"/>
      <c r="AC189" s="123"/>
    </row>
    <row r="190" spans="1:29" ht="14.25" customHeight="1" x14ac:dyDescent="0.2">
      <c r="A190" s="123"/>
      <c r="B190" s="123"/>
      <c r="C190" s="138"/>
      <c r="D190" s="124"/>
      <c r="E190" s="124"/>
      <c r="F190" s="133"/>
      <c r="G190" s="123"/>
      <c r="H190" s="123"/>
      <c r="I190" s="123"/>
      <c r="J190" s="123"/>
      <c r="K190" s="123"/>
      <c r="L190" s="123"/>
      <c r="M190" s="124"/>
      <c r="N190" s="124"/>
      <c r="O190" s="124"/>
      <c r="P190" s="124"/>
      <c r="Q190" s="124"/>
      <c r="R190" s="124"/>
      <c r="S190" s="123"/>
      <c r="T190" s="123"/>
      <c r="U190" s="123"/>
      <c r="V190" s="123"/>
      <c r="W190" s="123"/>
      <c r="X190" s="123"/>
      <c r="Y190" s="123"/>
      <c r="Z190" s="123"/>
      <c r="AA190" s="123"/>
      <c r="AB190" s="123"/>
      <c r="AC190" s="123"/>
    </row>
    <row r="191" spans="1:29" ht="14.25" customHeight="1" x14ac:dyDescent="0.2">
      <c r="A191" s="123"/>
      <c r="B191" s="123"/>
      <c r="C191" s="138"/>
      <c r="D191" s="124"/>
      <c r="E191" s="124"/>
      <c r="F191" s="133"/>
      <c r="G191" s="123"/>
      <c r="H191" s="123"/>
      <c r="I191" s="123"/>
      <c r="J191" s="123"/>
      <c r="K191" s="123"/>
      <c r="L191" s="123"/>
      <c r="M191" s="124"/>
      <c r="N191" s="124"/>
      <c r="O191" s="124"/>
      <c r="P191" s="124"/>
      <c r="Q191" s="124"/>
      <c r="R191" s="124"/>
      <c r="S191" s="123"/>
      <c r="T191" s="123"/>
      <c r="U191" s="123"/>
      <c r="V191" s="123"/>
      <c r="W191" s="123"/>
      <c r="X191" s="123"/>
      <c r="Y191" s="123"/>
      <c r="Z191" s="123"/>
      <c r="AA191" s="123"/>
      <c r="AB191" s="123"/>
      <c r="AC191" s="123"/>
    </row>
    <row r="192" spans="1:29" ht="14.25" customHeight="1" x14ac:dyDescent="0.2">
      <c r="A192" s="123"/>
      <c r="B192" s="123"/>
      <c r="C192" s="138"/>
      <c r="D192" s="124"/>
      <c r="E192" s="124"/>
      <c r="F192" s="133"/>
      <c r="G192" s="123"/>
      <c r="H192" s="123"/>
      <c r="I192" s="123"/>
      <c r="J192" s="123"/>
      <c r="K192" s="123"/>
      <c r="L192" s="123"/>
      <c r="M192" s="124"/>
      <c r="N192" s="124"/>
      <c r="O192" s="124"/>
      <c r="P192" s="124"/>
      <c r="Q192" s="124"/>
      <c r="R192" s="124"/>
      <c r="S192" s="123"/>
      <c r="T192" s="123"/>
      <c r="U192" s="123"/>
      <c r="V192" s="123"/>
      <c r="W192" s="123"/>
      <c r="X192" s="123"/>
      <c r="Y192" s="123"/>
      <c r="Z192" s="123"/>
      <c r="AA192" s="123"/>
      <c r="AB192" s="123"/>
      <c r="AC192" s="123"/>
    </row>
    <row r="193" spans="1:29" ht="14.25" customHeight="1" x14ac:dyDescent="0.2">
      <c r="A193" s="123"/>
      <c r="B193" s="123"/>
      <c r="C193" s="138"/>
      <c r="D193" s="124"/>
      <c r="E193" s="124"/>
      <c r="F193" s="133"/>
      <c r="G193" s="123"/>
      <c r="H193" s="123"/>
      <c r="I193" s="123"/>
      <c r="J193" s="123"/>
      <c r="K193" s="123"/>
      <c r="L193" s="123"/>
      <c r="M193" s="124"/>
      <c r="N193" s="124"/>
      <c r="O193" s="124"/>
      <c r="P193" s="124"/>
      <c r="Q193" s="124"/>
      <c r="R193" s="124"/>
      <c r="S193" s="123"/>
      <c r="T193" s="123"/>
      <c r="U193" s="123"/>
      <c r="V193" s="123"/>
      <c r="W193" s="123"/>
      <c r="X193" s="123"/>
      <c r="Y193" s="123"/>
      <c r="Z193" s="123"/>
      <c r="AA193" s="123"/>
      <c r="AB193" s="123"/>
      <c r="AC193" s="123"/>
    </row>
    <row r="194" spans="1:29" ht="14.25" customHeight="1" x14ac:dyDescent="0.2">
      <c r="A194" s="123"/>
      <c r="B194" s="123"/>
      <c r="C194" s="138"/>
      <c r="D194" s="124"/>
      <c r="E194" s="124"/>
      <c r="F194" s="133"/>
      <c r="G194" s="123"/>
      <c r="H194" s="123"/>
      <c r="I194" s="123"/>
      <c r="J194" s="123"/>
      <c r="K194" s="123"/>
      <c r="L194" s="123"/>
      <c r="M194" s="124"/>
      <c r="N194" s="124"/>
      <c r="O194" s="124"/>
      <c r="P194" s="124"/>
      <c r="Q194" s="124"/>
      <c r="R194" s="124"/>
      <c r="S194" s="123"/>
      <c r="T194" s="123"/>
      <c r="U194" s="123"/>
      <c r="V194" s="123"/>
      <c r="W194" s="123"/>
      <c r="X194" s="123"/>
      <c r="Y194" s="123"/>
      <c r="Z194" s="123"/>
      <c r="AA194" s="123"/>
      <c r="AB194" s="123"/>
      <c r="AC194" s="123"/>
    </row>
    <row r="195" spans="1:29" ht="14.25" customHeight="1" x14ac:dyDescent="0.2">
      <c r="A195" s="123"/>
      <c r="B195" s="123"/>
      <c r="C195" s="138"/>
      <c r="D195" s="124"/>
      <c r="E195" s="124"/>
      <c r="F195" s="133"/>
      <c r="G195" s="123"/>
      <c r="H195" s="123"/>
      <c r="I195" s="123"/>
      <c r="J195" s="123"/>
      <c r="K195" s="123"/>
      <c r="L195" s="123"/>
      <c r="M195" s="124"/>
      <c r="N195" s="124"/>
      <c r="O195" s="124"/>
      <c r="P195" s="124"/>
      <c r="Q195" s="124"/>
      <c r="R195" s="124"/>
      <c r="S195" s="123"/>
      <c r="T195" s="123"/>
      <c r="U195" s="123"/>
      <c r="V195" s="123"/>
      <c r="W195" s="123"/>
      <c r="X195" s="123"/>
      <c r="Y195" s="123"/>
      <c r="Z195" s="123"/>
      <c r="AA195" s="123"/>
      <c r="AB195" s="123"/>
      <c r="AC195" s="123"/>
    </row>
    <row r="196" spans="1:29" ht="14.25" customHeight="1" x14ac:dyDescent="0.2">
      <c r="A196" s="123"/>
      <c r="B196" s="123"/>
      <c r="C196" s="138"/>
      <c r="D196" s="124"/>
      <c r="E196" s="124"/>
      <c r="F196" s="133"/>
      <c r="G196" s="123"/>
      <c r="H196" s="123"/>
      <c r="I196" s="123"/>
      <c r="J196" s="123"/>
      <c r="K196" s="123"/>
      <c r="L196" s="123"/>
      <c r="M196" s="124"/>
      <c r="N196" s="124"/>
      <c r="O196" s="124"/>
      <c r="P196" s="124"/>
      <c r="Q196" s="124"/>
      <c r="R196" s="124"/>
      <c r="S196" s="123"/>
      <c r="T196" s="123"/>
      <c r="U196" s="123"/>
      <c r="V196" s="123"/>
      <c r="W196" s="123"/>
      <c r="X196" s="123"/>
      <c r="Y196" s="123"/>
      <c r="Z196" s="123"/>
      <c r="AA196" s="123"/>
      <c r="AB196" s="123"/>
      <c r="AC196" s="123"/>
    </row>
    <row r="197" spans="1:29" ht="14.25" customHeight="1" x14ac:dyDescent="0.2">
      <c r="A197" s="123"/>
      <c r="B197" s="123"/>
      <c r="C197" s="138"/>
      <c r="D197" s="124"/>
      <c r="E197" s="124"/>
      <c r="F197" s="133"/>
      <c r="G197" s="123"/>
      <c r="H197" s="123"/>
      <c r="I197" s="123"/>
      <c r="J197" s="123"/>
      <c r="K197" s="123"/>
      <c r="L197" s="123"/>
      <c r="M197" s="124"/>
      <c r="N197" s="124"/>
      <c r="O197" s="124"/>
      <c r="P197" s="124"/>
      <c r="Q197" s="124"/>
      <c r="R197" s="124"/>
      <c r="S197" s="123"/>
      <c r="T197" s="123"/>
      <c r="U197" s="123"/>
      <c r="V197" s="123"/>
      <c r="W197" s="123"/>
      <c r="X197" s="123"/>
      <c r="Y197" s="123"/>
      <c r="Z197" s="123"/>
      <c r="AA197" s="123"/>
      <c r="AB197" s="123"/>
      <c r="AC197" s="123"/>
    </row>
    <row r="198" spans="1:29" ht="14.25" customHeight="1" x14ac:dyDescent="0.2">
      <c r="A198" s="123"/>
      <c r="B198" s="123"/>
      <c r="C198" s="138"/>
      <c r="D198" s="124"/>
      <c r="E198" s="124"/>
      <c r="F198" s="133"/>
      <c r="G198" s="123"/>
      <c r="H198" s="123"/>
      <c r="I198" s="123"/>
      <c r="J198" s="123"/>
      <c r="K198" s="123"/>
      <c r="L198" s="123"/>
      <c r="M198" s="124"/>
      <c r="N198" s="124"/>
      <c r="O198" s="124"/>
      <c r="P198" s="124"/>
      <c r="Q198" s="124"/>
      <c r="R198" s="124"/>
      <c r="S198" s="123"/>
      <c r="T198" s="123"/>
      <c r="U198" s="123"/>
      <c r="V198" s="123"/>
      <c r="W198" s="123"/>
      <c r="X198" s="123"/>
      <c r="Y198" s="123"/>
      <c r="Z198" s="123"/>
      <c r="AA198" s="123"/>
      <c r="AB198" s="123"/>
      <c r="AC198" s="123"/>
    </row>
    <row r="199" spans="1:29" ht="14.25" customHeight="1" x14ac:dyDescent="0.2">
      <c r="A199" s="123"/>
      <c r="B199" s="123"/>
      <c r="C199" s="138"/>
      <c r="D199" s="124"/>
      <c r="E199" s="124"/>
      <c r="F199" s="133"/>
      <c r="G199" s="123"/>
      <c r="H199" s="123"/>
      <c r="I199" s="123"/>
      <c r="J199" s="123"/>
      <c r="K199" s="123"/>
      <c r="L199" s="123"/>
      <c r="M199" s="124"/>
      <c r="N199" s="124"/>
      <c r="O199" s="124"/>
      <c r="P199" s="124"/>
      <c r="Q199" s="124"/>
      <c r="R199" s="124"/>
      <c r="S199" s="123"/>
      <c r="T199" s="123"/>
      <c r="U199" s="123"/>
      <c r="V199" s="123"/>
      <c r="W199" s="123"/>
      <c r="X199" s="123"/>
      <c r="Y199" s="123"/>
      <c r="Z199" s="123"/>
      <c r="AA199" s="123"/>
      <c r="AB199" s="123"/>
      <c r="AC199" s="123"/>
    </row>
    <row r="200" spans="1:29" ht="14.25" customHeight="1" x14ac:dyDescent="0.2">
      <c r="A200" s="123"/>
      <c r="B200" s="123"/>
      <c r="C200" s="138"/>
      <c r="D200" s="124"/>
      <c r="E200" s="124"/>
      <c r="F200" s="133"/>
      <c r="G200" s="123"/>
      <c r="H200" s="123"/>
      <c r="I200" s="123"/>
      <c r="J200" s="123"/>
      <c r="K200" s="123"/>
      <c r="L200" s="123"/>
      <c r="M200" s="124"/>
      <c r="N200" s="124"/>
      <c r="O200" s="124"/>
      <c r="P200" s="124"/>
      <c r="Q200" s="124"/>
      <c r="R200" s="124"/>
      <c r="S200" s="123"/>
      <c r="T200" s="123"/>
      <c r="U200" s="123"/>
      <c r="V200" s="123"/>
      <c r="W200" s="123"/>
      <c r="X200" s="123"/>
      <c r="Y200" s="123"/>
      <c r="Z200" s="123"/>
      <c r="AA200" s="123"/>
      <c r="AB200" s="123"/>
      <c r="AC200" s="123"/>
    </row>
    <row r="201" spans="1:29" ht="14.25" customHeight="1" x14ac:dyDescent="0.2">
      <c r="A201" s="123"/>
      <c r="B201" s="123"/>
      <c r="C201" s="138"/>
      <c r="D201" s="124"/>
      <c r="E201" s="124"/>
      <c r="F201" s="133"/>
      <c r="G201" s="123"/>
      <c r="H201" s="123"/>
      <c r="I201" s="123"/>
      <c r="J201" s="123"/>
      <c r="K201" s="123"/>
      <c r="L201" s="123"/>
      <c r="M201" s="124"/>
      <c r="N201" s="124"/>
      <c r="O201" s="124"/>
      <c r="P201" s="124"/>
      <c r="Q201" s="124"/>
      <c r="R201" s="124"/>
      <c r="S201" s="123"/>
      <c r="T201" s="123"/>
      <c r="U201" s="123"/>
      <c r="V201" s="123"/>
      <c r="W201" s="123"/>
      <c r="X201" s="123"/>
      <c r="Y201" s="123"/>
      <c r="Z201" s="123"/>
      <c r="AA201" s="123"/>
      <c r="AB201" s="123"/>
      <c r="AC201" s="123"/>
    </row>
    <row r="202" spans="1:29" ht="14.25" customHeight="1" x14ac:dyDescent="0.2">
      <c r="A202" s="123"/>
      <c r="B202" s="123"/>
      <c r="C202" s="138"/>
      <c r="D202" s="124"/>
      <c r="E202" s="124"/>
      <c r="F202" s="133"/>
      <c r="G202" s="123"/>
      <c r="H202" s="123"/>
      <c r="I202" s="123"/>
      <c r="J202" s="123"/>
      <c r="K202" s="123"/>
      <c r="L202" s="123"/>
      <c r="M202" s="124"/>
      <c r="N202" s="124"/>
      <c r="O202" s="124"/>
      <c r="P202" s="124"/>
      <c r="Q202" s="124"/>
      <c r="R202" s="124"/>
      <c r="S202" s="123"/>
      <c r="T202" s="123"/>
      <c r="U202" s="123"/>
      <c r="V202" s="123"/>
      <c r="W202" s="123"/>
      <c r="X202" s="123"/>
      <c r="Y202" s="123"/>
      <c r="Z202" s="123"/>
      <c r="AA202" s="123"/>
      <c r="AB202" s="123"/>
      <c r="AC202" s="123"/>
    </row>
    <row r="203" spans="1:29" ht="14.25" customHeight="1" x14ac:dyDescent="0.2">
      <c r="A203" s="123"/>
      <c r="B203" s="123"/>
      <c r="C203" s="138"/>
      <c r="D203" s="124"/>
      <c r="E203" s="124"/>
      <c r="F203" s="133"/>
      <c r="G203" s="123"/>
      <c r="H203" s="123"/>
      <c r="I203" s="123"/>
      <c r="J203" s="123"/>
      <c r="K203" s="123"/>
      <c r="L203" s="123"/>
      <c r="M203" s="124"/>
      <c r="N203" s="124"/>
      <c r="O203" s="124"/>
      <c r="P203" s="124"/>
      <c r="Q203" s="124"/>
      <c r="R203" s="124"/>
      <c r="S203" s="123"/>
      <c r="T203" s="123"/>
      <c r="U203" s="123"/>
      <c r="V203" s="123"/>
      <c r="W203" s="123"/>
      <c r="X203" s="123"/>
      <c r="Y203" s="123"/>
      <c r="Z203" s="123"/>
      <c r="AA203" s="123"/>
      <c r="AB203" s="123"/>
      <c r="AC203" s="123"/>
    </row>
    <row r="204" spans="1:29" ht="14.25" customHeight="1" x14ac:dyDescent="0.2">
      <c r="A204" s="123"/>
      <c r="B204" s="123"/>
      <c r="C204" s="138"/>
      <c r="D204" s="124"/>
      <c r="E204" s="124"/>
      <c r="F204" s="133"/>
      <c r="G204" s="123"/>
      <c r="H204" s="123"/>
      <c r="I204" s="123"/>
      <c r="J204" s="123"/>
      <c r="K204" s="123"/>
      <c r="L204" s="123"/>
      <c r="M204" s="124"/>
      <c r="N204" s="124"/>
      <c r="O204" s="124"/>
      <c r="P204" s="124"/>
      <c r="Q204" s="124"/>
      <c r="R204" s="124"/>
      <c r="S204" s="123"/>
      <c r="T204" s="123"/>
      <c r="U204" s="123"/>
      <c r="V204" s="123"/>
      <c r="W204" s="123"/>
      <c r="X204" s="123"/>
      <c r="Y204" s="123"/>
      <c r="Z204" s="123"/>
      <c r="AA204" s="123"/>
      <c r="AB204" s="123"/>
      <c r="AC204" s="123"/>
    </row>
    <row r="205" spans="1:29" ht="14.25" customHeight="1" x14ac:dyDescent="0.2">
      <c r="A205" s="123"/>
      <c r="B205" s="123"/>
      <c r="C205" s="138"/>
      <c r="D205" s="124"/>
      <c r="E205" s="124"/>
      <c r="F205" s="133"/>
      <c r="G205" s="123"/>
      <c r="H205" s="123"/>
      <c r="I205" s="123"/>
      <c r="J205" s="123"/>
      <c r="K205" s="123"/>
      <c r="L205" s="123"/>
      <c r="M205" s="124"/>
      <c r="N205" s="124"/>
      <c r="O205" s="124"/>
      <c r="P205" s="124"/>
      <c r="Q205" s="124"/>
      <c r="R205" s="124"/>
      <c r="S205" s="123"/>
      <c r="T205" s="123"/>
      <c r="U205" s="123"/>
      <c r="V205" s="123"/>
      <c r="W205" s="123"/>
      <c r="X205" s="123"/>
      <c r="Y205" s="123"/>
      <c r="Z205" s="123"/>
      <c r="AA205" s="123"/>
      <c r="AB205" s="123"/>
      <c r="AC205" s="123"/>
    </row>
    <row r="206" spans="1:29" ht="14.25" customHeight="1" x14ac:dyDescent="0.2">
      <c r="A206" s="123"/>
      <c r="B206" s="123"/>
      <c r="C206" s="138"/>
      <c r="D206" s="124"/>
      <c r="E206" s="124"/>
      <c r="F206" s="133"/>
      <c r="G206" s="123"/>
      <c r="H206" s="123"/>
      <c r="I206" s="123"/>
      <c r="J206" s="123"/>
      <c r="K206" s="123"/>
      <c r="L206" s="123"/>
      <c r="M206" s="124"/>
      <c r="N206" s="124"/>
      <c r="O206" s="124"/>
      <c r="P206" s="124"/>
      <c r="Q206" s="124"/>
      <c r="R206" s="124"/>
      <c r="S206" s="123"/>
      <c r="T206" s="123"/>
      <c r="U206" s="123"/>
      <c r="V206" s="123"/>
      <c r="W206" s="123"/>
      <c r="X206" s="123"/>
      <c r="Y206" s="123"/>
      <c r="Z206" s="123"/>
      <c r="AA206" s="123"/>
      <c r="AB206" s="123"/>
      <c r="AC206" s="123"/>
    </row>
    <row r="207" spans="1:29" ht="14.25" customHeight="1" x14ac:dyDescent="0.2">
      <c r="A207" s="123"/>
      <c r="B207" s="123"/>
      <c r="C207" s="138"/>
      <c r="D207" s="124"/>
      <c r="E207" s="124"/>
      <c r="F207" s="133"/>
      <c r="G207" s="123"/>
      <c r="H207" s="123"/>
      <c r="I207" s="123"/>
      <c r="J207" s="123"/>
      <c r="K207" s="123"/>
      <c r="L207" s="123"/>
      <c r="M207" s="124"/>
      <c r="N207" s="124"/>
      <c r="O207" s="124"/>
      <c r="P207" s="124"/>
      <c r="Q207" s="124"/>
      <c r="R207" s="124"/>
      <c r="S207" s="123"/>
      <c r="T207" s="123"/>
      <c r="U207" s="123"/>
      <c r="V207" s="123"/>
      <c r="W207" s="123"/>
      <c r="X207" s="123"/>
      <c r="Y207" s="123"/>
      <c r="Z207" s="123"/>
      <c r="AA207" s="123"/>
      <c r="AB207" s="123"/>
      <c r="AC207" s="123"/>
    </row>
    <row r="208" spans="1:29" ht="14.25" customHeight="1" x14ac:dyDescent="0.2">
      <c r="A208" s="123"/>
      <c r="B208" s="123"/>
      <c r="C208" s="138"/>
      <c r="D208" s="124"/>
      <c r="E208" s="124"/>
      <c r="F208" s="133"/>
      <c r="G208" s="123"/>
      <c r="H208" s="123"/>
      <c r="I208" s="123"/>
      <c r="J208" s="123"/>
      <c r="K208" s="123"/>
      <c r="L208" s="123"/>
      <c r="M208" s="124"/>
      <c r="N208" s="124"/>
      <c r="O208" s="124"/>
      <c r="P208" s="124"/>
      <c r="Q208" s="124"/>
      <c r="R208" s="124"/>
      <c r="S208" s="123"/>
      <c r="T208" s="123"/>
      <c r="U208" s="123"/>
      <c r="V208" s="123"/>
      <c r="W208" s="123"/>
      <c r="X208" s="123"/>
      <c r="Y208" s="123"/>
      <c r="Z208" s="123"/>
      <c r="AA208" s="123"/>
      <c r="AB208" s="123"/>
      <c r="AC208" s="123"/>
    </row>
    <row r="209" spans="1:29" ht="14.25" customHeight="1" x14ac:dyDescent="0.2">
      <c r="A209" s="123"/>
      <c r="B209" s="123"/>
      <c r="C209" s="138"/>
      <c r="D209" s="124"/>
      <c r="E209" s="124"/>
      <c r="F209" s="133"/>
      <c r="G209" s="123"/>
      <c r="H209" s="123"/>
      <c r="I209" s="123"/>
      <c r="J209" s="123"/>
      <c r="K209" s="123"/>
      <c r="L209" s="123"/>
      <c r="M209" s="124"/>
      <c r="N209" s="124"/>
      <c r="O209" s="124"/>
      <c r="P209" s="124"/>
      <c r="Q209" s="124"/>
      <c r="R209" s="124"/>
      <c r="S209" s="123"/>
      <c r="T209" s="123"/>
      <c r="U209" s="123"/>
      <c r="V209" s="123"/>
      <c r="W209" s="123"/>
      <c r="X209" s="123"/>
      <c r="Y209" s="123"/>
      <c r="Z209" s="123"/>
      <c r="AA209" s="123"/>
      <c r="AB209" s="123"/>
      <c r="AC209" s="123"/>
    </row>
    <row r="210" spans="1:29" ht="14.25" customHeight="1" x14ac:dyDescent="0.2">
      <c r="A210" s="123"/>
      <c r="B210" s="123"/>
      <c r="C210" s="138"/>
      <c r="D210" s="124"/>
      <c r="E210" s="124"/>
      <c r="F210" s="133"/>
      <c r="G210" s="123"/>
      <c r="H210" s="123"/>
      <c r="I210" s="123"/>
      <c r="J210" s="123"/>
      <c r="K210" s="123"/>
      <c r="L210" s="123"/>
      <c r="M210" s="124"/>
      <c r="N210" s="124"/>
      <c r="O210" s="124"/>
      <c r="P210" s="124"/>
      <c r="Q210" s="124"/>
      <c r="R210" s="124"/>
      <c r="S210" s="123"/>
      <c r="T210" s="123"/>
      <c r="U210" s="123"/>
      <c r="V210" s="123"/>
      <c r="W210" s="123"/>
      <c r="X210" s="123"/>
      <c r="Y210" s="123"/>
      <c r="Z210" s="123"/>
      <c r="AA210" s="123"/>
      <c r="AB210" s="123"/>
      <c r="AC210" s="123"/>
    </row>
    <row r="211" spans="1:29" ht="14.25" customHeight="1" x14ac:dyDescent="0.2">
      <c r="A211" s="123"/>
      <c r="B211" s="123"/>
      <c r="C211" s="138"/>
      <c r="D211" s="124"/>
      <c r="E211" s="124"/>
      <c r="F211" s="133"/>
      <c r="G211" s="123"/>
      <c r="H211" s="123"/>
      <c r="I211" s="123"/>
      <c r="J211" s="123"/>
      <c r="K211" s="123"/>
      <c r="L211" s="123"/>
      <c r="M211" s="124"/>
      <c r="N211" s="124"/>
      <c r="O211" s="124"/>
      <c r="P211" s="124"/>
      <c r="Q211" s="124"/>
      <c r="R211" s="124"/>
      <c r="S211" s="123"/>
      <c r="T211" s="123"/>
      <c r="U211" s="123"/>
      <c r="V211" s="123"/>
      <c r="W211" s="123"/>
      <c r="X211" s="123"/>
      <c r="Y211" s="123"/>
      <c r="Z211" s="123"/>
      <c r="AA211" s="123"/>
      <c r="AB211" s="123"/>
      <c r="AC211" s="123"/>
    </row>
    <row r="212" spans="1:29" ht="14.25" customHeight="1" x14ac:dyDescent="0.2">
      <c r="A212" s="123"/>
      <c r="B212" s="123"/>
      <c r="C212" s="138"/>
      <c r="D212" s="124"/>
      <c r="E212" s="124"/>
      <c r="F212" s="133"/>
      <c r="G212" s="123"/>
      <c r="H212" s="123"/>
      <c r="I212" s="123"/>
      <c r="J212" s="123"/>
      <c r="K212" s="123"/>
      <c r="L212" s="123"/>
      <c r="M212" s="124"/>
      <c r="N212" s="124"/>
      <c r="O212" s="124"/>
      <c r="P212" s="124"/>
      <c r="Q212" s="124"/>
      <c r="R212" s="124"/>
      <c r="S212" s="123"/>
      <c r="T212" s="123"/>
      <c r="U212" s="123"/>
      <c r="V212" s="123"/>
      <c r="W212" s="123"/>
      <c r="X212" s="123"/>
      <c r="Y212" s="123"/>
      <c r="Z212" s="123"/>
      <c r="AA212" s="123"/>
      <c r="AB212" s="123"/>
      <c r="AC212" s="123"/>
    </row>
    <row r="213" spans="1:29" ht="14.25" customHeight="1" x14ac:dyDescent="0.2">
      <c r="A213" s="123"/>
      <c r="B213" s="123"/>
      <c r="C213" s="138"/>
      <c r="D213" s="124"/>
      <c r="E213" s="124"/>
      <c r="F213" s="133"/>
      <c r="G213" s="123"/>
      <c r="H213" s="123"/>
      <c r="I213" s="123"/>
      <c r="J213" s="123"/>
      <c r="K213" s="123"/>
      <c r="L213" s="123"/>
      <c r="M213" s="124"/>
      <c r="N213" s="124"/>
      <c r="O213" s="124"/>
      <c r="P213" s="124"/>
      <c r="Q213" s="124"/>
      <c r="R213" s="124"/>
      <c r="S213" s="123"/>
      <c r="T213" s="123"/>
      <c r="U213" s="123"/>
      <c r="V213" s="123"/>
      <c r="W213" s="123"/>
      <c r="X213" s="123"/>
      <c r="Y213" s="123"/>
      <c r="Z213" s="123"/>
      <c r="AA213" s="123"/>
      <c r="AB213" s="123"/>
      <c r="AC213" s="123"/>
    </row>
    <row r="214" spans="1:29" ht="14.25" customHeight="1" x14ac:dyDescent="0.2">
      <c r="A214" s="123"/>
      <c r="B214" s="123"/>
      <c r="C214" s="138"/>
      <c r="D214" s="124"/>
      <c r="E214" s="124"/>
      <c r="F214" s="133"/>
      <c r="G214" s="123"/>
      <c r="H214" s="123"/>
      <c r="I214" s="123"/>
      <c r="J214" s="123"/>
      <c r="K214" s="123"/>
      <c r="L214" s="123"/>
      <c r="M214" s="124"/>
      <c r="N214" s="124"/>
      <c r="O214" s="124"/>
      <c r="P214" s="124"/>
      <c r="Q214" s="124"/>
      <c r="R214" s="124"/>
      <c r="S214" s="123"/>
      <c r="T214" s="123"/>
      <c r="U214" s="123"/>
      <c r="V214" s="123"/>
      <c r="W214" s="123"/>
      <c r="X214" s="123"/>
      <c r="Y214" s="123"/>
      <c r="Z214" s="123"/>
      <c r="AA214" s="123"/>
      <c r="AB214" s="123"/>
      <c r="AC214" s="123"/>
    </row>
    <row r="215" spans="1:29" ht="14.25" customHeight="1" x14ac:dyDescent="0.2">
      <c r="A215" s="123"/>
      <c r="B215" s="123"/>
      <c r="C215" s="138"/>
      <c r="D215" s="124"/>
      <c r="E215" s="124"/>
      <c r="F215" s="133"/>
      <c r="G215" s="123"/>
      <c r="H215" s="123"/>
      <c r="I215" s="123"/>
      <c r="J215" s="123"/>
      <c r="K215" s="123"/>
      <c r="L215" s="123"/>
      <c r="M215" s="124"/>
      <c r="N215" s="124"/>
      <c r="O215" s="124"/>
      <c r="P215" s="124"/>
      <c r="Q215" s="124"/>
      <c r="R215" s="124"/>
      <c r="S215" s="123"/>
      <c r="T215" s="123"/>
      <c r="U215" s="123"/>
      <c r="V215" s="123"/>
      <c r="W215" s="123"/>
      <c r="X215" s="123"/>
      <c r="Y215" s="123"/>
      <c r="Z215" s="123"/>
      <c r="AA215" s="123"/>
      <c r="AB215" s="123"/>
      <c r="AC215" s="123"/>
    </row>
    <row r="216" spans="1:29" ht="14.25" customHeight="1" x14ac:dyDescent="0.2">
      <c r="A216" s="123"/>
      <c r="B216" s="123"/>
      <c r="C216" s="138"/>
      <c r="D216" s="124"/>
      <c r="E216" s="124"/>
      <c r="F216" s="133"/>
      <c r="G216" s="123"/>
      <c r="H216" s="123"/>
      <c r="I216" s="123"/>
      <c r="J216" s="123"/>
      <c r="K216" s="123"/>
      <c r="L216" s="123"/>
      <c r="M216" s="124"/>
      <c r="N216" s="124"/>
      <c r="O216" s="124"/>
      <c r="P216" s="124"/>
      <c r="Q216" s="124"/>
      <c r="R216" s="124"/>
      <c r="S216" s="123"/>
      <c r="T216" s="123"/>
      <c r="U216" s="123"/>
      <c r="V216" s="123"/>
      <c r="W216" s="123"/>
      <c r="X216" s="123"/>
      <c r="Y216" s="123"/>
      <c r="Z216" s="123"/>
      <c r="AA216" s="123"/>
      <c r="AB216" s="123"/>
      <c r="AC216" s="123"/>
    </row>
    <row r="217" spans="1:29" ht="14.25" customHeight="1" x14ac:dyDescent="0.2">
      <c r="A217" s="123"/>
      <c r="B217" s="123"/>
      <c r="C217" s="138"/>
      <c r="D217" s="124"/>
      <c r="E217" s="124"/>
      <c r="F217" s="133"/>
      <c r="G217" s="123"/>
      <c r="H217" s="123"/>
      <c r="I217" s="123"/>
      <c r="J217" s="123"/>
      <c r="K217" s="123"/>
      <c r="L217" s="123"/>
      <c r="M217" s="124"/>
      <c r="N217" s="124"/>
      <c r="O217" s="124"/>
      <c r="P217" s="124"/>
      <c r="Q217" s="124"/>
      <c r="R217" s="124"/>
      <c r="S217" s="123"/>
      <c r="T217" s="123"/>
      <c r="U217" s="123"/>
      <c r="V217" s="123"/>
      <c r="W217" s="123"/>
      <c r="X217" s="123"/>
      <c r="Y217" s="123"/>
      <c r="Z217" s="123"/>
      <c r="AA217" s="123"/>
      <c r="AB217" s="123"/>
      <c r="AC217" s="123"/>
    </row>
    <row r="218" spans="1:29" ht="14.25" customHeight="1" x14ac:dyDescent="0.2">
      <c r="A218" s="123"/>
      <c r="B218" s="123"/>
      <c r="C218" s="138"/>
      <c r="D218" s="124"/>
      <c r="E218" s="124"/>
      <c r="F218" s="133"/>
      <c r="G218" s="123"/>
      <c r="H218" s="123"/>
      <c r="I218" s="123"/>
      <c r="J218" s="123"/>
      <c r="K218" s="123"/>
      <c r="L218" s="123"/>
      <c r="M218" s="124"/>
      <c r="N218" s="124"/>
      <c r="O218" s="124"/>
      <c r="P218" s="124"/>
      <c r="Q218" s="124"/>
      <c r="R218" s="124"/>
      <c r="S218" s="123"/>
      <c r="T218" s="123"/>
      <c r="U218" s="123"/>
      <c r="V218" s="123"/>
      <c r="W218" s="123"/>
      <c r="X218" s="123"/>
      <c r="Y218" s="123"/>
      <c r="Z218" s="123"/>
      <c r="AA218" s="123"/>
      <c r="AB218" s="123"/>
      <c r="AC218" s="123"/>
    </row>
    <row r="219" spans="1:29" ht="14.25" customHeight="1" x14ac:dyDescent="0.2">
      <c r="A219" s="123"/>
      <c r="B219" s="123"/>
      <c r="C219" s="138"/>
      <c r="D219" s="124"/>
      <c r="E219" s="124"/>
      <c r="F219" s="133"/>
      <c r="G219" s="123"/>
      <c r="H219" s="123"/>
      <c r="I219" s="123"/>
      <c r="J219" s="123"/>
      <c r="K219" s="123"/>
      <c r="L219" s="123"/>
      <c r="M219" s="124"/>
      <c r="N219" s="124"/>
      <c r="O219" s="124"/>
      <c r="P219" s="124"/>
      <c r="Q219" s="124"/>
      <c r="R219" s="124"/>
      <c r="S219" s="123"/>
      <c r="T219" s="123"/>
      <c r="U219" s="123"/>
      <c r="V219" s="123"/>
      <c r="W219" s="123"/>
      <c r="X219" s="123"/>
      <c r="Y219" s="123"/>
      <c r="Z219" s="123"/>
      <c r="AA219" s="123"/>
      <c r="AB219" s="123"/>
      <c r="AC219" s="123"/>
    </row>
    <row r="220" spans="1:29" ht="14.25" customHeight="1" x14ac:dyDescent="0.2">
      <c r="A220" s="123"/>
      <c r="B220" s="123"/>
      <c r="C220" s="138"/>
      <c r="D220" s="124"/>
      <c r="E220" s="124"/>
      <c r="F220" s="133"/>
      <c r="G220" s="123"/>
      <c r="H220" s="123"/>
      <c r="I220" s="123"/>
      <c r="J220" s="123"/>
      <c r="K220" s="123"/>
      <c r="L220" s="123"/>
      <c r="M220" s="124"/>
      <c r="N220" s="124"/>
      <c r="O220" s="124"/>
      <c r="P220" s="124"/>
      <c r="Q220" s="124"/>
      <c r="R220" s="124"/>
      <c r="S220" s="123"/>
      <c r="T220" s="123"/>
      <c r="U220" s="123"/>
      <c r="V220" s="123"/>
      <c r="W220" s="123"/>
      <c r="X220" s="123"/>
      <c r="Y220" s="123"/>
      <c r="Z220" s="123"/>
      <c r="AA220" s="123"/>
      <c r="AB220" s="123"/>
      <c r="AC220" s="123"/>
    </row>
    <row r="221" spans="1:29" ht="14.25" customHeight="1" x14ac:dyDescent="0.2">
      <c r="A221" s="123"/>
      <c r="B221" s="123"/>
      <c r="C221" s="138"/>
      <c r="D221" s="124"/>
      <c r="E221" s="124"/>
      <c r="F221" s="133"/>
      <c r="G221" s="123"/>
      <c r="H221" s="123"/>
      <c r="I221" s="123"/>
      <c r="J221" s="123"/>
      <c r="K221" s="123"/>
      <c r="L221" s="123"/>
      <c r="M221" s="124"/>
      <c r="N221" s="124"/>
      <c r="O221" s="124"/>
      <c r="P221" s="124"/>
      <c r="Q221" s="124"/>
      <c r="R221" s="124"/>
      <c r="S221" s="123"/>
      <c r="T221" s="123"/>
      <c r="U221" s="123"/>
      <c r="V221" s="123"/>
      <c r="W221" s="123"/>
      <c r="X221" s="123"/>
      <c r="Y221" s="123"/>
      <c r="Z221" s="123"/>
      <c r="AA221" s="123"/>
      <c r="AB221" s="123"/>
      <c r="AC221" s="123"/>
    </row>
    <row r="222" spans="1:29" ht="14.25" customHeight="1" x14ac:dyDescent="0.2">
      <c r="A222" s="123"/>
      <c r="B222" s="123"/>
      <c r="C222" s="138"/>
      <c r="D222" s="124"/>
      <c r="E222" s="124"/>
      <c r="F222" s="133"/>
      <c r="G222" s="123"/>
      <c r="H222" s="123"/>
      <c r="I222" s="123"/>
      <c r="J222" s="123"/>
      <c r="K222" s="123"/>
      <c r="L222" s="123"/>
      <c r="M222" s="124"/>
      <c r="N222" s="124"/>
      <c r="O222" s="124"/>
      <c r="P222" s="124"/>
      <c r="Q222" s="124"/>
      <c r="R222" s="124"/>
      <c r="S222" s="123"/>
      <c r="T222" s="123"/>
      <c r="U222" s="123"/>
      <c r="V222" s="123"/>
      <c r="W222" s="123"/>
      <c r="X222" s="123"/>
      <c r="Y222" s="123"/>
      <c r="Z222" s="123"/>
      <c r="AA222" s="123"/>
      <c r="AB222" s="123"/>
      <c r="AC222" s="123"/>
    </row>
    <row r="223" spans="1:29" ht="14.25" customHeight="1" x14ac:dyDescent="0.2">
      <c r="A223" s="123"/>
      <c r="B223" s="123"/>
      <c r="C223" s="138"/>
      <c r="D223" s="124"/>
      <c r="E223" s="124"/>
      <c r="F223" s="133"/>
      <c r="G223" s="123"/>
      <c r="H223" s="123"/>
      <c r="I223" s="123"/>
      <c r="J223" s="123"/>
      <c r="K223" s="123"/>
      <c r="L223" s="123"/>
      <c r="M223" s="124"/>
      <c r="N223" s="124"/>
      <c r="O223" s="124"/>
      <c r="P223" s="124"/>
      <c r="Q223" s="124"/>
      <c r="R223" s="124"/>
      <c r="S223" s="123"/>
      <c r="T223" s="123"/>
      <c r="U223" s="123"/>
      <c r="V223" s="123"/>
      <c r="W223" s="123"/>
      <c r="X223" s="123"/>
      <c r="Y223" s="123"/>
      <c r="Z223" s="123"/>
      <c r="AA223" s="123"/>
      <c r="AB223" s="123"/>
      <c r="AC223" s="123"/>
    </row>
    <row r="224" spans="1:29" ht="14.25" customHeight="1" x14ac:dyDescent="0.2">
      <c r="A224" s="123"/>
      <c r="B224" s="123"/>
      <c r="C224" s="138"/>
      <c r="D224" s="124"/>
      <c r="E224" s="124"/>
      <c r="F224" s="133"/>
      <c r="G224" s="123"/>
      <c r="H224" s="123"/>
      <c r="I224" s="123"/>
      <c r="J224" s="123"/>
      <c r="K224" s="123"/>
      <c r="L224" s="123"/>
      <c r="M224" s="124"/>
      <c r="N224" s="124"/>
      <c r="O224" s="124"/>
      <c r="P224" s="124"/>
      <c r="Q224" s="124"/>
      <c r="R224" s="124"/>
      <c r="S224" s="123"/>
      <c r="T224" s="123"/>
      <c r="U224" s="123"/>
      <c r="V224" s="123"/>
      <c r="W224" s="123"/>
      <c r="X224" s="123"/>
      <c r="Y224" s="123"/>
      <c r="Z224" s="123"/>
      <c r="AA224" s="123"/>
      <c r="AB224" s="123"/>
      <c r="AC224" s="123"/>
    </row>
    <row r="225" spans="1:29" ht="14.25" customHeight="1" x14ac:dyDescent="0.2">
      <c r="A225" s="123"/>
      <c r="B225" s="123"/>
      <c r="C225" s="138"/>
      <c r="D225" s="124"/>
      <c r="E225" s="124"/>
      <c r="F225" s="133"/>
      <c r="G225" s="123"/>
      <c r="H225" s="123"/>
      <c r="I225" s="123"/>
      <c r="J225" s="123"/>
      <c r="K225" s="123"/>
      <c r="L225" s="123"/>
      <c r="M225" s="124"/>
      <c r="N225" s="124"/>
      <c r="O225" s="124"/>
      <c r="P225" s="124"/>
      <c r="Q225" s="124"/>
      <c r="R225" s="124"/>
      <c r="S225" s="123"/>
      <c r="T225" s="123"/>
      <c r="U225" s="123"/>
      <c r="V225" s="123"/>
      <c r="W225" s="123"/>
      <c r="X225" s="123"/>
      <c r="Y225" s="123"/>
      <c r="Z225" s="123"/>
      <c r="AA225" s="123"/>
      <c r="AB225" s="123"/>
      <c r="AC225" s="123"/>
    </row>
    <row r="226" spans="1:29" ht="14.25" customHeight="1" x14ac:dyDescent="0.2">
      <c r="A226" s="123"/>
      <c r="B226" s="123"/>
      <c r="C226" s="138"/>
      <c r="D226" s="124"/>
      <c r="E226" s="124"/>
      <c r="F226" s="133"/>
      <c r="G226" s="123"/>
      <c r="H226" s="123"/>
      <c r="I226" s="123"/>
      <c r="J226" s="123"/>
      <c r="K226" s="123"/>
      <c r="L226" s="123"/>
      <c r="M226" s="124"/>
      <c r="N226" s="124"/>
      <c r="O226" s="124"/>
      <c r="P226" s="124"/>
      <c r="Q226" s="124"/>
      <c r="R226" s="124"/>
      <c r="S226" s="123"/>
      <c r="T226" s="123"/>
      <c r="U226" s="123"/>
      <c r="V226" s="123"/>
      <c r="W226" s="123"/>
      <c r="X226" s="123"/>
      <c r="Y226" s="123"/>
      <c r="Z226" s="123"/>
      <c r="AA226" s="123"/>
      <c r="AB226" s="123"/>
      <c r="AC226" s="123"/>
    </row>
    <row r="227" spans="1:29" ht="14.25" customHeight="1" x14ac:dyDescent="0.2">
      <c r="A227" s="123"/>
      <c r="B227" s="123"/>
      <c r="C227" s="138"/>
      <c r="D227" s="124"/>
      <c r="E227" s="124"/>
      <c r="F227" s="133"/>
      <c r="G227" s="123"/>
      <c r="H227" s="123"/>
      <c r="I227" s="123"/>
      <c r="J227" s="123"/>
      <c r="K227" s="123"/>
      <c r="L227" s="123"/>
      <c r="M227" s="124"/>
      <c r="N227" s="124"/>
      <c r="O227" s="124"/>
      <c r="P227" s="124"/>
      <c r="Q227" s="124"/>
      <c r="R227" s="124"/>
      <c r="S227" s="123"/>
      <c r="T227" s="123"/>
      <c r="U227" s="123"/>
      <c r="V227" s="123"/>
      <c r="W227" s="123"/>
      <c r="X227" s="123"/>
      <c r="Y227" s="123"/>
      <c r="Z227" s="123"/>
      <c r="AA227" s="123"/>
      <c r="AB227" s="123"/>
      <c r="AC227" s="123"/>
    </row>
    <row r="228" spans="1:29" ht="14.25" customHeight="1" x14ac:dyDescent="0.2">
      <c r="A228" s="123"/>
      <c r="B228" s="123"/>
      <c r="C228" s="138"/>
      <c r="D228" s="124"/>
      <c r="E228" s="124"/>
      <c r="F228" s="133"/>
      <c r="G228" s="123"/>
      <c r="H228" s="123"/>
      <c r="I228" s="123"/>
      <c r="J228" s="123"/>
      <c r="K228" s="123"/>
      <c r="L228" s="123"/>
      <c r="M228" s="124"/>
      <c r="N228" s="124"/>
      <c r="O228" s="124"/>
      <c r="P228" s="124"/>
      <c r="Q228" s="124"/>
      <c r="R228" s="124"/>
      <c r="S228" s="123"/>
      <c r="T228" s="123"/>
      <c r="U228" s="123"/>
      <c r="V228" s="123"/>
      <c r="W228" s="123"/>
      <c r="X228" s="123"/>
      <c r="Y228" s="123"/>
      <c r="Z228" s="123"/>
      <c r="AA228" s="123"/>
      <c r="AB228" s="123"/>
      <c r="AC228" s="123"/>
    </row>
    <row r="229" spans="1:29" ht="14.25" customHeight="1" x14ac:dyDescent="0.2">
      <c r="A229" s="123"/>
      <c r="B229" s="123"/>
      <c r="C229" s="138"/>
      <c r="D229" s="124"/>
      <c r="E229" s="124"/>
      <c r="F229" s="133"/>
      <c r="G229" s="123"/>
      <c r="H229" s="123"/>
      <c r="I229" s="123"/>
      <c r="J229" s="123"/>
      <c r="K229" s="123"/>
      <c r="L229" s="123"/>
      <c r="M229" s="124"/>
      <c r="N229" s="124"/>
      <c r="O229" s="124"/>
      <c r="P229" s="124"/>
      <c r="Q229" s="124"/>
      <c r="R229" s="124"/>
      <c r="S229" s="123"/>
      <c r="T229" s="123"/>
      <c r="U229" s="123"/>
      <c r="V229" s="123"/>
      <c r="W229" s="123"/>
      <c r="X229" s="123"/>
      <c r="Y229" s="123"/>
      <c r="Z229" s="123"/>
      <c r="AA229" s="123"/>
      <c r="AB229" s="123"/>
      <c r="AC229" s="123"/>
    </row>
    <row r="230" spans="1:29" ht="14.25" customHeight="1" x14ac:dyDescent="0.2">
      <c r="A230" s="123"/>
      <c r="B230" s="123"/>
      <c r="C230" s="138"/>
      <c r="D230" s="124"/>
      <c r="E230" s="124"/>
      <c r="F230" s="133"/>
      <c r="G230" s="123"/>
      <c r="H230" s="123"/>
      <c r="I230" s="123"/>
      <c r="J230" s="123"/>
      <c r="K230" s="123"/>
      <c r="L230" s="123"/>
      <c r="M230" s="124"/>
      <c r="N230" s="124"/>
      <c r="O230" s="124"/>
      <c r="P230" s="124"/>
      <c r="Q230" s="124"/>
      <c r="R230" s="124"/>
      <c r="S230" s="123"/>
      <c r="T230" s="123"/>
      <c r="U230" s="123"/>
      <c r="V230" s="123"/>
      <c r="W230" s="123"/>
      <c r="X230" s="123"/>
      <c r="Y230" s="123"/>
      <c r="Z230" s="123"/>
      <c r="AA230" s="123"/>
      <c r="AB230" s="123"/>
      <c r="AC230" s="123"/>
    </row>
    <row r="231" spans="1:29" ht="14.25" customHeight="1" x14ac:dyDescent="0.2">
      <c r="A231" s="123"/>
      <c r="B231" s="123"/>
      <c r="C231" s="138"/>
      <c r="D231" s="124"/>
      <c r="E231" s="124"/>
      <c r="F231" s="133"/>
      <c r="G231" s="123"/>
      <c r="H231" s="123"/>
      <c r="I231" s="123"/>
      <c r="J231" s="123"/>
      <c r="K231" s="123"/>
      <c r="L231" s="123"/>
      <c r="M231" s="124"/>
      <c r="N231" s="124"/>
      <c r="O231" s="124"/>
      <c r="P231" s="124"/>
      <c r="Q231" s="124"/>
      <c r="R231" s="124"/>
      <c r="S231" s="123"/>
      <c r="T231" s="123"/>
      <c r="U231" s="123"/>
      <c r="V231" s="123"/>
      <c r="W231" s="123"/>
      <c r="X231" s="123"/>
      <c r="Y231" s="123"/>
      <c r="Z231" s="123"/>
      <c r="AA231" s="123"/>
      <c r="AB231" s="123"/>
      <c r="AC231" s="123"/>
    </row>
    <row r="232" spans="1:29" ht="14.25" customHeight="1" x14ac:dyDescent="0.2">
      <c r="A232" s="123"/>
      <c r="B232" s="123"/>
      <c r="C232" s="138"/>
      <c r="D232" s="124"/>
      <c r="E232" s="124"/>
      <c r="F232" s="133"/>
      <c r="G232" s="123"/>
      <c r="H232" s="123"/>
      <c r="I232" s="123"/>
      <c r="J232" s="123"/>
      <c r="K232" s="123"/>
      <c r="L232" s="123"/>
      <c r="M232" s="124"/>
      <c r="N232" s="124"/>
      <c r="O232" s="124"/>
      <c r="P232" s="124"/>
      <c r="Q232" s="124"/>
      <c r="R232" s="124"/>
      <c r="S232" s="123"/>
      <c r="T232" s="123"/>
      <c r="U232" s="123"/>
      <c r="V232" s="123"/>
      <c r="W232" s="123"/>
      <c r="X232" s="123"/>
      <c r="Y232" s="123"/>
      <c r="Z232" s="123"/>
      <c r="AA232" s="123"/>
      <c r="AB232" s="123"/>
      <c r="AC232" s="123"/>
    </row>
    <row r="233" spans="1:29" ht="14.25" customHeight="1" x14ac:dyDescent="0.2">
      <c r="A233" s="123"/>
      <c r="B233" s="123"/>
      <c r="C233" s="138"/>
      <c r="D233" s="124"/>
      <c r="E233" s="124"/>
      <c r="F233" s="133"/>
      <c r="G233" s="123"/>
      <c r="H233" s="123"/>
      <c r="I233" s="123"/>
      <c r="J233" s="123"/>
      <c r="K233" s="123"/>
      <c r="L233" s="123"/>
      <c r="M233" s="124"/>
      <c r="N233" s="124"/>
      <c r="O233" s="124"/>
      <c r="P233" s="124"/>
      <c r="Q233" s="124"/>
      <c r="R233" s="124"/>
      <c r="S233" s="123"/>
      <c r="T233" s="123"/>
      <c r="U233" s="123"/>
      <c r="V233" s="123"/>
      <c r="W233" s="123"/>
      <c r="X233" s="123"/>
      <c r="Y233" s="123"/>
      <c r="Z233" s="123"/>
      <c r="AA233" s="123"/>
      <c r="AB233" s="123"/>
      <c r="AC233" s="123"/>
    </row>
    <row r="234" spans="1:29" ht="14.25" customHeight="1" x14ac:dyDescent="0.2">
      <c r="A234" s="123"/>
      <c r="B234" s="123"/>
      <c r="C234" s="138"/>
      <c r="D234" s="124"/>
      <c r="E234" s="124"/>
      <c r="F234" s="133"/>
      <c r="G234" s="123"/>
      <c r="H234" s="123"/>
      <c r="I234" s="123"/>
      <c r="J234" s="123"/>
      <c r="K234" s="123"/>
      <c r="L234" s="123"/>
      <c r="M234" s="124"/>
      <c r="N234" s="124"/>
      <c r="O234" s="124"/>
      <c r="P234" s="124"/>
      <c r="Q234" s="124"/>
      <c r="R234" s="124"/>
      <c r="S234" s="123"/>
      <c r="T234" s="123"/>
      <c r="U234" s="123"/>
      <c r="V234" s="123"/>
      <c r="W234" s="123"/>
      <c r="X234" s="123"/>
      <c r="Y234" s="123"/>
      <c r="Z234" s="123"/>
      <c r="AA234" s="123"/>
      <c r="AB234" s="123"/>
      <c r="AC234" s="123"/>
    </row>
    <row r="235" spans="1:29" ht="14.25" customHeight="1" x14ac:dyDescent="0.2">
      <c r="A235" s="123"/>
      <c r="B235" s="123"/>
      <c r="C235" s="138"/>
      <c r="D235" s="124"/>
      <c r="E235" s="124"/>
      <c r="F235" s="133"/>
      <c r="G235" s="123"/>
      <c r="H235" s="123"/>
      <c r="I235" s="123"/>
      <c r="J235" s="123"/>
      <c r="K235" s="123"/>
      <c r="L235" s="123"/>
      <c r="M235" s="124"/>
      <c r="N235" s="124"/>
      <c r="O235" s="124"/>
      <c r="P235" s="124"/>
      <c r="Q235" s="124"/>
      <c r="R235" s="124"/>
      <c r="S235" s="123"/>
      <c r="T235" s="123"/>
      <c r="U235" s="123"/>
      <c r="V235" s="123"/>
      <c r="W235" s="123"/>
      <c r="X235" s="123"/>
      <c r="Y235" s="123"/>
      <c r="Z235" s="123"/>
      <c r="AA235" s="123"/>
      <c r="AB235" s="123"/>
      <c r="AC235" s="123"/>
    </row>
    <row r="236" spans="1:29" ht="14.25" customHeight="1" x14ac:dyDescent="0.2">
      <c r="A236" s="123"/>
      <c r="B236" s="123"/>
      <c r="C236" s="138"/>
      <c r="D236" s="124"/>
      <c r="E236" s="124"/>
      <c r="F236" s="133"/>
      <c r="G236" s="123"/>
      <c r="H236" s="123"/>
      <c r="I236" s="123"/>
      <c r="J236" s="123"/>
      <c r="K236" s="123"/>
      <c r="L236" s="123"/>
      <c r="M236" s="124"/>
      <c r="N236" s="124"/>
      <c r="O236" s="124"/>
      <c r="P236" s="124"/>
      <c r="Q236" s="124"/>
      <c r="R236" s="124"/>
      <c r="S236" s="123"/>
      <c r="T236" s="123"/>
      <c r="U236" s="123"/>
      <c r="V236" s="123"/>
      <c r="W236" s="123"/>
      <c r="X236" s="123"/>
      <c r="Y236" s="123"/>
      <c r="Z236" s="123"/>
      <c r="AA236" s="123"/>
      <c r="AB236" s="123"/>
      <c r="AC236" s="123"/>
    </row>
    <row r="237" spans="1:29" ht="14.25" customHeight="1" x14ac:dyDescent="0.2">
      <c r="A237" s="123"/>
      <c r="B237" s="123"/>
      <c r="C237" s="138"/>
      <c r="D237" s="124"/>
      <c r="E237" s="124"/>
      <c r="F237" s="133"/>
      <c r="G237" s="123"/>
      <c r="H237" s="123"/>
      <c r="I237" s="123"/>
      <c r="J237" s="123"/>
      <c r="K237" s="123"/>
      <c r="L237" s="123"/>
      <c r="M237" s="124"/>
      <c r="N237" s="124"/>
      <c r="O237" s="124"/>
      <c r="P237" s="124"/>
      <c r="Q237" s="124"/>
      <c r="R237" s="124"/>
      <c r="S237" s="123"/>
      <c r="T237" s="123"/>
      <c r="U237" s="123"/>
      <c r="V237" s="123"/>
      <c r="W237" s="123"/>
      <c r="X237" s="123"/>
      <c r="Y237" s="123"/>
      <c r="Z237" s="123"/>
      <c r="AA237" s="123"/>
      <c r="AB237" s="123"/>
      <c r="AC237" s="123"/>
    </row>
    <row r="238" spans="1:29" ht="14.25" customHeight="1" x14ac:dyDescent="0.2">
      <c r="A238" s="123"/>
      <c r="B238" s="123"/>
      <c r="C238" s="138"/>
      <c r="D238" s="124"/>
      <c r="E238" s="124"/>
      <c r="F238" s="133"/>
      <c r="G238" s="123"/>
      <c r="H238" s="123"/>
      <c r="I238" s="123"/>
      <c r="J238" s="123"/>
      <c r="K238" s="123"/>
      <c r="L238" s="123"/>
      <c r="M238" s="124"/>
      <c r="N238" s="124"/>
      <c r="O238" s="124"/>
      <c r="P238" s="124"/>
      <c r="Q238" s="124"/>
      <c r="R238" s="124"/>
      <c r="S238" s="123"/>
      <c r="T238" s="123"/>
      <c r="U238" s="123"/>
      <c r="V238" s="123"/>
      <c r="W238" s="123"/>
      <c r="X238" s="123"/>
      <c r="Y238" s="123"/>
      <c r="Z238" s="123"/>
      <c r="AA238" s="123"/>
      <c r="AB238" s="123"/>
      <c r="AC238" s="123"/>
    </row>
    <row r="239" spans="1:29" ht="14.25" customHeight="1" x14ac:dyDescent="0.2">
      <c r="A239" s="123"/>
      <c r="B239" s="123"/>
      <c r="C239" s="138"/>
      <c r="D239" s="124"/>
      <c r="E239" s="124"/>
      <c r="F239" s="133"/>
      <c r="G239" s="123"/>
      <c r="H239" s="123"/>
      <c r="I239" s="123"/>
      <c r="J239" s="123"/>
      <c r="K239" s="123"/>
      <c r="L239" s="123"/>
      <c r="M239" s="124"/>
      <c r="N239" s="124"/>
      <c r="O239" s="124"/>
      <c r="P239" s="124"/>
      <c r="Q239" s="124"/>
      <c r="R239" s="124"/>
      <c r="S239" s="123"/>
      <c r="T239" s="123"/>
      <c r="U239" s="123"/>
      <c r="V239" s="123"/>
      <c r="W239" s="123"/>
      <c r="X239" s="123"/>
      <c r="Y239" s="123"/>
      <c r="Z239" s="123"/>
      <c r="AA239" s="123"/>
      <c r="AB239" s="123"/>
      <c r="AC239" s="123"/>
    </row>
    <row r="240" spans="1:29" ht="14.25" customHeight="1" x14ac:dyDescent="0.2">
      <c r="A240" s="123"/>
      <c r="B240" s="123"/>
      <c r="C240" s="138"/>
      <c r="D240" s="124"/>
      <c r="E240" s="124"/>
      <c r="F240" s="133"/>
      <c r="G240" s="123"/>
      <c r="H240" s="123"/>
      <c r="I240" s="123"/>
      <c r="J240" s="123"/>
      <c r="K240" s="123"/>
      <c r="L240" s="123"/>
      <c r="M240" s="124"/>
      <c r="N240" s="124"/>
      <c r="O240" s="124"/>
      <c r="P240" s="124"/>
      <c r="Q240" s="124"/>
      <c r="R240" s="124"/>
      <c r="S240" s="123"/>
      <c r="T240" s="123"/>
      <c r="U240" s="123"/>
      <c r="V240" s="123"/>
      <c r="W240" s="123"/>
      <c r="X240" s="123"/>
      <c r="Y240" s="123"/>
      <c r="Z240" s="123"/>
      <c r="AA240" s="123"/>
      <c r="AB240" s="123"/>
      <c r="AC240" s="123"/>
    </row>
    <row r="241" spans="1:29" ht="14.25" customHeight="1" x14ac:dyDescent="0.2">
      <c r="A241" s="123"/>
      <c r="B241" s="123"/>
      <c r="C241" s="138"/>
      <c r="D241" s="124"/>
      <c r="E241" s="124"/>
      <c r="F241" s="133"/>
      <c r="G241" s="123"/>
      <c r="H241" s="123"/>
      <c r="I241" s="123"/>
      <c r="J241" s="123"/>
      <c r="K241" s="123"/>
      <c r="L241" s="123"/>
      <c r="M241" s="124"/>
      <c r="N241" s="124"/>
      <c r="O241" s="124"/>
      <c r="P241" s="124"/>
      <c r="Q241" s="124"/>
      <c r="R241" s="124"/>
      <c r="S241" s="123"/>
      <c r="T241" s="123"/>
      <c r="U241" s="123"/>
      <c r="V241" s="123"/>
      <c r="W241" s="123"/>
      <c r="X241" s="123"/>
      <c r="Y241" s="123"/>
      <c r="Z241" s="123"/>
      <c r="AA241" s="123"/>
      <c r="AB241" s="123"/>
      <c r="AC241" s="123"/>
    </row>
    <row r="242" spans="1:29" ht="14.25" customHeight="1" x14ac:dyDescent="0.2">
      <c r="A242" s="123"/>
      <c r="B242" s="123"/>
      <c r="C242" s="138"/>
      <c r="D242" s="124"/>
      <c r="E242" s="124"/>
      <c r="F242" s="133"/>
      <c r="G242" s="123"/>
      <c r="H242" s="123"/>
      <c r="I242" s="123"/>
      <c r="J242" s="123"/>
      <c r="K242" s="123"/>
      <c r="L242" s="123"/>
      <c r="M242" s="124"/>
      <c r="N242" s="124"/>
      <c r="O242" s="124"/>
      <c r="P242" s="124"/>
      <c r="Q242" s="124"/>
      <c r="R242" s="124"/>
      <c r="S242" s="123"/>
      <c r="T242" s="123"/>
      <c r="U242" s="123"/>
      <c r="V242" s="123"/>
      <c r="W242" s="123"/>
      <c r="X242" s="123"/>
      <c r="Y242" s="123"/>
      <c r="Z242" s="123"/>
      <c r="AA242" s="123"/>
      <c r="AB242" s="123"/>
      <c r="AC242" s="123"/>
    </row>
    <row r="243" spans="1:29" ht="14.25" customHeight="1" x14ac:dyDescent="0.2">
      <c r="A243" s="123"/>
      <c r="B243" s="123"/>
      <c r="C243" s="138"/>
      <c r="D243" s="124"/>
      <c r="E243" s="124"/>
      <c r="F243" s="133"/>
      <c r="G243" s="123"/>
      <c r="H243" s="123"/>
      <c r="I243" s="123"/>
      <c r="J243" s="123"/>
      <c r="K243" s="123"/>
      <c r="L243" s="123"/>
      <c r="M243" s="124"/>
      <c r="N243" s="124"/>
      <c r="O243" s="124"/>
      <c r="P243" s="124"/>
      <c r="Q243" s="124"/>
      <c r="R243" s="124"/>
      <c r="S243" s="123"/>
      <c r="T243" s="123"/>
      <c r="U243" s="123"/>
      <c r="V243" s="123"/>
      <c r="W243" s="123"/>
      <c r="X243" s="123"/>
      <c r="Y243" s="123"/>
      <c r="Z243" s="123"/>
      <c r="AA243" s="123"/>
      <c r="AB243" s="123"/>
      <c r="AC243" s="123"/>
    </row>
    <row r="244" spans="1:29" ht="14.25" customHeight="1" x14ac:dyDescent="0.2">
      <c r="A244" s="123"/>
      <c r="B244" s="123"/>
      <c r="C244" s="138"/>
      <c r="D244" s="124"/>
      <c r="E244" s="124"/>
      <c r="F244" s="133"/>
      <c r="G244" s="123"/>
      <c r="H244" s="123"/>
      <c r="I244" s="123"/>
      <c r="J244" s="123"/>
      <c r="K244" s="123"/>
      <c r="L244" s="123"/>
      <c r="M244" s="124"/>
      <c r="N244" s="124"/>
      <c r="O244" s="124"/>
      <c r="P244" s="124"/>
      <c r="Q244" s="124"/>
      <c r="R244" s="124"/>
      <c r="S244" s="123"/>
      <c r="T244" s="123"/>
      <c r="U244" s="123"/>
      <c r="V244" s="123"/>
      <c r="W244" s="123"/>
      <c r="X244" s="123"/>
      <c r="Y244" s="123"/>
      <c r="Z244" s="123"/>
      <c r="AA244" s="123"/>
      <c r="AB244" s="123"/>
      <c r="AC244" s="123"/>
    </row>
    <row r="245" spans="1:29" ht="14.25" customHeight="1" x14ac:dyDescent="0.2">
      <c r="A245" s="123"/>
      <c r="B245" s="123"/>
      <c r="C245" s="138"/>
      <c r="D245" s="124"/>
      <c r="E245" s="124"/>
      <c r="F245" s="133"/>
      <c r="G245" s="123"/>
      <c r="H245" s="123"/>
      <c r="I245" s="123"/>
      <c r="J245" s="123"/>
      <c r="K245" s="123"/>
      <c r="L245" s="123"/>
      <c r="M245" s="124"/>
      <c r="N245" s="124"/>
      <c r="O245" s="124"/>
      <c r="P245" s="124"/>
      <c r="Q245" s="124"/>
      <c r="R245" s="124"/>
      <c r="S245" s="123"/>
      <c r="T245" s="123"/>
      <c r="U245" s="123"/>
      <c r="V245" s="123"/>
      <c r="W245" s="123"/>
      <c r="X245" s="123"/>
      <c r="Y245" s="123"/>
      <c r="Z245" s="123"/>
      <c r="AA245" s="123"/>
      <c r="AB245" s="123"/>
      <c r="AC245" s="123"/>
    </row>
    <row r="246" spans="1:29" ht="14.25" customHeight="1" x14ac:dyDescent="0.2">
      <c r="A246" s="123"/>
      <c r="B246" s="123"/>
      <c r="C246" s="138"/>
      <c r="D246" s="124"/>
      <c r="E246" s="124"/>
      <c r="F246" s="133"/>
      <c r="G246" s="123"/>
      <c r="H246" s="123"/>
      <c r="I246" s="123"/>
      <c r="J246" s="123"/>
      <c r="K246" s="123"/>
      <c r="L246" s="123"/>
      <c r="M246" s="124"/>
      <c r="N246" s="124"/>
      <c r="O246" s="124"/>
      <c r="P246" s="124"/>
      <c r="Q246" s="124"/>
      <c r="R246" s="124"/>
      <c r="S246" s="123"/>
      <c r="T246" s="123"/>
      <c r="U246" s="123"/>
      <c r="V246" s="123"/>
      <c r="W246" s="123"/>
      <c r="X246" s="123"/>
      <c r="Y246" s="123"/>
      <c r="Z246" s="123"/>
      <c r="AA246" s="123"/>
      <c r="AB246" s="123"/>
      <c r="AC246" s="123"/>
    </row>
    <row r="247" spans="1:29" ht="14.25" customHeight="1" x14ac:dyDescent="0.2">
      <c r="A247" s="123"/>
      <c r="B247" s="123"/>
      <c r="C247" s="138"/>
      <c r="D247" s="124"/>
      <c r="E247" s="124"/>
      <c r="F247" s="133"/>
      <c r="G247" s="123"/>
      <c r="H247" s="123"/>
      <c r="I247" s="123"/>
      <c r="J247" s="123"/>
      <c r="K247" s="123"/>
      <c r="L247" s="123"/>
      <c r="M247" s="124"/>
      <c r="N247" s="124"/>
      <c r="O247" s="124"/>
      <c r="P247" s="124"/>
      <c r="Q247" s="124"/>
      <c r="R247" s="124"/>
      <c r="S247" s="123"/>
      <c r="T247" s="123"/>
      <c r="U247" s="123"/>
      <c r="V247" s="123"/>
      <c r="W247" s="123"/>
      <c r="X247" s="123"/>
      <c r="Y247" s="123"/>
      <c r="Z247" s="123"/>
      <c r="AA247" s="123"/>
      <c r="AB247" s="123"/>
      <c r="AC247" s="123"/>
    </row>
    <row r="248" spans="1:29" ht="14.25" customHeight="1" x14ac:dyDescent="0.2">
      <c r="A248" s="123"/>
      <c r="B248" s="123"/>
      <c r="C248" s="138"/>
      <c r="D248" s="124"/>
      <c r="E248" s="124"/>
      <c r="F248" s="133"/>
      <c r="G248" s="123"/>
      <c r="H248" s="123"/>
      <c r="I248" s="123"/>
      <c r="J248" s="123"/>
      <c r="K248" s="123"/>
      <c r="L248" s="123"/>
      <c r="M248" s="124"/>
      <c r="N248" s="124"/>
      <c r="O248" s="124"/>
      <c r="P248" s="124"/>
      <c r="Q248" s="124"/>
      <c r="R248" s="124"/>
      <c r="S248" s="123"/>
      <c r="T248" s="123"/>
      <c r="U248" s="123"/>
      <c r="V248" s="123"/>
      <c r="W248" s="123"/>
      <c r="X248" s="123"/>
      <c r="Y248" s="123"/>
      <c r="Z248" s="123"/>
      <c r="AA248" s="123"/>
      <c r="AB248" s="123"/>
      <c r="AC248" s="123"/>
    </row>
    <row r="249" spans="1:29" ht="14.25" customHeight="1" x14ac:dyDescent="0.2">
      <c r="A249" s="123"/>
      <c r="B249" s="123"/>
      <c r="C249" s="138"/>
      <c r="D249" s="124"/>
      <c r="E249" s="124"/>
      <c r="F249" s="133"/>
      <c r="G249" s="123"/>
      <c r="H249" s="123"/>
      <c r="I249" s="123"/>
      <c r="J249" s="123"/>
      <c r="K249" s="123"/>
      <c r="L249" s="123"/>
      <c r="M249" s="124"/>
      <c r="N249" s="124"/>
      <c r="O249" s="124"/>
      <c r="P249" s="124"/>
      <c r="Q249" s="124"/>
      <c r="R249" s="124"/>
      <c r="S249" s="123"/>
      <c r="T249" s="123"/>
      <c r="U249" s="123"/>
      <c r="V249" s="123"/>
      <c r="W249" s="123"/>
      <c r="X249" s="123"/>
      <c r="Y249" s="123"/>
      <c r="Z249" s="123"/>
      <c r="AA249" s="123"/>
      <c r="AB249" s="123"/>
      <c r="AC249" s="123"/>
    </row>
    <row r="250" spans="1:29" ht="14.25" customHeight="1" x14ac:dyDescent="0.2">
      <c r="A250" s="123"/>
      <c r="B250" s="123"/>
      <c r="C250" s="138"/>
      <c r="D250" s="124"/>
      <c r="E250" s="124"/>
      <c r="F250" s="133"/>
      <c r="G250" s="123"/>
      <c r="H250" s="123"/>
      <c r="I250" s="123"/>
      <c r="J250" s="123"/>
      <c r="K250" s="123"/>
      <c r="L250" s="123"/>
      <c r="M250" s="124"/>
      <c r="N250" s="124"/>
      <c r="O250" s="124"/>
      <c r="P250" s="124"/>
      <c r="Q250" s="124"/>
      <c r="R250" s="124"/>
      <c r="S250" s="123"/>
      <c r="T250" s="123"/>
      <c r="U250" s="123"/>
      <c r="V250" s="123"/>
      <c r="W250" s="123"/>
      <c r="X250" s="123"/>
      <c r="Y250" s="123"/>
      <c r="Z250" s="123"/>
      <c r="AA250" s="123"/>
      <c r="AB250" s="123"/>
      <c r="AC250" s="123"/>
    </row>
    <row r="251" spans="1:29" ht="14.25" customHeight="1" x14ac:dyDescent="0.2">
      <c r="A251" s="123"/>
      <c r="B251" s="123"/>
      <c r="C251" s="138"/>
      <c r="D251" s="124"/>
      <c r="E251" s="124"/>
      <c r="F251" s="133"/>
      <c r="G251" s="123"/>
      <c r="H251" s="123"/>
      <c r="I251" s="123"/>
      <c r="J251" s="123"/>
      <c r="K251" s="123"/>
      <c r="L251" s="123"/>
      <c r="M251" s="124"/>
      <c r="N251" s="124"/>
      <c r="O251" s="124"/>
      <c r="P251" s="124"/>
      <c r="Q251" s="124"/>
      <c r="R251" s="124"/>
      <c r="S251" s="123"/>
      <c r="T251" s="123"/>
      <c r="U251" s="123"/>
      <c r="V251" s="123"/>
      <c r="W251" s="123"/>
      <c r="X251" s="123"/>
      <c r="Y251" s="123"/>
      <c r="Z251" s="123"/>
      <c r="AA251" s="123"/>
      <c r="AB251" s="123"/>
      <c r="AC251" s="123"/>
    </row>
    <row r="252" spans="1:29" ht="14.25" customHeight="1" x14ac:dyDescent="0.2">
      <c r="A252" s="123"/>
      <c r="B252" s="123"/>
      <c r="C252" s="138"/>
      <c r="D252" s="124"/>
      <c r="E252" s="124"/>
      <c r="F252" s="133"/>
      <c r="G252" s="123"/>
      <c r="H252" s="123"/>
      <c r="I252" s="123"/>
      <c r="J252" s="123"/>
      <c r="K252" s="123"/>
      <c r="L252" s="123"/>
      <c r="M252" s="124"/>
      <c r="N252" s="124"/>
      <c r="O252" s="124"/>
      <c r="P252" s="124"/>
      <c r="Q252" s="124"/>
      <c r="R252" s="124"/>
      <c r="S252" s="123"/>
      <c r="T252" s="123"/>
      <c r="U252" s="123"/>
      <c r="V252" s="123"/>
      <c r="W252" s="123"/>
      <c r="X252" s="123"/>
      <c r="Y252" s="123"/>
      <c r="Z252" s="123"/>
      <c r="AA252" s="123"/>
      <c r="AB252" s="123"/>
      <c r="AC252" s="123"/>
    </row>
    <row r="253" spans="1:29" ht="14.25" customHeight="1" x14ac:dyDescent="0.2">
      <c r="A253" s="123"/>
      <c r="B253" s="123"/>
      <c r="C253" s="138"/>
      <c r="D253" s="124"/>
      <c r="E253" s="124"/>
      <c r="F253" s="133"/>
      <c r="G253" s="123"/>
      <c r="H253" s="123"/>
      <c r="I253" s="123"/>
      <c r="J253" s="123"/>
      <c r="K253" s="123"/>
      <c r="L253" s="123"/>
      <c r="M253" s="124"/>
      <c r="N253" s="124"/>
      <c r="O253" s="124"/>
      <c r="P253" s="124"/>
      <c r="Q253" s="124"/>
      <c r="R253" s="124"/>
      <c r="S253" s="123"/>
      <c r="T253" s="123"/>
      <c r="U253" s="123"/>
      <c r="V253" s="123"/>
      <c r="W253" s="123"/>
      <c r="X253" s="123"/>
      <c r="Y253" s="123"/>
      <c r="Z253" s="123"/>
      <c r="AA253" s="123"/>
      <c r="AB253" s="123"/>
      <c r="AC253" s="123"/>
    </row>
    <row r="254" spans="1:29" ht="14.25" customHeight="1" x14ac:dyDescent="0.2">
      <c r="A254" s="123"/>
      <c r="B254" s="123"/>
      <c r="C254" s="138"/>
      <c r="D254" s="124"/>
      <c r="E254" s="124"/>
      <c r="F254" s="133"/>
      <c r="G254" s="123"/>
      <c r="H254" s="123"/>
      <c r="I254" s="123"/>
      <c r="J254" s="123"/>
      <c r="K254" s="123"/>
      <c r="L254" s="123"/>
      <c r="M254" s="124"/>
      <c r="N254" s="124"/>
      <c r="O254" s="124"/>
      <c r="P254" s="124"/>
      <c r="Q254" s="124"/>
      <c r="R254" s="124"/>
      <c r="S254" s="123"/>
      <c r="T254" s="123"/>
      <c r="U254" s="123"/>
      <c r="V254" s="123"/>
      <c r="W254" s="123"/>
      <c r="X254" s="123"/>
      <c r="Y254" s="123"/>
      <c r="Z254" s="123"/>
      <c r="AA254" s="123"/>
      <c r="AB254" s="123"/>
      <c r="AC254" s="123"/>
    </row>
    <row r="255" spans="1:29" ht="14.25" customHeight="1" x14ac:dyDescent="0.2">
      <c r="A255" s="123"/>
      <c r="B255" s="123"/>
      <c r="C255" s="138"/>
      <c r="D255" s="124"/>
      <c r="E255" s="124"/>
      <c r="F255" s="133"/>
      <c r="G255" s="123"/>
      <c r="H255" s="123"/>
      <c r="I255" s="123"/>
      <c r="J255" s="123"/>
      <c r="K255" s="123"/>
      <c r="L255" s="123"/>
      <c r="M255" s="124"/>
      <c r="N255" s="124"/>
      <c r="O255" s="124"/>
      <c r="P255" s="124"/>
      <c r="Q255" s="124"/>
      <c r="R255" s="124"/>
      <c r="S255" s="123"/>
      <c r="T255" s="123"/>
      <c r="U255" s="123"/>
      <c r="V255" s="123"/>
      <c r="W255" s="123"/>
      <c r="X255" s="123"/>
      <c r="Y255" s="123"/>
      <c r="Z255" s="123"/>
      <c r="AA255" s="123"/>
      <c r="AB255" s="123"/>
      <c r="AC255" s="123"/>
    </row>
    <row r="256" spans="1:29" ht="14.25" customHeight="1" x14ac:dyDescent="0.2">
      <c r="A256" s="123"/>
      <c r="B256" s="123"/>
      <c r="C256" s="138"/>
      <c r="D256" s="124"/>
      <c r="E256" s="124"/>
      <c r="F256" s="133"/>
      <c r="G256" s="123"/>
      <c r="H256" s="123"/>
      <c r="I256" s="123"/>
      <c r="J256" s="123"/>
      <c r="K256" s="123"/>
      <c r="L256" s="123"/>
      <c r="M256" s="124"/>
      <c r="N256" s="124"/>
      <c r="O256" s="124"/>
      <c r="P256" s="124"/>
      <c r="Q256" s="124"/>
      <c r="R256" s="124"/>
      <c r="S256" s="123"/>
      <c r="T256" s="123"/>
      <c r="U256" s="123"/>
      <c r="V256" s="123"/>
      <c r="W256" s="123"/>
      <c r="X256" s="123"/>
      <c r="Y256" s="123"/>
      <c r="Z256" s="123"/>
      <c r="AA256" s="123"/>
      <c r="AB256" s="123"/>
      <c r="AC256" s="123"/>
    </row>
    <row r="257" spans="1:29" ht="14.25" customHeight="1" x14ac:dyDescent="0.2">
      <c r="A257" s="123"/>
      <c r="B257" s="123"/>
      <c r="C257" s="138"/>
      <c r="D257" s="124"/>
      <c r="E257" s="124"/>
      <c r="F257" s="133"/>
      <c r="G257" s="123"/>
      <c r="H257" s="123"/>
      <c r="I257" s="123"/>
      <c r="J257" s="123"/>
      <c r="K257" s="123"/>
      <c r="L257" s="123"/>
      <c r="M257" s="124"/>
      <c r="N257" s="124"/>
      <c r="O257" s="124"/>
      <c r="P257" s="124"/>
      <c r="Q257" s="124"/>
      <c r="R257" s="124"/>
      <c r="S257" s="123"/>
      <c r="T257" s="123"/>
      <c r="U257" s="123"/>
      <c r="V257" s="123"/>
      <c r="W257" s="123"/>
      <c r="X257" s="123"/>
      <c r="Y257" s="123"/>
      <c r="Z257" s="123"/>
      <c r="AA257" s="123"/>
      <c r="AB257" s="123"/>
      <c r="AC257" s="123"/>
    </row>
    <row r="258" spans="1:29" ht="14.25" customHeight="1" x14ac:dyDescent="0.2">
      <c r="A258" s="123"/>
      <c r="B258" s="123"/>
      <c r="C258" s="138"/>
      <c r="D258" s="124"/>
      <c r="E258" s="124"/>
      <c r="F258" s="133"/>
      <c r="G258" s="123"/>
      <c r="H258" s="123"/>
      <c r="I258" s="123"/>
      <c r="J258" s="123"/>
      <c r="K258" s="123"/>
      <c r="L258" s="123"/>
      <c r="M258" s="124"/>
      <c r="N258" s="124"/>
      <c r="O258" s="124"/>
      <c r="P258" s="124"/>
      <c r="Q258" s="124"/>
      <c r="R258" s="124"/>
      <c r="S258" s="123"/>
      <c r="T258" s="123"/>
      <c r="U258" s="123"/>
      <c r="V258" s="123"/>
      <c r="W258" s="123"/>
      <c r="X258" s="123"/>
      <c r="Y258" s="123"/>
      <c r="Z258" s="123"/>
      <c r="AA258" s="123"/>
      <c r="AB258" s="123"/>
      <c r="AC258" s="123"/>
    </row>
    <row r="259" spans="1:29" ht="14.25" customHeight="1" x14ac:dyDescent="0.2">
      <c r="A259" s="123"/>
      <c r="B259" s="123"/>
      <c r="C259" s="138"/>
      <c r="D259" s="124"/>
      <c r="E259" s="124"/>
      <c r="F259" s="133"/>
      <c r="G259" s="123"/>
      <c r="H259" s="123"/>
      <c r="I259" s="123"/>
      <c r="J259" s="123"/>
      <c r="K259" s="123"/>
      <c r="L259" s="123"/>
      <c r="M259" s="124"/>
      <c r="N259" s="124"/>
      <c r="O259" s="124"/>
      <c r="P259" s="124"/>
      <c r="Q259" s="124"/>
      <c r="R259" s="124"/>
      <c r="S259" s="123"/>
      <c r="T259" s="123"/>
      <c r="U259" s="123"/>
      <c r="V259" s="123"/>
      <c r="W259" s="123"/>
      <c r="X259" s="123"/>
      <c r="Y259" s="123"/>
      <c r="Z259" s="123"/>
      <c r="AA259" s="123"/>
      <c r="AB259" s="123"/>
      <c r="AC259" s="123"/>
    </row>
    <row r="260" spans="1:29" ht="14.25" customHeight="1" x14ac:dyDescent="0.2">
      <c r="A260" s="123"/>
      <c r="B260" s="123"/>
      <c r="C260" s="123"/>
      <c r="D260" s="123"/>
      <c r="E260" s="123"/>
      <c r="F260" s="123"/>
      <c r="G260" s="123"/>
      <c r="H260" s="123"/>
      <c r="I260" s="123"/>
      <c r="J260" s="123"/>
      <c r="K260" s="123"/>
      <c r="L260" s="123"/>
      <c r="M260" s="124"/>
      <c r="N260" s="124"/>
      <c r="O260" s="124"/>
      <c r="P260" s="124"/>
      <c r="Q260" s="124"/>
      <c r="R260" s="124"/>
      <c r="S260" s="123"/>
      <c r="T260" s="123"/>
      <c r="U260" s="123"/>
      <c r="V260" s="123"/>
      <c r="W260" s="123"/>
      <c r="X260" s="123"/>
      <c r="Y260" s="123"/>
      <c r="Z260" s="123"/>
      <c r="AA260" s="123"/>
      <c r="AB260" s="123"/>
      <c r="AC260" s="123"/>
    </row>
    <row r="261" spans="1:29" ht="14.25" customHeight="1" x14ac:dyDescent="0.2">
      <c r="A261" s="123"/>
      <c r="B261" s="123"/>
      <c r="C261" s="123"/>
      <c r="D261" s="123"/>
      <c r="E261" s="123"/>
      <c r="F261" s="123"/>
      <c r="G261" s="123"/>
      <c r="H261" s="123"/>
      <c r="I261" s="123"/>
      <c r="J261" s="123"/>
      <c r="K261" s="123"/>
      <c r="L261" s="123"/>
      <c r="M261" s="124"/>
      <c r="N261" s="124"/>
      <c r="O261" s="124"/>
      <c r="P261" s="124"/>
      <c r="Q261" s="124"/>
      <c r="R261" s="124"/>
      <c r="S261" s="123"/>
      <c r="T261" s="123"/>
      <c r="U261" s="123"/>
      <c r="V261" s="123"/>
      <c r="W261" s="123"/>
      <c r="X261" s="123"/>
      <c r="Y261" s="123"/>
      <c r="Z261" s="123"/>
      <c r="AA261" s="123"/>
      <c r="AB261" s="123"/>
      <c r="AC261" s="123"/>
    </row>
    <row r="262" spans="1:29" ht="14.25" customHeight="1" x14ac:dyDescent="0.2">
      <c r="A262" s="123"/>
      <c r="B262" s="123"/>
      <c r="C262" s="123"/>
      <c r="D262" s="123"/>
      <c r="E262" s="123"/>
      <c r="F262" s="123"/>
      <c r="G262" s="123"/>
      <c r="H262" s="123"/>
      <c r="I262" s="123"/>
      <c r="J262" s="123"/>
      <c r="K262" s="123"/>
      <c r="L262" s="123"/>
      <c r="M262" s="124"/>
      <c r="N262" s="124"/>
      <c r="O262" s="124"/>
      <c r="P262" s="124"/>
      <c r="Q262" s="124"/>
      <c r="R262" s="124"/>
      <c r="S262" s="123"/>
      <c r="T262" s="123"/>
      <c r="U262" s="123"/>
      <c r="V262" s="123"/>
      <c r="W262" s="123"/>
      <c r="X262" s="123"/>
      <c r="Y262" s="123"/>
      <c r="Z262" s="123"/>
      <c r="AA262" s="123"/>
      <c r="AB262" s="123"/>
      <c r="AC262" s="123"/>
    </row>
    <row r="263" spans="1:29" ht="14.25" customHeight="1" x14ac:dyDescent="0.2">
      <c r="A263" s="123"/>
      <c r="B263" s="123"/>
      <c r="C263" s="123"/>
      <c r="D263" s="123"/>
      <c r="E263" s="123"/>
      <c r="F263" s="123"/>
      <c r="G263" s="123"/>
      <c r="H263" s="123"/>
      <c r="I263" s="123"/>
      <c r="J263" s="123"/>
      <c r="K263" s="123"/>
      <c r="L263" s="123"/>
      <c r="M263" s="124"/>
      <c r="N263" s="124"/>
      <c r="O263" s="124"/>
      <c r="P263" s="124"/>
      <c r="Q263" s="124"/>
      <c r="R263" s="124"/>
      <c r="S263" s="123"/>
      <c r="T263" s="123"/>
      <c r="U263" s="123"/>
      <c r="V263" s="123"/>
      <c r="W263" s="123"/>
      <c r="X263" s="123"/>
      <c r="Y263" s="123"/>
      <c r="Z263" s="123"/>
      <c r="AA263" s="123"/>
      <c r="AB263" s="123"/>
      <c r="AC263" s="123"/>
    </row>
    <row r="264" spans="1:29" ht="14.25" customHeight="1" x14ac:dyDescent="0.2">
      <c r="A264" s="123"/>
      <c r="B264" s="123"/>
      <c r="C264" s="123"/>
      <c r="D264" s="123"/>
      <c r="E264" s="123"/>
      <c r="F264" s="123"/>
      <c r="G264" s="123"/>
      <c r="H264" s="123"/>
      <c r="I264" s="123"/>
      <c r="J264" s="123"/>
      <c r="K264" s="123"/>
      <c r="L264" s="123"/>
      <c r="M264" s="124"/>
      <c r="N264" s="124"/>
      <c r="O264" s="124"/>
      <c r="P264" s="124"/>
      <c r="Q264" s="124"/>
      <c r="R264" s="124"/>
      <c r="S264" s="123"/>
      <c r="T264" s="123"/>
      <c r="U264" s="123"/>
      <c r="V264" s="123"/>
      <c r="W264" s="123"/>
      <c r="X264" s="123"/>
      <c r="Y264" s="123"/>
      <c r="Z264" s="123"/>
      <c r="AA264" s="123"/>
      <c r="AB264" s="123"/>
      <c r="AC264" s="123"/>
    </row>
    <row r="265" spans="1:29" ht="14.25" customHeight="1" x14ac:dyDescent="0.2">
      <c r="I265" s="217"/>
      <c r="M265" s="218"/>
      <c r="N265" s="218"/>
      <c r="O265" s="218"/>
      <c r="P265" s="218"/>
      <c r="Q265" s="218"/>
      <c r="R265" s="218"/>
    </row>
    <row r="266" spans="1:29" ht="14.25" customHeight="1" x14ac:dyDescent="0.2">
      <c r="I266" s="217"/>
      <c r="M266" s="218"/>
      <c r="N266" s="218"/>
      <c r="O266" s="218"/>
      <c r="P266" s="218"/>
      <c r="Q266" s="218"/>
      <c r="R266" s="218"/>
    </row>
    <row r="267" spans="1:29" ht="14.25" customHeight="1" x14ac:dyDescent="0.2">
      <c r="I267" s="217"/>
      <c r="M267" s="218"/>
      <c r="N267" s="218"/>
      <c r="O267" s="218"/>
      <c r="P267" s="218"/>
      <c r="Q267" s="218"/>
      <c r="R267" s="218"/>
    </row>
    <row r="268" spans="1:29" ht="14.25" customHeight="1" x14ac:dyDescent="0.2">
      <c r="I268" s="217"/>
      <c r="M268" s="218"/>
      <c r="N268" s="218"/>
      <c r="O268" s="218"/>
      <c r="P268" s="218"/>
      <c r="Q268" s="218"/>
      <c r="R268" s="218"/>
    </row>
    <row r="269" spans="1:29" ht="14.25" customHeight="1" x14ac:dyDescent="0.2">
      <c r="I269" s="217"/>
      <c r="M269" s="218"/>
      <c r="N269" s="218"/>
      <c r="O269" s="218"/>
      <c r="P269" s="218"/>
      <c r="Q269" s="218"/>
      <c r="R269" s="218"/>
    </row>
    <row r="270" spans="1:29" ht="14.25" customHeight="1" x14ac:dyDescent="0.2">
      <c r="I270" s="217"/>
      <c r="M270" s="218"/>
      <c r="N270" s="218"/>
      <c r="O270" s="218"/>
      <c r="P270" s="218"/>
      <c r="Q270" s="218"/>
      <c r="R270" s="218"/>
    </row>
    <row r="271" spans="1:29" ht="14.25" customHeight="1" x14ac:dyDescent="0.2">
      <c r="I271" s="217"/>
      <c r="M271" s="218"/>
      <c r="N271" s="218"/>
      <c r="O271" s="218"/>
      <c r="P271" s="218"/>
      <c r="Q271" s="218"/>
      <c r="R271" s="218"/>
    </row>
    <row r="272" spans="1:29" ht="14.25" customHeight="1" x14ac:dyDescent="0.2">
      <c r="I272" s="217"/>
      <c r="M272" s="218"/>
      <c r="N272" s="218"/>
      <c r="O272" s="218"/>
      <c r="P272" s="218"/>
      <c r="Q272" s="218"/>
      <c r="R272" s="218"/>
    </row>
    <row r="273" spans="9:18" ht="14.25" customHeight="1" x14ac:dyDescent="0.2">
      <c r="I273" s="217"/>
      <c r="M273" s="218"/>
      <c r="N273" s="218"/>
      <c r="O273" s="218"/>
      <c r="P273" s="218"/>
      <c r="Q273" s="218"/>
      <c r="R273" s="218"/>
    </row>
    <row r="274" spans="9:18" ht="14.25" customHeight="1" x14ac:dyDescent="0.2">
      <c r="I274" s="217"/>
      <c r="M274" s="218"/>
      <c r="N274" s="218"/>
      <c r="O274" s="218"/>
      <c r="P274" s="218"/>
      <c r="Q274" s="218"/>
      <c r="R274" s="218"/>
    </row>
    <row r="275" spans="9:18" ht="14.25" customHeight="1" x14ac:dyDescent="0.2">
      <c r="I275" s="217"/>
      <c r="M275" s="218"/>
      <c r="N275" s="218"/>
      <c r="O275" s="218"/>
      <c r="P275" s="218"/>
      <c r="Q275" s="218"/>
      <c r="R275" s="218"/>
    </row>
    <row r="276" spans="9:18" ht="14.25" customHeight="1" x14ac:dyDescent="0.2">
      <c r="I276" s="217"/>
      <c r="M276" s="218"/>
      <c r="N276" s="218"/>
      <c r="O276" s="218"/>
      <c r="P276" s="218"/>
      <c r="Q276" s="218"/>
      <c r="R276" s="218"/>
    </row>
    <row r="277" spans="9:18" ht="14.25" customHeight="1" x14ac:dyDescent="0.2">
      <c r="I277" s="217"/>
      <c r="M277" s="218"/>
      <c r="N277" s="218"/>
      <c r="O277" s="218"/>
      <c r="P277" s="218"/>
      <c r="Q277" s="218"/>
      <c r="R277" s="218"/>
    </row>
    <row r="278" spans="9:18" ht="14.25" customHeight="1" x14ac:dyDescent="0.2">
      <c r="I278" s="217"/>
      <c r="M278" s="218"/>
      <c r="N278" s="218"/>
      <c r="O278" s="218"/>
      <c r="P278" s="218"/>
      <c r="Q278" s="218"/>
      <c r="R278" s="218"/>
    </row>
    <row r="279" spans="9:18" ht="14.25" customHeight="1" x14ac:dyDescent="0.2">
      <c r="I279" s="217"/>
      <c r="M279" s="218"/>
      <c r="N279" s="218"/>
      <c r="O279" s="218"/>
      <c r="P279" s="218"/>
      <c r="Q279" s="218"/>
      <c r="R279" s="218"/>
    </row>
    <row r="280" spans="9:18" ht="14.25" customHeight="1" x14ac:dyDescent="0.2">
      <c r="I280" s="217"/>
      <c r="M280" s="218"/>
      <c r="N280" s="218"/>
      <c r="O280" s="218"/>
      <c r="P280" s="218"/>
      <c r="Q280" s="218"/>
      <c r="R280" s="218"/>
    </row>
    <row r="281" spans="9:18" ht="14.25" customHeight="1" x14ac:dyDescent="0.2">
      <c r="I281" s="217"/>
      <c r="M281" s="218"/>
      <c r="N281" s="218"/>
      <c r="O281" s="218"/>
      <c r="P281" s="218"/>
      <c r="Q281" s="218"/>
      <c r="R281" s="218"/>
    </row>
    <row r="282" spans="9:18" ht="14.25" customHeight="1" x14ac:dyDescent="0.2">
      <c r="I282" s="217"/>
      <c r="M282" s="218"/>
      <c r="N282" s="218"/>
      <c r="O282" s="218"/>
      <c r="P282" s="218"/>
      <c r="Q282" s="218"/>
      <c r="R282" s="218"/>
    </row>
    <row r="283" spans="9:18" ht="14.25" customHeight="1" x14ac:dyDescent="0.2">
      <c r="I283" s="217"/>
      <c r="M283" s="218"/>
      <c r="N283" s="218"/>
      <c r="O283" s="218"/>
      <c r="P283" s="218"/>
      <c r="Q283" s="218"/>
      <c r="R283" s="218"/>
    </row>
    <row r="284" spans="9:18" ht="14.25" customHeight="1" x14ac:dyDescent="0.2">
      <c r="I284" s="217"/>
      <c r="M284" s="218"/>
      <c r="N284" s="218"/>
      <c r="O284" s="218"/>
      <c r="P284" s="218"/>
      <c r="Q284" s="218"/>
      <c r="R284" s="218"/>
    </row>
    <row r="285" spans="9:18" ht="14.25" customHeight="1" x14ac:dyDescent="0.2">
      <c r="I285" s="217"/>
      <c r="M285" s="218"/>
      <c r="N285" s="218"/>
      <c r="O285" s="218"/>
      <c r="P285" s="218"/>
      <c r="Q285" s="218"/>
      <c r="R285" s="218"/>
    </row>
    <row r="286" spans="9:18" ht="14.25" customHeight="1" x14ac:dyDescent="0.2">
      <c r="I286" s="217"/>
      <c r="M286" s="218"/>
      <c r="N286" s="218"/>
      <c r="O286" s="218"/>
      <c r="P286" s="218"/>
      <c r="Q286" s="218"/>
      <c r="R286" s="218"/>
    </row>
    <row r="287" spans="9:18" ht="14.25" customHeight="1" x14ac:dyDescent="0.2">
      <c r="I287" s="217"/>
      <c r="M287" s="218"/>
      <c r="N287" s="218"/>
      <c r="O287" s="218"/>
      <c r="P287" s="218"/>
      <c r="Q287" s="218"/>
      <c r="R287" s="218"/>
    </row>
    <row r="288" spans="9:18" ht="14.25" customHeight="1" x14ac:dyDescent="0.2">
      <c r="I288" s="217"/>
      <c r="M288" s="218"/>
      <c r="N288" s="218"/>
      <c r="O288" s="218"/>
      <c r="P288" s="218"/>
      <c r="Q288" s="218"/>
      <c r="R288" s="218"/>
    </row>
    <row r="289" spans="9:18" ht="14.25" customHeight="1" x14ac:dyDescent="0.2">
      <c r="I289" s="217"/>
      <c r="M289" s="218"/>
      <c r="N289" s="218"/>
      <c r="O289" s="218"/>
      <c r="P289" s="218"/>
      <c r="Q289" s="218"/>
      <c r="R289" s="218"/>
    </row>
    <row r="290" spans="9:18" ht="14.25" customHeight="1" x14ac:dyDescent="0.2">
      <c r="I290" s="217"/>
      <c r="M290" s="218"/>
      <c r="N290" s="218"/>
      <c r="O290" s="218"/>
      <c r="P290" s="218"/>
      <c r="Q290" s="218"/>
      <c r="R290" s="218"/>
    </row>
    <row r="291" spans="9:18" ht="14.25" customHeight="1" x14ac:dyDescent="0.2">
      <c r="I291" s="217"/>
      <c r="M291" s="218"/>
      <c r="N291" s="218"/>
      <c r="O291" s="218"/>
      <c r="P291" s="218"/>
      <c r="Q291" s="218"/>
      <c r="R291" s="218"/>
    </row>
    <row r="292" spans="9:18" ht="14.25" customHeight="1" x14ac:dyDescent="0.2">
      <c r="I292" s="217"/>
      <c r="M292" s="218"/>
      <c r="N292" s="218"/>
      <c r="O292" s="218"/>
      <c r="P292" s="218"/>
      <c r="Q292" s="218"/>
      <c r="R292" s="218"/>
    </row>
    <row r="293" spans="9:18" ht="14.25" customHeight="1" x14ac:dyDescent="0.2">
      <c r="I293" s="217"/>
      <c r="M293" s="218"/>
      <c r="N293" s="218"/>
      <c r="O293" s="218"/>
      <c r="P293" s="218"/>
      <c r="Q293" s="218"/>
      <c r="R293" s="218"/>
    </row>
    <row r="294" spans="9:18" ht="14.25" customHeight="1" x14ac:dyDescent="0.2">
      <c r="I294" s="217"/>
      <c r="M294" s="218"/>
      <c r="N294" s="218"/>
      <c r="O294" s="218"/>
      <c r="P294" s="218"/>
      <c r="Q294" s="218"/>
      <c r="R294" s="218"/>
    </row>
    <row r="295" spans="9:18" ht="14.25" customHeight="1" x14ac:dyDescent="0.2">
      <c r="I295" s="217"/>
      <c r="M295" s="218"/>
      <c r="N295" s="218"/>
      <c r="O295" s="218"/>
      <c r="P295" s="218"/>
      <c r="Q295" s="218"/>
      <c r="R295" s="218"/>
    </row>
    <row r="296" spans="9:18" ht="14.25" customHeight="1" x14ac:dyDescent="0.2">
      <c r="I296" s="217"/>
      <c r="M296" s="218"/>
      <c r="N296" s="218"/>
      <c r="O296" s="218"/>
      <c r="P296" s="218"/>
      <c r="Q296" s="218"/>
      <c r="R296" s="218"/>
    </row>
    <row r="297" spans="9:18" ht="14.25" customHeight="1" x14ac:dyDescent="0.2">
      <c r="I297" s="217"/>
      <c r="M297" s="218"/>
      <c r="N297" s="218"/>
      <c r="O297" s="218"/>
      <c r="P297" s="218"/>
      <c r="Q297" s="218"/>
      <c r="R297" s="218"/>
    </row>
    <row r="298" spans="9:18" ht="14.25" customHeight="1" x14ac:dyDescent="0.2">
      <c r="I298" s="217"/>
      <c r="M298" s="218"/>
      <c r="N298" s="218"/>
      <c r="O298" s="218"/>
      <c r="P298" s="218"/>
      <c r="Q298" s="218"/>
      <c r="R298" s="218"/>
    </row>
    <row r="299" spans="9:18" ht="14.25" customHeight="1" x14ac:dyDescent="0.2">
      <c r="I299" s="217"/>
      <c r="M299" s="218"/>
      <c r="N299" s="218"/>
      <c r="O299" s="218"/>
      <c r="P299" s="218"/>
      <c r="Q299" s="218"/>
      <c r="R299" s="218"/>
    </row>
    <row r="300" spans="9:18" ht="14.25" customHeight="1" x14ac:dyDescent="0.2">
      <c r="I300" s="217"/>
      <c r="M300" s="218"/>
      <c r="N300" s="218"/>
      <c r="O300" s="218"/>
      <c r="P300" s="218"/>
      <c r="Q300" s="218"/>
      <c r="R300" s="218"/>
    </row>
    <row r="301" spans="9:18" ht="14.25" customHeight="1" x14ac:dyDescent="0.2">
      <c r="I301" s="217"/>
      <c r="M301" s="218"/>
      <c r="N301" s="218"/>
      <c r="O301" s="218"/>
      <c r="P301" s="218"/>
      <c r="Q301" s="218"/>
      <c r="R301" s="218"/>
    </row>
    <row r="302" spans="9:18" ht="14.25" customHeight="1" x14ac:dyDescent="0.2">
      <c r="I302" s="217"/>
      <c r="M302" s="218"/>
      <c r="N302" s="218"/>
      <c r="O302" s="218"/>
      <c r="P302" s="218"/>
      <c r="Q302" s="218"/>
      <c r="R302" s="218"/>
    </row>
    <row r="303" spans="9:18" ht="14.25" customHeight="1" x14ac:dyDescent="0.2">
      <c r="I303" s="217"/>
      <c r="M303" s="218"/>
      <c r="N303" s="218"/>
      <c r="O303" s="218"/>
      <c r="P303" s="218"/>
      <c r="Q303" s="218"/>
      <c r="R303" s="218"/>
    </row>
    <row r="304" spans="9:18" ht="14.25" customHeight="1" x14ac:dyDescent="0.2">
      <c r="I304" s="217"/>
      <c r="M304" s="218"/>
      <c r="N304" s="218"/>
      <c r="O304" s="218"/>
      <c r="P304" s="218"/>
      <c r="Q304" s="218"/>
      <c r="R304" s="218"/>
    </row>
    <row r="305" spans="9:18" ht="14.25" customHeight="1" x14ac:dyDescent="0.2">
      <c r="I305" s="217"/>
      <c r="M305" s="218"/>
      <c r="N305" s="218"/>
      <c r="O305" s="218"/>
      <c r="P305" s="218"/>
      <c r="Q305" s="218"/>
      <c r="R305" s="218"/>
    </row>
    <row r="306" spans="9:18" ht="14.25" customHeight="1" x14ac:dyDescent="0.2">
      <c r="I306" s="217"/>
      <c r="M306" s="218"/>
      <c r="N306" s="218"/>
      <c r="O306" s="218"/>
      <c r="P306" s="218"/>
      <c r="Q306" s="218"/>
      <c r="R306" s="218"/>
    </row>
    <row r="307" spans="9:18" ht="14.25" customHeight="1" x14ac:dyDescent="0.2">
      <c r="I307" s="217"/>
      <c r="M307" s="218"/>
      <c r="N307" s="218"/>
      <c r="O307" s="218"/>
      <c r="P307" s="218"/>
      <c r="Q307" s="218"/>
      <c r="R307" s="218"/>
    </row>
    <row r="308" spans="9:18" ht="14.25" customHeight="1" x14ac:dyDescent="0.2">
      <c r="I308" s="217"/>
      <c r="M308" s="218"/>
      <c r="N308" s="218"/>
      <c r="O308" s="218"/>
      <c r="P308" s="218"/>
      <c r="Q308" s="218"/>
      <c r="R308" s="218"/>
    </row>
    <row r="309" spans="9:18" ht="14.25" customHeight="1" x14ac:dyDescent="0.2">
      <c r="I309" s="217"/>
      <c r="M309" s="218"/>
      <c r="N309" s="218"/>
      <c r="O309" s="218"/>
      <c r="P309" s="218"/>
      <c r="Q309" s="218"/>
      <c r="R309" s="218"/>
    </row>
    <row r="310" spans="9:18" ht="14.25" customHeight="1" x14ac:dyDescent="0.2">
      <c r="I310" s="217"/>
      <c r="M310" s="218"/>
      <c r="N310" s="218"/>
      <c r="O310" s="218"/>
      <c r="P310" s="218"/>
      <c r="Q310" s="218"/>
      <c r="R310" s="218"/>
    </row>
    <row r="311" spans="9:18" ht="14.25" customHeight="1" x14ac:dyDescent="0.2">
      <c r="I311" s="217"/>
      <c r="M311" s="218"/>
      <c r="N311" s="218"/>
      <c r="O311" s="218"/>
      <c r="P311" s="218"/>
      <c r="Q311" s="218"/>
      <c r="R311" s="218"/>
    </row>
    <row r="312" spans="9:18" ht="14.25" customHeight="1" x14ac:dyDescent="0.2">
      <c r="I312" s="217"/>
      <c r="M312" s="218"/>
      <c r="N312" s="218"/>
      <c r="O312" s="218"/>
      <c r="P312" s="218"/>
      <c r="Q312" s="218"/>
      <c r="R312" s="218"/>
    </row>
    <row r="313" spans="9:18" ht="14.25" customHeight="1" x14ac:dyDescent="0.2">
      <c r="I313" s="217"/>
      <c r="M313" s="218"/>
      <c r="N313" s="218"/>
      <c r="O313" s="218"/>
      <c r="P313" s="218"/>
      <c r="Q313" s="218"/>
      <c r="R313" s="218"/>
    </row>
    <row r="314" spans="9:18" ht="14.25" customHeight="1" x14ac:dyDescent="0.2">
      <c r="I314" s="217"/>
      <c r="M314" s="218"/>
      <c r="N314" s="218"/>
      <c r="O314" s="218"/>
      <c r="P314" s="218"/>
      <c r="Q314" s="218"/>
      <c r="R314" s="218"/>
    </row>
    <row r="315" spans="9:18" ht="14.25" customHeight="1" x14ac:dyDescent="0.2">
      <c r="I315" s="217"/>
      <c r="M315" s="218"/>
      <c r="N315" s="218"/>
      <c r="O315" s="218"/>
      <c r="P315" s="218"/>
      <c r="Q315" s="218"/>
      <c r="R315" s="218"/>
    </row>
    <row r="316" spans="9:18" ht="14.25" customHeight="1" x14ac:dyDescent="0.2">
      <c r="I316" s="217"/>
      <c r="M316" s="218"/>
      <c r="N316" s="218"/>
      <c r="O316" s="218"/>
      <c r="P316" s="218"/>
      <c r="Q316" s="218"/>
      <c r="R316" s="218"/>
    </row>
    <row r="317" spans="9:18" ht="14.25" customHeight="1" x14ac:dyDescent="0.2">
      <c r="I317" s="217"/>
      <c r="M317" s="218"/>
      <c r="N317" s="218"/>
      <c r="O317" s="218"/>
      <c r="P317" s="218"/>
      <c r="Q317" s="218"/>
      <c r="R317" s="218"/>
    </row>
    <row r="318" spans="9:18" ht="14.25" customHeight="1" x14ac:dyDescent="0.2">
      <c r="I318" s="217"/>
      <c r="M318" s="218"/>
      <c r="N318" s="218"/>
      <c r="O318" s="218"/>
      <c r="P318" s="218"/>
      <c r="Q318" s="218"/>
      <c r="R318" s="218"/>
    </row>
    <row r="319" spans="9:18" ht="14.25" customHeight="1" x14ac:dyDescent="0.2">
      <c r="I319" s="217"/>
      <c r="M319" s="218"/>
      <c r="N319" s="218"/>
      <c r="O319" s="218"/>
      <c r="P319" s="218"/>
      <c r="Q319" s="218"/>
      <c r="R319" s="218"/>
    </row>
    <row r="320" spans="9:18" ht="14.25" customHeight="1" x14ac:dyDescent="0.2">
      <c r="I320" s="217"/>
      <c r="M320" s="218"/>
      <c r="N320" s="218"/>
      <c r="O320" s="218"/>
      <c r="P320" s="218"/>
      <c r="Q320" s="218"/>
      <c r="R320" s="218"/>
    </row>
    <row r="321" spans="9:18" ht="14.25" customHeight="1" x14ac:dyDescent="0.2">
      <c r="I321" s="217"/>
      <c r="M321" s="218"/>
      <c r="N321" s="218"/>
      <c r="O321" s="218"/>
      <c r="P321" s="218"/>
      <c r="Q321" s="218"/>
      <c r="R321" s="218"/>
    </row>
    <row r="322" spans="9:18" ht="14.25" customHeight="1" x14ac:dyDescent="0.2">
      <c r="I322" s="217"/>
      <c r="M322" s="218"/>
      <c r="N322" s="218"/>
      <c r="O322" s="218"/>
      <c r="P322" s="218"/>
      <c r="Q322" s="218"/>
      <c r="R322" s="218"/>
    </row>
    <row r="323" spans="9:18" ht="14.25" customHeight="1" x14ac:dyDescent="0.2">
      <c r="I323" s="217"/>
      <c r="M323" s="218"/>
      <c r="N323" s="218"/>
      <c r="O323" s="218"/>
      <c r="P323" s="218"/>
      <c r="Q323" s="218"/>
      <c r="R323" s="218"/>
    </row>
    <row r="324" spans="9:18" ht="14.25" customHeight="1" x14ac:dyDescent="0.2">
      <c r="I324" s="217"/>
      <c r="M324" s="218"/>
      <c r="N324" s="218"/>
      <c r="O324" s="218"/>
      <c r="P324" s="218"/>
      <c r="Q324" s="218"/>
      <c r="R324" s="218"/>
    </row>
    <row r="325" spans="9:18" ht="14.25" customHeight="1" x14ac:dyDescent="0.2">
      <c r="I325" s="217"/>
      <c r="M325" s="218"/>
      <c r="N325" s="218"/>
      <c r="O325" s="218"/>
      <c r="P325" s="218"/>
      <c r="Q325" s="218"/>
      <c r="R325" s="218"/>
    </row>
    <row r="326" spans="9:18" ht="14.25" customHeight="1" x14ac:dyDescent="0.2">
      <c r="I326" s="217"/>
      <c r="M326" s="218"/>
      <c r="N326" s="218"/>
      <c r="O326" s="218"/>
      <c r="P326" s="218"/>
      <c r="Q326" s="218"/>
      <c r="R326" s="218"/>
    </row>
    <row r="327" spans="9:18" ht="14.25" customHeight="1" x14ac:dyDescent="0.2">
      <c r="I327" s="217"/>
      <c r="M327" s="218"/>
      <c r="N327" s="218"/>
      <c r="O327" s="218"/>
      <c r="P327" s="218"/>
      <c r="Q327" s="218"/>
      <c r="R327" s="218"/>
    </row>
    <row r="328" spans="9:18" ht="14.25" customHeight="1" x14ac:dyDescent="0.2">
      <c r="I328" s="217"/>
      <c r="M328" s="218"/>
      <c r="N328" s="218"/>
      <c r="O328" s="218"/>
      <c r="P328" s="218"/>
      <c r="Q328" s="218"/>
      <c r="R328" s="218"/>
    </row>
    <row r="329" spans="9:18" ht="14.25" customHeight="1" x14ac:dyDescent="0.2">
      <c r="I329" s="217"/>
      <c r="M329" s="218"/>
      <c r="N329" s="218"/>
      <c r="O329" s="218"/>
      <c r="P329" s="218"/>
      <c r="Q329" s="218"/>
      <c r="R329" s="218"/>
    </row>
    <row r="330" spans="9:18" ht="14.25" customHeight="1" x14ac:dyDescent="0.2">
      <c r="I330" s="217"/>
      <c r="M330" s="218"/>
      <c r="N330" s="218"/>
      <c r="O330" s="218"/>
      <c r="P330" s="218"/>
      <c r="Q330" s="218"/>
      <c r="R330" s="218"/>
    </row>
    <row r="331" spans="9:18" ht="14.25" customHeight="1" x14ac:dyDescent="0.2">
      <c r="I331" s="217"/>
      <c r="M331" s="218"/>
      <c r="N331" s="218"/>
      <c r="O331" s="218"/>
      <c r="P331" s="218"/>
      <c r="Q331" s="218"/>
      <c r="R331" s="218"/>
    </row>
    <row r="332" spans="9:18" ht="14.25" customHeight="1" x14ac:dyDescent="0.2">
      <c r="I332" s="217"/>
      <c r="M332" s="218"/>
      <c r="N332" s="218"/>
      <c r="O332" s="218"/>
      <c r="P332" s="218"/>
      <c r="Q332" s="218"/>
      <c r="R332" s="218"/>
    </row>
    <row r="333" spans="9:18" ht="14.25" customHeight="1" x14ac:dyDescent="0.2">
      <c r="I333" s="217"/>
      <c r="M333" s="218"/>
      <c r="N333" s="218"/>
      <c r="O333" s="218"/>
      <c r="P333" s="218"/>
      <c r="Q333" s="218"/>
      <c r="R333" s="218"/>
    </row>
    <row r="334" spans="9:18" ht="14.25" customHeight="1" x14ac:dyDescent="0.2">
      <c r="I334" s="217"/>
      <c r="M334" s="218"/>
      <c r="N334" s="218"/>
      <c r="O334" s="218"/>
      <c r="P334" s="218"/>
      <c r="Q334" s="218"/>
      <c r="R334" s="218"/>
    </row>
    <row r="335" spans="9:18" ht="14.25" customHeight="1" x14ac:dyDescent="0.2">
      <c r="I335" s="217"/>
      <c r="M335" s="218"/>
      <c r="N335" s="218"/>
      <c r="O335" s="218"/>
      <c r="P335" s="218"/>
      <c r="Q335" s="218"/>
      <c r="R335" s="218"/>
    </row>
    <row r="336" spans="9:18" ht="14.25" customHeight="1" x14ac:dyDescent="0.2">
      <c r="I336" s="217"/>
      <c r="M336" s="218"/>
      <c r="N336" s="218"/>
      <c r="O336" s="218"/>
      <c r="P336" s="218"/>
      <c r="Q336" s="218"/>
      <c r="R336" s="218"/>
    </row>
    <row r="337" spans="9:18" ht="14.25" customHeight="1" x14ac:dyDescent="0.2">
      <c r="I337" s="217"/>
      <c r="M337" s="218"/>
      <c r="N337" s="218"/>
      <c r="O337" s="218"/>
      <c r="P337" s="218"/>
      <c r="Q337" s="218"/>
      <c r="R337" s="218"/>
    </row>
    <row r="338" spans="9:18" ht="14.25" customHeight="1" x14ac:dyDescent="0.2">
      <c r="I338" s="217"/>
      <c r="M338" s="218"/>
      <c r="N338" s="218"/>
      <c r="O338" s="218"/>
      <c r="P338" s="218"/>
      <c r="Q338" s="218"/>
      <c r="R338" s="218"/>
    </row>
    <row r="339" spans="9:18" ht="14.25" customHeight="1" x14ac:dyDescent="0.2">
      <c r="I339" s="217"/>
      <c r="M339" s="218"/>
      <c r="N339" s="218"/>
      <c r="O339" s="218"/>
      <c r="P339" s="218"/>
      <c r="Q339" s="218"/>
      <c r="R339" s="218"/>
    </row>
    <row r="340" spans="9:18" ht="14.25" customHeight="1" x14ac:dyDescent="0.2">
      <c r="I340" s="217"/>
      <c r="M340" s="218"/>
      <c r="N340" s="218"/>
      <c r="O340" s="218"/>
      <c r="P340" s="218"/>
      <c r="Q340" s="218"/>
      <c r="R340" s="218"/>
    </row>
    <row r="341" spans="9:18" ht="14.25" customHeight="1" x14ac:dyDescent="0.2">
      <c r="I341" s="217"/>
      <c r="M341" s="218"/>
      <c r="N341" s="218"/>
      <c r="O341" s="218"/>
      <c r="P341" s="218"/>
      <c r="Q341" s="218"/>
      <c r="R341" s="218"/>
    </row>
    <row r="342" spans="9:18" ht="14.25" customHeight="1" x14ac:dyDescent="0.2">
      <c r="I342" s="217"/>
      <c r="M342" s="218"/>
      <c r="N342" s="218"/>
      <c r="O342" s="218"/>
      <c r="P342" s="218"/>
      <c r="Q342" s="218"/>
      <c r="R342" s="218"/>
    </row>
    <row r="343" spans="9:18" ht="14.25" customHeight="1" x14ac:dyDescent="0.2">
      <c r="I343" s="217"/>
      <c r="M343" s="218"/>
      <c r="N343" s="218"/>
      <c r="O343" s="218"/>
      <c r="P343" s="218"/>
      <c r="Q343" s="218"/>
      <c r="R343" s="218"/>
    </row>
    <row r="344" spans="9:18" ht="14.25" customHeight="1" x14ac:dyDescent="0.2">
      <c r="I344" s="217"/>
      <c r="M344" s="218"/>
      <c r="N344" s="218"/>
      <c r="O344" s="218"/>
      <c r="P344" s="218"/>
      <c r="Q344" s="218"/>
      <c r="R344" s="218"/>
    </row>
    <row r="345" spans="9:18" ht="14.25" customHeight="1" x14ac:dyDescent="0.2">
      <c r="I345" s="217"/>
      <c r="M345" s="218"/>
      <c r="N345" s="218"/>
      <c r="O345" s="218"/>
      <c r="P345" s="218"/>
      <c r="Q345" s="218"/>
      <c r="R345" s="218"/>
    </row>
    <row r="346" spans="9:18" ht="14.25" customHeight="1" x14ac:dyDescent="0.2">
      <c r="I346" s="217"/>
      <c r="M346" s="218"/>
      <c r="N346" s="218"/>
      <c r="O346" s="218"/>
      <c r="P346" s="218"/>
      <c r="Q346" s="218"/>
      <c r="R346" s="218"/>
    </row>
    <row r="347" spans="9:18" ht="14.25" customHeight="1" x14ac:dyDescent="0.2">
      <c r="I347" s="217"/>
      <c r="M347" s="218"/>
      <c r="N347" s="218"/>
      <c r="O347" s="218"/>
      <c r="P347" s="218"/>
      <c r="Q347" s="218"/>
      <c r="R347" s="218"/>
    </row>
    <row r="348" spans="9:18" ht="14.25" customHeight="1" x14ac:dyDescent="0.2">
      <c r="I348" s="217"/>
      <c r="M348" s="218"/>
      <c r="N348" s="218"/>
      <c r="O348" s="218"/>
      <c r="P348" s="218"/>
      <c r="Q348" s="218"/>
      <c r="R348" s="218"/>
    </row>
    <row r="349" spans="9:18" ht="14.25" customHeight="1" x14ac:dyDescent="0.2">
      <c r="I349" s="217"/>
      <c r="M349" s="218"/>
      <c r="N349" s="218"/>
      <c r="O349" s="218"/>
      <c r="P349" s="218"/>
      <c r="Q349" s="218"/>
      <c r="R349" s="218"/>
    </row>
    <row r="350" spans="9:18" ht="14.25" customHeight="1" x14ac:dyDescent="0.2">
      <c r="I350" s="217"/>
      <c r="M350" s="218"/>
      <c r="N350" s="218"/>
      <c r="O350" s="218"/>
      <c r="P350" s="218"/>
      <c r="Q350" s="218"/>
      <c r="R350" s="218"/>
    </row>
    <row r="351" spans="9:18" ht="14.25" customHeight="1" x14ac:dyDescent="0.2">
      <c r="I351" s="217"/>
      <c r="M351" s="218"/>
      <c r="N351" s="218"/>
      <c r="O351" s="218"/>
      <c r="P351" s="218"/>
      <c r="Q351" s="218"/>
      <c r="R351" s="218"/>
    </row>
    <row r="352" spans="9:18" ht="14.25" customHeight="1" x14ac:dyDescent="0.2">
      <c r="I352" s="217"/>
      <c r="M352" s="218"/>
      <c r="N352" s="218"/>
      <c r="O352" s="218"/>
      <c r="P352" s="218"/>
      <c r="Q352" s="218"/>
      <c r="R352" s="218"/>
    </row>
    <row r="353" spans="9:18" ht="14.25" customHeight="1" x14ac:dyDescent="0.2">
      <c r="I353" s="217"/>
      <c r="M353" s="218"/>
      <c r="N353" s="218"/>
      <c r="O353" s="218"/>
      <c r="P353" s="218"/>
      <c r="Q353" s="218"/>
      <c r="R353" s="218"/>
    </row>
    <row r="354" spans="9:18" ht="14.25" customHeight="1" x14ac:dyDescent="0.2">
      <c r="I354" s="217"/>
      <c r="M354" s="218"/>
      <c r="N354" s="218"/>
      <c r="O354" s="218"/>
      <c r="P354" s="218"/>
      <c r="Q354" s="218"/>
      <c r="R354" s="218"/>
    </row>
    <row r="355" spans="9:18" ht="14.25" customHeight="1" x14ac:dyDescent="0.2">
      <c r="I355" s="217"/>
      <c r="M355" s="218"/>
      <c r="N355" s="218"/>
      <c r="O355" s="218"/>
      <c r="P355" s="218"/>
      <c r="Q355" s="218"/>
      <c r="R355" s="218"/>
    </row>
    <row r="356" spans="9:18" ht="14.25" customHeight="1" x14ac:dyDescent="0.2">
      <c r="I356" s="217"/>
      <c r="M356" s="218"/>
      <c r="N356" s="218"/>
      <c r="O356" s="218"/>
      <c r="P356" s="218"/>
      <c r="Q356" s="218"/>
      <c r="R356" s="218"/>
    </row>
    <row r="357" spans="9:18" ht="14.25" customHeight="1" x14ac:dyDescent="0.2">
      <c r="I357" s="217"/>
      <c r="M357" s="218"/>
      <c r="N357" s="218"/>
      <c r="O357" s="218"/>
      <c r="P357" s="218"/>
      <c r="Q357" s="218"/>
      <c r="R357" s="218"/>
    </row>
    <row r="358" spans="9:18" ht="14.25" customHeight="1" x14ac:dyDescent="0.2">
      <c r="I358" s="217"/>
      <c r="M358" s="218"/>
      <c r="N358" s="218"/>
      <c r="O358" s="218"/>
      <c r="P358" s="218"/>
      <c r="Q358" s="218"/>
      <c r="R358" s="218"/>
    </row>
    <row r="359" spans="9:18" ht="14.25" customHeight="1" x14ac:dyDescent="0.2">
      <c r="I359" s="217"/>
      <c r="M359" s="218"/>
      <c r="N359" s="218"/>
      <c r="O359" s="218"/>
      <c r="P359" s="218"/>
      <c r="Q359" s="218"/>
      <c r="R359" s="218"/>
    </row>
    <row r="360" spans="9:18" ht="14.25" customHeight="1" x14ac:dyDescent="0.2">
      <c r="I360" s="217"/>
      <c r="M360" s="218"/>
      <c r="N360" s="218"/>
      <c r="O360" s="218"/>
      <c r="P360" s="218"/>
      <c r="Q360" s="218"/>
      <c r="R360" s="218"/>
    </row>
    <row r="361" spans="9:18" ht="14.25" customHeight="1" x14ac:dyDescent="0.2">
      <c r="I361" s="217"/>
      <c r="M361" s="218"/>
      <c r="N361" s="218"/>
      <c r="O361" s="218"/>
      <c r="P361" s="218"/>
      <c r="Q361" s="218"/>
      <c r="R361" s="218"/>
    </row>
    <row r="362" spans="9:18" ht="14.25" customHeight="1" x14ac:dyDescent="0.2">
      <c r="I362" s="217"/>
      <c r="M362" s="218"/>
      <c r="N362" s="218"/>
      <c r="O362" s="218"/>
      <c r="P362" s="218"/>
      <c r="Q362" s="218"/>
      <c r="R362" s="218"/>
    </row>
    <row r="363" spans="9:18" ht="14.25" customHeight="1" x14ac:dyDescent="0.2">
      <c r="I363" s="217"/>
      <c r="M363" s="218"/>
      <c r="N363" s="218"/>
      <c r="O363" s="218"/>
      <c r="P363" s="218"/>
      <c r="Q363" s="218"/>
      <c r="R363" s="218"/>
    </row>
    <row r="364" spans="9:18" ht="14.25" customHeight="1" x14ac:dyDescent="0.2">
      <c r="I364" s="217"/>
      <c r="M364" s="218"/>
      <c r="N364" s="218"/>
      <c r="O364" s="218"/>
      <c r="P364" s="218"/>
      <c r="Q364" s="218"/>
      <c r="R364" s="218"/>
    </row>
    <row r="365" spans="9:18" ht="14.25" customHeight="1" x14ac:dyDescent="0.2">
      <c r="I365" s="217"/>
      <c r="M365" s="218"/>
      <c r="N365" s="218"/>
      <c r="O365" s="218"/>
      <c r="P365" s="218"/>
      <c r="Q365" s="218"/>
      <c r="R365" s="218"/>
    </row>
    <row r="366" spans="9:18" ht="14.25" customHeight="1" x14ac:dyDescent="0.2">
      <c r="I366" s="217"/>
      <c r="M366" s="218"/>
      <c r="N366" s="218"/>
      <c r="O366" s="218"/>
      <c r="P366" s="218"/>
      <c r="Q366" s="218"/>
      <c r="R366" s="218"/>
    </row>
    <row r="367" spans="9:18" ht="14.25" customHeight="1" x14ac:dyDescent="0.2">
      <c r="I367" s="217"/>
      <c r="M367" s="218"/>
      <c r="N367" s="218"/>
      <c r="O367" s="218"/>
      <c r="P367" s="218"/>
      <c r="Q367" s="218"/>
      <c r="R367" s="218"/>
    </row>
    <row r="368" spans="9:18" ht="14.25" customHeight="1" x14ac:dyDescent="0.2">
      <c r="I368" s="217"/>
      <c r="M368" s="218"/>
      <c r="N368" s="218"/>
      <c r="O368" s="218"/>
      <c r="P368" s="218"/>
      <c r="Q368" s="218"/>
      <c r="R368" s="218"/>
    </row>
    <row r="369" spans="9:18" ht="14.25" customHeight="1" x14ac:dyDescent="0.2">
      <c r="I369" s="217"/>
      <c r="M369" s="218"/>
      <c r="N369" s="218"/>
      <c r="O369" s="218"/>
      <c r="P369" s="218"/>
      <c r="Q369" s="218"/>
      <c r="R369" s="218"/>
    </row>
    <row r="370" spans="9:18" ht="14.25" customHeight="1" x14ac:dyDescent="0.2">
      <c r="I370" s="217"/>
      <c r="M370" s="218"/>
      <c r="N370" s="218"/>
      <c r="O370" s="218"/>
      <c r="P370" s="218"/>
      <c r="Q370" s="218"/>
      <c r="R370" s="218"/>
    </row>
    <row r="371" spans="9:18" ht="14.25" customHeight="1" x14ac:dyDescent="0.2">
      <c r="I371" s="217"/>
      <c r="M371" s="218"/>
      <c r="N371" s="218"/>
      <c r="O371" s="218"/>
      <c r="P371" s="218"/>
      <c r="Q371" s="218"/>
      <c r="R371" s="218"/>
    </row>
    <row r="372" spans="9:18" ht="14.25" customHeight="1" x14ac:dyDescent="0.2">
      <c r="I372" s="217"/>
      <c r="M372" s="218"/>
      <c r="N372" s="218"/>
      <c r="O372" s="218"/>
      <c r="P372" s="218"/>
      <c r="Q372" s="218"/>
      <c r="R372" s="218"/>
    </row>
    <row r="373" spans="9:18" ht="14.25" customHeight="1" x14ac:dyDescent="0.2">
      <c r="I373" s="217"/>
      <c r="M373" s="218"/>
      <c r="N373" s="218"/>
      <c r="O373" s="218"/>
      <c r="P373" s="218"/>
      <c r="Q373" s="218"/>
      <c r="R373" s="218"/>
    </row>
    <row r="374" spans="9:18" ht="14.25" customHeight="1" x14ac:dyDescent="0.2">
      <c r="I374" s="217"/>
      <c r="M374" s="218"/>
      <c r="N374" s="218"/>
      <c r="O374" s="218"/>
      <c r="P374" s="218"/>
      <c r="Q374" s="218"/>
      <c r="R374" s="218"/>
    </row>
    <row r="375" spans="9:18" ht="14.25" customHeight="1" x14ac:dyDescent="0.2">
      <c r="I375" s="217"/>
      <c r="M375" s="218"/>
      <c r="N375" s="218"/>
      <c r="O375" s="218"/>
      <c r="P375" s="218"/>
      <c r="Q375" s="218"/>
      <c r="R375" s="218"/>
    </row>
    <row r="376" spans="9:18" ht="14.25" customHeight="1" x14ac:dyDescent="0.2">
      <c r="I376" s="217"/>
      <c r="M376" s="218"/>
      <c r="N376" s="218"/>
      <c r="O376" s="218"/>
      <c r="P376" s="218"/>
      <c r="Q376" s="218"/>
      <c r="R376" s="218"/>
    </row>
    <row r="377" spans="9:18" ht="14.25" customHeight="1" x14ac:dyDescent="0.2">
      <c r="I377" s="217"/>
      <c r="M377" s="218"/>
      <c r="N377" s="218"/>
      <c r="O377" s="218"/>
      <c r="P377" s="218"/>
      <c r="Q377" s="218"/>
      <c r="R377" s="218"/>
    </row>
    <row r="378" spans="9:18" ht="14.25" customHeight="1" x14ac:dyDescent="0.2">
      <c r="I378" s="217"/>
      <c r="M378" s="218"/>
      <c r="N378" s="218"/>
      <c r="O378" s="218"/>
      <c r="P378" s="218"/>
      <c r="Q378" s="218"/>
      <c r="R378" s="218"/>
    </row>
    <row r="379" spans="9:18" ht="14.25" customHeight="1" x14ac:dyDescent="0.2">
      <c r="I379" s="217"/>
      <c r="M379" s="218"/>
      <c r="N379" s="218"/>
      <c r="O379" s="218"/>
      <c r="P379" s="218"/>
      <c r="Q379" s="218"/>
      <c r="R379" s="218"/>
    </row>
    <row r="380" spans="9:18" ht="14.25" customHeight="1" x14ac:dyDescent="0.2">
      <c r="I380" s="217"/>
      <c r="M380" s="218"/>
      <c r="N380" s="218"/>
      <c r="O380" s="218"/>
      <c r="P380" s="218"/>
      <c r="Q380" s="218"/>
      <c r="R380" s="218"/>
    </row>
    <row r="381" spans="9:18" ht="14.25" customHeight="1" x14ac:dyDescent="0.2">
      <c r="I381" s="217"/>
      <c r="M381" s="218"/>
      <c r="N381" s="218"/>
      <c r="O381" s="218"/>
      <c r="P381" s="218"/>
      <c r="Q381" s="218"/>
      <c r="R381" s="218"/>
    </row>
    <row r="382" spans="9:18" ht="14.25" customHeight="1" x14ac:dyDescent="0.2">
      <c r="I382" s="217"/>
      <c r="M382" s="218"/>
      <c r="N382" s="218"/>
      <c r="O382" s="218"/>
      <c r="P382" s="218"/>
      <c r="Q382" s="218"/>
      <c r="R382" s="218"/>
    </row>
    <row r="383" spans="9:18" ht="14.25" customHeight="1" x14ac:dyDescent="0.2">
      <c r="I383" s="217"/>
      <c r="M383" s="218"/>
      <c r="N383" s="218"/>
      <c r="O383" s="218"/>
      <c r="P383" s="218"/>
      <c r="Q383" s="218"/>
      <c r="R383" s="218"/>
    </row>
    <row r="384" spans="9:18" ht="14.25" customHeight="1" x14ac:dyDescent="0.2">
      <c r="I384" s="217"/>
      <c r="M384" s="218"/>
      <c r="N384" s="218"/>
      <c r="O384" s="218"/>
      <c r="P384" s="218"/>
      <c r="Q384" s="218"/>
      <c r="R384" s="218"/>
    </row>
    <row r="385" spans="9:18" ht="14.25" customHeight="1" x14ac:dyDescent="0.2">
      <c r="I385" s="217"/>
      <c r="M385" s="218"/>
      <c r="N385" s="218"/>
      <c r="O385" s="218"/>
      <c r="P385" s="218"/>
      <c r="Q385" s="218"/>
      <c r="R385" s="218"/>
    </row>
    <row r="386" spans="9:18" ht="14.25" customHeight="1" x14ac:dyDescent="0.2">
      <c r="I386" s="217"/>
      <c r="M386" s="218"/>
      <c r="N386" s="218"/>
      <c r="O386" s="218"/>
      <c r="P386" s="218"/>
      <c r="Q386" s="218"/>
      <c r="R386" s="218"/>
    </row>
    <row r="387" spans="9:18" ht="14.25" customHeight="1" x14ac:dyDescent="0.2">
      <c r="I387" s="217"/>
      <c r="M387" s="218"/>
      <c r="N387" s="218"/>
      <c r="O387" s="218"/>
      <c r="P387" s="218"/>
      <c r="Q387" s="218"/>
      <c r="R387" s="218"/>
    </row>
    <row r="388" spans="9:18" ht="14.25" customHeight="1" x14ac:dyDescent="0.2">
      <c r="I388" s="217"/>
      <c r="M388" s="218"/>
      <c r="N388" s="218"/>
      <c r="O388" s="218"/>
      <c r="P388" s="218"/>
      <c r="Q388" s="218"/>
      <c r="R388" s="218"/>
    </row>
    <row r="389" spans="9:18" ht="14.25" customHeight="1" x14ac:dyDescent="0.2">
      <c r="I389" s="217"/>
      <c r="M389" s="218"/>
      <c r="N389" s="218"/>
      <c r="O389" s="218"/>
      <c r="P389" s="218"/>
      <c r="Q389" s="218"/>
      <c r="R389" s="218"/>
    </row>
    <row r="390" spans="9:18" ht="14.25" customHeight="1" x14ac:dyDescent="0.2">
      <c r="I390" s="217"/>
      <c r="M390" s="218"/>
      <c r="N390" s="218"/>
      <c r="O390" s="218"/>
      <c r="P390" s="218"/>
      <c r="Q390" s="218"/>
      <c r="R390" s="218"/>
    </row>
    <row r="391" spans="9:18" ht="14.25" customHeight="1" x14ac:dyDescent="0.2">
      <c r="I391" s="217"/>
      <c r="M391" s="218"/>
      <c r="N391" s="218"/>
      <c r="O391" s="218"/>
      <c r="P391" s="218"/>
      <c r="Q391" s="218"/>
      <c r="R391" s="218"/>
    </row>
    <row r="392" spans="9:18" ht="14.25" customHeight="1" x14ac:dyDescent="0.2">
      <c r="I392" s="217"/>
      <c r="M392" s="218"/>
      <c r="N392" s="218"/>
      <c r="O392" s="218"/>
      <c r="P392" s="218"/>
      <c r="Q392" s="218"/>
      <c r="R392" s="218"/>
    </row>
    <row r="393" spans="9:18" ht="14.25" customHeight="1" x14ac:dyDescent="0.2">
      <c r="I393" s="217"/>
      <c r="M393" s="218"/>
      <c r="N393" s="218"/>
      <c r="O393" s="218"/>
      <c r="P393" s="218"/>
      <c r="Q393" s="218"/>
      <c r="R393" s="218"/>
    </row>
    <row r="394" spans="9:18" ht="14.25" customHeight="1" x14ac:dyDescent="0.2">
      <c r="I394" s="217"/>
      <c r="M394" s="218"/>
      <c r="N394" s="218"/>
      <c r="O394" s="218"/>
      <c r="P394" s="218"/>
      <c r="Q394" s="218"/>
      <c r="R394" s="218"/>
    </row>
    <row r="395" spans="9:18" ht="14.25" customHeight="1" x14ac:dyDescent="0.2">
      <c r="I395" s="217"/>
      <c r="M395" s="218"/>
      <c r="N395" s="218"/>
      <c r="O395" s="218"/>
      <c r="P395" s="218"/>
      <c r="Q395" s="218"/>
      <c r="R395" s="218"/>
    </row>
    <row r="396" spans="9:18" ht="14.25" customHeight="1" x14ac:dyDescent="0.2">
      <c r="I396" s="217"/>
      <c r="M396" s="218"/>
      <c r="N396" s="218"/>
      <c r="O396" s="218"/>
      <c r="P396" s="218"/>
      <c r="Q396" s="218"/>
      <c r="R396" s="218"/>
    </row>
    <row r="397" spans="9:18" ht="14.25" customHeight="1" x14ac:dyDescent="0.2">
      <c r="I397" s="217"/>
      <c r="M397" s="218"/>
      <c r="N397" s="218"/>
      <c r="O397" s="218"/>
      <c r="P397" s="218"/>
      <c r="Q397" s="218"/>
      <c r="R397" s="218"/>
    </row>
    <row r="398" spans="9:18" ht="14.25" customHeight="1" x14ac:dyDescent="0.2">
      <c r="I398" s="217"/>
      <c r="M398" s="218"/>
      <c r="N398" s="218"/>
      <c r="O398" s="218"/>
      <c r="P398" s="218"/>
      <c r="Q398" s="218"/>
      <c r="R398" s="218"/>
    </row>
    <row r="399" spans="9:18" ht="14.25" customHeight="1" x14ac:dyDescent="0.2">
      <c r="I399" s="217"/>
      <c r="M399" s="218"/>
      <c r="N399" s="218"/>
      <c r="O399" s="218"/>
      <c r="P399" s="218"/>
      <c r="Q399" s="218"/>
      <c r="R399" s="218"/>
    </row>
    <row r="400" spans="9:18" ht="14.25" customHeight="1" x14ac:dyDescent="0.2">
      <c r="I400" s="217"/>
      <c r="M400" s="218"/>
      <c r="N400" s="218"/>
      <c r="O400" s="218"/>
      <c r="P400" s="218"/>
      <c r="Q400" s="218"/>
      <c r="R400" s="218"/>
    </row>
    <row r="401" spans="9:18" ht="14.25" customHeight="1" x14ac:dyDescent="0.2">
      <c r="I401" s="217"/>
      <c r="M401" s="218"/>
      <c r="N401" s="218"/>
      <c r="O401" s="218"/>
      <c r="P401" s="218"/>
      <c r="Q401" s="218"/>
      <c r="R401" s="218"/>
    </row>
    <row r="402" spans="9:18" ht="14.25" customHeight="1" x14ac:dyDescent="0.2">
      <c r="I402" s="217"/>
      <c r="M402" s="218"/>
      <c r="N402" s="218"/>
      <c r="O402" s="218"/>
      <c r="P402" s="218"/>
      <c r="Q402" s="218"/>
      <c r="R402" s="218"/>
    </row>
    <row r="403" spans="9:18" ht="14.25" customHeight="1" x14ac:dyDescent="0.2">
      <c r="I403" s="217"/>
      <c r="M403" s="218"/>
      <c r="N403" s="218"/>
      <c r="O403" s="218"/>
      <c r="P403" s="218"/>
      <c r="Q403" s="218"/>
      <c r="R403" s="218"/>
    </row>
    <row r="404" spans="9:18" ht="14.25" customHeight="1" x14ac:dyDescent="0.2">
      <c r="I404" s="217"/>
      <c r="M404" s="218"/>
      <c r="N404" s="218"/>
      <c r="O404" s="218"/>
      <c r="P404" s="218"/>
      <c r="Q404" s="218"/>
      <c r="R404" s="218"/>
    </row>
    <row r="405" spans="9:18" ht="14.25" customHeight="1" x14ac:dyDescent="0.2">
      <c r="I405" s="217"/>
      <c r="M405" s="218"/>
      <c r="N405" s="218"/>
      <c r="O405" s="218"/>
      <c r="P405" s="218"/>
      <c r="Q405" s="218"/>
      <c r="R405" s="218"/>
    </row>
    <row r="406" spans="9:18" ht="14.25" customHeight="1" x14ac:dyDescent="0.2">
      <c r="I406" s="217"/>
      <c r="M406" s="218"/>
      <c r="N406" s="218"/>
      <c r="O406" s="218"/>
      <c r="P406" s="218"/>
      <c r="Q406" s="218"/>
      <c r="R406" s="218"/>
    </row>
    <row r="407" spans="9:18" ht="14.25" customHeight="1" x14ac:dyDescent="0.2">
      <c r="I407" s="217"/>
      <c r="M407" s="218"/>
      <c r="N407" s="218"/>
      <c r="O407" s="218"/>
      <c r="P407" s="218"/>
      <c r="Q407" s="218"/>
      <c r="R407" s="218"/>
    </row>
    <row r="408" spans="9:18" ht="14.25" customHeight="1" x14ac:dyDescent="0.2">
      <c r="I408" s="217"/>
      <c r="M408" s="218"/>
      <c r="N408" s="218"/>
      <c r="O408" s="218"/>
      <c r="P408" s="218"/>
      <c r="Q408" s="218"/>
      <c r="R408" s="218"/>
    </row>
    <row r="409" spans="9:18" ht="14.25" customHeight="1" x14ac:dyDescent="0.2">
      <c r="I409" s="217"/>
      <c r="M409" s="218"/>
      <c r="N409" s="218"/>
      <c r="O409" s="218"/>
      <c r="P409" s="218"/>
      <c r="Q409" s="218"/>
      <c r="R409" s="218"/>
    </row>
    <row r="410" spans="9:18" ht="14.25" customHeight="1" x14ac:dyDescent="0.2">
      <c r="I410" s="217"/>
      <c r="M410" s="218"/>
      <c r="N410" s="218"/>
      <c r="O410" s="218"/>
      <c r="P410" s="218"/>
      <c r="Q410" s="218"/>
      <c r="R410" s="218"/>
    </row>
    <row r="411" spans="9:18" ht="14.25" customHeight="1" x14ac:dyDescent="0.2">
      <c r="I411" s="217"/>
      <c r="M411" s="218"/>
      <c r="N411" s="218"/>
      <c r="O411" s="218"/>
      <c r="P411" s="218"/>
      <c r="Q411" s="218"/>
      <c r="R411" s="218"/>
    </row>
    <row r="412" spans="9:18" ht="14.25" customHeight="1" x14ac:dyDescent="0.2">
      <c r="I412" s="217"/>
      <c r="M412" s="218"/>
      <c r="N412" s="218"/>
      <c r="O412" s="218"/>
      <c r="P412" s="218"/>
      <c r="Q412" s="218"/>
      <c r="R412" s="218"/>
    </row>
    <row r="413" spans="9:18" ht="14.25" customHeight="1" x14ac:dyDescent="0.2">
      <c r="I413" s="217"/>
      <c r="M413" s="218"/>
      <c r="N413" s="218"/>
      <c r="O413" s="218"/>
      <c r="P413" s="218"/>
      <c r="Q413" s="218"/>
      <c r="R413" s="218"/>
    </row>
    <row r="414" spans="9:18" ht="14.25" customHeight="1" x14ac:dyDescent="0.2">
      <c r="I414" s="217"/>
      <c r="M414" s="218"/>
      <c r="N414" s="218"/>
      <c r="O414" s="218"/>
      <c r="P414" s="218"/>
      <c r="Q414" s="218"/>
      <c r="R414" s="218"/>
    </row>
    <row r="415" spans="9:18" ht="14.25" customHeight="1" x14ac:dyDescent="0.2">
      <c r="I415" s="217"/>
      <c r="M415" s="218"/>
      <c r="N415" s="218"/>
      <c r="O415" s="218"/>
      <c r="P415" s="218"/>
      <c r="Q415" s="218"/>
      <c r="R415" s="218"/>
    </row>
    <row r="416" spans="9:18" ht="14.25" customHeight="1" x14ac:dyDescent="0.2">
      <c r="I416" s="217"/>
      <c r="M416" s="218"/>
      <c r="N416" s="218"/>
      <c r="O416" s="218"/>
      <c r="P416" s="218"/>
      <c r="Q416" s="218"/>
      <c r="R416" s="218"/>
    </row>
    <row r="417" spans="9:18" ht="14.25" customHeight="1" x14ac:dyDescent="0.2">
      <c r="I417" s="217"/>
      <c r="M417" s="218"/>
      <c r="N417" s="218"/>
      <c r="O417" s="218"/>
      <c r="P417" s="218"/>
      <c r="Q417" s="218"/>
      <c r="R417" s="218"/>
    </row>
    <row r="418" spans="9:18" ht="14.25" customHeight="1" x14ac:dyDescent="0.2">
      <c r="I418" s="217"/>
      <c r="M418" s="218"/>
      <c r="N418" s="218"/>
      <c r="O418" s="218"/>
      <c r="P418" s="218"/>
      <c r="Q418" s="218"/>
      <c r="R418" s="218"/>
    </row>
    <row r="419" spans="9:18" ht="14.25" customHeight="1" x14ac:dyDescent="0.2">
      <c r="I419" s="217"/>
      <c r="M419" s="218"/>
      <c r="N419" s="218"/>
      <c r="O419" s="218"/>
      <c r="P419" s="218"/>
      <c r="Q419" s="218"/>
      <c r="R419" s="218"/>
    </row>
    <row r="420" spans="9:18" ht="14.25" customHeight="1" x14ac:dyDescent="0.2">
      <c r="I420" s="217"/>
      <c r="M420" s="218"/>
      <c r="N420" s="218"/>
      <c r="O420" s="218"/>
      <c r="P420" s="218"/>
      <c r="Q420" s="218"/>
      <c r="R420" s="218"/>
    </row>
    <row r="421" spans="9:18" ht="14.25" customHeight="1" x14ac:dyDescent="0.2">
      <c r="I421" s="217"/>
      <c r="M421" s="218"/>
      <c r="N421" s="218"/>
      <c r="O421" s="218"/>
      <c r="P421" s="218"/>
      <c r="Q421" s="218"/>
      <c r="R421" s="218"/>
    </row>
    <row r="422" spans="9:18" ht="14.25" customHeight="1" x14ac:dyDescent="0.2">
      <c r="I422" s="217"/>
      <c r="M422" s="218"/>
      <c r="N422" s="218"/>
      <c r="O422" s="218"/>
      <c r="P422" s="218"/>
      <c r="Q422" s="218"/>
      <c r="R422" s="218"/>
    </row>
    <row r="423" spans="9:18" ht="14.25" customHeight="1" x14ac:dyDescent="0.2">
      <c r="I423" s="217"/>
      <c r="M423" s="218"/>
      <c r="N423" s="218"/>
      <c r="O423" s="218"/>
      <c r="P423" s="218"/>
      <c r="Q423" s="218"/>
      <c r="R423" s="218"/>
    </row>
    <row r="424" spans="9:18" ht="14.25" customHeight="1" x14ac:dyDescent="0.2">
      <c r="I424" s="217"/>
      <c r="M424" s="218"/>
      <c r="N424" s="218"/>
      <c r="O424" s="218"/>
      <c r="P424" s="218"/>
      <c r="Q424" s="218"/>
      <c r="R424" s="218"/>
    </row>
    <row r="425" spans="9:18" ht="14.25" customHeight="1" x14ac:dyDescent="0.2">
      <c r="I425" s="217"/>
      <c r="M425" s="218"/>
      <c r="N425" s="218"/>
      <c r="O425" s="218"/>
      <c r="P425" s="218"/>
      <c r="Q425" s="218"/>
      <c r="R425" s="218"/>
    </row>
    <row r="426" spans="9:18" ht="14.25" customHeight="1" x14ac:dyDescent="0.2">
      <c r="I426" s="217"/>
      <c r="M426" s="218"/>
      <c r="N426" s="218"/>
      <c r="O426" s="218"/>
      <c r="P426" s="218"/>
      <c r="Q426" s="218"/>
      <c r="R426" s="218"/>
    </row>
    <row r="427" spans="9:18" ht="14.25" customHeight="1" x14ac:dyDescent="0.2">
      <c r="I427" s="217"/>
      <c r="M427" s="218"/>
      <c r="N427" s="218"/>
      <c r="O427" s="218"/>
      <c r="P427" s="218"/>
      <c r="Q427" s="218"/>
      <c r="R427" s="218"/>
    </row>
    <row r="428" spans="9:18" ht="14.25" customHeight="1" x14ac:dyDescent="0.2">
      <c r="I428" s="217"/>
      <c r="M428" s="218"/>
      <c r="N428" s="218"/>
      <c r="O428" s="218"/>
      <c r="P428" s="218"/>
      <c r="Q428" s="218"/>
      <c r="R428" s="218"/>
    </row>
    <row r="429" spans="9:18" ht="14.25" customHeight="1" x14ac:dyDescent="0.2">
      <c r="I429" s="217"/>
      <c r="M429" s="218"/>
      <c r="N429" s="218"/>
      <c r="O429" s="218"/>
      <c r="P429" s="218"/>
      <c r="Q429" s="218"/>
      <c r="R429" s="218"/>
    </row>
    <row r="430" spans="9:18" ht="14.25" customHeight="1" x14ac:dyDescent="0.2">
      <c r="I430" s="217"/>
      <c r="M430" s="218"/>
      <c r="N430" s="218"/>
      <c r="O430" s="218"/>
      <c r="P430" s="218"/>
      <c r="Q430" s="218"/>
      <c r="R430" s="218"/>
    </row>
    <row r="431" spans="9:18" ht="14.25" customHeight="1" x14ac:dyDescent="0.2">
      <c r="I431" s="217"/>
      <c r="M431" s="218"/>
      <c r="N431" s="218"/>
      <c r="O431" s="218"/>
      <c r="P431" s="218"/>
      <c r="Q431" s="218"/>
      <c r="R431" s="218"/>
    </row>
    <row r="432" spans="9:18" ht="14.25" customHeight="1" x14ac:dyDescent="0.2">
      <c r="I432" s="217"/>
      <c r="M432" s="218"/>
      <c r="N432" s="218"/>
      <c r="O432" s="218"/>
      <c r="P432" s="218"/>
      <c r="Q432" s="218"/>
      <c r="R432" s="218"/>
    </row>
    <row r="433" spans="9:18" ht="14.25" customHeight="1" x14ac:dyDescent="0.2">
      <c r="I433" s="217"/>
      <c r="M433" s="218"/>
      <c r="N433" s="218"/>
      <c r="O433" s="218"/>
      <c r="P433" s="218"/>
      <c r="Q433" s="218"/>
      <c r="R433" s="218"/>
    </row>
    <row r="434" spans="9:18" ht="14.25" customHeight="1" x14ac:dyDescent="0.2">
      <c r="I434" s="217"/>
      <c r="M434" s="218"/>
      <c r="N434" s="218"/>
      <c r="O434" s="218"/>
      <c r="P434" s="218"/>
      <c r="Q434" s="218"/>
      <c r="R434" s="218"/>
    </row>
    <row r="435" spans="9:18" ht="14.25" customHeight="1" x14ac:dyDescent="0.2">
      <c r="I435" s="217"/>
      <c r="M435" s="218"/>
      <c r="N435" s="218"/>
      <c r="O435" s="218"/>
      <c r="P435" s="218"/>
      <c r="Q435" s="218"/>
      <c r="R435" s="218"/>
    </row>
    <row r="436" spans="9:18" ht="14.25" customHeight="1" x14ac:dyDescent="0.2">
      <c r="I436" s="217"/>
      <c r="M436" s="218"/>
      <c r="N436" s="218"/>
      <c r="O436" s="218"/>
      <c r="P436" s="218"/>
      <c r="Q436" s="218"/>
      <c r="R436" s="218"/>
    </row>
    <row r="437" spans="9:18" ht="14.25" customHeight="1" x14ac:dyDescent="0.2">
      <c r="I437" s="217"/>
      <c r="M437" s="218"/>
      <c r="N437" s="218"/>
      <c r="O437" s="218"/>
      <c r="P437" s="218"/>
      <c r="Q437" s="218"/>
      <c r="R437" s="218"/>
    </row>
    <row r="438" spans="9:18" ht="14.25" customHeight="1" x14ac:dyDescent="0.2">
      <c r="I438" s="217"/>
      <c r="M438" s="218"/>
      <c r="N438" s="218"/>
      <c r="O438" s="218"/>
      <c r="P438" s="218"/>
      <c r="Q438" s="218"/>
      <c r="R438" s="218"/>
    </row>
    <row r="439" spans="9:18" ht="14.25" customHeight="1" x14ac:dyDescent="0.2">
      <c r="I439" s="217"/>
      <c r="M439" s="218"/>
      <c r="N439" s="218"/>
      <c r="O439" s="218"/>
      <c r="P439" s="218"/>
      <c r="Q439" s="218"/>
      <c r="R439" s="218"/>
    </row>
    <row r="440" spans="9:18" ht="14.25" customHeight="1" x14ac:dyDescent="0.2">
      <c r="I440" s="217"/>
      <c r="M440" s="218"/>
      <c r="N440" s="218"/>
      <c r="O440" s="218"/>
      <c r="P440" s="218"/>
      <c r="Q440" s="218"/>
      <c r="R440" s="218"/>
    </row>
    <row r="441" spans="9:18" ht="14.25" customHeight="1" x14ac:dyDescent="0.2">
      <c r="I441" s="217"/>
      <c r="M441" s="218"/>
      <c r="N441" s="218"/>
      <c r="O441" s="218"/>
      <c r="P441" s="218"/>
      <c r="Q441" s="218"/>
      <c r="R441" s="218"/>
    </row>
    <row r="442" spans="9:18" ht="14.25" customHeight="1" x14ac:dyDescent="0.2">
      <c r="I442" s="217"/>
      <c r="M442" s="218"/>
      <c r="N442" s="218"/>
      <c r="O442" s="218"/>
      <c r="P442" s="218"/>
      <c r="Q442" s="218"/>
      <c r="R442" s="218"/>
    </row>
    <row r="443" spans="9:18" ht="14.25" customHeight="1" x14ac:dyDescent="0.2">
      <c r="I443" s="217"/>
      <c r="M443" s="218"/>
      <c r="N443" s="218"/>
      <c r="O443" s="218"/>
      <c r="P443" s="218"/>
      <c r="Q443" s="218"/>
      <c r="R443" s="218"/>
    </row>
    <row r="444" spans="9:18" ht="14.25" customHeight="1" x14ac:dyDescent="0.2">
      <c r="I444" s="217"/>
      <c r="M444" s="218"/>
      <c r="N444" s="218"/>
      <c r="O444" s="218"/>
      <c r="P444" s="218"/>
      <c r="Q444" s="218"/>
      <c r="R444" s="218"/>
    </row>
    <row r="445" spans="9:18" ht="14.25" customHeight="1" x14ac:dyDescent="0.2">
      <c r="I445" s="217"/>
      <c r="M445" s="218"/>
      <c r="N445" s="218"/>
      <c r="O445" s="218"/>
      <c r="P445" s="218"/>
      <c r="Q445" s="218"/>
      <c r="R445" s="218"/>
    </row>
    <row r="446" spans="9:18" ht="14.25" customHeight="1" x14ac:dyDescent="0.2">
      <c r="I446" s="217"/>
      <c r="M446" s="218"/>
      <c r="N446" s="218"/>
      <c r="O446" s="218"/>
      <c r="P446" s="218"/>
      <c r="Q446" s="218"/>
      <c r="R446" s="218"/>
    </row>
    <row r="447" spans="9:18" ht="14.25" customHeight="1" x14ac:dyDescent="0.2">
      <c r="I447" s="217"/>
      <c r="M447" s="218"/>
      <c r="N447" s="218"/>
      <c r="O447" s="218"/>
      <c r="P447" s="218"/>
      <c r="Q447" s="218"/>
      <c r="R447" s="218"/>
    </row>
    <row r="448" spans="9:18" ht="14.25" customHeight="1" x14ac:dyDescent="0.2">
      <c r="I448" s="217"/>
      <c r="M448" s="218"/>
      <c r="N448" s="218"/>
      <c r="O448" s="218"/>
      <c r="P448" s="218"/>
      <c r="Q448" s="218"/>
      <c r="R448" s="218"/>
    </row>
    <row r="449" spans="9:18" ht="14.25" customHeight="1" x14ac:dyDescent="0.2">
      <c r="I449" s="217"/>
      <c r="M449" s="218"/>
      <c r="N449" s="218"/>
      <c r="O449" s="218"/>
      <c r="P449" s="218"/>
      <c r="Q449" s="218"/>
      <c r="R449" s="218"/>
    </row>
    <row r="450" spans="9:18" ht="14.25" customHeight="1" x14ac:dyDescent="0.2">
      <c r="I450" s="217"/>
      <c r="M450" s="218"/>
      <c r="N450" s="218"/>
      <c r="O450" s="218"/>
      <c r="P450" s="218"/>
      <c r="Q450" s="218"/>
      <c r="R450" s="218"/>
    </row>
    <row r="451" spans="9:18" ht="14.25" customHeight="1" x14ac:dyDescent="0.2">
      <c r="I451" s="217"/>
      <c r="M451" s="218"/>
      <c r="N451" s="218"/>
      <c r="O451" s="218"/>
      <c r="P451" s="218"/>
      <c r="Q451" s="218"/>
      <c r="R451" s="218"/>
    </row>
    <row r="452" spans="9:18" ht="14.25" customHeight="1" x14ac:dyDescent="0.2">
      <c r="I452" s="217"/>
      <c r="M452" s="218"/>
      <c r="N452" s="218"/>
      <c r="O452" s="218"/>
      <c r="P452" s="218"/>
      <c r="Q452" s="218"/>
      <c r="R452" s="218"/>
    </row>
    <row r="453" spans="9:18" ht="14.25" customHeight="1" x14ac:dyDescent="0.2">
      <c r="I453" s="217"/>
      <c r="M453" s="218"/>
      <c r="N453" s="218"/>
      <c r="O453" s="218"/>
      <c r="P453" s="218"/>
      <c r="Q453" s="218"/>
      <c r="R453" s="218"/>
    </row>
    <row r="454" spans="9:18" ht="14.25" customHeight="1" x14ac:dyDescent="0.2">
      <c r="I454" s="217"/>
      <c r="M454" s="218"/>
      <c r="N454" s="218"/>
      <c r="O454" s="218"/>
      <c r="P454" s="218"/>
      <c r="Q454" s="218"/>
      <c r="R454" s="218"/>
    </row>
    <row r="455" spans="9:18" ht="14.25" customHeight="1" x14ac:dyDescent="0.2">
      <c r="I455" s="217"/>
      <c r="M455" s="218"/>
      <c r="N455" s="218"/>
      <c r="O455" s="218"/>
      <c r="P455" s="218"/>
      <c r="Q455" s="218"/>
      <c r="R455" s="218"/>
    </row>
    <row r="456" spans="9:18" ht="14.25" customHeight="1" x14ac:dyDescent="0.2">
      <c r="I456" s="217"/>
      <c r="M456" s="218"/>
      <c r="N456" s="218"/>
      <c r="O456" s="218"/>
      <c r="P456" s="218"/>
      <c r="Q456" s="218"/>
      <c r="R456" s="218"/>
    </row>
    <row r="457" spans="9:18" ht="14.25" customHeight="1" x14ac:dyDescent="0.2">
      <c r="I457" s="217"/>
      <c r="M457" s="218"/>
      <c r="N457" s="218"/>
      <c r="O457" s="218"/>
      <c r="P457" s="218"/>
      <c r="Q457" s="218"/>
      <c r="R457" s="218"/>
    </row>
    <row r="458" spans="9:18" ht="14.25" customHeight="1" x14ac:dyDescent="0.2">
      <c r="I458" s="217"/>
      <c r="M458" s="218"/>
      <c r="N458" s="218"/>
      <c r="O458" s="218"/>
      <c r="P458" s="218"/>
      <c r="Q458" s="218"/>
      <c r="R458" s="218"/>
    </row>
    <row r="459" spans="9:18" ht="14.25" customHeight="1" x14ac:dyDescent="0.2">
      <c r="I459" s="217"/>
      <c r="M459" s="218"/>
      <c r="N459" s="218"/>
      <c r="O459" s="218"/>
      <c r="P459" s="218"/>
      <c r="Q459" s="218"/>
      <c r="R459" s="218"/>
    </row>
    <row r="460" spans="9:18" ht="14.25" customHeight="1" x14ac:dyDescent="0.2">
      <c r="I460" s="217"/>
      <c r="M460" s="218"/>
      <c r="N460" s="218"/>
      <c r="O460" s="218"/>
      <c r="P460" s="218"/>
      <c r="Q460" s="218"/>
      <c r="R460" s="218"/>
    </row>
    <row r="461" spans="9:18" ht="14.25" customHeight="1" x14ac:dyDescent="0.2">
      <c r="I461" s="217"/>
      <c r="M461" s="218"/>
      <c r="N461" s="218"/>
      <c r="O461" s="218"/>
      <c r="P461" s="218"/>
      <c r="Q461" s="218"/>
      <c r="R461" s="218"/>
    </row>
    <row r="462" spans="9:18" ht="14.25" customHeight="1" x14ac:dyDescent="0.2">
      <c r="I462" s="217"/>
      <c r="M462" s="218"/>
      <c r="N462" s="218"/>
      <c r="O462" s="218"/>
      <c r="P462" s="218"/>
      <c r="Q462" s="218"/>
      <c r="R462" s="218"/>
    </row>
    <row r="463" spans="9:18" ht="14.25" customHeight="1" x14ac:dyDescent="0.2">
      <c r="I463" s="217"/>
      <c r="M463" s="218"/>
      <c r="N463" s="218"/>
      <c r="O463" s="218"/>
      <c r="P463" s="218"/>
      <c r="Q463" s="218"/>
      <c r="R463" s="218"/>
    </row>
    <row r="464" spans="9:18" ht="14.25" customHeight="1" x14ac:dyDescent="0.2">
      <c r="I464" s="217"/>
      <c r="M464" s="218"/>
      <c r="N464" s="218"/>
      <c r="O464" s="218"/>
      <c r="P464" s="218"/>
      <c r="Q464" s="218"/>
      <c r="R464" s="218"/>
    </row>
    <row r="465" spans="9:18" ht="14.25" customHeight="1" x14ac:dyDescent="0.2">
      <c r="I465" s="217"/>
      <c r="M465" s="218"/>
      <c r="N465" s="218"/>
      <c r="O465" s="218"/>
      <c r="P465" s="218"/>
      <c r="Q465" s="218"/>
      <c r="R465" s="218"/>
    </row>
    <row r="466" spans="9:18" ht="14.25" customHeight="1" x14ac:dyDescent="0.2">
      <c r="I466" s="217"/>
      <c r="M466" s="218"/>
      <c r="N466" s="218"/>
      <c r="O466" s="218"/>
      <c r="P466" s="218"/>
      <c r="Q466" s="218"/>
      <c r="R466" s="218"/>
    </row>
    <row r="467" spans="9:18" ht="14.25" customHeight="1" x14ac:dyDescent="0.2">
      <c r="I467" s="217"/>
      <c r="M467" s="218"/>
      <c r="N467" s="218"/>
      <c r="O467" s="218"/>
      <c r="P467" s="218"/>
      <c r="Q467" s="218"/>
      <c r="R467" s="218"/>
    </row>
    <row r="468" spans="9:18" ht="14.25" customHeight="1" x14ac:dyDescent="0.2">
      <c r="I468" s="217"/>
      <c r="M468" s="218"/>
      <c r="N468" s="218"/>
      <c r="O468" s="218"/>
      <c r="P468" s="218"/>
      <c r="Q468" s="218"/>
      <c r="R468" s="218"/>
    </row>
    <row r="469" spans="9:18" ht="14.25" customHeight="1" x14ac:dyDescent="0.2">
      <c r="I469" s="217"/>
      <c r="M469" s="218"/>
      <c r="N469" s="218"/>
      <c r="O469" s="218"/>
      <c r="P469" s="218"/>
      <c r="Q469" s="218"/>
      <c r="R469" s="218"/>
    </row>
    <row r="470" spans="9:18" ht="14.25" customHeight="1" x14ac:dyDescent="0.2">
      <c r="I470" s="217"/>
      <c r="M470" s="218"/>
      <c r="N470" s="218"/>
      <c r="O470" s="218"/>
      <c r="P470" s="218"/>
      <c r="Q470" s="218"/>
      <c r="R470" s="218"/>
    </row>
    <row r="471" spans="9:18" ht="14.25" customHeight="1" x14ac:dyDescent="0.2">
      <c r="I471" s="217"/>
      <c r="M471" s="218"/>
      <c r="N471" s="218"/>
      <c r="O471" s="218"/>
      <c r="P471" s="218"/>
      <c r="Q471" s="218"/>
      <c r="R471" s="218"/>
    </row>
    <row r="472" spans="9:18" ht="14.25" customHeight="1" x14ac:dyDescent="0.2">
      <c r="I472" s="217"/>
      <c r="M472" s="218"/>
      <c r="N472" s="218"/>
      <c r="O472" s="218"/>
      <c r="P472" s="218"/>
      <c r="Q472" s="218"/>
      <c r="R472" s="218"/>
    </row>
    <row r="473" spans="9:18" ht="14.25" customHeight="1" x14ac:dyDescent="0.2">
      <c r="I473" s="217"/>
      <c r="M473" s="218"/>
      <c r="N473" s="218"/>
      <c r="O473" s="218"/>
      <c r="P473" s="218"/>
      <c r="Q473" s="218"/>
      <c r="R473" s="218"/>
    </row>
    <row r="474" spans="9:18" ht="14.25" customHeight="1" x14ac:dyDescent="0.2">
      <c r="I474" s="217"/>
      <c r="M474" s="218"/>
      <c r="N474" s="218"/>
      <c r="O474" s="218"/>
      <c r="P474" s="218"/>
      <c r="Q474" s="218"/>
      <c r="R474" s="218"/>
    </row>
    <row r="475" spans="9:18" ht="14.25" customHeight="1" x14ac:dyDescent="0.2">
      <c r="I475" s="217"/>
      <c r="M475" s="218"/>
      <c r="N475" s="218"/>
      <c r="O475" s="218"/>
      <c r="P475" s="218"/>
      <c r="Q475" s="218"/>
      <c r="R475" s="218"/>
    </row>
    <row r="476" spans="9:18" ht="14.25" customHeight="1" x14ac:dyDescent="0.2">
      <c r="I476" s="217"/>
      <c r="M476" s="218"/>
      <c r="N476" s="218"/>
      <c r="O476" s="218"/>
      <c r="P476" s="218"/>
      <c r="Q476" s="218"/>
      <c r="R476" s="218"/>
    </row>
    <row r="477" spans="9:18" ht="14.25" customHeight="1" x14ac:dyDescent="0.2">
      <c r="I477" s="217"/>
      <c r="M477" s="218"/>
      <c r="N477" s="218"/>
      <c r="O477" s="218"/>
      <c r="P477" s="218"/>
      <c r="Q477" s="218"/>
      <c r="R477" s="218"/>
    </row>
    <row r="478" spans="9:18" ht="14.25" customHeight="1" x14ac:dyDescent="0.2">
      <c r="I478" s="217"/>
      <c r="M478" s="218"/>
      <c r="N478" s="218"/>
      <c r="O478" s="218"/>
      <c r="P478" s="218"/>
      <c r="Q478" s="218"/>
      <c r="R478" s="218"/>
    </row>
    <row r="479" spans="9:18" ht="14.25" customHeight="1" x14ac:dyDescent="0.2">
      <c r="I479" s="217"/>
      <c r="M479" s="218"/>
      <c r="N479" s="218"/>
      <c r="O479" s="218"/>
      <c r="P479" s="218"/>
      <c r="Q479" s="218"/>
      <c r="R479" s="218"/>
    </row>
    <row r="480" spans="9:18" ht="14.25" customHeight="1" x14ac:dyDescent="0.2">
      <c r="I480" s="217"/>
      <c r="M480" s="218"/>
      <c r="N480" s="218"/>
      <c r="O480" s="218"/>
      <c r="P480" s="218"/>
      <c r="Q480" s="218"/>
      <c r="R480" s="218"/>
    </row>
    <row r="481" spans="9:18" ht="14.25" customHeight="1" x14ac:dyDescent="0.2">
      <c r="I481" s="217"/>
      <c r="M481" s="218"/>
      <c r="N481" s="218"/>
      <c r="O481" s="218"/>
      <c r="P481" s="218"/>
      <c r="Q481" s="218"/>
      <c r="R481" s="218"/>
    </row>
    <row r="482" spans="9:18" ht="14.25" customHeight="1" x14ac:dyDescent="0.2">
      <c r="I482" s="217"/>
      <c r="M482" s="218"/>
      <c r="N482" s="218"/>
      <c r="O482" s="218"/>
      <c r="P482" s="218"/>
      <c r="Q482" s="218"/>
      <c r="R482" s="218"/>
    </row>
    <row r="483" spans="9:18" ht="14.25" customHeight="1" x14ac:dyDescent="0.2">
      <c r="I483" s="217"/>
      <c r="M483" s="218"/>
      <c r="N483" s="218"/>
      <c r="O483" s="218"/>
      <c r="P483" s="218"/>
      <c r="Q483" s="218"/>
      <c r="R483" s="218"/>
    </row>
    <row r="484" spans="9:18" ht="14.25" customHeight="1" x14ac:dyDescent="0.2">
      <c r="I484" s="217"/>
      <c r="M484" s="218"/>
      <c r="N484" s="218"/>
      <c r="O484" s="218"/>
      <c r="P484" s="218"/>
      <c r="Q484" s="218"/>
      <c r="R484" s="218"/>
    </row>
    <row r="485" spans="9:18" ht="14.25" customHeight="1" x14ac:dyDescent="0.2">
      <c r="I485" s="217"/>
      <c r="M485" s="218"/>
      <c r="N485" s="218"/>
      <c r="O485" s="218"/>
      <c r="P485" s="218"/>
      <c r="Q485" s="218"/>
      <c r="R485" s="218"/>
    </row>
    <row r="486" spans="9:18" ht="14.25" customHeight="1" x14ac:dyDescent="0.2">
      <c r="I486" s="217"/>
      <c r="M486" s="218"/>
      <c r="N486" s="218"/>
      <c r="O486" s="218"/>
      <c r="P486" s="218"/>
      <c r="Q486" s="218"/>
      <c r="R486" s="218"/>
    </row>
    <row r="487" spans="9:18" ht="14.25" customHeight="1" x14ac:dyDescent="0.2">
      <c r="I487" s="217"/>
      <c r="M487" s="218"/>
      <c r="N487" s="218"/>
      <c r="O487" s="218"/>
      <c r="P487" s="218"/>
      <c r="Q487" s="218"/>
      <c r="R487" s="218"/>
    </row>
    <row r="488" spans="9:18" ht="14.25" customHeight="1" x14ac:dyDescent="0.2">
      <c r="I488" s="217"/>
      <c r="M488" s="218"/>
      <c r="N488" s="218"/>
      <c r="O488" s="218"/>
      <c r="P488" s="218"/>
      <c r="Q488" s="218"/>
      <c r="R488" s="218"/>
    </row>
    <row r="489" spans="9:18" ht="14.25" customHeight="1" x14ac:dyDescent="0.2">
      <c r="I489" s="217"/>
      <c r="M489" s="218"/>
      <c r="N489" s="218"/>
      <c r="O489" s="218"/>
      <c r="P489" s="218"/>
      <c r="Q489" s="218"/>
      <c r="R489" s="218"/>
    </row>
    <row r="490" spans="9:18" ht="14.25" customHeight="1" x14ac:dyDescent="0.2">
      <c r="I490" s="217"/>
      <c r="M490" s="218"/>
      <c r="N490" s="218"/>
      <c r="O490" s="218"/>
      <c r="P490" s="218"/>
      <c r="Q490" s="218"/>
      <c r="R490" s="218"/>
    </row>
    <row r="491" spans="9:18" ht="14.25" customHeight="1" x14ac:dyDescent="0.2">
      <c r="I491" s="217"/>
      <c r="M491" s="218"/>
      <c r="N491" s="218"/>
      <c r="O491" s="218"/>
      <c r="P491" s="218"/>
      <c r="Q491" s="218"/>
      <c r="R491" s="218"/>
    </row>
    <row r="492" spans="9:18" ht="14.25" customHeight="1" x14ac:dyDescent="0.2">
      <c r="I492" s="217"/>
      <c r="M492" s="218"/>
      <c r="N492" s="218"/>
      <c r="O492" s="218"/>
      <c r="P492" s="218"/>
      <c r="Q492" s="218"/>
      <c r="R492" s="218"/>
    </row>
    <row r="493" spans="9:18" ht="14.25" customHeight="1" x14ac:dyDescent="0.2">
      <c r="I493" s="217"/>
      <c r="M493" s="218"/>
      <c r="N493" s="218"/>
      <c r="O493" s="218"/>
      <c r="P493" s="218"/>
      <c r="Q493" s="218"/>
      <c r="R493" s="218"/>
    </row>
    <row r="494" spans="9:18" ht="14.25" customHeight="1" x14ac:dyDescent="0.2">
      <c r="I494" s="217"/>
      <c r="M494" s="218"/>
      <c r="N494" s="218"/>
      <c r="O494" s="218"/>
      <c r="P494" s="218"/>
      <c r="Q494" s="218"/>
      <c r="R494" s="218"/>
    </row>
    <row r="495" spans="9:18" ht="14.25" customHeight="1" x14ac:dyDescent="0.2">
      <c r="I495" s="217"/>
      <c r="M495" s="218"/>
      <c r="N495" s="218"/>
      <c r="O495" s="218"/>
      <c r="P495" s="218"/>
      <c r="Q495" s="218"/>
      <c r="R495" s="218"/>
    </row>
    <row r="496" spans="9:18" ht="14.25" customHeight="1" x14ac:dyDescent="0.2">
      <c r="I496" s="217"/>
      <c r="M496" s="218"/>
      <c r="N496" s="218"/>
      <c r="O496" s="218"/>
      <c r="P496" s="218"/>
      <c r="Q496" s="218"/>
      <c r="R496" s="218"/>
    </row>
    <row r="497" spans="9:18" ht="14.25" customHeight="1" x14ac:dyDescent="0.2">
      <c r="I497" s="217"/>
      <c r="M497" s="218"/>
      <c r="N497" s="218"/>
      <c r="O497" s="218"/>
      <c r="P497" s="218"/>
      <c r="Q497" s="218"/>
      <c r="R497" s="218"/>
    </row>
    <row r="498" spans="9:18" ht="14.25" customHeight="1" x14ac:dyDescent="0.2">
      <c r="I498" s="217"/>
      <c r="M498" s="218"/>
      <c r="N498" s="218"/>
      <c r="O498" s="218"/>
      <c r="P498" s="218"/>
      <c r="Q498" s="218"/>
      <c r="R498" s="218"/>
    </row>
    <row r="499" spans="9:18" ht="14.25" customHeight="1" x14ac:dyDescent="0.2">
      <c r="I499" s="217"/>
      <c r="M499" s="218"/>
      <c r="N499" s="218"/>
      <c r="O499" s="218"/>
      <c r="P499" s="218"/>
      <c r="Q499" s="218"/>
      <c r="R499" s="218"/>
    </row>
    <row r="500" spans="9:18" ht="14.25" customHeight="1" x14ac:dyDescent="0.2">
      <c r="I500" s="217"/>
      <c r="M500" s="218"/>
      <c r="N500" s="218"/>
      <c r="O500" s="218"/>
      <c r="P500" s="218"/>
      <c r="Q500" s="218"/>
      <c r="R500" s="218"/>
    </row>
    <row r="501" spans="9:18" ht="14.25" customHeight="1" x14ac:dyDescent="0.2">
      <c r="I501" s="217"/>
      <c r="M501" s="218"/>
      <c r="N501" s="218"/>
      <c r="O501" s="218"/>
      <c r="P501" s="218"/>
      <c r="Q501" s="218"/>
      <c r="R501" s="218"/>
    </row>
    <row r="502" spans="9:18" ht="14.25" customHeight="1" x14ac:dyDescent="0.2">
      <c r="I502" s="217"/>
      <c r="M502" s="218"/>
      <c r="N502" s="218"/>
      <c r="O502" s="218"/>
      <c r="P502" s="218"/>
      <c r="Q502" s="218"/>
      <c r="R502" s="218"/>
    </row>
    <row r="503" spans="9:18" ht="14.25" customHeight="1" x14ac:dyDescent="0.2">
      <c r="I503" s="217"/>
      <c r="M503" s="218"/>
      <c r="N503" s="218"/>
      <c r="O503" s="218"/>
      <c r="P503" s="218"/>
      <c r="Q503" s="218"/>
      <c r="R503" s="218"/>
    </row>
    <row r="504" spans="9:18" ht="14.25" customHeight="1" x14ac:dyDescent="0.2">
      <c r="I504" s="217"/>
      <c r="M504" s="218"/>
      <c r="N504" s="218"/>
      <c r="O504" s="218"/>
      <c r="P504" s="218"/>
      <c r="Q504" s="218"/>
      <c r="R504" s="218"/>
    </row>
    <row r="505" spans="9:18" ht="14.25" customHeight="1" x14ac:dyDescent="0.2">
      <c r="I505" s="217"/>
      <c r="M505" s="218"/>
      <c r="N505" s="218"/>
      <c r="O505" s="218"/>
      <c r="P505" s="218"/>
      <c r="Q505" s="218"/>
      <c r="R505" s="218"/>
    </row>
    <row r="506" spans="9:18" ht="14.25" customHeight="1" x14ac:dyDescent="0.2">
      <c r="I506" s="217"/>
      <c r="M506" s="218"/>
      <c r="N506" s="218"/>
      <c r="O506" s="218"/>
      <c r="P506" s="218"/>
      <c r="Q506" s="218"/>
      <c r="R506" s="218"/>
    </row>
    <row r="507" spans="9:18" ht="14.25" customHeight="1" x14ac:dyDescent="0.2">
      <c r="I507" s="217"/>
      <c r="M507" s="218"/>
      <c r="N507" s="218"/>
      <c r="O507" s="218"/>
      <c r="P507" s="218"/>
      <c r="Q507" s="218"/>
      <c r="R507" s="218"/>
    </row>
    <row r="508" spans="9:18" ht="14.25" customHeight="1" x14ac:dyDescent="0.2">
      <c r="I508" s="217"/>
      <c r="M508" s="218"/>
      <c r="N508" s="218"/>
      <c r="O508" s="218"/>
      <c r="P508" s="218"/>
      <c r="Q508" s="218"/>
      <c r="R508" s="218"/>
    </row>
    <row r="509" spans="9:18" ht="14.25" customHeight="1" x14ac:dyDescent="0.2">
      <c r="I509" s="217"/>
      <c r="M509" s="218"/>
      <c r="N509" s="218"/>
      <c r="O509" s="218"/>
      <c r="P509" s="218"/>
      <c r="Q509" s="218"/>
      <c r="R509" s="218"/>
    </row>
    <row r="510" spans="9:18" ht="14.25" customHeight="1" x14ac:dyDescent="0.2">
      <c r="I510" s="217"/>
      <c r="M510" s="218"/>
      <c r="N510" s="218"/>
      <c r="O510" s="218"/>
      <c r="P510" s="218"/>
      <c r="Q510" s="218"/>
      <c r="R510" s="218"/>
    </row>
    <row r="511" spans="9:18" ht="14.25" customHeight="1" x14ac:dyDescent="0.2">
      <c r="I511" s="217"/>
      <c r="M511" s="218"/>
      <c r="N511" s="218"/>
      <c r="O511" s="218"/>
      <c r="P511" s="218"/>
      <c r="Q511" s="218"/>
      <c r="R511" s="218"/>
    </row>
    <row r="512" spans="9:18" ht="14.25" customHeight="1" x14ac:dyDescent="0.2">
      <c r="I512" s="217"/>
      <c r="M512" s="218"/>
      <c r="N512" s="218"/>
      <c r="O512" s="218"/>
      <c r="P512" s="218"/>
      <c r="Q512" s="218"/>
      <c r="R512" s="218"/>
    </row>
    <row r="513" spans="9:18" ht="14.25" customHeight="1" x14ac:dyDescent="0.2">
      <c r="I513" s="217"/>
      <c r="M513" s="218"/>
      <c r="N513" s="218"/>
      <c r="O513" s="218"/>
      <c r="P513" s="218"/>
      <c r="Q513" s="218"/>
      <c r="R513" s="218"/>
    </row>
    <row r="514" spans="9:18" ht="14.25" customHeight="1" x14ac:dyDescent="0.2">
      <c r="I514" s="217"/>
      <c r="M514" s="218"/>
      <c r="N514" s="218"/>
      <c r="O514" s="218"/>
      <c r="P514" s="218"/>
      <c r="Q514" s="218"/>
      <c r="R514" s="218"/>
    </row>
    <row r="515" spans="9:18" ht="14.25" customHeight="1" x14ac:dyDescent="0.2">
      <c r="I515" s="217"/>
      <c r="M515" s="218"/>
      <c r="N515" s="218"/>
      <c r="O515" s="218"/>
      <c r="P515" s="218"/>
      <c r="Q515" s="218"/>
      <c r="R515" s="218"/>
    </row>
    <row r="516" spans="9:18" ht="14.25" customHeight="1" x14ac:dyDescent="0.2">
      <c r="I516" s="217"/>
      <c r="M516" s="218"/>
      <c r="N516" s="218"/>
      <c r="O516" s="218"/>
      <c r="P516" s="218"/>
      <c r="Q516" s="218"/>
      <c r="R516" s="218"/>
    </row>
    <row r="517" spans="9:18" ht="14.25" customHeight="1" x14ac:dyDescent="0.2">
      <c r="I517" s="217"/>
      <c r="M517" s="218"/>
      <c r="N517" s="218"/>
      <c r="O517" s="218"/>
      <c r="P517" s="218"/>
      <c r="Q517" s="218"/>
      <c r="R517" s="218"/>
    </row>
    <row r="518" spans="9:18" ht="14.25" customHeight="1" x14ac:dyDescent="0.2">
      <c r="I518" s="217"/>
      <c r="M518" s="218"/>
      <c r="N518" s="218"/>
      <c r="O518" s="218"/>
      <c r="P518" s="218"/>
      <c r="Q518" s="218"/>
      <c r="R518" s="218"/>
    </row>
    <row r="519" spans="9:18" ht="14.25" customHeight="1" x14ac:dyDescent="0.2">
      <c r="I519" s="217"/>
      <c r="M519" s="218"/>
      <c r="N519" s="218"/>
      <c r="O519" s="218"/>
      <c r="P519" s="218"/>
      <c r="Q519" s="218"/>
      <c r="R519" s="218"/>
    </row>
    <row r="520" spans="9:18" ht="14.25" customHeight="1" x14ac:dyDescent="0.2">
      <c r="I520" s="217"/>
      <c r="M520" s="218"/>
      <c r="N520" s="218"/>
      <c r="O520" s="218"/>
      <c r="P520" s="218"/>
      <c r="Q520" s="218"/>
      <c r="R520" s="218"/>
    </row>
    <row r="521" spans="9:18" ht="14.25" customHeight="1" x14ac:dyDescent="0.2">
      <c r="I521" s="217"/>
      <c r="M521" s="218"/>
      <c r="N521" s="218"/>
      <c r="O521" s="218"/>
      <c r="P521" s="218"/>
      <c r="Q521" s="218"/>
      <c r="R521" s="218"/>
    </row>
    <row r="522" spans="9:18" ht="14.25" customHeight="1" x14ac:dyDescent="0.2">
      <c r="I522" s="217"/>
      <c r="M522" s="218"/>
      <c r="N522" s="218"/>
      <c r="O522" s="218"/>
      <c r="P522" s="218"/>
      <c r="Q522" s="218"/>
      <c r="R522" s="218"/>
    </row>
    <row r="523" spans="9:18" ht="14.25" customHeight="1" x14ac:dyDescent="0.2">
      <c r="I523" s="217"/>
      <c r="M523" s="218"/>
      <c r="N523" s="218"/>
      <c r="O523" s="218"/>
      <c r="P523" s="218"/>
      <c r="Q523" s="218"/>
      <c r="R523" s="218"/>
    </row>
    <row r="524" spans="9:18" ht="14.25" customHeight="1" x14ac:dyDescent="0.2">
      <c r="I524" s="217"/>
      <c r="M524" s="218"/>
      <c r="N524" s="218"/>
      <c r="O524" s="218"/>
      <c r="P524" s="218"/>
      <c r="Q524" s="218"/>
      <c r="R524" s="218"/>
    </row>
    <row r="525" spans="9:18" ht="14.25" customHeight="1" x14ac:dyDescent="0.2">
      <c r="I525" s="217"/>
      <c r="M525" s="218"/>
      <c r="N525" s="218"/>
      <c r="O525" s="218"/>
      <c r="P525" s="218"/>
      <c r="Q525" s="218"/>
      <c r="R525" s="218"/>
    </row>
    <row r="526" spans="9:18" ht="14.25" customHeight="1" x14ac:dyDescent="0.2">
      <c r="I526" s="217"/>
      <c r="M526" s="218"/>
      <c r="N526" s="218"/>
      <c r="O526" s="218"/>
      <c r="P526" s="218"/>
      <c r="Q526" s="218"/>
      <c r="R526" s="218"/>
    </row>
    <row r="527" spans="9:18" ht="14.25" customHeight="1" x14ac:dyDescent="0.2">
      <c r="I527" s="217"/>
      <c r="M527" s="218"/>
      <c r="N527" s="218"/>
      <c r="O527" s="218"/>
      <c r="P527" s="218"/>
      <c r="Q527" s="218"/>
      <c r="R527" s="218"/>
    </row>
    <row r="528" spans="9:18" ht="14.25" customHeight="1" x14ac:dyDescent="0.2">
      <c r="I528" s="217"/>
      <c r="M528" s="218"/>
      <c r="N528" s="218"/>
      <c r="O528" s="218"/>
      <c r="P528" s="218"/>
      <c r="Q528" s="218"/>
      <c r="R528" s="218"/>
    </row>
    <row r="529" spans="9:18" ht="14.25" customHeight="1" x14ac:dyDescent="0.2">
      <c r="I529" s="217"/>
      <c r="M529" s="218"/>
      <c r="N529" s="218"/>
      <c r="O529" s="218"/>
      <c r="P529" s="218"/>
      <c r="Q529" s="218"/>
      <c r="R529" s="218"/>
    </row>
    <row r="530" spans="9:18" ht="14.25" customHeight="1" x14ac:dyDescent="0.2">
      <c r="I530" s="217"/>
      <c r="M530" s="218"/>
      <c r="N530" s="218"/>
      <c r="O530" s="218"/>
      <c r="P530" s="218"/>
      <c r="Q530" s="218"/>
      <c r="R530" s="218"/>
    </row>
    <row r="531" spans="9:18" ht="14.25" customHeight="1" x14ac:dyDescent="0.2">
      <c r="I531" s="217"/>
      <c r="M531" s="218"/>
      <c r="N531" s="218"/>
      <c r="O531" s="218"/>
      <c r="P531" s="218"/>
      <c r="Q531" s="218"/>
      <c r="R531" s="218"/>
    </row>
    <row r="532" spans="9:18" ht="14.25" customHeight="1" x14ac:dyDescent="0.2">
      <c r="I532" s="217"/>
      <c r="M532" s="218"/>
      <c r="N532" s="218"/>
      <c r="O532" s="218"/>
      <c r="P532" s="218"/>
      <c r="Q532" s="218"/>
      <c r="R532" s="218"/>
    </row>
    <row r="533" spans="9:18" ht="14.25" customHeight="1" x14ac:dyDescent="0.2">
      <c r="I533" s="217"/>
      <c r="M533" s="218"/>
      <c r="N533" s="218"/>
      <c r="O533" s="218"/>
      <c r="P533" s="218"/>
      <c r="Q533" s="218"/>
      <c r="R533" s="218"/>
    </row>
    <row r="534" spans="9:18" ht="14.25" customHeight="1" x14ac:dyDescent="0.2">
      <c r="I534" s="217"/>
      <c r="M534" s="218"/>
      <c r="N534" s="218"/>
      <c r="O534" s="218"/>
      <c r="P534" s="218"/>
      <c r="Q534" s="218"/>
      <c r="R534" s="218"/>
    </row>
    <row r="535" spans="9:18" ht="14.25" customHeight="1" x14ac:dyDescent="0.2">
      <c r="I535" s="217"/>
      <c r="M535" s="218"/>
      <c r="N535" s="218"/>
      <c r="O535" s="218"/>
      <c r="P535" s="218"/>
      <c r="Q535" s="218"/>
      <c r="R535" s="218"/>
    </row>
    <row r="536" spans="9:18" ht="14.25" customHeight="1" x14ac:dyDescent="0.2">
      <c r="I536" s="217"/>
      <c r="M536" s="218"/>
      <c r="N536" s="218"/>
      <c r="O536" s="218"/>
      <c r="P536" s="218"/>
      <c r="Q536" s="218"/>
      <c r="R536" s="218"/>
    </row>
    <row r="537" spans="9:18" ht="14.25" customHeight="1" x14ac:dyDescent="0.2">
      <c r="I537" s="217"/>
      <c r="M537" s="218"/>
      <c r="N537" s="218"/>
      <c r="O537" s="218"/>
      <c r="P537" s="218"/>
      <c r="Q537" s="218"/>
      <c r="R537" s="218"/>
    </row>
    <row r="538" spans="9:18" ht="14.25" customHeight="1" x14ac:dyDescent="0.2">
      <c r="I538" s="217"/>
      <c r="M538" s="218"/>
      <c r="N538" s="218"/>
      <c r="O538" s="218"/>
      <c r="P538" s="218"/>
      <c r="Q538" s="218"/>
      <c r="R538" s="218"/>
    </row>
    <row r="539" spans="9:18" ht="14.25" customHeight="1" x14ac:dyDescent="0.2">
      <c r="I539" s="217"/>
      <c r="M539" s="218"/>
      <c r="N539" s="218"/>
      <c r="O539" s="218"/>
      <c r="P539" s="218"/>
      <c r="Q539" s="218"/>
      <c r="R539" s="218"/>
    </row>
    <row r="540" spans="9:18" ht="14.25" customHeight="1" x14ac:dyDescent="0.2">
      <c r="I540" s="217"/>
      <c r="M540" s="218"/>
      <c r="N540" s="218"/>
      <c r="O540" s="218"/>
      <c r="P540" s="218"/>
      <c r="Q540" s="218"/>
      <c r="R540" s="218"/>
    </row>
    <row r="541" spans="9:18" ht="14.25" customHeight="1" x14ac:dyDescent="0.2">
      <c r="I541" s="217"/>
      <c r="M541" s="218"/>
      <c r="N541" s="218"/>
      <c r="O541" s="218"/>
      <c r="P541" s="218"/>
      <c r="Q541" s="218"/>
      <c r="R541" s="218"/>
    </row>
    <row r="542" spans="9:18" ht="14.25" customHeight="1" x14ac:dyDescent="0.2">
      <c r="I542" s="217"/>
      <c r="M542" s="218"/>
      <c r="N542" s="218"/>
      <c r="O542" s="218"/>
      <c r="P542" s="218"/>
      <c r="Q542" s="218"/>
      <c r="R542" s="218"/>
    </row>
    <row r="543" spans="9:18" ht="14.25" customHeight="1" x14ac:dyDescent="0.2">
      <c r="I543" s="217"/>
      <c r="M543" s="218"/>
      <c r="N543" s="218"/>
      <c r="O543" s="218"/>
      <c r="P543" s="218"/>
      <c r="Q543" s="218"/>
      <c r="R543" s="218"/>
    </row>
    <row r="544" spans="9:18" ht="14.25" customHeight="1" x14ac:dyDescent="0.2">
      <c r="I544" s="217"/>
      <c r="M544" s="218"/>
      <c r="N544" s="218"/>
      <c r="O544" s="218"/>
      <c r="P544" s="218"/>
      <c r="Q544" s="218"/>
      <c r="R544" s="218"/>
    </row>
    <row r="545" spans="9:18" ht="14.25" customHeight="1" x14ac:dyDescent="0.2">
      <c r="I545" s="217"/>
      <c r="M545" s="218"/>
      <c r="N545" s="218"/>
      <c r="O545" s="218"/>
      <c r="P545" s="218"/>
      <c r="Q545" s="218"/>
      <c r="R545" s="218"/>
    </row>
    <row r="546" spans="9:18" ht="14.25" customHeight="1" x14ac:dyDescent="0.2">
      <c r="I546" s="217"/>
      <c r="M546" s="218"/>
      <c r="N546" s="218"/>
      <c r="O546" s="218"/>
      <c r="P546" s="218"/>
      <c r="Q546" s="218"/>
      <c r="R546" s="218"/>
    </row>
    <row r="547" spans="9:18" ht="14.25" customHeight="1" x14ac:dyDescent="0.2">
      <c r="I547" s="217"/>
      <c r="M547" s="218"/>
      <c r="N547" s="218"/>
      <c r="O547" s="218"/>
      <c r="P547" s="218"/>
      <c r="Q547" s="218"/>
      <c r="R547" s="218"/>
    </row>
    <row r="548" spans="9:18" ht="14.25" customHeight="1" x14ac:dyDescent="0.2">
      <c r="I548" s="217"/>
      <c r="M548" s="218"/>
      <c r="N548" s="218"/>
      <c r="O548" s="218"/>
      <c r="P548" s="218"/>
      <c r="Q548" s="218"/>
      <c r="R548" s="218"/>
    </row>
    <row r="549" spans="9:18" ht="14.25" customHeight="1" x14ac:dyDescent="0.2">
      <c r="I549" s="217"/>
      <c r="M549" s="218"/>
      <c r="N549" s="218"/>
      <c r="O549" s="218"/>
      <c r="P549" s="218"/>
      <c r="Q549" s="218"/>
      <c r="R549" s="218"/>
    </row>
    <row r="550" spans="9:18" ht="14.25" customHeight="1" x14ac:dyDescent="0.2">
      <c r="I550" s="217"/>
      <c r="M550" s="218"/>
      <c r="N550" s="218"/>
      <c r="O550" s="218"/>
      <c r="P550" s="218"/>
      <c r="Q550" s="218"/>
      <c r="R550" s="218"/>
    </row>
    <row r="551" spans="9:18" ht="14.25" customHeight="1" x14ac:dyDescent="0.2">
      <c r="I551" s="217"/>
      <c r="M551" s="218"/>
      <c r="N551" s="218"/>
      <c r="O551" s="218"/>
      <c r="P551" s="218"/>
      <c r="Q551" s="218"/>
      <c r="R551" s="218"/>
    </row>
    <row r="552" spans="9:18" ht="14.25" customHeight="1" x14ac:dyDescent="0.2">
      <c r="I552" s="217"/>
      <c r="M552" s="218"/>
      <c r="N552" s="218"/>
      <c r="O552" s="218"/>
      <c r="P552" s="218"/>
      <c r="Q552" s="218"/>
      <c r="R552" s="218"/>
    </row>
    <row r="553" spans="9:18" ht="14.25" customHeight="1" x14ac:dyDescent="0.2">
      <c r="I553" s="217"/>
      <c r="M553" s="218"/>
      <c r="N553" s="218"/>
      <c r="O553" s="218"/>
      <c r="P553" s="218"/>
      <c r="Q553" s="218"/>
      <c r="R553" s="218"/>
    </row>
    <row r="554" spans="9:18" ht="14.25" customHeight="1" x14ac:dyDescent="0.2">
      <c r="I554" s="217"/>
      <c r="M554" s="218"/>
      <c r="N554" s="218"/>
      <c r="O554" s="218"/>
      <c r="P554" s="218"/>
      <c r="Q554" s="218"/>
      <c r="R554" s="218"/>
    </row>
    <row r="555" spans="9:18" ht="14.25" customHeight="1" x14ac:dyDescent="0.2">
      <c r="I555" s="217"/>
      <c r="M555" s="218"/>
      <c r="N555" s="218"/>
      <c r="O555" s="218"/>
      <c r="P555" s="218"/>
      <c r="Q555" s="218"/>
      <c r="R555" s="218"/>
    </row>
    <row r="556" spans="9:18" ht="14.25" customHeight="1" x14ac:dyDescent="0.2">
      <c r="I556" s="217"/>
      <c r="M556" s="218"/>
      <c r="N556" s="218"/>
      <c r="O556" s="218"/>
      <c r="P556" s="218"/>
      <c r="Q556" s="218"/>
      <c r="R556" s="218"/>
    </row>
    <row r="557" spans="9:18" ht="14.25" customHeight="1" x14ac:dyDescent="0.2">
      <c r="I557" s="217"/>
      <c r="M557" s="218"/>
      <c r="N557" s="218"/>
      <c r="O557" s="218"/>
      <c r="P557" s="218"/>
      <c r="Q557" s="218"/>
      <c r="R557" s="218"/>
    </row>
    <row r="558" spans="9:18" ht="14.25" customHeight="1" x14ac:dyDescent="0.2">
      <c r="I558" s="217"/>
      <c r="M558" s="218"/>
      <c r="N558" s="218"/>
      <c r="O558" s="218"/>
      <c r="P558" s="218"/>
      <c r="Q558" s="218"/>
      <c r="R558" s="218"/>
    </row>
    <row r="559" spans="9:18" ht="14.25" customHeight="1" x14ac:dyDescent="0.2">
      <c r="I559" s="217"/>
      <c r="M559" s="218"/>
      <c r="N559" s="218"/>
      <c r="O559" s="218"/>
      <c r="P559" s="218"/>
      <c r="Q559" s="218"/>
      <c r="R559" s="218"/>
    </row>
    <row r="560" spans="9:18" ht="14.25" customHeight="1" x14ac:dyDescent="0.2">
      <c r="I560" s="217"/>
      <c r="M560" s="218"/>
      <c r="N560" s="218"/>
      <c r="O560" s="218"/>
      <c r="P560" s="218"/>
      <c r="Q560" s="218"/>
      <c r="R560" s="218"/>
    </row>
    <row r="561" spans="9:18" ht="14.25" customHeight="1" x14ac:dyDescent="0.2">
      <c r="I561" s="217"/>
      <c r="M561" s="218"/>
      <c r="N561" s="218"/>
      <c r="O561" s="218"/>
      <c r="P561" s="218"/>
      <c r="Q561" s="218"/>
      <c r="R561" s="218"/>
    </row>
    <row r="562" spans="9:18" ht="14.25" customHeight="1" x14ac:dyDescent="0.2">
      <c r="I562" s="217"/>
      <c r="M562" s="218"/>
      <c r="N562" s="218"/>
      <c r="O562" s="218"/>
      <c r="P562" s="218"/>
      <c r="Q562" s="218"/>
      <c r="R562" s="218"/>
    </row>
    <row r="563" spans="9:18" ht="14.25" customHeight="1" x14ac:dyDescent="0.2">
      <c r="I563" s="217"/>
      <c r="M563" s="218"/>
      <c r="N563" s="218"/>
      <c r="O563" s="218"/>
      <c r="P563" s="218"/>
      <c r="Q563" s="218"/>
      <c r="R563" s="218"/>
    </row>
    <row r="564" spans="9:18" ht="14.25" customHeight="1" x14ac:dyDescent="0.2">
      <c r="I564" s="217"/>
      <c r="M564" s="218"/>
      <c r="N564" s="218"/>
      <c r="O564" s="218"/>
      <c r="P564" s="218"/>
      <c r="Q564" s="218"/>
      <c r="R564" s="218"/>
    </row>
    <row r="565" spans="9:18" ht="14.25" customHeight="1" x14ac:dyDescent="0.2">
      <c r="I565" s="217"/>
      <c r="M565" s="218"/>
      <c r="N565" s="218"/>
      <c r="O565" s="218"/>
      <c r="P565" s="218"/>
      <c r="Q565" s="218"/>
      <c r="R565" s="218"/>
    </row>
    <row r="566" spans="9:18" ht="14.25" customHeight="1" x14ac:dyDescent="0.2">
      <c r="I566" s="217"/>
      <c r="M566" s="218"/>
      <c r="N566" s="218"/>
      <c r="O566" s="218"/>
      <c r="P566" s="218"/>
      <c r="Q566" s="218"/>
      <c r="R566" s="218"/>
    </row>
    <row r="567" spans="9:18" ht="14.25" customHeight="1" x14ac:dyDescent="0.2">
      <c r="I567" s="217"/>
      <c r="M567" s="218"/>
      <c r="N567" s="218"/>
      <c r="O567" s="218"/>
      <c r="P567" s="218"/>
      <c r="Q567" s="218"/>
      <c r="R567" s="218"/>
    </row>
    <row r="568" spans="9:18" ht="14.25" customHeight="1" x14ac:dyDescent="0.2">
      <c r="I568" s="217"/>
      <c r="M568" s="218"/>
      <c r="N568" s="218"/>
      <c r="O568" s="218"/>
      <c r="P568" s="218"/>
      <c r="Q568" s="218"/>
      <c r="R568" s="218"/>
    </row>
    <row r="569" spans="9:18" ht="14.25" customHeight="1" x14ac:dyDescent="0.2">
      <c r="I569" s="217"/>
      <c r="M569" s="218"/>
      <c r="N569" s="218"/>
      <c r="O569" s="218"/>
      <c r="P569" s="218"/>
      <c r="Q569" s="218"/>
      <c r="R569" s="218"/>
    </row>
    <row r="570" spans="9:18" ht="14.25" customHeight="1" x14ac:dyDescent="0.2">
      <c r="I570" s="217"/>
      <c r="M570" s="218"/>
      <c r="N570" s="218"/>
      <c r="O570" s="218"/>
      <c r="P570" s="218"/>
      <c r="Q570" s="218"/>
      <c r="R570" s="218"/>
    </row>
    <row r="571" spans="9:18" ht="14.25" customHeight="1" x14ac:dyDescent="0.2">
      <c r="I571" s="217"/>
      <c r="M571" s="218"/>
      <c r="N571" s="218"/>
      <c r="O571" s="218"/>
      <c r="P571" s="218"/>
      <c r="Q571" s="218"/>
      <c r="R571" s="218"/>
    </row>
    <row r="572" spans="9:18" ht="14.25" customHeight="1" x14ac:dyDescent="0.2">
      <c r="I572" s="217"/>
      <c r="M572" s="218"/>
      <c r="N572" s="218"/>
      <c r="O572" s="218"/>
      <c r="P572" s="218"/>
      <c r="Q572" s="218"/>
      <c r="R572" s="218"/>
    </row>
    <row r="573" spans="9:18" ht="14.25" customHeight="1" x14ac:dyDescent="0.2">
      <c r="I573" s="217"/>
      <c r="M573" s="218"/>
      <c r="N573" s="218"/>
      <c r="O573" s="218"/>
      <c r="P573" s="218"/>
      <c r="Q573" s="218"/>
      <c r="R573" s="218"/>
    </row>
    <row r="574" spans="9:18" ht="14.25" customHeight="1" x14ac:dyDescent="0.2">
      <c r="I574" s="217"/>
      <c r="M574" s="218"/>
      <c r="N574" s="218"/>
      <c r="O574" s="218"/>
      <c r="P574" s="218"/>
      <c r="Q574" s="218"/>
      <c r="R574" s="218"/>
    </row>
    <row r="575" spans="9:18" ht="14.25" customHeight="1" x14ac:dyDescent="0.2">
      <c r="I575" s="217"/>
      <c r="M575" s="218"/>
      <c r="N575" s="218"/>
      <c r="O575" s="218"/>
      <c r="P575" s="218"/>
      <c r="Q575" s="218"/>
      <c r="R575" s="218"/>
    </row>
    <row r="576" spans="9:18" ht="14.25" customHeight="1" x14ac:dyDescent="0.2">
      <c r="I576" s="217"/>
      <c r="M576" s="218"/>
      <c r="N576" s="218"/>
      <c r="O576" s="218"/>
      <c r="P576" s="218"/>
      <c r="Q576" s="218"/>
      <c r="R576" s="218"/>
    </row>
    <row r="577" spans="9:18" ht="14.25" customHeight="1" x14ac:dyDescent="0.2">
      <c r="I577" s="217"/>
      <c r="M577" s="218"/>
      <c r="N577" s="218"/>
      <c r="O577" s="218"/>
      <c r="P577" s="218"/>
      <c r="Q577" s="218"/>
      <c r="R577" s="218"/>
    </row>
    <row r="578" spans="9:18" ht="14.25" customHeight="1" x14ac:dyDescent="0.2">
      <c r="I578" s="217"/>
      <c r="M578" s="218"/>
      <c r="N578" s="218"/>
      <c r="O578" s="218"/>
      <c r="P578" s="218"/>
      <c r="Q578" s="218"/>
      <c r="R578" s="218"/>
    </row>
    <row r="579" spans="9:18" ht="14.25" customHeight="1" x14ac:dyDescent="0.2">
      <c r="I579" s="217"/>
      <c r="M579" s="218"/>
      <c r="N579" s="218"/>
      <c r="O579" s="218"/>
      <c r="P579" s="218"/>
      <c r="Q579" s="218"/>
      <c r="R579" s="218"/>
    </row>
    <row r="580" spans="9:18" ht="14.25" customHeight="1" x14ac:dyDescent="0.2">
      <c r="I580" s="217"/>
      <c r="M580" s="218"/>
      <c r="N580" s="218"/>
      <c r="O580" s="218"/>
      <c r="P580" s="218"/>
      <c r="Q580" s="218"/>
      <c r="R580" s="218"/>
    </row>
    <row r="581" spans="9:18" ht="14.25" customHeight="1" x14ac:dyDescent="0.2">
      <c r="I581" s="217"/>
      <c r="M581" s="218"/>
      <c r="N581" s="218"/>
      <c r="O581" s="218"/>
      <c r="P581" s="218"/>
      <c r="Q581" s="218"/>
      <c r="R581" s="218"/>
    </row>
    <row r="582" spans="9:18" ht="14.25" customHeight="1" x14ac:dyDescent="0.2">
      <c r="I582" s="217"/>
      <c r="M582" s="218"/>
      <c r="N582" s="218"/>
      <c r="O582" s="218"/>
      <c r="P582" s="218"/>
      <c r="Q582" s="218"/>
      <c r="R582" s="218"/>
    </row>
    <row r="583" spans="9:18" ht="14.25" customHeight="1" x14ac:dyDescent="0.2">
      <c r="I583" s="217"/>
      <c r="M583" s="218"/>
      <c r="N583" s="218"/>
      <c r="O583" s="218"/>
      <c r="P583" s="218"/>
      <c r="Q583" s="218"/>
      <c r="R583" s="218"/>
    </row>
    <row r="584" spans="9:18" ht="14.25" customHeight="1" x14ac:dyDescent="0.2">
      <c r="I584" s="217"/>
      <c r="M584" s="218"/>
      <c r="N584" s="218"/>
      <c r="O584" s="218"/>
      <c r="P584" s="218"/>
      <c r="Q584" s="218"/>
      <c r="R584" s="218"/>
    </row>
    <row r="585" spans="9:18" ht="14.25" customHeight="1" x14ac:dyDescent="0.2">
      <c r="I585" s="217"/>
      <c r="M585" s="218"/>
      <c r="N585" s="218"/>
      <c r="O585" s="218"/>
      <c r="P585" s="218"/>
      <c r="Q585" s="218"/>
      <c r="R585" s="218"/>
    </row>
    <row r="586" spans="9:18" ht="14.25" customHeight="1" x14ac:dyDescent="0.2">
      <c r="I586" s="217"/>
      <c r="M586" s="218"/>
      <c r="N586" s="218"/>
      <c r="O586" s="218"/>
      <c r="P586" s="218"/>
      <c r="Q586" s="218"/>
      <c r="R586" s="218"/>
    </row>
    <row r="587" spans="9:18" ht="14.25" customHeight="1" x14ac:dyDescent="0.2">
      <c r="I587" s="217"/>
      <c r="M587" s="218"/>
      <c r="N587" s="218"/>
      <c r="O587" s="218"/>
      <c r="P587" s="218"/>
      <c r="Q587" s="218"/>
      <c r="R587" s="218"/>
    </row>
    <row r="588" spans="9:18" ht="14.25" customHeight="1" x14ac:dyDescent="0.2">
      <c r="I588" s="217"/>
      <c r="M588" s="218"/>
      <c r="N588" s="218"/>
      <c r="O588" s="218"/>
      <c r="P588" s="218"/>
      <c r="Q588" s="218"/>
      <c r="R588" s="218"/>
    </row>
    <row r="589" spans="9:18" ht="14.25" customHeight="1" x14ac:dyDescent="0.2">
      <c r="I589" s="217"/>
      <c r="M589" s="218"/>
      <c r="N589" s="218"/>
      <c r="O589" s="218"/>
      <c r="P589" s="218"/>
      <c r="Q589" s="218"/>
      <c r="R589" s="218"/>
    </row>
    <row r="590" spans="9:18" ht="14.25" customHeight="1" x14ac:dyDescent="0.2">
      <c r="I590" s="217"/>
      <c r="M590" s="218"/>
      <c r="N590" s="218"/>
      <c r="O590" s="218"/>
      <c r="P590" s="218"/>
      <c r="Q590" s="218"/>
      <c r="R590" s="218"/>
    </row>
    <row r="591" spans="9:18" ht="14.25" customHeight="1" x14ac:dyDescent="0.2">
      <c r="I591" s="217"/>
      <c r="M591" s="218"/>
      <c r="N591" s="218"/>
      <c r="O591" s="218"/>
      <c r="P591" s="218"/>
      <c r="Q591" s="218"/>
      <c r="R591" s="218"/>
    </row>
    <row r="592" spans="9:18" ht="14.25" customHeight="1" x14ac:dyDescent="0.2">
      <c r="I592" s="217"/>
      <c r="M592" s="218"/>
      <c r="N592" s="218"/>
      <c r="O592" s="218"/>
      <c r="P592" s="218"/>
      <c r="Q592" s="218"/>
      <c r="R592" s="218"/>
    </row>
    <row r="593" spans="9:18" ht="14.25" customHeight="1" x14ac:dyDescent="0.2">
      <c r="I593" s="217"/>
      <c r="M593" s="218"/>
      <c r="N593" s="218"/>
      <c r="O593" s="218"/>
      <c r="P593" s="218"/>
      <c r="Q593" s="218"/>
      <c r="R593" s="218"/>
    </row>
    <row r="594" spans="9:18" ht="14.25" customHeight="1" x14ac:dyDescent="0.2">
      <c r="I594" s="217"/>
      <c r="M594" s="218"/>
      <c r="N594" s="218"/>
      <c r="O594" s="218"/>
      <c r="P594" s="218"/>
      <c r="Q594" s="218"/>
      <c r="R594" s="218"/>
    </row>
    <row r="595" spans="9:18" ht="14.25" customHeight="1" x14ac:dyDescent="0.2">
      <c r="I595" s="217"/>
      <c r="M595" s="218"/>
      <c r="N595" s="218"/>
      <c r="O595" s="218"/>
      <c r="P595" s="218"/>
      <c r="Q595" s="218"/>
      <c r="R595" s="218"/>
    </row>
    <row r="596" spans="9:18" ht="14.25" customHeight="1" x14ac:dyDescent="0.2">
      <c r="I596" s="217"/>
      <c r="M596" s="218"/>
      <c r="N596" s="218"/>
      <c r="O596" s="218"/>
      <c r="P596" s="218"/>
      <c r="Q596" s="218"/>
      <c r="R596" s="218"/>
    </row>
    <row r="597" spans="9:18" ht="14.25" customHeight="1" x14ac:dyDescent="0.2">
      <c r="I597" s="217"/>
      <c r="M597" s="218"/>
      <c r="N597" s="218"/>
      <c r="O597" s="218"/>
      <c r="P597" s="218"/>
      <c r="Q597" s="218"/>
      <c r="R597" s="218"/>
    </row>
    <row r="598" spans="9:18" ht="14.25" customHeight="1" x14ac:dyDescent="0.2">
      <c r="I598" s="217"/>
      <c r="M598" s="218"/>
      <c r="N598" s="218"/>
      <c r="O598" s="218"/>
      <c r="P598" s="218"/>
      <c r="Q598" s="218"/>
      <c r="R598" s="218"/>
    </row>
    <row r="599" spans="9:18" ht="14.25" customHeight="1" x14ac:dyDescent="0.2">
      <c r="I599" s="217"/>
      <c r="M599" s="218"/>
      <c r="N599" s="218"/>
      <c r="O599" s="218"/>
      <c r="P599" s="218"/>
      <c r="Q599" s="218"/>
      <c r="R599" s="218"/>
    </row>
    <row r="600" spans="9:18" ht="14.25" customHeight="1" x14ac:dyDescent="0.2">
      <c r="I600" s="217"/>
      <c r="M600" s="218"/>
      <c r="N600" s="218"/>
      <c r="O600" s="218"/>
      <c r="P600" s="218"/>
      <c r="Q600" s="218"/>
      <c r="R600" s="218"/>
    </row>
    <row r="601" spans="9:18" ht="14.25" customHeight="1" x14ac:dyDescent="0.2">
      <c r="I601" s="217"/>
      <c r="M601" s="218"/>
      <c r="N601" s="218"/>
      <c r="O601" s="218"/>
      <c r="P601" s="218"/>
      <c r="Q601" s="218"/>
      <c r="R601" s="218"/>
    </row>
    <row r="602" spans="9:18" ht="14.25" customHeight="1" x14ac:dyDescent="0.2">
      <c r="I602" s="217"/>
      <c r="M602" s="218"/>
      <c r="N602" s="218"/>
      <c r="O602" s="218"/>
      <c r="P602" s="218"/>
      <c r="Q602" s="218"/>
      <c r="R602" s="218"/>
    </row>
    <row r="603" spans="9:18" ht="14.25" customHeight="1" x14ac:dyDescent="0.2">
      <c r="I603" s="217"/>
      <c r="M603" s="218"/>
      <c r="N603" s="218"/>
      <c r="O603" s="218"/>
      <c r="P603" s="218"/>
      <c r="Q603" s="218"/>
      <c r="R603" s="218"/>
    </row>
    <row r="604" spans="9:18" ht="14.25" customHeight="1" x14ac:dyDescent="0.2">
      <c r="I604" s="217"/>
      <c r="M604" s="218"/>
      <c r="N604" s="218"/>
      <c r="O604" s="218"/>
      <c r="P604" s="218"/>
      <c r="Q604" s="218"/>
      <c r="R604" s="218"/>
    </row>
    <row r="605" spans="9:18" ht="14.25" customHeight="1" x14ac:dyDescent="0.2">
      <c r="I605" s="217"/>
      <c r="M605" s="218"/>
      <c r="N605" s="218"/>
      <c r="O605" s="218"/>
      <c r="P605" s="218"/>
      <c r="Q605" s="218"/>
      <c r="R605" s="218"/>
    </row>
    <row r="606" spans="9:18" ht="14.25" customHeight="1" x14ac:dyDescent="0.2">
      <c r="I606" s="217"/>
      <c r="M606" s="218"/>
      <c r="N606" s="218"/>
      <c r="O606" s="218"/>
      <c r="P606" s="218"/>
      <c r="Q606" s="218"/>
      <c r="R606" s="218"/>
    </row>
    <row r="607" spans="9:18" ht="14.25" customHeight="1" x14ac:dyDescent="0.2">
      <c r="I607" s="217"/>
      <c r="M607" s="218"/>
      <c r="N607" s="218"/>
      <c r="O607" s="218"/>
      <c r="P607" s="218"/>
      <c r="Q607" s="218"/>
      <c r="R607" s="218"/>
    </row>
    <row r="608" spans="9:18" ht="14.25" customHeight="1" x14ac:dyDescent="0.2">
      <c r="I608" s="217"/>
      <c r="M608" s="218"/>
      <c r="N608" s="218"/>
      <c r="O608" s="218"/>
      <c r="P608" s="218"/>
      <c r="Q608" s="218"/>
      <c r="R608" s="218"/>
    </row>
    <row r="609" spans="9:18" ht="14.25" customHeight="1" x14ac:dyDescent="0.2">
      <c r="I609" s="217"/>
      <c r="M609" s="218"/>
      <c r="N609" s="218"/>
      <c r="O609" s="218"/>
      <c r="P609" s="218"/>
      <c r="Q609" s="218"/>
      <c r="R609" s="218"/>
    </row>
    <row r="610" spans="9:18" ht="14.25" customHeight="1" x14ac:dyDescent="0.2">
      <c r="I610" s="217"/>
      <c r="M610" s="218"/>
      <c r="N610" s="218"/>
      <c r="O610" s="218"/>
      <c r="P610" s="218"/>
      <c r="Q610" s="218"/>
      <c r="R610" s="218"/>
    </row>
    <row r="611" spans="9:18" ht="14.25" customHeight="1" x14ac:dyDescent="0.2">
      <c r="I611" s="217"/>
      <c r="M611" s="218"/>
      <c r="N611" s="218"/>
      <c r="O611" s="218"/>
      <c r="P611" s="218"/>
      <c r="Q611" s="218"/>
      <c r="R611" s="218"/>
    </row>
    <row r="612" spans="9:18" ht="14.25" customHeight="1" x14ac:dyDescent="0.2">
      <c r="I612" s="217"/>
      <c r="M612" s="218"/>
      <c r="N612" s="218"/>
      <c r="O612" s="218"/>
      <c r="P612" s="218"/>
      <c r="Q612" s="218"/>
      <c r="R612" s="218"/>
    </row>
    <row r="613" spans="9:18" ht="14.25" customHeight="1" x14ac:dyDescent="0.2">
      <c r="I613" s="217"/>
      <c r="M613" s="218"/>
      <c r="N613" s="218"/>
      <c r="O613" s="218"/>
      <c r="P613" s="218"/>
      <c r="Q613" s="218"/>
      <c r="R613" s="218"/>
    </row>
    <row r="614" spans="9:18" ht="14.25" customHeight="1" x14ac:dyDescent="0.2">
      <c r="I614" s="217"/>
      <c r="M614" s="218"/>
      <c r="N614" s="218"/>
      <c r="O614" s="218"/>
      <c r="P614" s="218"/>
      <c r="Q614" s="218"/>
      <c r="R614" s="218"/>
    </row>
    <row r="615" spans="9:18" ht="14.25" customHeight="1" x14ac:dyDescent="0.2">
      <c r="I615" s="217"/>
      <c r="M615" s="218"/>
      <c r="N615" s="218"/>
      <c r="O615" s="218"/>
      <c r="P615" s="218"/>
      <c r="Q615" s="218"/>
      <c r="R615" s="218"/>
    </row>
    <row r="616" spans="9:18" ht="14.25" customHeight="1" x14ac:dyDescent="0.2">
      <c r="I616" s="217"/>
      <c r="M616" s="218"/>
      <c r="N616" s="218"/>
      <c r="O616" s="218"/>
      <c r="P616" s="218"/>
      <c r="Q616" s="218"/>
      <c r="R616" s="218"/>
    </row>
    <row r="617" spans="9:18" ht="14.25" customHeight="1" x14ac:dyDescent="0.2">
      <c r="I617" s="217"/>
      <c r="M617" s="218"/>
      <c r="N617" s="218"/>
      <c r="O617" s="218"/>
      <c r="P617" s="218"/>
      <c r="Q617" s="218"/>
      <c r="R617" s="218"/>
    </row>
    <row r="618" spans="9:18" ht="14.25" customHeight="1" x14ac:dyDescent="0.2">
      <c r="I618" s="217"/>
      <c r="M618" s="218"/>
      <c r="N618" s="218"/>
      <c r="O618" s="218"/>
      <c r="P618" s="218"/>
      <c r="Q618" s="218"/>
      <c r="R618" s="218"/>
    </row>
    <row r="619" spans="9:18" ht="14.25" customHeight="1" x14ac:dyDescent="0.2">
      <c r="I619" s="217"/>
      <c r="M619" s="218"/>
      <c r="N619" s="218"/>
      <c r="O619" s="218"/>
      <c r="P619" s="218"/>
      <c r="Q619" s="218"/>
      <c r="R619" s="218"/>
    </row>
    <row r="620" spans="9:18" ht="14.25" customHeight="1" x14ac:dyDescent="0.2">
      <c r="I620" s="217"/>
      <c r="M620" s="218"/>
      <c r="N620" s="218"/>
      <c r="O620" s="218"/>
      <c r="P620" s="218"/>
      <c r="Q620" s="218"/>
      <c r="R620" s="218"/>
    </row>
    <row r="621" spans="9:18" ht="14.25" customHeight="1" x14ac:dyDescent="0.2">
      <c r="I621" s="217"/>
      <c r="M621" s="218"/>
      <c r="N621" s="218"/>
      <c r="O621" s="218"/>
      <c r="P621" s="218"/>
      <c r="Q621" s="218"/>
      <c r="R621" s="218"/>
    </row>
    <row r="622" spans="9:18" ht="14.25" customHeight="1" x14ac:dyDescent="0.2">
      <c r="I622" s="217"/>
      <c r="M622" s="218"/>
      <c r="N622" s="218"/>
      <c r="O622" s="218"/>
      <c r="P622" s="218"/>
      <c r="Q622" s="218"/>
      <c r="R622" s="218"/>
    </row>
    <row r="623" spans="9:18" ht="14.25" customHeight="1" x14ac:dyDescent="0.2">
      <c r="I623" s="217"/>
      <c r="M623" s="218"/>
      <c r="N623" s="218"/>
      <c r="O623" s="218"/>
      <c r="P623" s="218"/>
      <c r="Q623" s="218"/>
      <c r="R623" s="218"/>
    </row>
    <row r="624" spans="9:18" ht="14.25" customHeight="1" x14ac:dyDescent="0.2">
      <c r="I624" s="217"/>
      <c r="M624" s="218"/>
      <c r="N624" s="218"/>
      <c r="O624" s="218"/>
      <c r="P624" s="218"/>
      <c r="Q624" s="218"/>
      <c r="R624" s="218"/>
    </row>
    <row r="625" spans="9:18" ht="14.25" customHeight="1" x14ac:dyDescent="0.2">
      <c r="I625" s="217"/>
      <c r="M625" s="218"/>
      <c r="N625" s="218"/>
      <c r="O625" s="218"/>
      <c r="P625" s="218"/>
      <c r="Q625" s="218"/>
      <c r="R625" s="218"/>
    </row>
    <row r="626" spans="9:18" ht="14.25" customHeight="1" x14ac:dyDescent="0.2">
      <c r="I626" s="217"/>
      <c r="M626" s="218"/>
      <c r="N626" s="218"/>
      <c r="O626" s="218"/>
      <c r="P626" s="218"/>
      <c r="Q626" s="218"/>
      <c r="R626" s="218"/>
    </row>
    <row r="627" spans="9:18" ht="14.25" customHeight="1" x14ac:dyDescent="0.2">
      <c r="I627" s="217"/>
      <c r="M627" s="218"/>
      <c r="N627" s="218"/>
      <c r="O627" s="218"/>
      <c r="P627" s="218"/>
      <c r="Q627" s="218"/>
      <c r="R627" s="218"/>
    </row>
    <row r="628" spans="9:18" ht="14.25" customHeight="1" x14ac:dyDescent="0.2">
      <c r="I628" s="217"/>
      <c r="M628" s="218"/>
      <c r="N628" s="218"/>
      <c r="O628" s="218"/>
      <c r="P628" s="218"/>
      <c r="Q628" s="218"/>
      <c r="R628" s="218"/>
    </row>
    <row r="629" spans="9:18" ht="14.25" customHeight="1" x14ac:dyDescent="0.2">
      <c r="I629" s="217"/>
      <c r="M629" s="218"/>
      <c r="N629" s="218"/>
      <c r="O629" s="218"/>
      <c r="P629" s="218"/>
      <c r="Q629" s="218"/>
      <c r="R629" s="218"/>
    </row>
    <row r="630" spans="9:18" ht="14.25" customHeight="1" x14ac:dyDescent="0.2">
      <c r="I630" s="217"/>
      <c r="M630" s="218"/>
      <c r="N630" s="218"/>
      <c r="O630" s="218"/>
      <c r="P630" s="218"/>
      <c r="Q630" s="218"/>
      <c r="R630" s="218"/>
    </row>
    <row r="631" spans="9:18" ht="14.25" customHeight="1" x14ac:dyDescent="0.2">
      <c r="I631" s="217"/>
      <c r="M631" s="218"/>
      <c r="N631" s="218"/>
      <c r="O631" s="218"/>
      <c r="P631" s="218"/>
      <c r="Q631" s="218"/>
      <c r="R631" s="218"/>
    </row>
    <row r="632" spans="9:18" ht="14.25" customHeight="1" x14ac:dyDescent="0.2">
      <c r="I632" s="217"/>
      <c r="M632" s="218"/>
      <c r="N632" s="218"/>
      <c r="O632" s="218"/>
      <c r="P632" s="218"/>
      <c r="Q632" s="218"/>
      <c r="R632" s="218"/>
    </row>
    <row r="633" spans="9:18" ht="14.25" customHeight="1" x14ac:dyDescent="0.2">
      <c r="I633" s="217"/>
      <c r="M633" s="218"/>
      <c r="N633" s="218"/>
      <c r="O633" s="218"/>
      <c r="P633" s="218"/>
      <c r="Q633" s="218"/>
      <c r="R633" s="218"/>
    </row>
    <row r="634" spans="9:18" ht="14.25" customHeight="1" x14ac:dyDescent="0.2">
      <c r="I634" s="217"/>
      <c r="M634" s="218"/>
      <c r="N634" s="218"/>
      <c r="O634" s="218"/>
      <c r="P634" s="218"/>
      <c r="Q634" s="218"/>
      <c r="R634" s="218"/>
    </row>
    <row r="635" spans="9:18" ht="14.25" customHeight="1" x14ac:dyDescent="0.2">
      <c r="I635" s="217"/>
      <c r="M635" s="218"/>
      <c r="N635" s="218"/>
      <c r="O635" s="218"/>
      <c r="P635" s="218"/>
      <c r="Q635" s="218"/>
      <c r="R635" s="218"/>
    </row>
    <row r="636" spans="9:18" ht="14.25" customHeight="1" x14ac:dyDescent="0.2">
      <c r="I636" s="217"/>
      <c r="M636" s="218"/>
      <c r="N636" s="218"/>
      <c r="O636" s="218"/>
      <c r="P636" s="218"/>
      <c r="Q636" s="218"/>
      <c r="R636" s="218"/>
    </row>
    <row r="637" spans="9:18" ht="14.25" customHeight="1" x14ac:dyDescent="0.2">
      <c r="I637" s="217"/>
      <c r="M637" s="218"/>
      <c r="N637" s="218"/>
      <c r="O637" s="218"/>
      <c r="P637" s="218"/>
      <c r="Q637" s="218"/>
      <c r="R637" s="218"/>
    </row>
    <row r="638" spans="9:18" ht="14.25" customHeight="1" x14ac:dyDescent="0.2">
      <c r="I638" s="217"/>
      <c r="M638" s="218"/>
      <c r="N638" s="218"/>
      <c r="O638" s="218"/>
      <c r="P638" s="218"/>
      <c r="Q638" s="218"/>
      <c r="R638" s="218"/>
    </row>
    <row r="639" spans="9:18" ht="14.25" customHeight="1" x14ac:dyDescent="0.2">
      <c r="I639" s="217"/>
      <c r="M639" s="218"/>
      <c r="N639" s="218"/>
      <c r="O639" s="218"/>
      <c r="P639" s="218"/>
      <c r="Q639" s="218"/>
      <c r="R639" s="218"/>
    </row>
    <row r="640" spans="9:18" ht="14.25" customHeight="1" x14ac:dyDescent="0.2">
      <c r="I640" s="217"/>
      <c r="M640" s="218"/>
      <c r="N640" s="218"/>
      <c r="O640" s="218"/>
      <c r="P640" s="218"/>
      <c r="Q640" s="218"/>
      <c r="R640" s="218"/>
    </row>
    <row r="641" spans="9:18" ht="14.25" customHeight="1" x14ac:dyDescent="0.2">
      <c r="I641" s="217"/>
      <c r="M641" s="218"/>
      <c r="N641" s="218"/>
      <c r="O641" s="218"/>
      <c r="P641" s="218"/>
      <c r="Q641" s="218"/>
      <c r="R641" s="218"/>
    </row>
    <row r="642" spans="9:18" ht="14.25" customHeight="1" x14ac:dyDescent="0.2">
      <c r="I642" s="217"/>
      <c r="M642" s="218"/>
      <c r="N642" s="218"/>
      <c r="O642" s="218"/>
      <c r="P642" s="218"/>
      <c r="Q642" s="218"/>
      <c r="R642" s="218"/>
    </row>
    <row r="643" spans="9:18" ht="14.25" customHeight="1" x14ac:dyDescent="0.2">
      <c r="I643" s="217"/>
      <c r="M643" s="218"/>
      <c r="N643" s="218"/>
      <c r="O643" s="218"/>
      <c r="P643" s="218"/>
      <c r="Q643" s="218"/>
      <c r="R643" s="218"/>
    </row>
    <row r="644" spans="9:18" ht="14.25" customHeight="1" x14ac:dyDescent="0.2">
      <c r="I644" s="217"/>
      <c r="M644" s="218"/>
      <c r="N644" s="218"/>
      <c r="O644" s="218"/>
      <c r="P644" s="218"/>
      <c r="Q644" s="218"/>
      <c r="R644" s="218"/>
    </row>
    <row r="645" spans="9:18" ht="14.25" customHeight="1" x14ac:dyDescent="0.2">
      <c r="I645" s="217"/>
      <c r="M645" s="218"/>
      <c r="N645" s="218"/>
      <c r="O645" s="218"/>
      <c r="P645" s="218"/>
      <c r="Q645" s="218"/>
      <c r="R645" s="218"/>
    </row>
    <row r="646" spans="9:18" ht="14.25" customHeight="1" x14ac:dyDescent="0.2">
      <c r="I646" s="217"/>
      <c r="M646" s="218"/>
      <c r="N646" s="218"/>
      <c r="O646" s="218"/>
      <c r="P646" s="218"/>
      <c r="Q646" s="218"/>
      <c r="R646" s="218"/>
    </row>
    <row r="647" spans="9:18" ht="14.25" customHeight="1" x14ac:dyDescent="0.2">
      <c r="I647" s="217"/>
      <c r="M647" s="218"/>
      <c r="N647" s="218"/>
      <c r="O647" s="218"/>
      <c r="P647" s="218"/>
      <c r="Q647" s="218"/>
      <c r="R647" s="218"/>
    </row>
    <row r="648" spans="9:18" ht="14.25" customHeight="1" x14ac:dyDescent="0.2">
      <c r="I648" s="217"/>
      <c r="M648" s="218"/>
      <c r="N648" s="218"/>
      <c r="O648" s="218"/>
      <c r="P648" s="218"/>
      <c r="Q648" s="218"/>
      <c r="R648" s="218"/>
    </row>
    <row r="649" spans="9:18" ht="14.25" customHeight="1" x14ac:dyDescent="0.2">
      <c r="I649" s="217"/>
      <c r="M649" s="218"/>
      <c r="N649" s="218"/>
      <c r="O649" s="218"/>
      <c r="P649" s="218"/>
      <c r="Q649" s="218"/>
      <c r="R649" s="218"/>
    </row>
    <row r="650" spans="9:18" ht="14.25" customHeight="1" x14ac:dyDescent="0.2">
      <c r="I650" s="217"/>
      <c r="M650" s="218"/>
      <c r="N650" s="218"/>
      <c r="O650" s="218"/>
      <c r="P650" s="218"/>
      <c r="Q650" s="218"/>
      <c r="R650" s="218"/>
    </row>
    <row r="651" spans="9:18" ht="14.25" customHeight="1" x14ac:dyDescent="0.2">
      <c r="I651" s="217"/>
      <c r="M651" s="218"/>
      <c r="N651" s="218"/>
      <c r="O651" s="218"/>
      <c r="P651" s="218"/>
      <c r="Q651" s="218"/>
      <c r="R651" s="218"/>
    </row>
    <row r="652" spans="9:18" ht="14.25" customHeight="1" x14ac:dyDescent="0.2">
      <c r="I652" s="217"/>
      <c r="M652" s="218"/>
      <c r="N652" s="218"/>
      <c r="O652" s="218"/>
      <c r="P652" s="218"/>
      <c r="Q652" s="218"/>
      <c r="R652" s="218"/>
    </row>
    <row r="653" spans="9:18" ht="14.25" customHeight="1" x14ac:dyDescent="0.2">
      <c r="I653" s="217"/>
      <c r="M653" s="218"/>
      <c r="N653" s="218"/>
      <c r="O653" s="218"/>
      <c r="P653" s="218"/>
      <c r="Q653" s="218"/>
      <c r="R653" s="218"/>
    </row>
    <row r="654" spans="9:18" ht="14.25" customHeight="1" x14ac:dyDescent="0.2">
      <c r="I654" s="217"/>
      <c r="M654" s="218"/>
      <c r="N654" s="218"/>
      <c r="O654" s="218"/>
      <c r="P654" s="218"/>
      <c r="Q654" s="218"/>
      <c r="R654" s="218"/>
    </row>
    <row r="655" spans="9:18" ht="14.25" customHeight="1" x14ac:dyDescent="0.2">
      <c r="I655" s="217"/>
      <c r="M655" s="218"/>
      <c r="N655" s="218"/>
      <c r="O655" s="218"/>
      <c r="P655" s="218"/>
      <c r="Q655" s="218"/>
      <c r="R655" s="218"/>
    </row>
    <row r="656" spans="9:18" ht="14.25" customHeight="1" x14ac:dyDescent="0.2">
      <c r="I656" s="217"/>
      <c r="M656" s="218"/>
      <c r="N656" s="218"/>
      <c r="O656" s="218"/>
      <c r="P656" s="218"/>
      <c r="Q656" s="218"/>
      <c r="R656" s="218"/>
    </row>
    <row r="657" spans="9:18" ht="14.25" customHeight="1" x14ac:dyDescent="0.2">
      <c r="I657" s="217"/>
      <c r="M657" s="218"/>
      <c r="N657" s="218"/>
      <c r="O657" s="218"/>
      <c r="P657" s="218"/>
      <c r="Q657" s="218"/>
      <c r="R657" s="218"/>
    </row>
    <row r="658" spans="9:18" ht="14.25" customHeight="1" x14ac:dyDescent="0.2">
      <c r="I658" s="217"/>
      <c r="M658" s="218"/>
      <c r="N658" s="218"/>
      <c r="O658" s="218"/>
      <c r="P658" s="218"/>
      <c r="Q658" s="218"/>
      <c r="R658" s="218"/>
    </row>
    <row r="659" spans="9:18" ht="14.25" customHeight="1" x14ac:dyDescent="0.2">
      <c r="I659" s="217"/>
      <c r="M659" s="218"/>
      <c r="N659" s="218"/>
      <c r="O659" s="218"/>
      <c r="P659" s="218"/>
      <c r="Q659" s="218"/>
      <c r="R659" s="218"/>
    </row>
    <row r="660" spans="9:18" ht="14.25" customHeight="1" x14ac:dyDescent="0.2">
      <c r="I660" s="217"/>
      <c r="M660" s="218"/>
      <c r="N660" s="218"/>
      <c r="O660" s="218"/>
      <c r="P660" s="218"/>
      <c r="Q660" s="218"/>
      <c r="R660" s="218"/>
    </row>
    <row r="661" spans="9:18" ht="14.25" customHeight="1" x14ac:dyDescent="0.2">
      <c r="I661" s="217"/>
      <c r="M661" s="218"/>
      <c r="N661" s="218"/>
      <c r="O661" s="218"/>
      <c r="P661" s="218"/>
      <c r="Q661" s="218"/>
      <c r="R661" s="218"/>
    </row>
    <row r="662" spans="9:18" ht="14.25" customHeight="1" x14ac:dyDescent="0.2">
      <c r="I662" s="217"/>
      <c r="M662" s="218"/>
      <c r="N662" s="218"/>
      <c r="O662" s="218"/>
      <c r="P662" s="218"/>
      <c r="Q662" s="218"/>
      <c r="R662" s="218"/>
    </row>
    <row r="663" spans="9:18" ht="14.25" customHeight="1" x14ac:dyDescent="0.2">
      <c r="I663" s="217"/>
      <c r="M663" s="218"/>
      <c r="N663" s="218"/>
      <c r="O663" s="218"/>
      <c r="P663" s="218"/>
      <c r="Q663" s="218"/>
      <c r="R663" s="218"/>
    </row>
    <row r="664" spans="9:18" ht="14.25" customHeight="1" x14ac:dyDescent="0.2">
      <c r="I664" s="217"/>
      <c r="M664" s="218"/>
      <c r="N664" s="218"/>
      <c r="O664" s="218"/>
      <c r="P664" s="218"/>
      <c r="Q664" s="218"/>
      <c r="R664" s="218"/>
    </row>
    <row r="665" spans="9:18" ht="14.25" customHeight="1" x14ac:dyDescent="0.2">
      <c r="I665" s="217"/>
      <c r="M665" s="218"/>
      <c r="N665" s="218"/>
      <c r="O665" s="218"/>
      <c r="P665" s="218"/>
      <c r="Q665" s="218"/>
      <c r="R665" s="218"/>
    </row>
    <row r="666" spans="9:18" ht="14.25" customHeight="1" x14ac:dyDescent="0.2">
      <c r="I666" s="217"/>
      <c r="M666" s="218"/>
      <c r="N666" s="218"/>
      <c r="O666" s="218"/>
      <c r="P666" s="218"/>
      <c r="Q666" s="218"/>
      <c r="R666" s="218"/>
    </row>
    <row r="667" spans="9:18" ht="14.25" customHeight="1" x14ac:dyDescent="0.2">
      <c r="I667" s="217"/>
      <c r="M667" s="218"/>
      <c r="N667" s="218"/>
      <c r="O667" s="218"/>
      <c r="P667" s="218"/>
      <c r="Q667" s="218"/>
      <c r="R667" s="218"/>
    </row>
    <row r="668" spans="9:18" ht="14.25" customHeight="1" x14ac:dyDescent="0.2">
      <c r="I668" s="217"/>
      <c r="M668" s="218"/>
      <c r="N668" s="218"/>
      <c r="O668" s="218"/>
      <c r="P668" s="218"/>
      <c r="Q668" s="218"/>
      <c r="R668" s="218"/>
    </row>
    <row r="669" spans="9:18" ht="14.25" customHeight="1" x14ac:dyDescent="0.2">
      <c r="I669" s="217"/>
      <c r="M669" s="218"/>
      <c r="N669" s="218"/>
      <c r="O669" s="218"/>
      <c r="P669" s="218"/>
      <c r="Q669" s="218"/>
      <c r="R669" s="218"/>
    </row>
    <row r="670" spans="9:18" ht="14.25" customHeight="1" x14ac:dyDescent="0.2">
      <c r="I670" s="217"/>
      <c r="M670" s="218"/>
      <c r="N670" s="218"/>
      <c r="O670" s="218"/>
      <c r="P670" s="218"/>
      <c r="Q670" s="218"/>
      <c r="R670" s="218"/>
    </row>
    <row r="671" spans="9:18" ht="14.25" customHeight="1" x14ac:dyDescent="0.2">
      <c r="I671" s="217"/>
      <c r="M671" s="218"/>
      <c r="N671" s="218"/>
      <c r="O671" s="218"/>
      <c r="P671" s="218"/>
      <c r="Q671" s="218"/>
      <c r="R671" s="218"/>
    </row>
    <row r="672" spans="9:18" ht="14.25" customHeight="1" x14ac:dyDescent="0.2">
      <c r="I672" s="217"/>
      <c r="M672" s="218"/>
      <c r="N672" s="218"/>
      <c r="O672" s="218"/>
      <c r="P672" s="218"/>
      <c r="Q672" s="218"/>
      <c r="R672" s="218"/>
    </row>
    <row r="673" spans="9:18" ht="14.25" customHeight="1" x14ac:dyDescent="0.2">
      <c r="I673" s="217"/>
      <c r="M673" s="218"/>
      <c r="N673" s="218"/>
      <c r="O673" s="218"/>
      <c r="P673" s="218"/>
      <c r="Q673" s="218"/>
      <c r="R673" s="218"/>
    </row>
    <row r="674" spans="9:18" ht="14.25" customHeight="1" x14ac:dyDescent="0.2">
      <c r="I674" s="217"/>
      <c r="M674" s="218"/>
      <c r="N674" s="218"/>
      <c r="O674" s="218"/>
      <c r="P674" s="218"/>
      <c r="Q674" s="218"/>
      <c r="R674" s="218"/>
    </row>
    <row r="675" spans="9:18" ht="14.25" customHeight="1" x14ac:dyDescent="0.2">
      <c r="I675" s="217"/>
      <c r="M675" s="218"/>
      <c r="N675" s="218"/>
      <c r="O675" s="218"/>
      <c r="P675" s="218"/>
      <c r="Q675" s="218"/>
      <c r="R675" s="218"/>
    </row>
    <row r="676" spans="9:18" ht="14.25" customHeight="1" x14ac:dyDescent="0.2">
      <c r="I676" s="217"/>
      <c r="M676" s="218"/>
      <c r="N676" s="218"/>
      <c r="O676" s="218"/>
      <c r="P676" s="218"/>
      <c r="Q676" s="218"/>
      <c r="R676" s="218"/>
    </row>
    <row r="677" spans="9:18" ht="14.25" customHeight="1" x14ac:dyDescent="0.2">
      <c r="I677" s="217"/>
      <c r="M677" s="218"/>
      <c r="N677" s="218"/>
      <c r="O677" s="218"/>
      <c r="P677" s="218"/>
      <c r="Q677" s="218"/>
      <c r="R677" s="218"/>
    </row>
    <row r="678" spans="9:18" ht="14.25" customHeight="1" x14ac:dyDescent="0.2">
      <c r="I678" s="217"/>
      <c r="M678" s="218"/>
      <c r="N678" s="218"/>
      <c r="O678" s="218"/>
      <c r="P678" s="218"/>
      <c r="Q678" s="218"/>
      <c r="R678" s="218"/>
    </row>
    <row r="679" spans="9:18" ht="14.25" customHeight="1" x14ac:dyDescent="0.2">
      <c r="I679" s="217"/>
      <c r="M679" s="218"/>
      <c r="N679" s="218"/>
      <c r="O679" s="218"/>
      <c r="P679" s="218"/>
      <c r="Q679" s="218"/>
      <c r="R679" s="218"/>
    </row>
    <row r="680" spans="9:18" ht="14.25" customHeight="1" x14ac:dyDescent="0.2">
      <c r="I680" s="217"/>
      <c r="M680" s="218"/>
      <c r="N680" s="218"/>
      <c r="O680" s="218"/>
      <c r="P680" s="218"/>
      <c r="Q680" s="218"/>
      <c r="R680" s="218"/>
    </row>
    <row r="681" spans="9:18" ht="14.25" customHeight="1" x14ac:dyDescent="0.2">
      <c r="I681" s="217"/>
      <c r="M681" s="218"/>
      <c r="N681" s="218"/>
      <c r="O681" s="218"/>
      <c r="P681" s="218"/>
      <c r="Q681" s="218"/>
      <c r="R681" s="218"/>
    </row>
    <row r="682" spans="9:18" ht="14.25" customHeight="1" x14ac:dyDescent="0.2">
      <c r="I682" s="217"/>
      <c r="M682" s="218"/>
      <c r="N682" s="218"/>
      <c r="O682" s="218"/>
      <c r="P682" s="218"/>
      <c r="Q682" s="218"/>
      <c r="R682" s="218"/>
    </row>
    <row r="683" spans="9:18" ht="14.25" customHeight="1" x14ac:dyDescent="0.2">
      <c r="I683" s="217"/>
      <c r="M683" s="218"/>
      <c r="N683" s="218"/>
      <c r="O683" s="218"/>
      <c r="P683" s="218"/>
      <c r="Q683" s="218"/>
      <c r="R683" s="218"/>
    </row>
    <row r="684" spans="9:18" ht="14.25" customHeight="1" x14ac:dyDescent="0.2">
      <c r="I684" s="217"/>
      <c r="M684" s="218"/>
      <c r="N684" s="218"/>
      <c r="O684" s="218"/>
      <c r="P684" s="218"/>
      <c r="Q684" s="218"/>
      <c r="R684" s="218"/>
    </row>
    <row r="685" spans="9:18" ht="14.25" customHeight="1" x14ac:dyDescent="0.2">
      <c r="I685" s="217"/>
      <c r="M685" s="218"/>
      <c r="N685" s="218"/>
      <c r="O685" s="218"/>
      <c r="P685" s="218"/>
      <c r="Q685" s="218"/>
      <c r="R685" s="218"/>
    </row>
    <row r="686" spans="9:18" ht="14.25" customHeight="1" x14ac:dyDescent="0.2">
      <c r="I686" s="217"/>
      <c r="M686" s="218"/>
      <c r="N686" s="218"/>
      <c r="O686" s="218"/>
      <c r="P686" s="218"/>
      <c r="Q686" s="218"/>
      <c r="R686" s="218"/>
    </row>
    <row r="687" spans="9:18" ht="14.25" customHeight="1" x14ac:dyDescent="0.2">
      <c r="I687" s="217"/>
      <c r="M687" s="218"/>
      <c r="N687" s="218"/>
      <c r="O687" s="218"/>
      <c r="P687" s="218"/>
      <c r="Q687" s="218"/>
      <c r="R687" s="218"/>
    </row>
    <row r="688" spans="9:18" ht="14.25" customHeight="1" x14ac:dyDescent="0.2">
      <c r="I688" s="217"/>
      <c r="M688" s="218"/>
      <c r="N688" s="218"/>
      <c r="O688" s="218"/>
      <c r="P688" s="218"/>
      <c r="Q688" s="218"/>
      <c r="R688" s="218"/>
    </row>
    <row r="689" spans="9:18" ht="14.25" customHeight="1" x14ac:dyDescent="0.2">
      <c r="I689" s="217"/>
      <c r="M689" s="218"/>
      <c r="N689" s="218"/>
      <c r="O689" s="218"/>
      <c r="P689" s="218"/>
      <c r="Q689" s="218"/>
      <c r="R689" s="218"/>
    </row>
    <row r="690" spans="9:18" ht="14.25" customHeight="1" x14ac:dyDescent="0.2">
      <c r="I690" s="217"/>
      <c r="M690" s="218"/>
      <c r="N690" s="218"/>
      <c r="O690" s="218"/>
      <c r="P690" s="218"/>
      <c r="Q690" s="218"/>
      <c r="R690" s="218"/>
    </row>
    <row r="691" spans="9:18" ht="14.25" customHeight="1" x14ac:dyDescent="0.2">
      <c r="I691" s="217"/>
      <c r="M691" s="218"/>
      <c r="N691" s="218"/>
      <c r="O691" s="218"/>
      <c r="P691" s="218"/>
      <c r="Q691" s="218"/>
      <c r="R691" s="218"/>
    </row>
    <row r="692" spans="9:18" ht="14.25" customHeight="1" x14ac:dyDescent="0.2">
      <c r="I692" s="217"/>
      <c r="M692" s="218"/>
      <c r="N692" s="218"/>
      <c r="O692" s="218"/>
      <c r="P692" s="218"/>
      <c r="Q692" s="218"/>
      <c r="R692" s="218"/>
    </row>
    <row r="693" spans="9:18" ht="14.25" customHeight="1" x14ac:dyDescent="0.2">
      <c r="I693" s="217"/>
      <c r="M693" s="218"/>
      <c r="N693" s="218"/>
      <c r="O693" s="218"/>
      <c r="P693" s="218"/>
      <c r="Q693" s="218"/>
      <c r="R693" s="218"/>
    </row>
    <row r="694" spans="9:18" ht="14.25" customHeight="1" x14ac:dyDescent="0.2">
      <c r="I694" s="217"/>
      <c r="M694" s="218"/>
      <c r="N694" s="218"/>
      <c r="O694" s="218"/>
      <c r="P694" s="218"/>
      <c r="Q694" s="218"/>
      <c r="R694" s="218"/>
    </row>
    <row r="695" spans="9:18" ht="14.25" customHeight="1" x14ac:dyDescent="0.2">
      <c r="I695" s="217"/>
      <c r="M695" s="218"/>
      <c r="N695" s="218"/>
      <c r="O695" s="218"/>
      <c r="P695" s="218"/>
      <c r="Q695" s="218"/>
      <c r="R695" s="218"/>
    </row>
    <row r="696" spans="9:18" ht="14.25" customHeight="1" x14ac:dyDescent="0.2">
      <c r="I696" s="217"/>
      <c r="M696" s="218"/>
      <c r="N696" s="218"/>
      <c r="O696" s="218"/>
      <c r="P696" s="218"/>
      <c r="Q696" s="218"/>
      <c r="R696" s="218"/>
    </row>
    <row r="697" spans="9:18" ht="14.25" customHeight="1" x14ac:dyDescent="0.2">
      <c r="I697" s="217"/>
      <c r="M697" s="218"/>
      <c r="N697" s="218"/>
      <c r="O697" s="218"/>
      <c r="P697" s="218"/>
      <c r="Q697" s="218"/>
      <c r="R697" s="218"/>
    </row>
    <row r="698" spans="9:18" ht="14.25" customHeight="1" x14ac:dyDescent="0.2">
      <c r="I698" s="217"/>
      <c r="M698" s="218"/>
      <c r="N698" s="218"/>
      <c r="O698" s="218"/>
      <c r="P698" s="218"/>
      <c r="Q698" s="218"/>
      <c r="R698" s="218"/>
    </row>
    <row r="699" spans="9:18" ht="14.25" customHeight="1" x14ac:dyDescent="0.2">
      <c r="I699" s="217"/>
      <c r="M699" s="218"/>
      <c r="N699" s="218"/>
      <c r="O699" s="218"/>
      <c r="P699" s="218"/>
      <c r="Q699" s="218"/>
      <c r="R699" s="218"/>
    </row>
    <row r="700" spans="9:18" ht="14.25" customHeight="1" x14ac:dyDescent="0.2">
      <c r="I700" s="217"/>
      <c r="M700" s="218"/>
      <c r="N700" s="218"/>
      <c r="O700" s="218"/>
      <c r="P700" s="218"/>
      <c r="Q700" s="218"/>
      <c r="R700" s="218"/>
    </row>
    <row r="701" spans="9:18" ht="14.25" customHeight="1" x14ac:dyDescent="0.2">
      <c r="I701" s="217"/>
      <c r="M701" s="218"/>
      <c r="N701" s="218"/>
      <c r="O701" s="218"/>
      <c r="P701" s="218"/>
      <c r="Q701" s="218"/>
      <c r="R701" s="218"/>
    </row>
    <row r="702" spans="9:18" ht="14.25" customHeight="1" x14ac:dyDescent="0.2">
      <c r="I702" s="217"/>
      <c r="M702" s="218"/>
      <c r="N702" s="218"/>
      <c r="O702" s="218"/>
      <c r="P702" s="218"/>
      <c r="Q702" s="218"/>
      <c r="R702" s="218"/>
    </row>
    <row r="703" spans="9:18" ht="14.25" customHeight="1" x14ac:dyDescent="0.2">
      <c r="I703" s="217"/>
      <c r="M703" s="218"/>
      <c r="N703" s="218"/>
      <c r="O703" s="218"/>
      <c r="P703" s="218"/>
      <c r="Q703" s="218"/>
      <c r="R703" s="218"/>
    </row>
    <row r="704" spans="9:18" ht="14.25" customHeight="1" x14ac:dyDescent="0.2">
      <c r="I704" s="217"/>
      <c r="M704" s="218"/>
      <c r="N704" s="218"/>
      <c r="O704" s="218"/>
      <c r="P704" s="218"/>
      <c r="Q704" s="218"/>
      <c r="R704" s="218"/>
    </row>
    <row r="705" spans="9:18" ht="14.25" customHeight="1" x14ac:dyDescent="0.2">
      <c r="I705" s="217"/>
      <c r="M705" s="218"/>
      <c r="N705" s="218"/>
      <c r="O705" s="218"/>
      <c r="P705" s="218"/>
      <c r="Q705" s="218"/>
      <c r="R705" s="218"/>
    </row>
    <row r="706" spans="9:18" ht="14.25" customHeight="1" x14ac:dyDescent="0.2">
      <c r="I706" s="217"/>
      <c r="M706" s="218"/>
      <c r="N706" s="218"/>
      <c r="O706" s="218"/>
      <c r="P706" s="218"/>
      <c r="Q706" s="218"/>
      <c r="R706" s="218"/>
    </row>
    <row r="707" spans="9:18" ht="14.25" customHeight="1" x14ac:dyDescent="0.2">
      <c r="I707" s="217"/>
      <c r="M707" s="218"/>
      <c r="N707" s="218"/>
      <c r="O707" s="218"/>
      <c r="P707" s="218"/>
      <c r="Q707" s="218"/>
      <c r="R707" s="218"/>
    </row>
    <row r="708" spans="9:18" ht="14.25" customHeight="1" x14ac:dyDescent="0.2">
      <c r="I708" s="217"/>
      <c r="M708" s="218"/>
      <c r="N708" s="218"/>
      <c r="O708" s="218"/>
      <c r="P708" s="218"/>
      <c r="Q708" s="218"/>
      <c r="R708" s="218"/>
    </row>
    <row r="709" spans="9:18" ht="14.25" customHeight="1" x14ac:dyDescent="0.2">
      <c r="I709" s="217"/>
      <c r="M709" s="218"/>
      <c r="N709" s="218"/>
      <c r="O709" s="218"/>
      <c r="P709" s="218"/>
      <c r="Q709" s="218"/>
      <c r="R709" s="218"/>
    </row>
    <row r="710" spans="9:18" ht="14.25" customHeight="1" x14ac:dyDescent="0.2">
      <c r="I710" s="217"/>
      <c r="M710" s="218"/>
      <c r="N710" s="218"/>
      <c r="O710" s="218"/>
      <c r="P710" s="218"/>
      <c r="Q710" s="218"/>
      <c r="R710" s="218"/>
    </row>
    <row r="711" spans="9:18" ht="14.25" customHeight="1" x14ac:dyDescent="0.2">
      <c r="I711" s="217"/>
      <c r="M711" s="218"/>
      <c r="N711" s="218"/>
      <c r="O711" s="218"/>
      <c r="P711" s="218"/>
      <c r="Q711" s="218"/>
      <c r="R711" s="218"/>
    </row>
    <row r="712" spans="9:18" ht="14.25" customHeight="1" x14ac:dyDescent="0.2">
      <c r="I712" s="217"/>
      <c r="M712" s="218"/>
      <c r="N712" s="218"/>
      <c r="O712" s="218"/>
      <c r="P712" s="218"/>
      <c r="Q712" s="218"/>
      <c r="R712" s="218"/>
    </row>
    <row r="713" spans="9:18" ht="14.25" customHeight="1" x14ac:dyDescent="0.2">
      <c r="I713" s="217"/>
      <c r="M713" s="218"/>
      <c r="N713" s="218"/>
      <c r="O713" s="218"/>
      <c r="P713" s="218"/>
      <c r="Q713" s="218"/>
      <c r="R713" s="218"/>
    </row>
    <row r="714" spans="9:18" ht="14.25" customHeight="1" x14ac:dyDescent="0.2">
      <c r="I714" s="217"/>
      <c r="M714" s="218"/>
      <c r="N714" s="218"/>
      <c r="O714" s="218"/>
      <c r="P714" s="218"/>
      <c r="Q714" s="218"/>
      <c r="R714" s="218"/>
    </row>
    <row r="715" spans="9:18" ht="14.25" customHeight="1" x14ac:dyDescent="0.2">
      <c r="I715" s="217"/>
      <c r="M715" s="218"/>
      <c r="N715" s="218"/>
      <c r="O715" s="218"/>
      <c r="P715" s="218"/>
      <c r="Q715" s="218"/>
      <c r="R715" s="218"/>
    </row>
    <row r="716" spans="9:18" ht="14.25" customHeight="1" x14ac:dyDescent="0.2">
      <c r="I716" s="217"/>
      <c r="M716" s="218"/>
      <c r="N716" s="218"/>
      <c r="O716" s="218"/>
      <c r="P716" s="218"/>
      <c r="Q716" s="218"/>
      <c r="R716" s="218"/>
    </row>
    <row r="717" spans="9:18" ht="14.25" customHeight="1" x14ac:dyDescent="0.2">
      <c r="I717" s="217"/>
      <c r="M717" s="218"/>
      <c r="N717" s="218"/>
      <c r="O717" s="218"/>
      <c r="P717" s="218"/>
      <c r="Q717" s="218"/>
      <c r="R717" s="218"/>
    </row>
    <row r="718" spans="9:18" ht="14.25" customHeight="1" x14ac:dyDescent="0.2">
      <c r="I718" s="217"/>
      <c r="M718" s="218"/>
      <c r="N718" s="218"/>
      <c r="O718" s="218"/>
      <c r="P718" s="218"/>
      <c r="Q718" s="218"/>
      <c r="R718" s="218"/>
    </row>
    <row r="719" spans="9:18" ht="14.25" customHeight="1" x14ac:dyDescent="0.2">
      <c r="I719" s="217"/>
      <c r="M719" s="218"/>
      <c r="N719" s="218"/>
      <c r="O719" s="218"/>
      <c r="P719" s="218"/>
      <c r="Q719" s="218"/>
      <c r="R719" s="218"/>
    </row>
    <row r="720" spans="9:18" ht="14.25" customHeight="1" x14ac:dyDescent="0.2">
      <c r="I720" s="217"/>
      <c r="M720" s="218"/>
      <c r="N720" s="218"/>
      <c r="O720" s="218"/>
      <c r="P720" s="218"/>
      <c r="Q720" s="218"/>
      <c r="R720" s="218"/>
    </row>
    <row r="721" spans="9:18" ht="14.25" customHeight="1" x14ac:dyDescent="0.2">
      <c r="I721" s="217"/>
      <c r="M721" s="218"/>
      <c r="N721" s="218"/>
      <c r="O721" s="218"/>
      <c r="P721" s="218"/>
      <c r="Q721" s="218"/>
      <c r="R721" s="218"/>
    </row>
    <row r="722" spans="9:18" ht="14.25" customHeight="1" x14ac:dyDescent="0.2">
      <c r="I722" s="217"/>
      <c r="M722" s="218"/>
      <c r="N722" s="218"/>
      <c r="O722" s="218"/>
      <c r="P722" s="218"/>
      <c r="Q722" s="218"/>
      <c r="R722" s="218"/>
    </row>
    <row r="723" spans="9:18" ht="14.25" customHeight="1" x14ac:dyDescent="0.2">
      <c r="I723" s="217"/>
      <c r="M723" s="218"/>
      <c r="N723" s="218"/>
      <c r="O723" s="218"/>
      <c r="P723" s="218"/>
      <c r="Q723" s="218"/>
      <c r="R723" s="218"/>
    </row>
    <row r="724" spans="9:18" ht="14.25" customHeight="1" x14ac:dyDescent="0.2">
      <c r="I724" s="217"/>
      <c r="M724" s="218"/>
      <c r="N724" s="218"/>
      <c r="O724" s="218"/>
      <c r="P724" s="218"/>
      <c r="Q724" s="218"/>
      <c r="R724" s="218"/>
    </row>
    <row r="725" spans="9:18" ht="14.25" customHeight="1" x14ac:dyDescent="0.2">
      <c r="I725" s="217"/>
      <c r="M725" s="218"/>
      <c r="N725" s="218"/>
      <c r="O725" s="218"/>
      <c r="P725" s="218"/>
      <c r="Q725" s="218"/>
      <c r="R725" s="218"/>
    </row>
    <row r="726" spans="9:18" ht="14.25" customHeight="1" x14ac:dyDescent="0.2">
      <c r="I726" s="217"/>
      <c r="M726" s="218"/>
      <c r="N726" s="218"/>
      <c r="O726" s="218"/>
      <c r="P726" s="218"/>
      <c r="Q726" s="218"/>
      <c r="R726" s="218"/>
    </row>
    <row r="727" spans="9:18" ht="14.25" customHeight="1" x14ac:dyDescent="0.2">
      <c r="I727" s="217"/>
      <c r="M727" s="218"/>
      <c r="N727" s="218"/>
      <c r="O727" s="218"/>
      <c r="P727" s="218"/>
      <c r="Q727" s="218"/>
      <c r="R727" s="218"/>
    </row>
    <row r="728" spans="9:18" ht="14.25" customHeight="1" x14ac:dyDescent="0.2">
      <c r="I728" s="217"/>
      <c r="M728" s="218"/>
      <c r="N728" s="218"/>
      <c r="O728" s="218"/>
      <c r="P728" s="218"/>
      <c r="Q728" s="218"/>
      <c r="R728" s="218"/>
    </row>
    <row r="729" spans="9:18" ht="14.25" customHeight="1" x14ac:dyDescent="0.2">
      <c r="I729" s="217"/>
      <c r="M729" s="218"/>
      <c r="N729" s="218"/>
      <c r="O729" s="218"/>
      <c r="P729" s="218"/>
      <c r="Q729" s="218"/>
      <c r="R729" s="218"/>
    </row>
    <row r="730" spans="9:18" ht="14.25" customHeight="1" x14ac:dyDescent="0.2">
      <c r="I730" s="217"/>
      <c r="M730" s="218"/>
      <c r="N730" s="218"/>
      <c r="O730" s="218"/>
      <c r="P730" s="218"/>
      <c r="Q730" s="218"/>
      <c r="R730" s="218"/>
    </row>
    <row r="731" spans="9:18" ht="14.25" customHeight="1" x14ac:dyDescent="0.2">
      <c r="I731" s="217"/>
      <c r="M731" s="218"/>
      <c r="N731" s="218"/>
      <c r="O731" s="218"/>
      <c r="P731" s="218"/>
      <c r="Q731" s="218"/>
      <c r="R731" s="218"/>
    </row>
    <row r="732" spans="9:18" ht="14.25" customHeight="1" x14ac:dyDescent="0.2">
      <c r="I732" s="217"/>
      <c r="M732" s="218"/>
      <c r="N732" s="218"/>
      <c r="O732" s="218"/>
      <c r="P732" s="218"/>
      <c r="Q732" s="218"/>
      <c r="R732" s="218"/>
    </row>
    <row r="733" spans="9:18" ht="14.25" customHeight="1" x14ac:dyDescent="0.2">
      <c r="I733" s="217"/>
      <c r="M733" s="218"/>
      <c r="N733" s="218"/>
      <c r="O733" s="218"/>
      <c r="P733" s="218"/>
      <c r="Q733" s="218"/>
      <c r="R733" s="218"/>
    </row>
    <row r="734" spans="9:18" ht="14.25" customHeight="1" x14ac:dyDescent="0.2">
      <c r="I734" s="217"/>
      <c r="M734" s="218"/>
      <c r="N734" s="218"/>
      <c r="O734" s="218"/>
      <c r="P734" s="218"/>
      <c r="Q734" s="218"/>
      <c r="R734" s="218"/>
    </row>
    <row r="735" spans="9:18" ht="14.25" customHeight="1" x14ac:dyDescent="0.2">
      <c r="I735" s="217"/>
      <c r="M735" s="218"/>
      <c r="N735" s="218"/>
      <c r="O735" s="218"/>
      <c r="P735" s="218"/>
      <c r="Q735" s="218"/>
      <c r="R735" s="218"/>
    </row>
    <row r="736" spans="9:18" ht="14.25" customHeight="1" x14ac:dyDescent="0.2">
      <c r="I736" s="217"/>
      <c r="M736" s="218"/>
      <c r="N736" s="218"/>
      <c r="O736" s="218"/>
      <c r="P736" s="218"/>
      <c r="Q736" s="218"/>
      <c r="R736" s="218"/>
    </row>
    <row r="737" spans="9:18" ht="14.25" customHeight="1" x14ac:dyDescent="0.2">
      <c r="I737" s="217"/>
      <c r="M737" s="218"/>
      <c r="N737" s="218"/>
      <c r="O737" s="218"/>
      <c r="P737" s="218"/>
      <c r="Q737" s="218"/>
      <c r="R737" s="218"/>
    </row>
    <row r="738" spans="9:18" ht="14.25" customHeight="1" x14ac:dyDescent="0.2">
      <c r="I738" s="217"/>
      <c r="M738" s="218"/>
      <c r="N738" s="218"/>
      <c r="O738" s="218"/>
      <c r="P738" s="218"/>
      <c r="Q738" s="218"/>
      <c r="R738" s="218"/>
    </row>
    <row r="739" spans="9:18" ht="14.25" customHeight="1" x14ac:dyDescent="0.2">
      <c r="I739" s="217"/>
      <c r="M739" s="218"/>
      <c r="N739" s="218"/>
      <c r="O739" s="218"/>
      <c r="P739" s="218"/>
      <c r="Q739" s="218"/>
      <c r="R739" s="218"/>
    </row>
    <row r="740" spans="9:18" ht="14.25" customHeight="1" x14ac:dyDescent="0.2">
      <c r="I740" s="217"/>
      <c r="M740" s="218"/>
      <c r="N740" s="218"/>
      <c r="O740" s="218"/>
      <c r="P740" s="218"/>
      <c r="Q740" s="218"/>
      <c r="R740" s="218"/>
    </row>
    <row r="741" spans="9:18" ht="14.25" customHeight="1" x14ac:dyDescent="0.2">
      <c r="I741" s="217"/>
      <c r="M741" s="218"/>
      <c r="N741" s="218"/>
      <c r="O741" s="218"/>
      <c r="P741" s="218"/>
      <c r="Q741" s="218"/>
      <c r="R741" s="218"/>
    </row>
    <row r="742" spans="9:18" ht="14.25" customHeight="1" x14ac:dyDescent="0.2">
      <c r="I742" s="217"/>
      <c r="M742" s="218"/>
      <c r="N742" s="218"/>
      <c r="O742" s="218"/>
      <c r="P742" s="218"/>
      <c r="Q742" s="218"/>
      <c r="R742" s="218"/>
    </row>
    <row r="743" spans="9:18" ht="14.25" customHeight="1" x14ac:dyDescent="0.2">
      <c r="I743" s="217"/>
      <c r="M743" s="218"/>
      <c r="N743" s="218"/>
      <c r="O743" s="218"/>
      <c r="P743" s="218"/>
      <c r="Q743" s="218"/>
      <c r="R743" s="218"/>
    </row>
    <row r="744" spans="9:18" ht="14.25" customHeight="1" x14ac:dyDescent="0.2">
      <c r="I744" s="217"/>
      <c r="M744" s="218"/>
      <c r="N744" s="218"/>
      <c r="O744" s="218"/>
      <c r="P744" s="218"/>
      <c r="Q744" s="218"/>
      <c r="R744" s="218"/>
    </row>
    <row r="745" spans="9:18" ht="14.25" customHeight="1" x14ac:dyDescent="0.2">
      <c r="I745" s="217"/>
      <c r="M745" s="218"/>
      <c r="N745" s="218"/>
      <c r="O745" s="218"/>
      <c r="P745" s="218"/>
      <c r="Q745" s="218"/>
      <c r="R745" s="218"/>
    </row>
    <row r="746" spans="9:18" ht="14.25" customHeight="1" x14ac:dyDescent="0.2">
      <c r="I746" s="217"/>
      <c r="M746" s="218"/>
      <c r="N746" s="218"/>
      <c r="O746" s="218"/>
      <c r="P746" s="218"/>
      <c r="Q746" s="218"/>
      <c r="R746" s="218"/>
    </row>
    <row r="747" spans="9:18" ht="14.25" customHeight="1" x14ac:dyDescent="0.2">
      <c r="I747" s="217"/>
      <c r="M747" s="218"/>
      <c r="N747" s="218"/>
      <c r="O747" s="218"/>
      <c r="P747" s="218"/>
      <c r="Q747" s="218"/>
      <c r="R747" s="218"/>
    </row>
    <row r="748" spans="9:18" ht="14.25" customHeight="1" x14ac:dyDescent="0.2">
      <c r="I748" s="217"/>
      <c r="M748" s="218"/>
      <c r="N748" s="218"/>
      <c r="O748" s="218"/>
      <c r="P748" s="218"/>
      <c r="Q748" s="218"/>
      <c r="R748" s="218"/>
    </row>
    <row r="749" spans="9:18" ht="14.25" customHeight="1" x14ac:dyDescent="0.2">
      <c r="I749" s="217"/>
      <c r="M749" s="218"/>
      <c r="N749" s="218"/>
      <c r="O749" s="218"/>
      <c r="P749" s="218"/>
      <c r="Q749" s="218"/>
      <c r="R749" s="218"/>
    </row>
    <row r="750" spans="9:18" ht="14.25" customHeight="1" x14ac:dyDescent="0.2">
      <c r="I750" s="217"/>
      <c r="M750" s="218"/>
      <c r="N750" s="218"/>
      <c r="O750" s="218"/>
      <c r="P750" s="218"/>
      <c r="Q750" s="218"/>
      <c r="R750" s="218"/>
    </row>
    <row r="751" spans="9:18" ht="14.25" customHeight="1" x14ac:dyDescent="0.2">
      <c r="I751" s="217"/>
      <c r="M751" s="218"/>
      <c r="N751" s="218"/>
      <c r="O751" s="218"/>
      <c r="P751" s="218"/>
      <c r="Q751" s="218"/>
      <c r="R751" s="218"/>
    </row>
    <row r="752" spans="9:18" ht="14.25" customHeight="1" x14ac:dyDescent="0.2">
      <c r="I752" s="217"/>
      <c r="M752" s="218"/>
      <c r="N752" s="218"/>
      <c r="O752" s="218"/>
      <c r="P752" s="218"/>
      <c r="Q752" s="218"/>
      <c r="R752" s="218"/>
    </row>
    <row r="753" spans="9:18" ht="14.25" customHeight="1" x14ac:dyDescent="0.2">
      <c r="I753" s="217"/>
      <c r="M753" s="218"/>
      <c r="N753" s="218"/>
      <c r="O753" s="218"/>
      <c r="P753" s="218"/>
      <c r="Q753" s="218"/>
      <c r="R753" s="218"/>
    </row>
    <row r="754" spans="9:18" ht="14.25" customHeight="1" x14ac:dyDescent="0.2">
      <c r="I754" s="217"/>
      <c r="M754" s="218"/>
      <c r="N754" s="218"/>
      <c r="O754" s="218"/>
      <c r="P754" s="218"/>
      <c r="Q754" s="218"/>
      <c r="R754" s="218"/>
    </row>
    <row r="755" spans="9:18" ht="14.25" customHeight="1" x14ac:dyDescent="0.2">
      <c r="I755" s="217"/>
      <c r="M755" s="218"/>
      <c r="N755" s="218"/>
      <c r="O755" s="218"/>
      <c r="P755" s="218"/>
      <c r="Q755" s="218"/>
      <c r="R755" s="218"/>
    </row>
    <row r="756" spans="9:18" ht="14.25" customHeight="1" x14ac:dyDescent="0.2">
      <c r="I756" s="217"/>
      <c r="M756" s="218"/>
      <c r="N756" s="218"/>
      <c r="O756" s="218"/>
      <c r="P756" s="218"/>
      <c r="Q756" s="218"/>
      <c r="R756" s="218"/>
    </row>
    <row r="757" spans="9:18" ht="14.25" customHeight="1" x14ac:dyDescent="0.2">
      <c r="I757" s="217"/>
      <c r="M757" s="218"/>
      <c r="N757" s="218"/>
      <c r="O757" s="218"/>
      <c r="P757" s="218"/>
      <c r="Q757" s="218"/>
      <c r="R757" s="218"/>
    </row>
    <row r="758" spans="9:18" ht="14.25" customHeight="1" x14ac:dyDescent="0.2">
      <c r="I758" s="217"/>
      <c r="M758" s="218"/>
      <c r="N758" s="218"/>
      <c r="O758" s="218"/>
      <c r="P758" s="218"/>
      <c r="Q758" s="218"/>
      <c r="R758" s="218"/>
    </row>
    <row r="759" spans="9:18" ht="14.25" customHeight="1" x14ac:dyDescent="0.2">
      <c r="I759" s="217"/>
      <c r="M759" s="218"/>
      <c r="N759" s="218"/>
      <c r="O759" s="218"/>
      <c r="P759" s="218"/>
      <c r="Q759" s="218"/>
      <c r="R759" s="218"/>
    </row>
    <row r="760" spans="9:18" ht="14.25" customHeight="1" x14ac:dyDescent="0.2">
      <c r="I760" s="217"/>
      <c r="M760" s="218"/>
      <c r="N760" s="218"/>
      <c r="O760" s="218"/>
      <c r="P760" s="218"/>
      <c r="Q760" s="218"/>
      <c r="R760" s="218"/>
    </row>
    <row r="761" spans="9:18" ht="14.25" customHeight="1" x14ac:dyDescent="0.2">
      <c r="I761" s="217"/>
      <c r="M761" s="218"/>
      <c r="N761" s="218"/>
      <c r="O761" s="218"/>
      <c r="P761" s="218"/>
      <c r="Q761" s="218"/>
      <c r="R761" s="218"/>
    </row>
    <row r="762" spans="9:18" ht="14.25" customHeight="1" x14ac:dyDescent="0.2">
      <c r="I762" s="217"/>
      <c r="M762" s="218"/>
      <c r="N762" s="218"/>
      <c r="O762" s="218"/>
      <c r="P762" s="218"/>
      <c r="Q762" s="218"/>
      <c r="R762" s="218"/>
    </row>
    <row r="763" spans="9:18" ht="14.25" customHeight="1" x14ac:dyDescent="0.2">
      <c r="I763" s="217"/>
      <c r="M763" s="218"/>
      <c r="N763" s="218"/>
      <c r="O763" s="218"/>
      <c r="P763" s="218"/>
      <c r="Q763" s="218"/>
      <c r="R763" s="218"/>
    </row>
    <row r="764" spans="9:18" ht="14.25" customHeight="1" x14ac:dyDescent="0.2">
      <c r="I764" s="217"/>
      <c r="M764" s="218"/>
      <c r="N764" s="218"/>
      <c r="O764" s="218"/>
      <c r="P764" s="218"/>
      <c r="Q764" s="218"/>
      <c r="R764" s="218"/>
    </row>
    <row r="765" spans="9:18" ht="14.25" customHeight="1" x14ac:dyDescent="0.2">
      <c r="I765" s="217"/>
      <c r="M765" s="218"/>
      <c r="N765" s="218"/>
      <c r="O765" s="218"/>
      <c r="P765" s="218"/>
      <c r="Q765" s="218"/>
      <c r="R765" s="218"/>
    </row>
    <row r="766" spans="9:18" ht="14.25" customHeight="1" x14ac:dyDescent="0.2">
      <c r="I766" s="217"/>
      <c r="M766" s="218"/>
      <c r="N766" s="218"/>
      <c r="O766" s="218"/>
      <c r="P766" s="218"/>
      <c r="Q766" s="218"/>
      <c r="R766" s="218"/>
    </row>
    <row r="767" spans="9:18" ht="14.25" customHeight="1" x14ac:dyDescent="0.2">
      <c r="I767" s="217"/>
      <c r="M767" s="218"/>
      <c r="N767" s="218"/>
      <c r="O767" s="218"/>
      <c r="P767" s="218"/>
      <c r="Q767" s="218"/>
      <c r="R767" s="218"/>
    </row>
    <row r="768" spans="9:18" ht="14.25" customHeight="1" x14ac:dyDescent="0.2">
      <c r="I768" s="217"/>
      <c r="M768" s="218"/>
      <c r="N768" s="218"/>
      <c r="O768" s="218"/>
      <c r="P768" s="218"/>
      <c r="Q768" s="218"/>
      <c r="R768" s="218"/>
    </row>
    <row r="769" spans="9:18" ht="14.25" customHeight="1" x14ac:dyDescent="0.2">
      <c r="I769" s="217"/>
      <c r="M769" s="218"/>
      <c r="N769" s="218"/>
      <c r="O769" s="218"/>
      <c r="P769" s="218"/>
      <c r="Q769" s="218"/>
      <c r="R769" s="218"/>
    </row>
    <row r="770" spans="9:18" ht="14.25" customHeight="1" x14ac:dyDescent="0.2">
      <c r="I770" s="217"/>
      <c r="M770" s="218"/>
      <c r="N770" s="218"/>
      <c r="O770" s="218"/>
      <c r="P770" s="218"/>
      <c r="Q770" s="218"/>
      <c r="R770" s="218"/>
    </row>
    <row r="771" spans="9:18" ht="14.25" customHeight="1" x14ac:dyDescent="0.2">
      <c r="I771" s="217"/>
      <c r="M771" s="218"/>
      <c r="N771" s="218"/>
      <c r="O771" s="218"/>
      <c r="P771" s="218"/>
      <c r="Q771" s="218"/>
      <c r="R771" s="218"/>
    </row>
    <row r="772" spans="9:18" ht="14.25" customHeight="1" x14ac:dyDescent="0.2">
      <c r="I772" s="217"/>
      <c r="M772" s="218"/>
      <c r="N772" s="218"/>
      <c r="O772" s="218"/>
      <c r="P772" s="218"/>
      <c r="Q772" s="218"/>
      <c r="R772" s="218"/>
    </row>
    <row r="773" spans="9:18" ht="14.25" customHeight="1" x14ac:dyDescent="0.2">
      <c r="I773" s="217"/>
      <c r="M773" s="218"/>
      <c r="N773" s="218"/>
      <c r="O773" s="218"/>
      <c r="P773" s="218"/>
      <c r="Q773" s="218"/>
      <c r="R773" s="218"/>
    </row>
    <row r="774" spans="9:18" ht="14.25" customHeight="1" x14ac:dyDescent="0.2">
      <c r="I774" s="217"/>
      <c r="M774" s="218"/>
      <c r="N774" s="218"/>
      <c r="O774" s="218"/>
      <c r="P774" s="218"/>
      <c r="Q774" s="218"/>
      <c r="R774" s="218"/>
    </row>
    <row r="775" spans="9:18" ht="14.25" customHeight="1" x14ac:dyDescent="0.2">
      <c r="I775" s="217"/>
      <c r="M775" s="218"/>
      <c r="N775" s="218"/>
      <c r="O775" s="218"/>
      <c r="P775" s="218"/>
      <c r="Q775" s="218"/>
      <c r="R775" s="218"/>
    </row>
    <row r="776" spans="9:18" ht="14.25" customHeight="1" x14ac:dyDescent="0.2">
      <c r="I776" s="217"/>
      <c r="M776" s="218"/>
      <c r="N776" s="218"/>
      <c r="O776" s="218"/>
      <c r="P776" s="218"/>
      <c r="Q776" s="218"/>
      <c r="R776" s="218"/>
    </row>
    <row r="777" spans="9:18" ht="14.25" customHeight="1" x14ac:dyDescent="0.2">
      <c r="I777" s="217"/>
      <c r="M777" s="218"/>
      <c r="N777" s="218"/>
      <c r="O777" s="218"/>
      <c r="P777" s="218"/>
      <c r="Q777" s="218"/>
      <c r="R777" s="218"/>
    </row>
    <row r="778" spans="9:18" ht="14.25" customHeight="1" x14ac:dyDescent="0.2">
      <c r="I778" s="217"/>
      <c r="M778" s="218"/>
      <c r="N778" s="218"/>
      <c r="O778" s="218"/>
      <c r="P778" s="218"/>
      <c r="Q778" s="218"/>
      <c r="R778" s="218"/>
    </row>
    <row r="779" spans="9:18" ht="14.25" customHeight="1" x14ac:dyDescent="0.2">
      <c r="I779" s="217"/>
      <c r="M779" s="218"/>
      <c r="N779" s="218"/>
      <c r="O779" s="218"/>
      <c r="P779" s="218"/>
      <c r="Q779" s="218"/>
      <c r="R779" s="218"/>
    </row>
    <row r="780" spans="9:18" ht="14.25" customHeight="1" x14ac:dyDescent="0.2">
      <c r="I780" s="217"/>
      <c r="M780" s="218"/>
      <c r="N780" s="218"/>
      <c r="O780" s="218"/>
      <c r="P780" s="218"/>
      <c r="Q780" s="218"/>
      <c r="R780" s="218"/>
    </row>
    <row r="781" spans="9:18" ht="14.25" customHeight="1" x14ac:dyDescent="0.2">
      <c r="I781" s="217"/>
      <c r="M781" s="218"/>
      <c r="N781" s="218"/>
      <c r="O781" s="218"/>
      <c r="P781" s="218"/>
      <c r="Q781" s="218"/>
      <c r="R781" s="218"/>
    </row>
    <row r="782" spans="9:18" ht="14.25" customHeight="1" x14ac:dyDescent="0.2">
      <c r="I782" s="217"/>
      <c r="M782" s="218"/>
      <c r="N782" s="218"/>
      <c r="O782" s="218"/>
      <c r="P782" s="218"/>
      <c r="Q782" s="218"/>
      <c r="R782" s="218"/>
    </row>
    <row r="783" spans="9:18" ht="14.25" customHeight="1" x14ac:dyDescent="0.2">
      <c r="I783" s="217"/>
      <c r="M783" s="218"/>
      <c r="N783" s="218"/>
      <c r="O783" s="218"/>
      <c r="P783" s="218"/>
      <c r="Q783" s="218"/>
      <c r="R783" s="218"/>
    </row>
    <row r="784" spans="9:18" ht="14.25" customHeight="1" x14ac:dyDescent="0.2">
      <c r="I784" s="217"/>
      <c r="M784" s="218"/>
      <c r="N784" s="218"/>
      <c r="O784" s="218"/>
      <c r="P784" s="218"/>
      <c r="Q784" s="218"/>
      <c r="R784" s="218"/>
    </row>
    <row r="785" spans="9:18" ht="14.25" customHeight="1" x14ac:dyDescent="0.2">
      <c r="I785" s="217"/>
      <c r="M785" s="218"/>
      <c r="N785" s="218"/>
      <c r="O785" s="218"/>
      <c r="P785" s="218"/>
      <c r="Q785" s="218"/>
      <c r="R785" s="218"/>
    </row>
    <row r="786" spans="9:18" ht="14.25" customHeight="1" x14ac:dyDescent="0.2">
      <c r="I786" s="217"/>
      <c r="M786" s="218"/>
      <c r="N786" s="218"/>
      <c r="O786" s="218"/>
      <c r="P786" s="218"/>
      <c r="Q786" s="218"/>
      <c r="R786" s="218"/>
    </row>
    <row r="787" spans="9:18" ht="14.25" customHeight="1" x14ac:dyDescent="0.2">
      <c r="I787" s="217"/>
      <c r="M787" s="218"/>
      <c r="N787" s="218"/>
      <c r="O787" s="218"/>
      <c r="P787" s="218"/>
      <c r="Q787" s="218"/>
      <c r="R787" s="218"/>
    </row>
    <row r="788" spans="9:18" ht="14.25" customHeight="1" x14ac:dyDescent="0.2">
      <c r="I788" s="217"/>
      <c r="M788" s="218"/>
      <c r="N788" s="218"/>
      <c r="O788" s="218"/>
      <c r="P788" s="218"/>
      <c r="Q788" s="218"/>
      <c r="R788" s="218"/>
    </row>
    <row r="789" spans="9:18" ht="14.25" customHeight="1" x14ac:dyDescent="0.2">
      <c r="I789" s="217"/>
      <c r="M789" s="218"/>
      <c r="N789" s="218"/>
      <c r="O789" s="218"/>
      <c r="P789" s="218"/>
      <c r="Q789" s="218"/>
      <c r="R789" s="218"/>
    </row>
    <row r="790" spans="9:18" ht="14.25" customHeight="1" x14ac:dyDescent="0.2">
      <c r="I790" s="217"/>
      <c r="M790" s="218"/>
      <c r="N790" s="218"/>
      <c r="O790" s="218"/>
      <c r="P790" s="218"/>
      <c r="Q790" s="218"/>
      <c r="R790" s="218"/>
    </row>
    <row r="791" spans="9:18" ht="14.25" customHeight="1" x14ac:dyDescent="0.2">
      <c r="I791" s="217"/>
      <c r="M791" s="218"/>
      <c r="N791" s="218"/>
      <c r="O791" s="218"/>
      <c r="P791" s="218"/>
      <c r="Q791" s="218"/>
      <c r="R791" s="218"/>
    </row>
    <row r="792" spans="9:18" ht="14.25" customHeight="1" x14ac:dyDescent="0.2">
      <c r="I792" s="217"/>
      <c r="M792" s="218"/>
      <c r="N792" s="218"/>
      <c r="O792" s="218"/>
      <c r="P792" s="218"/>
      <c r="Q792" s="218"/>
      <c r="R792" s="218"/>
    </row>
    <row r="793" spans="9:18" ht="14.25" customHeight="1" x14ac:dyDescent="0.2">
      <c r="I793" s="217"/>
      <c r="M793" s="218"/>
      <c r="N793" s="218"/>
      <c r="O793" s="218"/>
      <c r="P793" s="218"/>
      <c r="Q793" s="218"/>
      <c r="R793" s="218"/>
    </row>
    <row r="794" spans="9:18" ht="14.25" customHeight="1" x14ac:dyDescent="0.2">
      <c r="I794" s="217"/>
      <c r="M794" s="218"/>
      <c r="N794" s="218"/>
      <c r="O794" s="218"/>
      <c r="P794" s="218"/>
      <c r="Q794" s="218"/>
      <c r="R794" s="218"/>
    </row>
    <row r="795" spans="9:18" ht="14.25" customHeight="1" x14ac:dyDescent="0.2">
      <c r="I795" s="217"/>
      <c r="M795" s="218"/>
      <c r="N795" s="218"/>
      <c r="O795" s="218"/>
      <c r="P795" s="218"/>
      <c r="Q795" s="218"/>
      <c r="R795" s="218"/>
    </row>
    <row r="796" spans="9:18" ht="14.25" customHeight="1" x14ac:dyDescent="0.2">
      <c r="I796" s="217"/>
      <c r="M796" s="218"/>
      <c r="N796" s="218"/>
      <c r="O796" s="218"/>
      <c r="P796" s="218"/>
      <c r="Q796" s="218"/>
      <c r="R796" s="218"/>
    </row>
    <row r="797" spans="9:18" ht="14.25" customHeight="1" x14ac:dyDescent="0.2">
      <c r="I797" s="217"/>
      <c r="M797" s="218"/>
      <c r="N797" s="218"/>
      <c r="O797" s="218"/>
      <c r="P797" s="218"/>
      <c r="Q797" s="218"/>
      <c r="R797" s="218"/>
    </row>
    <row r="798" spans="9:18" ht="14.25" customHeight="1" x14ac:dyDescent="0.2">
      <c r="I798" s="217"/>
      <c r="M798" s="218"/>
      <c r="N798" s="218"/>
      <c r="O798" s="218"/>
      <c r="P798" s="218"/>
      <c r="Q798" s="218"/>
      <c r="R798" s="218"/>
    </row>
    <row r="799" spans="9:18" ht="14.25" customHeight="1" x14ac:dyDescent="0.2">
      <c r="I799" s="217"/>
      <c r="M799" s="218"/>
      <c r="N799" s="218"/>
      <c r="O799" s="218"/>
      <c r="P799" s="218"/>
      <c r="Q799" s="218"/>
      <c r="R799" s="218"/>
    </row>
    <row r="800" spans="9:18" ht="14.25" customHeight="1" x14ac:dyDescent="0.2">
      <c r="I800" s="217"/>
      <c r="M800" s="218"/>
      <c r="N800" s="218"/>
      <c r="O800" s="218"/>
      <c r="P800" s="218"/>
      <c r="Q800" s="218"/>
      <c r="R800" s="218"/>
    </row>
    <row r="801" spans="9:18" ht="14.25" customHeight="1" x14ac:dyDescent="0.2">
      <c r="I801" s="217"/>
      <c r="M801" s="218"/>
      <c r="N801" s="218"/>
      <c r="O801" s="218"/>
      <c r="P801" s="218"/>
      <c r="Q801" s="218"/>
      <c r="R801" s="218"/>
    </row>
    <row r="802" spans="9:18" ht="14.25" customHeight="1" x14ac:dyDescent="0.2">
      <c r="I802" s="217"/>
      <c r="M802" s="218"/>
      <c r="N802" s="218"/>
      <c r="O802" s="218"/>
      <c r="P802" s="218"/>
      <c r="Q802" s="218"/>
      <c r="R802" s="218"/>
    </row>
    <row r="803" spans="9:18" ht="14.25" customHeight="1" x14ac:dyDescent="0.2">
      <c r="I803" s="217"/>
      <c r="M803" s="218"/>
      <c r="N803" s="218"/>
      <c r="O803" s="218"/>
      <c r="P803" s="218"/>
      <c r="Q803" s="218"/>
      <c r="R803" s="218"/>
    </row>
    <row r="804" spans="9:18" ht="14.25" customHeight="1" x14ac:dyDescent="0.2">
      <c r="I804" s="217"/>
      <c r="M804" s="218"/>
      <c r="N804" s="218"/>
      <c r="O804" s="218"/>
      <c r="P804" s="218"/>
      <c r="Q804" s="218"/>
      <c r="R804" s="218"/>
    </row>
    <row r="805" spans="9:18" ht="14.25" customHeight="1" x14ac:dyDescent="0.2">
      <c r="I805" s="217"/>
      <c r="M805" s="218"/>
      <c r="N805" s="218"/>
      <c r="O805" s="218"/>
      <c r="P805" s="218"/>
      <c r="Q805" s="218"/>
      <c r="R805" s="218"/>
    </row>
    <row r="806" spans="9:18" ht="14.25" customHeight="1" x14ac:dyDescent="0.2">
      <c r="I806" s="217"/>
      <c r="M806" s="218"/>
      <c r="N806" s="218"/>
      <c r="O806" s="218"/>
      <c r="P806" s="218"/>
      <c r="Q806" s="218"/>
      <c r="R806" s="218"/>
    </row>
    <row r="807" spans="9:18" ht="14.25" customHeight="1" x14ac:dyDescent="0.2">
      <c r="I807" s="217"/>
      <c r="M807" s="218"/>
      <c r="N807" s="218"/>
      <c r="O807" s="218"/>
      <c r="P807" s="218"/>
      <c r="Q807" s="218"/>
      <c r="R807" s="218"/>
    </row>
    <row r="808" spans="9:18" ht="14.25" customHeight="1" x14ac:dyDescent="0.2">
      <c r="I808" s="217"/>
      <c r="M808" s="218"/>
      <c r="N808" s="218"/>
      <c r="O808" s="218"/>
      <c r="P808" s="218"/>
      <c r="Q808" s="218"/>
      <c r="R808" s="218"/>
    </row>
    <row r="809" spans="9:18" ht="14.25" customHeight="1" x14ac:dyDescent="0.2">
      <c r="I809" s="217"/>
      <c r="M809" s="218"/>
      <c r="N809" s="218"/>
      <c r="O809" s="218"/>
      <c r="P809" s="218"/>
      <c r="Q809" s="218"/>
      <c r="R809" s="218"/>
    </row>
    <row r="810" spans="9:18" ht="14.25" customHeight="1" x14ac:dyDescent="0.2">
      <c r="I810" s="217"/>
      <c r="M810" s="218"/>
      <c r="N810" s="218"/>
      <c r="O810" s="218"/>
      <c r="P810" s="218"/>
      <c r="Q810" s="218"/>
      <c r="R810" s="218"/>
    </row>
    <row r="811" spans="9:18" ht="14.25" customHeight="1" x14ac:dyDescent="0.2">
      <c r="I811" s="217"/>
      <c r="M811" s="218"/>
      <c r="N811" s="218"/>
      <c r="O811" s="218"/>
      <c r="P811" s="218"/>
      <c r="Q811" s="218"/>
      <c r="R811" s="218"/>
    </row>
    <row r="812" spans="9:18" ht="14.25" customHeight="1" x14ac:dyDescent="0.2">
      <c r="I812" s="217"/>
      <c r="M812" s="218"/>
      <c r="N812" s="218"/>
      <c r="O812" s="218"/>
      <c r="P812" s="218"/>
      <c r="Q812" s="218"/>
      <c r="R812" s="218"/>
    </row>
    <row r="813" spans="9:18" ht="14.25" customHeight="1" x14ac:dyDescent="0.2">
      <c r="I813" s="217"/>
      <c r="M813" s="218"/>
      <c r="N813" s="218"/>
      <c r="O813" s="218"/>
      <c r="P813" s="218"/>
      <c r="Q813" s="218"/>
      <c r="R813" s="218"/>
    </row>
    <row r="814" spans="9:18" ht="14.25" customHeight="1" x14ac:dyDescent="0.2">
      <c r="I814" s="217"/>
      <c r="M814" s="218"/>
      <c r="N814" s="218"/>
      <c r="O814" s="218"/>
      <c r="P814" s="218"/>
      <c r="Q814" s="218"/>
      <c r="R814" s="218"/>
    </row>
    <row r="815" spans="9:18" ht="14.25" customHeight="1" x14ac:dyDescent="0.2">
      <c r="I815" s="217"/>
      <c r="M815" s="218"/>
      <c r="N815" s="218"/>
      <c r="O815" s="218"/>
      <c r="P815" s="218"/>
      <c r="Q815" s="218"/>
      <c r="R815" s="218"/>
    </row>
    <row r="816" spans="9:18" ht="14.25" customHeight="1" x14ac:dyDescent="0.2">
      <c r="I816" s="217"/>
      <c r="M816" s="218"/>
      <c r="N816" s="218"/>
      <c r="O816" s="218"/>
      <c r="P816" s="218"/>
      <c r="Q816" s="218"/>
      <c r="R816" s="218"/>
    </row>
    <row r="817" spans="9:18" ht="14.25" customHeight="1" x14ac:dyDescent="0.2">
      <c r="I817" s="217"/>
      <c r="M817" s="218"/>
      <c r="N817" s="218"/>
      <c r="O817" s="218"/>
      <c r="P817" s="218"/>
      <c r="Q817" s="218"/>
      <c r="R817" s="218"/>
    </row>
    <row r="818" spans="9:18" ht="14.25" customHeight="1" x14ac:dyDescent="0.2">
      <c r="I818" s="217"/>
      <c r="M818" s="218"/>
      <c r="N818" s="218"/>
      <c r="O818" s="218"/>
      <c r="P818" s="218"/>
      <c r="Q818" s="218"/>
      <c r="R818" s="218"/>
    </row>
    <row r="819" spans="9:18" ht="14.25" customHeight="1" x14ac:dyDescent="0.2">
      <c r="I819" s="217"/>
      <c r="M819" s="218"/>
      <c r="N819" s="218"/>
      <c r="O819" s="218"/>
      <c r="P819" s="218"/>
      <c r="Q819" s="218"/>
      <c r="R819" s="218"/>
    </row>
    <row r="820" spans="9:18" ht="14.25" customHeight="1" x14ac:dyDescent="0.2">
      <c r="I820" s="217"/>
      <c r="M820" s="218"/>
      <c r="N820" s="218"/>
      <c r="O820" s="218"/>
      <c r="P820" s="218"/>
      <c r="Q820" s="218"/>
      <c r="R820" s="218"/>
    </row>
    <row r="821" spans="9:18" ht="14.25" customHeight="1" x14ac:dyDescent="0.2">
      <c r="I821" s="217"/>
      <c r="M821" s="218"/>
      <c r="N821" s="218"/>
      <c r="O821" s="218"/>
      <c r="P821" s="218"/>
      <c r="Q821" s="218"/>
      <c r="R821" s="218"/>
    </row>
    <row r="822" spans="9:18" ht="14.25" customHeight="1" x14ac:dyDescent="0.2">
      <c r="I822" s="217"/>
      <c r="M822" s="218"/>
      <c r="N822" s="218"/>
      <c r="O822" s="218"/>
      <c r="P822" s="218"/>
      <c r="Q822" s="218"/>
      <c r="R822" s="218"/>
    </row>
    <row r="823" spans="9:18" ht="14.25" customHeight="1" x14ac:dyDescent="0.2">
      <c r="I823" s="217"/>
      <c r="M823" s="218"/>
      <c r="N823" s="218"/>
      <c r="O823" s="218"/>
      <c r="P823" s="218"/>
      <c r="Q823" s="218"/>
      <c r="R823" s="218"/>
    </row>
    <row r="824" spans="9:18" ht="14.25" customHeight="1" x14ac:dyDescent="0.2">
      <c r="I824" s="217"/>
      <c r="M824" s="218"/>
      <c r="N824" s="218"/>
      <c r="O824" s="218"/>
      <c r="P824" s="218"/>
      <c r="Q824" s="218"/>
      <c r="R824" s="218"/>
    </row>
    <row r="825" spans="9:18" ht="14.25" customHeight="1" x14ac:dyDescent="0.2">
      <c r="I825" s="217"/>
      <c r="M825" s="218"/>
      <c r="N825" s="218"/>
      <c r="O825" s="218"/>
      <c r="P825" s="218"/>
      <c r="Q825" s="218"/>
      <c r="R825" s="218"/>
    </row>
    <row r="826" spans="9:18" ht="14.25" customHeight="1" x14ac:dyDescent="0.2">
      <c r="I826" s="217"/>
      <c r="M826" s="218"/>
      <c r="N826" s="218"/>
      <c r="O826" s="218"/>
      <c r="P826" s="218"/>
      <c r="Q826" s="218"/>
      <c r="R826" s="218"/>
    </row>
    <row r="827" spans="9:18" ht="14.25" customHeight="1" x14ac:dyDescent="0.2">
      <c r="I827" s="217"/>
      <c r="M827" s="218"/>
      <c r="N827" s="218"/>
      <c r="O827" s="218"/>
      <c r="P827" s="218"/>
      <c r="Q827" s="218"/>
      <c r="R827" s="218"/>
    </row>
    <row r="828" spans="9:18" ht="14.25" customHeight="1" x14ac:dyDescent="0.2">
      <c r="I828" s="217"/>
      <c r="M828" s="218"/>
      <c r="N828" s="218"/>
      <c r="O828" s="218"/>
      <c r="P828" s="218"/>
      <c r="Q828" s="218"/>
      <c r="R828" s="218"/>
    </row>
    <row r="829" spans="9:18" ht="14.25" customHeight="1" x14ac:dyDescent="0.2">
      <c r="I829" s="217"/>
      <c r="M829" s="218"/>
      <c r="N829" s="218"/>
      <c r="O829" s="218"/>
      <c r="P829" s="218"/>
      <c r="Q829" s="218"/>
      <c r="R829" s="218"/>
    </row>
    <row r="830" spans="9:18" ht="14.25" customHeight="1" x14ac:dyDescent="0.2">
      <c r="I830" s="217"/>
      <c r="M830" s="218"/>
      <c r="N830" s="218"/>
      <c r="O830" s="218"/>
      <c r="P830" s="218"/>
      <c r="Q830" s="218"/>
      <c r="R830" s="218"/>
    </row>
    <row r="831" spans="9:18" ht="14.25" customHeight="1" x14ac:dyDescent="0.2">
      <c r="I831" s="217"/>
      <c r="M831" s="218"/>
      <c r="N831" s="218"/>
      <c r="O831" s="218"/>
      <c r="P831" s="218"/>
      <c r="Q831" s="218"/>
      <c r="R831" s="218"/>
    </row>
    <row r="832" spans="9:18" ht="14.25" customHeight="1" x14ac:dyDescent="0.2">
      <c r="I832" s="217"/>
      <c r="M832" s="218"/>
      <c r="N832" s="218"/>
      <c r="O832" s="218"/>
      <c r="P832" s="218"/>
      <c r="Q832" s="218"/>
      <c r="R832" s="218"/>
    </row>
    <row r="833" spans="9:18" ht="14.25" customHeight="1" x14ac:dyDescent="0.2">
      <c r="I833" s="217"/>
      <c r="M833" s="218"/>
      <c r="N833" s="218"/>
      <c r="O833" s="218"/>
      <c r="P833" s="218"/>
      <c r="Q833" s="218"/>
      <c r="R833" s="218"/>
    </row>
    <row r="834" spans="9:18" ht="14.25" customHeight="1" x14ac:dyDescent="0.2">
      <c r="I834" s="217"/>
      <c r="M834" s="218"/>
      <c r="N834" s="218"/>
      <c r="O834" s="218"/>
      <c r="P834" s="218"/>
      <c r="Q834" s="218"/>
      <c r="R834" s="218"/>
    </row>
    <row r="835" spans="9:18" ht="14.25" customHeight="1" x14ac:dyDescent="0.2">
      <c r="I835" s="217"/>
      <c r="M835" s="218"/>
      <c r="N835" s="218"/>
      <c r="O835" s="218"/>
      <c r="P835" s="218"/>
      <c r="Q835" s="218"/>
      <c r="R835" s="218"/>
    </row>
    <row r="836" spans="9:18" ht="14.25" customHeight="1" x14ac:dyDescent="0.2">
      <c r="I836" s="217"/>
      <c r="M836" s="218"/>
      <c r="N836" s="218"/>
      <c r="O836" s="218"/>
      <c r="P836" s="218"/>
      <c r="Q836" s="218"/>
      <c r="R836" s="218"/>
    </row>
    <row r="837" spans="9:18" ht="14.25" customHeight="1" x14ac:dyDescent="0.2">
      <c r="I837" s="217"/>
      <c r="M837" s="218"/>
      <c r="N837" s="218"/>
      <c r="O837" s="218"/>
      <c r="P837" s="218"/>
      <c r="Q837" s="218"/>
      <c r="R837" s="218"/>
    </row>
    <row r="838" spans="9:18" ht="14.25" customHeight="1" x14ac:dyDescent="0.2">
      <c r="I838" s="217"/>
      <c r="M838" s="218"/>
      <c r="N838" s="218"/>
      <c r="O838" s="218"/>
      <c r="P838" s="218"/>
      <c r="Q838" s="218"/>
      <c r="R838" s="218"/>
    </row>
    <row r="839" spans="9:18" ht="14.25" customHeight="1" x14ac:dyDescent="0.2">
      <c r="I839" s="217"/>
      <c r="M839" s="218"/>
      <c r="N839" s="218"/>
      <c r="O839" s="218"/>
      <c r="P839" s="218"/>
      <c r="Q839" s="218"/>
      <c r="R839" s="218"/>
    </row>
    <row r="840" spans="9:18" ht="14.25" customHeight="1" x14ac:dyDescent="0.2">
      <c r="I840" s="217"/>
      <c r="M840" s="218"/>
      <c r="N840" s="218"/>
      <c r="O840" s="218"/>
      <c r="P840" s="218"/>
      <c r="Q840" s="218"/>
      <c r="R840" s="218"/>
    </row>
    <row r="841" spans="9:18" ht="14.25" customHeight="1" x14ac:dyDescent="0.2">
      <c r="I841" s="217"/>
      <c r="M841" s="218"/>
      <c r="N841" s="218"/>
      <c r="O841" s="218"/>
      <c r="P841" s="218"/>
      <c r="Q841" s="218"/>
      <c r="R841" s="218"/>
    </row>
    <row r="842" spans="9:18" ht="14.25" customHeight="1" x14ac:dyDescent="0.2">
      <c r="I842" s="217"/>
      <c r="M842" s="218"/>
      <c r="N842" s="218"/>
      <c r="O842" s="218"/>
      <c r="P842" s="218"/>
      <c r="Q842" s="218"/>
      <c r="R842" s="218"/>
    </row>
    <row r="843" spans="9:18" ht="14.25" customHeight="1" x14ac:dyDescent="0.2">
      <c r="I843" s="217"/>
      <c r="M843" s="218"/>
      <c r="N843" s="218"/>
      <c r="O843" s="218"/>
      <c r="P843" s="218"/>
      <c r="Q843" s="218"/>
      <c r="R843" s="218"/>
    </row>
    <row r="844" spans="9:18" ht="14.25" customHeight="1" x14ac:dyDescent="0.2">
      <c r="I844" s="217"/>
      <c r="M844" s="218"/>
      <c r="N844" s="218"/>
      <c r="O844" s="218"/>
      <c r="P844" s="218"/>
      <c r="Q844" s="218"/>
      <c r="R844" s="218"/>
    </row>
    <row r="845" spans="9:18" ht="14.25" customHeight="1" x14ac:dyDescent="0.2">
      <c r="I845" s="217"/>
      <c r="M845" s="218"/>
      <c r="N845" s="218"/>
      <c r="O845" s="218"/>
      <c r="P845" s="218"/>
      <c r="Q845" s="218"/>
      <c r="R845" s="218"/>
    </row>
    <row r="846" spans="9:18" ht="14.25" customHeight="1" x14ac:dyDescent="0.2">
      <c r="I846" s="217"/>
      <c r="M846" s="218"/>
      <c r="N846" s="218"/>
      <c r="O846" s="218"/>
      <c r="P846" s="218"/>
      <c r="Q846" s="218"/>
      <c r="R846" s="218"/>
    </row>
    <row r="847" spans="9:18" ht="14.25" customHeight="1" x14ac:dyDescent="0.2">
      <c r="I847" s="217"/>
      <c r="M847" s="218"/>
      <c r="N847" s="218"/>
      <c r="O847" s="218"/>
      <c r="P847" s="218"/>
      <c r="Q847" s="218"/>
      <c r="R847" s="218"/>
    </row>
    <row r="848" spans="9:18" ht="14.25" customHeight="1" x14ac:dyDescent="0.2">
      <c r="I848" s="217"/>
      <c r="M848" s="218"/>
      <c r="N848" s="218"/>
      <c r="O848" s="218"/>
      <c r="P848" s="218"/>
      <c r="Q848" s="218"/>
      <c r="R848" s="218"/>
    </row>
    <row r="849" spans="9:18" ht="14.25" customHeight="1" x14ac:dyDescent="0.2">
      <c r="I849" s="217"/>
      <c r="M849" s="218"/>
      <c r="N849" s="218"/>
      <c r="O849" s="218"/>
      <c r="P849" s="218"/>
      <c r="Q849" s="218"/>
      <c r="R849" s="218"/>
    </row>
    <row r="850" spans="9:18" ht="14.25" customHeight="1" x14ac:dyDescent="0.2">
      <c r="I850" s="217"/>
      <c r="M850" s="218"/>
      <c r="N850" s="218"/>
      <c r="O850" s="218"/>
      <c r="P850" s="218"/>
      <c r="Q850" s="218"/>
      <c r="R850" s="218"/>
    </row>
    <row r="851" spans="9:18" ht="14.25" customHeight="1" x14ac:dyDescent="0.2">
      <c r="I851" s="217"/>
      <c r="M851" s="218"/>
      <c r="N851" s="218"/>
      <c r="O851" s="218"/>
      <c r="P851" s="218"/>
      <c r="Q851" s="218"/>
      <c r="R851" s="218"/>
    </row>
    <row r="852" spans="9:18" ht="14.25" customHeight="1" x14ac:dyDescent="0.2">
      <c r="I852" s="217"/>
      <c r="M852" s="218"/>
      <c r="N852" s="218"/>
      <c r="O852" s="218"/>
      <c r="P852" s="218"/>
      <c r="Q852" s="218"/>
      <c r="R852" s="218"/>
    </row>
    <row r="853" spans="9:18" ht="14.25" customHeight="1" x14ac:dyDescent="0.2">
      <c r="I853" s="217"/>
      <c r="M853" s="218"/>
      <c r="N853" s="218"/>
      <c r="O853" s="218"/>
      <c r="P853" s="218"/>
      <c r="Q853" s="218"/>
      <c r="R853" s="218"/>
    </row>
    <row r="854" spans="9:18" ht="14.25" customHeight="1" x14ac:dyDescent="0.2">
      <c r="I854" s="217"/>
      <c r="M854" s="218"/>
      <c r="N854" s="218"/>
      <c r="O854" s="218"/>
      <c r="P854" s="218"/>
      <c r="Q854" s="218"/>
      <c r="R854" s="218"/>
    </row>
    <row r="855" spans="9:18" ht="14.25" customHeight="1" x14ac:dyDescent="0.2">
      <c r="I855" s="217"/>
      <c r="M855" s="218"/>
      <c r="N855" s="218"/>
      <c r="O855" s="218"/>
      <c r="P855" s="218"/>
      <c r="Q855" s="218"/>
      <c r="R855" s="218"/>
    </row>
    <row r="856" spans="9:18" ht="14.25" customHeight="1" x14ac:dyDescent="0.2">
      <c r="I856" s="217"/>
      <c r="M856" s="218"/>
      <c r="N856" s="218"/>
      <c r="O856" s="218"/>
      <c r="P856" s="218"/>
      <c r="Q856" s="218"/>
      <c r="R856" s="218"/>
    </row>
    <row r="857" spans="9:18" ht="14.25" customHeight="1" x14ac:dyDescent="0.2">
      <c r="I857" s="217"/>
      <c r="M857" s="218"/>
      <c r="N857" s="218"/>
      <c r="O857" s="218"/>
      <c r="P857" s="218"/>
      <c r="Q857" s="218"/>
      <c r="R857" s="218"/>
    </row>
    <row r="858" spans="9:18" ht="14.25" customHeight="1" x14ac:dyDescent="0.2">
      <c r="I858" s="217"/>
      <c r="M858" s="218"/>
      <c r="N858" s="218"/>
      <c r="O858" s="218"/>
      <c r="P858" s="218"/>
      <c r="Q858" s="218"/>
      <c r="R858" s="218"/>
    </row>
    <row r="859" spans="9:18" ht="14.25" customHeight="1" x14ac:dyDescent="0.2">
      <c r="I859" s="217"/>
      <c r="M859" s="218"/>
      <c r="N859" s="218"/>
      <c r="O859" s="218"/>
      <c r="P859" s="218"/>
      <c r="Q859" s="218"/>
      <c r="R859" s="218"/>
    </row>
    <row r="860" spans="9:18" ht="14.25" customHeight="1" x14ac:dyDescent="0.2">
      <c r="I860" s="217"/>
      <c r="M860" s="218"/>
      <c r="N860" s="218"/>
      <c r="O860" s="218"/>
      <c r="P860" s="218"/>
      <c r="Q860" s="218"/>
      <c r="R860" s="218"/>
    </row>
    <row r="861" spans="9:18" ht="14.25" customHeight="1" x14ac:dyDescent="0.2">
      <c r="I861" s="217"/>
      <c r="M861" s="218"/>
      <c r="N861" s="218"/>
      <c r="O861" s="218"/>
      <c r="P861" s="218"/>
      <c r="Q861" s="218"/>
      <c r="R861" s="218"/>
    </row>
    <row r="862" spans="9:18" ht="14.25" customHeight="1" x14ac:dyDescent="0.2">
      <c r="I862" s="217"/>
      <c r="M862" s="218"/>
      <c r="N862" s="218"/>
      <c r="O862" s="218"/>
      <c r="P862" s="218"/>
      <c r="Q862" s="218"/>
      <c r="R862" s="218"/>
    </row>
    <row r="863" spans="9:18" ht="14.25" customHeight="1" x14ac:dyDescent="0.2">
      <c r="I863" s="217"/>
      <c r="M863" s="218"/>
      <c r="N863" s="218"/>
      <c r="O863" s="218"/>
      <c r="P863" s="218"/>
      <c r="Q863" s="218"/>
      <c r="R863" s="218"/>
    </row>
    <row r="864" spans="9:18" ht="14.25" customHeight="1" x14ac:dyDescent="0.2">
      <c r="I864" s="217"/>
      <c r="M864" s="218"/>
      <c r="N864" s="218"/>
      <c r="O864" s="218"/>
      <c r="P864" s="218"/>
      <c r="Q864" s="218"/>
      <c r="R864" s="218"/>
    </row>
    <row r="865" spans="9:18" ht="14.25" customHeight="1" x14ac:dyDescent="0.2">
      <c r="I865" s="217"/>
      <c r="M865" s="218"/>
      <c r="N865" s="218"/>
      <c r="O865" s="218"/>
      <c r="P865" s="218"/>
      <c r="Q865" s="218"/>
      <c r="R865" s="218"/>
    </row>
    <row r="866" spans="9:18" ht="14.25" customHeight="1" x14ac:dyDescent="0.2">
      <c r="I866" s="217"/>
      <c r="M866" s="218"/>
      <c r="N866" s="218"/>
      <c r="O866" s="218"/>
      <c r="P866" s="218"/>
      <c r="Q866" s="218"/>
      <c r="R866" s="218"/>
    </row>
    <row r="867" spans="9:18" ht="14.25" customHeight="1" x14ac:dyDescent="0.2">
      <c r="I867" s="217"/>
      <c r="M867" s="218"/>
      <c r="N867" s="218"/>
      <c r="O867" s="218"/>
      <c r="P867" s="218"/>
      <c r="Q867" s="218"/>
      <c r="R867" s="218"/>
    </row>
    <row r="868" spans="9:18" ht="14.25" customHeight="1" x14ac:dyDescent="0.2">
      <c r="I868" s="217"/>
      <c r="M868" s="218"/>
      <c r="N868" s="218"/>
      <c r="O868" s="218"/>
      <c r="P868" s="218"/>
      <c r="Q868" s="218"/>
      <c r="R868" s="218"/>
    </row>
    <row r="869" spans="9:18" ht="14.25" customHeight="1" x14ac:dyDescent="0.2">
      <c r="I869" s="217"/>
      <c r="M869" s="218"/>
      <c r="N869" s="218"/>
      <c r="O869" s="218"/>
      <c r="P869" s="218"/>
      <c r="Q869" s="218"/>
      <c r="R869" s="218"/>
    </row>
    <row r="870" spans="9:18" ht="14.25" customHeight="1" x14ac:dyDescent="0.2">
      <c r="I870" s="217"/>
      <c r="M870" s="218"/>
      <c r="N870" s="218"/>
      <c r="O870" s="218"/>
      <c r="P870" s="218"/>
      <c r="Q870" s="218"/>
      <c r="R870" s="218"/>
    </row>
    <row r="871" spans="9:18" ht="14.25" customHeight="1" x14ac:dyDescent="0.2">
      <c r="I871" s="217"/>
      <c r="M871" s="218"/>
      <c r="N871" s="218"/>
      <c r="O871" s="218"/>
      <c r="P871" s="218"/>
      <c r="Q871" s="218"/>
      <c r="R871" s="218"/>
    </row>
    <row r="872" spans="9:18" ht="14.25" customHeight="1" x14ac:dyDescent="0.2">
      <c r="I872" s="217"/>
      <c r="M872" s="218"/>
      <c r="N872" s="218"/>
      <c r="O872" s="218"/>
      <c r="P872" s="218"/>
      <c r="Q872" s="218"/>
      <c r="R872" s="218"/>
    </row>
    <row r="873" spans="9:18" ht="14.25" customHeight="1" x14ac:dyDescent="0.2">
      <c r="I873" s="217"/>
      <c r="M873" s="218"/>
      <c r="N873" s="218"/>
      <c r="O873" s="218"/>
      <c r="P873" s="218"/>
      <c r="Q873" s="218"/>
      <c r="R873" s="218"/>
    </row>
    <row r="874" spans="9:18" ht="14.25" customHeight="1" x14ac:dyDescent="0.2">
      <c r="I874" s="217"/>
      <c r="M874" s="218"/>
      <c r="N874" s="218"/>
      <c r="O874" s="218"/>
      <c r="P874" s="218"/>
      <c r="Q874" s="218"/>
      <c r="R874" s="218"/>
    </row>
    <row r="875" spans="9:18" ht="14.25" customHeight="1" x14ac:dyDescent="0.2">
      <c r="I875" s="217"/>
      <c r="M875" s="218"/>
      <c r="N875" s="218"/>
      <c r="O875" s="218"/>
      <c r="P875" s="218"/>
      <c r="Q875" s="218"/>
      <c r="R875" s="218"/>
    </row>
    <row r="876" spans="9:18" ht="14.25" customHeight="1" x14ac:dyDescent="0.2">
      <c r="I876" s="217"/>
      <c r="M876" s="218"/>
      <c r="N876" s="218"/>
      <c r="O876" s="218"/>
      <c r="P876" s="218"/>
      <c r="Q876" s="218"/>
      <c r="R876" s="218"/>
    </row>
    <row r="877" spans="9:18" ht="14.25" customHeight="1" x14ac:dyDescent="0.2">
      <c r="I877" s="217"/>
      <c r="M877" s="218"/>
      <c r="N877" s="218"/>
      <c r="O877" s="218"/>
      <c r="P877" s="218"/>
      <c r="Q877" s="218"/>
      <c r="R877" s="218"/>
    </row>
    <row r="878" spans="9:18" ht="14.25" customHeight="1" x14ac:dyDescent="0.2">
      <c r="I878" s="217"/>
      <c r="M878" s="218"/>
      <c r="N878" s="218"/>
      <c r="O878" s="218"/>
      <c r="P878" s="218"/>
      <c r="Q878" s="218"/>
      <c r="R878" s="218"/>
    </row>
    <row r="879" spans="9:18" ht="14.25" customHeight="1" x14ac:dyDescent="0.2">
      <c r="I879" s="217"/>
      <c r="M879" s="218"/>
      <c r="N879" s="218"/>
      <c r="O879" s="218"/>
      <c r="P879" s="218"/>
      <c r="Q879" s="218"/>
      <c r="R879" s="218"/>
    </row>
    <row r="880" spans="9:18" ht="14.25" customHeight="1" x14ac:dyDescent="0.2">
      <c r="I880" s="217"/>
      <c r="M880" s="218"/>
      <c r="N880" s="218"/>
      <c r="O880" s="218"/>
      <c r="P880" s="218"/>
      <c r="Q880" s="218"/>
      <c r="R880" s="218"/>
    </row>
    <row r="881" spans="9:18" ht="14.25" customHeight="1" x14ac:dyDescent="0.2">
      <c r="I881" s="217"/>
      <c r="M881" s="218"/>
      <c r="N881" s="218"/>
      <c r="O881" s="218"/>
      <c r="P881" s="218"/>
      <c r="Q881" s="218"/>
      <c r="R881" s="218"/>
    </row>
    <row r="882" spans="9:18" ht="14.25" customHeight="1" x14ac:dyDescent="0.2">
      <c r="I882" s="217"/>
      <c r="M882" s="218"/>
      <c r="N882" s="218"/>
      <c r="O882" s="218"/>
      <c r="P882" s="218"/>
      <c r="Q882" s="218"/>
      <c r="R882" s="218"/>
    </row>
    <row r="883" spans="9:18" ht="14.25" customHeight="1" x14ac:dyDescent="0.2">
      <c r="I883" s="217"/>
      <c r="M883" s="218"/>
      <c r="N883" s="218"/>
      <c r="O883" s="218"/>
      <c r="P883" s="218"/>
      <c r="Q883" s="218"/>
      <c r="R883" s="218"/>
    </row>
    <row r="884" spans="9:18" ht="14.25" customHeight="1" x14ac:dyDescent="0.2">
      <c r="I884" s="217"/>
      <c r="M884" s="218"/>
      <c r="N884" s="218"/>
      <c r="O884" s="218"/>
      <c r="P884" s="218"/>
      <c r="Q884" s="218"/>
      <c r="R884" s="218"/>
    </row>
    <row r="885" spans="9:18" ht="14.25" customHeight="1" x14ac:dyDescent="0.2">
      <c r="I885" s="217"/>
      <c r="M885" s="218"/>
      <c r="N885" s="218"/>
      <c r="O885" s="218"/>
      <c r="P885" s="218"/>
      <c r="Q885" s="218"/>
      <c r="R885" s="218"/>
    </row>
    <row r="886" spans="9:18" ht="14.25" customHeight="1" x14ac:dyDescent="0.2">
      <c r="I886" s="217"/>
      <c r="M886" s="218"/>
      <c r="N886" s="218"/>
      <c r="O886" s="218"/>
      <c r="P886" s="218"/>
      <c r="Q886" s="218"/>
      <c r="R886" s="218"/>
    </row>
    <row r="887" spans="9:18" ht="14.25" customHeight="1" x14ac:dyDescent="0.2">
      <c r="I887" s="217"/>
      <c r="M887" s="218"/>
      <c r="N887" s="218"/>
      <c r="O887" s="218"/>
      <c r="P887" s="218"/>
      <c r="Q887" s="218"/>
      <c r="R887" s="218"/>
    </row>
    <row r="888" spans="9:18" ht="14.25" customHeight="1" x14ac:dyDescent="0.2">
      <c r="I888" s="217"/>
      <c r="M888" s="218"/>
      <c r="N888" s="218"/>
      <c r="O888" s="218"/>
      <c r="P888" s="218"/>
      <c r="Q888" s="218"/>
      <c r="R888" s="218"/>
    </row>
    <row r="889" spans="9:18" ht="14.25" customHeight="1" x14ac:dyDescent="0.2">
      <c r="I889" s="217"/>
      <c r="M889" s="218"/>
      <c r="N889" s="218"/>
      <c r="O889" s="218"/>
      <c r="P889" s="218"/>
      <c r="Q889" s="218"/>
      <c r="R889" s="218"/>
    </row>
    <row r="890" spans="9:18" ht="14.25" customHeight="1" x14ac:dyDescent="0.2">
      <c r="I890" s="217"/>
      <c r="M890" s="218"/>
      <c r="N890" s="218"/>
      <c r="O890" s="218"/>
      <c r="P890" s="218"/>
      <c r="Q890" s="218"/>
      <c r="R890" s="218"/>
    </row>
    <row r="891" spans="9:18" ht="14.25" customHeight="1" x14ac:dyDescent="0.2">
      <c r="I891" s="217"/>
      <c r="M891" s="218"/>
      <c r="N891" s="218"/>
      <c r="O891" s="218"/>
      <c r="P891" s="218"/>
      <c r="Q891" s="218"/>
      <c r="R891" s="218"/>
    </row>
    <row r="892" spans="9:18" ht="14.25" customHeight="1" x14ac:dyDescent="0.2">
      <c r="I892" s="217"/>
      <c r="M892" s="218"/>
      <c r="N892" s="218"/>
      <c r="O892" s="218"/>
      <c r="P892" s="218"/>
      <c r="Q892" s="218"/>
      <c r="R892" s="218"/>
    </row>
    <row r="893" spans="9:18" ht="14.25" customHeight="1" x14ac:dyDescent="0.2">
      <c r="I893" s="217"/>
      <c r="M893" s="218"/>
      <c r="N893" s="218"/>
      <c r="O893" s="218"/>
      <c r="P893" s="218"/>
      <c r="Q893" s="218"/>
      <c r="R893" s="218"/>
    </row>
    <row r="894" spans="9:18" ht="14.25" customHeight="1" x14ac:dyDescent="0.2">
      <c r="I894" s="217"/>
      <c r="M894" s="218"/>
      <c r="N894" s="218"/>
      <c r="O894" s="218"/>
      <c r="P894" s="218"/>
      <c r="Q894" s="218"/>
      <c r="R894" s="218"/>
    </row>
    <row r="895" spans="9:18" ht="14.25" customHeight="1" x14ac:dyDescent="0.2">
      <c r="I895" s="217"/>
      <c r="M895" s="218"/>
      <c r="N895" s="218"/>
      <c r="O895" s="218"/>
      <c r="P895" s="218"/>
      <c r="Q895" s="218"/>
      <c r="R895" s="218"/>
    </row>
    <row r="896" spans="9:18" ht="14.25" customHeight="1" x14ac:dyDescent="0.2">
      <c r="I896" s="217"/>
      <c r="M896" s="218"/>
      <c r="N896" s="218"/>
      <c r="O896" s="218"/>
      <c r="P896" s="218"/>
      <c r="Q896" s="218"/>
      <c r="R896" s="218"/>
    </row>
    <row r="897" spans="9:18" ht="14.25" customHeight="1" x14ac:dyDescent="0.2">
      <c r="I897" s="217"/>
      <c r="M897" s="218"/>
      <c r="N897" s="218"/>
      <c r="O897" s="218"/>
      <c r="P897" s="218"/>
      <c r="Q897" s="218"/>
      <c r="R897" s="218"/>
    </row>
    <row r="898" spans="9:18" ht="14.25" customHeight="1" x14ac:dyDescent="0.2">
      <c r="I898" s="217"/>
      <c r="M898" s="218"/>
      <c r="N898" s="218"/>
      <c r="O898" s="218"/>
      <c r="P898" s="218"/>
      <c r="Q898" s="218"/>
      <c r="R898" s="218"/>
    </row>
    <row r="899" spans="9:18" ht="14.25" customHeight="1" x14ac:dyDescent="0.2">
      <c r="I899" s="217"/>
      <c r="M899" s="218"/>
      <c r="N899" s="218"/>
      <c r="O899" s="218"/>
      <c r="P899" s="218"/>
      <c r="Q899" s="218"/>
      <c r="R899" s="218"/>
    </row>
    <row r="900" spans="9:18" ht="14.25" customHeight="1" x14ac:dyDescent="0.2">
      <c r="I900" s="217"/>
      <c r="M900" s="218"/>
      <c r="N900" s="218"/>
      <c r="O900" s="218"/>
      <c r="P900" s="218"/>
      <c r="Q900" s="218"/>
      <c r="R900" s="218"/>
    </row>
    <row r="901" spans="9:18" ht="14.25" customHeight="1" x14ac:dyDescent="0.2">
      <c r="I901" s="217"/>
      <c r="M901" s="218"/>
      <c r="N901" s="218"/>
      <c r="O901" s="218"/>
      <c r="P901" s="218"/>
      <c r="Q901" s="218"/>
      <c r="R901" s="218"/>
    </row>
    <row r="902" spans="9:18" ht="14.25" customHeight="1" x14ac:dyDescent="0.2">
      <c r="I902" s="217"/>
      <c r="M902" s="218"/>
      <c r="N902" s="218"/>
      <c r="O902" s="218"/>
      <c r="P902" s="218"/>
      <c r="Q902" s="218"/>
      <c r="R902" s="218"/>
    </row>
    <row r="903" spans="9:18" ht="14.25" customHeight="1" x14ac:dyDescent="0.2">
      <c r="I903" s="217"/>
      <c r="M903" s="218"/>
      <c r="N903" s="218"/>
      <c r="O903" s="218"/>
      <c r="P903" s="218"/>
      <c r="Q903" s="218"/>
      <c r="R903" s="218"/>
    </row>
    <row r="904" spans="9:18" ht="14.25" customHeight="1" x14ac:dyDescent="0.2">
      <c r="I904" s="217"/>
      <c r="M904" s="218"/>
      <c r="N904" s="218"/>
      <c r="O904" s="218"/>
      <c r="P904" s="218"/>
      <c r="Q904" s="218"/>
      <c r="R904" s="218"/>
    </row>
    <row r="905" spans="9:18" ht="14.25" customHeight="1" x14ac:dyDescent="0.2">
      <c r="I905" s="217"/>
      <c r="M905" s="218"/>
      <c r="N905" s="218"/>
      <c r="O905" s="218"/>
      <c r="P905" s="218"/>
      <c r="Q905" s="218"/>
      <c r="R905" s="218"/>
    </row>
    <row r="906" spans="9:18" ht="14.25" customHeight="1" x14ac:dyDescent="0.2">
      <c r="I906" s="217"/>
      <c r="M906" s="218"/>
      <c r="N906" s="218"/>
      <c r="O906" s="218"/>
      <c r="P906" s="218"/>
      <c r="Q906" s="218"/>
      <c r="R906" s="218"/>
    </row>
    <row r="907" spans="9:18" ht="14.25" customHeight="1" x14ac:dyDescent="0.2">
      <c r="I907" s="217"/>
      <c r="M907" s="218"/>
      <c r="N907" s="218"/>
      <c r="O907" s="218"/>
      <c r="P907" s="218"/>
      <c r="Q907" s="218"/>
      <c r="R907" s="218"/>
    </row>
    <row r="908" spans="9:18" ht="14.25" customHeight="1" x14ac:dyDescent="0.2">
      <c r="I908" s="217"/>
      <c r="M908" s="218"/>
      <c r="N908" s="218"/>
      <c r="O908" s="218"/>
      <c r="P908" s="218"/>
      <c r="Q908" s="218"/>
      <c r="R908" s="218"/>
    </row>
    <row r="909" spans="9:18" ht="14.25" customHeight="1" x14ac:dyDescent="0.2">
      <c r="I909" s="217"/>
      <c r="M909" s="218"/>
      <c r="N909" s="218"/>
      <c r="O909" s="218"/>
      <c r="P909" s="218"/>
      <c r="Q909" s="218"/>
      <c r="R909" s="218"/>
    </row>
    <row r="910" spans="9:18" ht="14.25" customHeight="1" x14ac:dyDescent="0.2">
      <c r="I910" s="217"/>
      <c r="M910" s="218"/>
      <c r="N910" s="218"/>
      <c r="O910" s="218"/>
      <c r="P910" s="218"/>
      <c r="Q910" s="218"/>
      <c r="R910" s="218"/>
    </row>
    <row r="911" spans="9:18" ht="14.25" customHeight="1" x14ac:dyDescent="0.2">
      <c r="I911" s="217"/>
      <c r="M911" s="218"/>
      <c r="N911" s="218"/>
      <c r="O911" s="218"/>
      <c r="P911" s="218"/>
      <c r="Q911" s="218"/>
      <c r="R911" s="218"/>
    </row>
    <row r="912" spans="9:18" ht="14.25" customHeight="1" x14ac:dyDescent="0.2">
      <c r="I912" s="217"/>
      <c r="M912" s="218"/>
      <c r="N912" s="218"/>
      <c r="O912" s="218"/>
      <c r="P912" s="218"/>
      <c r="Q912" s="218"/>
      <c r="R912" s="218"/>
    </row>
    <row r="913" spans="9:18" ht="14.25" customHeight="1" x14ac:dyDescent="0.2">
      <c r="I913" s="217"/>
      <c r="M913" s="218"/>
      <c r="N913" s="218"/>
      <c r="O913" s="218"/>
      <c r="P913" s="218"/>
      <c r="Q913" s="218"/>
      <c r="R913" s="218"/>
    </row>
    <row r="914" spans="9:18" ht="14.25" customHeight="1" x14ac:dyDescent="0.2">
      <c r="I914" s="217"/>
      <c r="M914" s="218"/>
      <c r="N914" s="218"/>
      <c r="O914" s="218"/>
      <c r="P914" s="218"/>
      <c r="Q914" s="218"/>
      <c r="R914" s="218"/>
    </row>
    <row r="915" spans="9:18" ht="14.25" customHeight="1" x14ac:dyDescent="0.2">
      <c r="I915" s="217"/>
      <c r="M915" s="218"/>
      <c r="N915" s="218"/>
      <c r="O915" s="218"/>
      <c r="P915" s="218"/>
      <c r="Q915" s="218"/>
      <c r="R915" s="218"/>
    </row>
    <row r="916" spans="9:18" ht="14.25" customHeight="1" x14ac:dyDescent="0.2">
      <c r="I916" s="217"/>
      <c r="M916" s="218"/>
      <c r="N916" s="218"/>
      <c r="O916" s="218"/>
      <c r="P916" s="218"/>
      <c r="Q916" s="218"/>
      <c r="R916" s="218"/>
    </row>
    <row r="917" spans="9:18" ht="14.25" customHeight="1" x14ac:dyDescent="0.2">
      <c r="I917" s="217"/>
      <c r="M917" s="218"/>
      <c r="N917" s="218"/>
      <c r="O917" s="218"/>
      <c r="P917" s="218"/>
      <c r="Q917" s="218"/>
      <c r="R917" s="218"/>
    </row>
    <row r="918" spans="9:18" ht="14.25" customHeight="1" x14ac:dyDescent="0.2">
      <c r="I918" s="217"/>
      <c r="M918" s="218"/>
      <c r="N918" s="218"/>
      <c r="O918" s="218"/>
      <c r="P918" s="218"/>
      <c r="Q918" s="218"/>
      <c r="R918" s="218"/>
    </row>
    <row r="919" spans="9:18" ht="14.25" customHeight="1" x14ac:dyDescent="0.2">
      <c r="I919" s="217"/>
      <c r="M919" s="218"/>
      <c r="N919" s="218"/>
      <c r="O919" s="218"/>
      <c r="P919" s="218"/>
      <c r="Q919" s="218"/>
      <c r="R919" s="218"/>
    </row>
    <row r="920" spans="9:18" ht="14.25" customHeight="1" x14ac:dyDescent="0.2">
      <c r="I920" s="217"/>
      <c r="M920" s="218"/>
      <c r="N920" s="218"/>
      <c r="O920" s="218"/>
      <c r="P920" s="218"/>
      <c r="Q920" s="218"/>
      <c r="R920" s="218"/>
    </row>
    <row r="921" spans="9:18" ht="14.25" customHeight="1" x14ac:dyDescent="0.2">
      <c r="I921" s="217"/>
      <c r="M921" s="218"/>
      <c r="N921" s="218"/>
      <c r="O921" s="218"/>
      <c r="P921" s="218"/>
      <c r="Q921" s="218"/>
      <c r="R921" s="218"/>
    </row>
    <row r="922" spans="9:18" ht="14.25" customHeight="1" x14ac:dyDescent="0.2">
      <c r="I922" s="217"/>
      <c r="M922" s="218"/>
      <c r="N922" s="218"/>
      <c r="O922" s="218"/>
      <c r="P922" s="218"/>
      <c r="Q922" s="218"/>
      <c r="R922" s="218"/>
    </row>
    <row r="923" spans="9:18" ht="14.25" customHeight="1" x14ac:dyDescent="0.2">
      <c r="I923" s="217"/>
      <c r="M923" s="218"/>
      <c r="N923" s="218"/>
      <c r="O923" s="218"/>
      <c r="P923" s="218"/>
      <c r="Q923" s="218"/>
      <c r="R923" s="218"/>
    </row>
    <row r="924" spans="9:18" ht="14.25" customHeight="1" x14ac:dyDescent="0.2">
      <c r="I924" s="217"/>
      <c r="M924" s="218"/>
      <c r="N924" s="218"/>
      <c r="O924" s="218"/>
      <c r="P924" s="218"/>
      <c r="Q924" s="218"/>
      <c r="R924" s="218"/>
    </row>
    <row r="925" spans="9:18" ht="14.25" customHeight="1" x14ac:dyDescent="0.2">
      <c r="I925" s="217"/>
      <c r="M925" s="218"/>
      <c r="N925" s="218"/>
      <c r="O925" s="218"/>
      <c r="P925" s="218"/>
      <c r="Q925" s="218"/>
      <c r="R925" s="218"/>
    </row>
    <row r="926" spans="9:18" ht="14.25" customHeight="1" x14ac:dyDescent="0.2">
      <c r="I926" s="217"/>
      <c r="M926" s="218"/>
      <c r="N926" s="218"/>
      <c r="O926" s="218"/>
      <c r="P926" s="218"/>
      <c r="Q926" s="218"/>
      <c r="R926" s="218"/>
    </row>
    <row r="927" spans="9:18" ht="14.25" customHeight="1" x14ac:dyDescent="0.2">
      <c r="I927" s="217"/>
      <c r="M927" s="218"/>
      <c r="N927" s="218"/>
      <c r="O927" s="218"/>
      <c r="P927" s="218"/>
      <c r="Q927" s="218"/>
      <c r="R927" s="218"/>
    </row>
    <row r="928" spans="9:18" ht="14.25" customHeight="1" x14ac:dyDescent="0.2">
      <c r="I928" s="217"/>
      <c r="M928" s="218"/>
      <c r="N928" s="218"/>
      <c r="O928" s="218"/>
      <c r="P928" s="218"/>
      <c r="Q928" s="218"/>
      <c r="R928" s="218"/>
    </row>
    <row r="929" spans="9:18" ht="14.25" customHeight="1" x14ac:dyDescent="0.2">
      <c r="I929" s="217"/>
      <c r="M929" s="218"/>
      <c r="N929" s="218"/>
      <c r="O929" s="218"/>
      <c r="P929" s="218"/>
      <c r="Q929" s="218"/>
      <c r="R929" s="218"/>
    </row>
    <row r="930" spans="9:18" ht="14.25" customHeight="1" x14ac:dyDescent="0.2">
      <c r="I930" s="217"/>
      <c r="M930" s="218"/>
      <c r="N930" s="218"/>
      <c r="O930" s="218"/>
      <c r="P930" s="218"/>
      <c r="Q930" s="218"/>
      <c r="R930" s="218"/>
    </row>
    <row r="931" spans="9:18" ht="14.25" customHeight="1" x14ac:dyDescent="0.2">
      <c r="I931" s="217"/>
      <c r="M931" s="218"/>
      <c r="N931" s="218"/>
      <c r="O931" s="218"/>
      <c r="P931" s="218"/>
      <c r="Q931" s="218"/>
      <c r="R931" s="218"/>
    </row>
    <row r="932" spans="9:18" ht="14.25" customHeight="1" x14ac:dyDescent="0.2">
      <c r="I932" s="217"/>
      <c r="M932" s="218"/>
      <c r="N932" s="218"/>
      <c r="O932" s="218"/>
      <c r="P932" s="218"/>
      <c r="Q932" s="218"/>
      <c r="R932" s="218"/>
    </row>
    <row r="933" spans="9:18" ht="14.25" customHeight="1" x14ac:dyDescent="0.2">
      <c r="I933" s="217"/>
      <c r="M933" s="218"/>
      <c r="N933" s="218"/>
      <c r="O933" s="218"/>
      <c r="P933" s="218"/>
      <c r="Q933" s="218"/>
      <c r="R933" s="218"/>
    </row>
    <row r="934" spans="9:18" ht="14.25" customHeight="1" x14ac:dyDescent="0.2">
      <c r="I934" s="217"/>
      <c r="M934" s="218"/>
      <c r="N934" s="218"/>
      <c r="O934" s="218"/>
      <c r="P934" s="218"/>
      <c r="Q934" s="218"/>
      <c r="R934" s="218"/>
    </row>
    <row r="935" spans="9:18" ht="14.25" customHeight="1" x14ac:dyDescent="0.2">
      <c r="I935" s="217"/>
      <c r="M935" s="218"/>
      <c r="N935" s="218"/>
      <c r="O935" s="218"/>
      <c r="P935" s="218"/>
      <c r="Q935" s="218"/>
      <c r="R935" s="218"/>
    </row>
    <row r="936" spans="9:18" ht="14.25" customHeight="1" x14ac:dyDescent="0.2">
      <c r="I936" s="217"/>
      <c r="M936" s="218"/>
      <c r="N936" s="218"/>
      <c r="O936" s="218"/>
      <c r="P936" s="218"/>
      <c r="Q936" s="218"/>
      <c r="R936" s="218"/>
    </row>
    <row r="937" spans="9:18" ht="14.25" customHeight="1" x14ac:dyDescent="0.2">
      <c r="I937" s="217"/>
      <c r="M937" s="218"/>
      <c r="N937" s="218"/>
      <c r="O937" s="218"/>
      <c r="P937" s="218"/>
      <c r="Q937" s="218"/>
      <c r="R937" s="218"/>
    </row>
    <row r="938" spans="9:18" ht="14.25" customHeight="1" x14ac:dyDescent="0.2">
      <c r="I938" s="217"/>
      <c r="M938" s="218"/>
      <c r="N938" s="218"/>
      <c r="O938" s="218"/>
      <c r="P938" s="218"/>
      <c r="Q938" s="218"/>
      <c r="R938" s="218"/>
    </row>
    <row r="939" spans="9:18" ht="14.25" customHeight="1" x14ac:dyDescent="0.2">
      <c r="I939" s="217"/>
      <c r="M939" s="218"/>
      <c r="N939" s="218"/>
      <c r="O939" s="218"/>
      <c r="P939" s="218"/>
      <c r="Q939" s="218"/>
      <c r="R939" s="218"/>
    </row>
    <row r="940" spans="9:18" ht="14.25" customHeight="1" x14ac:dyDescent="0.2">
      <c r="I940" s="217"/>
      <c r="M940" s="218"/>
      <c r="N940" s="218"/>
      <c r="O940" s="218"/>
      <c r="P940" s="218"/>
      <c r="Q940" s="218"/>
      <c r="R940" s="218"/>
    </row>
    <row r="941" spans="9:18" ht="14.25" customHeight="1" x14ac:dyDescent="0.2">
      <c r="I941" s="217"/>
      <c r="M941" s="218"/>
      <c r="N941" s="218"/>
      <c r="O941" s="218"/>
      <c r="P941" s="218"/>
      <c r="Q941" s="218"/>
      <c r="R941" s="218"/>
    </row>
    <row r="942" spans="9:18" ht="14.25" customHeight="1" x14ac:dyDescent="0.2">
      <c r="I942" s="217"/>
      <c r="M942" s="218"/>
      <c r="N942" s="218"/>
      <c r="O942" s="218"/>
      <c r="P942" s="218"/>
      <c r="Q942" s="218"/>
      <c r="R942" s="218"/>
    </row>
    <row r="943" spans="9:18" ht="14.25" customHeight="1" x14ac:dyDescent="0.2">
      <c r="I943" s="217"/>
      <c r="M943" s="218"/>
      <c r="N943" s="218"/>
      <c r="O943" s="218"/>
      <c r="P943" s="218"/>
      <c r="Q943" s="218"/>
      <c r="R943" s="218"/>
    </row>
    <row r="944" spans="9:18" ht="14.25" customHeight="1" x14ac:dyDescent="0.2">
      <c r="I944" s="217"/>
      <c r="M944" s="218"/>
      <c r="N944" s="218"/>
      <c r="O944" s="218"/>
      <c r="P944" s="218"/>
      <c r="Q944" s="218"/>
      <c r="R944" s="218"/>
    </row>
    <row r="945" spans="9:18" ht="14.25" customHeight="1" x14ac:dyDescent="0.2">
      <c r="I945" s="217"/>
      <c r="M945" s="218"/>
      <c r="N945" s="218"/>
      <c r="O945" s="218"/>
      <c r="P945" s="218"/>
      <c r="Q945" s="218"/>
      <c r="R945" s="218"/>
    </row>
    <row r="946" spans="9:18" ht="14.25" customHeight="1" x14ac:dyDescent="0.2">
      <c r="I946" s="217"/>
      <c r="M946" s="218"/>
      <c r="N946" s="218"/>
      <c r="O946" s="218"/>
      <c r="P946" s="218"/>
      <c r="Q946" s="218"/>
      <c r="R946" s="218"/>
    </row>
    <row r="947" spans="9:18" ht="14.25" customHeight="1" x14ac:dyDescent="0.2">
      <c r="I947" s="217"/>
      <c r="M947" s="218"/>
      <c r="N947" s="218"/>
      <c r="O947" s="218"/>
      <c r="P947" s="218"/>
      <c r="Q947" s="218"/>
      <c r="R947" s="218"/>
    </row>
    <row r="948" spans="9:18" ht="14.25" customHeight="1" x14ac:dyDescent="0.2">
      <c r="I948" s="217"/>
      <c r="M948" s="218"/>
      <c r="N948" s="218"/>
      <c r="O948" s="218"/>
      <c r="P948" s="218"/>
      <c r="Q948" s="218"/>
      <c r="R948" s="218"/>
    </row>
    <row r="949" spans="9:18" ht="14.25" customHeight="1" x14ac:dyDescent="0.2">
      <c r="I949" s="217"/>
      <c r="M949" s="218"/>
      <c r="N949" s="218"/>
      <c r="O949" s="218"/>
      <c r="P949" s="218"/>
      <c r="Q949" s="218"/>
      <c r="R949" s="218"/>
    </row>
    <row r="950" spans="9:18" ht="14.25" customHeight="1" x14ac:dyDescent="0.2">
      <c r="I950" s="217"/>
      <c r="M950" s="218"/>
      <c r="N950" s="218"/>
      <c r="O950" s="218"/>
      <c r="P950" s="218"/>
      <c r="Q950" s="218"/>
      <c r="R950" s="218"/>
    </row>
    <row r="951" spans="9:18" ht="14.25" customHeight="1" x14ac:dyDescent="0.2">
      <c r="I951" s="217"/>
      <c r="M951" s="218"/>
      <c r="N951" s="218"/>
      <c r="O951" s="218"/>
      <c r="P951" s="218"/>
      <c r="Q951" s="218"/>
      <c r="R951" s="218"/>
    </row>
    <row r="952" spans="9:18" ht="14.25" customHeight="1" x14ac:dyDescent="0.2">
      <c r="I952" s="217"/>
      <c r="M952" s="218"/>
      <c r="N952" s="218"/>
      <c r="O952" s="218"/>
      <c r="P952" s="218"/>
      <c r="Q952" s="218"/>
      <c r="R952" s="218"/>
    </row>
    <row r="953" spans="9:18" ht="14.25" customHeight="1" x14ac:dyDescent="0.2">
      <c r="I953" s="217"/>
      <c r="M953" s="218"/>
      <c r="N953" s="218"/>
      <c r="O953" s="218"/>
      <c r="P953" s="218"/>
      <c r="Q953" s="218"/>
      <c r="R953" s="218"/>
    </row>
    <row r="954" spans="9:18" ht="14.25" customHeight="1" x14ac:dyDescent="0.2">
      <c r="I954" s="217"/>
      <c r="M954" s="218"/>
      <c r="N954" s="218"/>
      <c r="O954" s="218"/>
      <c r="P954" s="218"/>
      <c r="Q954" s="218"/>
      <c r="R954" s="218"/>
    </row>
    <row r="955" spans="9:18" ht="14.25" customHeight="1" x14ac:dyDescent="0.2">
      <c r="I955" s="217"/>
      <c r="M955" s="218"/>
      <c r="N955" s="218"/>
      <c r="O955" s="218"/>
      <c r="P955" s="218"/>
      <c r="Q955" s="218"/>
      <c r="R955" s="218"/>
    </row>
    <row r="956" spans="9:18" ht="14.25" customHeight="1" x14ac:dyDescent="0.2">
      <c r="I956" s="217"/>
      <c r="M956" s="218"/>
      <c r="N956" s="218"/>
      <c r="O956" s="218"/>
      <c r="P956" s="218"/>
      <c r="Q956" s="218"/>
      <c r="R956" s="218"/>
    </row>
    <row r="957" spans="9:18" ht="14.25" customHeight="1" x14ac:dyDescent="0.2">
      <c r="I957" s="217"/>
      <c r="M957" s="218"/>
      <c r="N957" s="218"/>
      <c r="O957" s="218"/>
      <c r="P957" s="218"/>
      <c r="Q957" s="218"/>
      <c r="R957" s="218"/>
    </row>
    <row r="958" spans="9:18" ht="14.25" customHeight="1" x14ac:dyDescent="0.2">
      <c r="I958" s="217"/>
      <c r="M958" s="218"/>
      <c r="N958" s="218"/>
      <c r="O958" s="218"/>
      <c r="P958" s="218"/>
      <c r="Q958" s="218"/>
      <c r="R958" s="218"/>
    </row>
    <row r="959" spans="9:18" ht="14.25" customHeight="1" x14ac:dyDescent="0.2">
      <c r="I959" s="217"/>
      <c r="M959" s="218"/>
      <c r="N959" s="218"/>
      <c r="O959" s="218"/>
      <c r="P959" s="218"/>
      <c r="Q959" s="218"/>
      <c r="R959" s="218"/>
    </row>
    <row r="960" spans="9:18" ht="14.25" customHeight="1" x14ac:dyDescent="0.2">
      <c r="I960" s="217"/>
      <c r="M960" s="218"/>
      <c r="N960" s="218"/>
      <c r="O960" s="218"/>
      <c r="P960" s="218"/>
      <c r="Q960" s="218"/>
      <c r="R960" s="218"/>
    </row>
    <row r="961" spans="9:18" ht="14.25" customHeight="1" x14ac:dyDescent="0.2">
      <c r="I961" s="217"/>
      <c r="M961" s="218"/>
      <c r="N961" s="218"/>
      <c r="O961" s="218"/>
      <c r="P961" s="218"/>
      <c r="Q961" s="218"/>
      <c r="R961" s="218"/>
    </row>
    <row r="962" spans="9:18" ht="14.25" customHeight="1" x14ac:dyDescent="0.2">
      <c r="I962" s="217"/>
      <c r="M962" s="218"/>
      <c r="N962" s="218"/>
      <c r="O962" s="218"/>
      <c r="P962" s="218"/>
      <c r="Q962" s="218"/>
      <c r="R962" s="218"/>
    </row>
    <row r="963" spans="9:18" ht="14.25" customHeight="1" x14ac:dyDescent="0.2">
      <c r="I963" s="217"/>
      <c r="M963" s="218"/>
      <c r="N963" s="218"/>
      <c r="O963" s="218"/>
      <c r="P963" s="218"/>
      <c r="Q963" s="218"/>
      <c r="R963" s="218"/>
    </row>
    <row r="964" spans="9:18" ht="14.25" customHeight="1" x14ac:dyDescent="0.2">
      <c r="I964" s="217"/>
      <c r="M964" s="218"/>
      <c r="N964" s="218"/>
      <c r="O964" s="218"/>
      <c r="P964" s="218"/>
      <c r="Q964" s="218"/>
      <c r="R964" s="218"/>
    </row>
    <row r="965" spans="9:18" ht="14.25" customHeight="1" x14ac:dyDescent="0.2">
      <c r="I965" s="217"/>
      <c r="M965" s="218"/>
      <c r="N965" s="218"/>
      <c r="O965" s="218"/>
      <c r="P965" s="218"/>
      <c r="Q965" s="218"/>
      <c r="R965" s="218"/>
    </row>
    <row r="966" spans="9:18" ht="14.25" customHeight="1" x14ac:dyDescent="0.2">
      <c r="I966" s="217"/>
      <c r="M966" s="218"/>
      <c r="N966" s="218"/>
      <c r="O966" s="218"/>
      <c r="P966" s="218"/>
      <c r="Q966" s="218"/>
      <c r="R966" s="218"/>
    </row>
    <row r="967" spans="9:18" ht="14.25" customHeight="1" x14ac:dyDescent="0.2">
      <c r="I967" s="217"/>
      <c r="M967" s="218"/>
      <c r="N967" s="218"/>
      <c r="O967" s="218"/>
      <c r="P967" s="218"/>
      <c r="Q967" s="218"/>
      <c r="R967" s="218"/>
    </row>
    <row r="968" spans="9:18" ht="14.25" customHeight="1" x14ac:dyDescent="0.2">
      <c r="I968" s="217"/>
      <c r="M968" s="218"/>
      <c r="N968" s="218"/>
      <c r="O968" s="218"/>
      <c r="P968" s="218"/>
      <c r="Q968" s="218"/>
      <c r="R968" s="218"/>
    </row>
    <row r="969" spans="9:18" ht="14.25" customHeight="1" x14ac:dyDescent="0.2">
      <c r="I969" s="217"/>
      <c r="M969" s="218"/>
      <c r="N969" s="218"/>
      <c r="O969" s="218"/>
      <c r="P969" s="218"/>
      <c r="Q969" s="218"/>
      <c r="R969" s="218"/>
    </row>
    <row r="970" spans="9:18" ht="14.25" customHeight="1" x14ac:dyDescent="0.2">
      <c r="I970" s="217"/>
      <c r="M970" s="218"/>
      <c r="N970" s="218"/>
      <c r="O970" s="218"/>
      <c r="P970" s="218"/>
      <c r="Q970" s="218"/>
      <c r="R970" s="218"/>
    </row>
    <row r="971" spans="9:18" ht="14.25" customHeight="1" x14ac:dyDescent="0.2">
      <c r="I971" s="217"/>
      <c r="M971" s="218"/>
      <c r="N971" s="218"/>
      <c r="O971" s="218"/>
      <c r="P971" s="218"/>
      <c r="Q971" s="218"/>
      <c r="R971" s="218"/>
    </row>
    <row r="972" spans="9:18" ht="14.25" customHeight="1" x14ac:dyDescent="0.2">
      <c r="I972" s="217"/>
      <c r="M972" s="218"/>
      <c r="N972" s="218"/>
      <c r="O972" s="218"/>
      <c r="P972" s="218"/>
      <c r="Q972" s="218"/>
      <c r="R972" s="218"/>
    </row>
    <row r="973" spans="9:18" ht="14.25" customHeight="1" x14ac:dyDescent="0.2">
      <c r="I973" s="217"/>
      <c r="M973" s="218"/>
      <c r="N973" s="218"/>
      <c r="O973" s="218"/>
      <c r="P973" s="218"/>
      <c r="Q973" s="218"/>
      <c r="R973" s="218"/>
    </row>
    <row r="974" spans="9:18" ht="14.25" customHeight="1" x14ac:dyDescent="0.2">
      <c r="I974" s="217"/>
      <c r="M974" s="218"/>
      <c r="N974" s="218"/>
      <c r="O974" s="218"/>
      <c r="P974" s="218"/>
      <c r="Q974" s="218"/>
      <c r="R974" s="218"/>
    </row>
    <row r="975" spans="9:18" ht="14.25" customHeight="1" x14ac:dyDescent="0.2">
      <c r="I975" s="217"/>
      <c r="M975" s="218"/>
      <c r="N975" s="218"/>
      <c r="O975" s="218"/>
      <c r="P975" s="218"/>
      <c r="Q975" s="218"/>
      <c r="R975" s="218"/>
    </row>
    <row r="976" spans="9:18" ht="14.25" customHeight="1" x14ac:dyDescent="0.2">
      <c r="I976" s="217"/>
      <c r="M976" s="218"/>
      <c r="N976" s="218"/>
      <c r="O976" s="218"/>
      <c r="P976" s="218"/>
      <c r="Q976" s="218"/>
      <c r="R976" s="218"/>
    </row>
    <row r="977" spans="9:18" ht="14.25" customHeight="1" x14ac:dyDescent="0.2">
      <c r="I977" s="217"/>
      <c r="M977" s="218"/>
      <c r="N977" s="218"/>
      <c r="O977" s="218"/>
      <c r="P977" s="218"/>
      <c r="Q977" s="218"/>
      <c r="R977" s="218"/>
    </row>
    <row r="978" spans="9:18" ht="14.25" customHeight="1" x14ac:dyDescent="0.2">
      <c r="I978" s="217"/>
      <c r="M978" s="218"/>
      <c r="N978" s="218"/>
      <c r="O978" s="218"/>
      <c r="P978" s="218"/>
      <c r="Q978" s="218"/>
      <c r="R978" s="218"/>
    </row>
    <row r="979" spans="9:18" ht="14.25" customHeight="1" x14ac:dyDescent="0.2">
      <c r="I979" s="217"/>
      <c r="M979" s="218"/>
      <c r="N979" s="218"/>
      <c r="O979" s="218"/>
      <c r="P979" s="218"/>
      <c r="Q979" s="218"/>
      <c r="R979" s="218"/>
    </row>
    <row r="980" spans="9:18" ht="14.25" customHeight="1" x14ac:dyDescent="0.2">
      <c r="I980" s="217"/>
      <c r="M980" s="218"/>
      <c r="N980" s="218"/>
      <c r="O980" s="218"/>
      <c r="P980" s="218"/>
      <c r="Q980" s="218"/>
      <c r="R980" s="218"/>
    </row>
    <row r="981" spans="9:18" ht="14.25" customHeight="1" x14ac:dyDescent="0.2">
      <c r="I981" s="217"/>
      <c r="M981" s="218"/>
      <c r="N981" s="218"/>
      <c r="O981" s="218"/>
      <c r="P981" s="218"/>
      <c r="Q981" s="218"/>
      <c r="R981" s="218"/>
    </row>
    <row r="982" spans="9:18" ht="14.25" customHeight="1" x14ac:dyDescent="0.2">
      <c r="I982" s="217"/>
      <c r="M982" s="218"/>
      <c r="N982" s="218"/>
      <c r="O982" s="218"/>
      <c r="P982" s="218"/>
      <c r="Q982" s="218"/>
      <c r="R982" s="218"/>
    </row>
    <row r="983" spans="9:18" ht="14.25" customHeight="1" x14ac:dyDescent="0.2">
      <c r="I983" s="217"/>
      <c r="M983" s="218"/>
      <c r="N983" s="218"/>
      <c r="O983" s="218"/>
      <c r="P983" s="218"/>
      <c r="Q983" s="218"/>
      <c r="R983" s="218"/>
    </row>
    <row r="984" spans="9:18" ht="14.25" customHeight="1" x14ac:dyDescent="0.2">
      <c r="I984" s="217"/>
      <c r="M984" s="218"/>
      <c r="N984" s="218"/>
      <c r="O984" s="218"/>
      <c r="P984" s="218"/>
      <c r="Q984" s="218"/>
      <c r="R984" s="218"/>
    </row>
    <row r="985" spans="9:18" ht="14.25" customHeight="1" x14ac:dyDescent="0.2">
      <c r="I985" s="217"/>
      <c r="M985" s="218"/>
      <c r="N985" s="218"/>
      <c r="O985" s="218"/>
      <c r="P985" s="218"/>
      <c r="Q985" s="218"/>
      <c r="R985" s="218"/>
    </row>
    <row r="986" spans="9:18" ht="14.25" customHeight="1" x14ac:dyDescent="0.2">
      <c r="I986" s="217"/>
      <c r="M986" s="218"/>
      <c r="N986" s="218"/>
      <c r="O986" s="218"/>
      <c r="P986" s="218"/>
      <c r="Q986" s="218"/>
      <c r="R986" s="218"/>
    </row>
    <row r="987" spans="9:18" ht="14.25" customHeight="1" x14ac:dyDescent="0.2">
      <c r="I987" s="217"/>
      <c r="M987" s="218"/>
      <c r="N987" s="218"/>
      <c r="O987" s="218"/>
      <c r="P987" s="218"/>
      <c r="Q987" s="218"/>
      <c r="R987" s="218"/>
    </row>
    <row r="988" spans="9:18" ht="14.25" customHeight="1" x14ac:dyDescent="0.2">
      <c r="I988" s="217"/>
      <c r="M988" s="218"/>
      <c r="N988" s="218"/>
      <c r="O988" s="218"/>
      <c r="P988" s="218"/>
      <c r="Q988" s="218"/>
      <c r="R988" s="218"/>
    </row>
    <row r="989" spans="9:18" ht="14.25" customHeight="1" x14ac:dyDescent="0.2">
      <c r="I989" s="217"/>
      <c r="M989" s="218"/>
      <c r="N989" s="218"/>
      <c r="O989" s="218"/>
      <c r="P989" s="218"/>
      <c r="Q989" s="218"/>
      <c r="R989" s="218"/>
    </row>
    <row r="990" spans="9:18" ht="14.25" customHeight="1" x14ac:dyDescent="0.2">
      <c r="I990" s="217"/>
      <c r="M990" s="218"/>
      <c r="N990" s="218"/>
      <c r="O990" s="218"/>
      <c r="P990" s="218"/>
      <c r="Q990" s="218"/>
      <c r="R990" s="218"/>
    </row>
    <row r="991" spans="9:18" ht="14.25" customHeight="1" x14ac:dyDescent="0.2">
      <c r="I991" s="217"/>
      <c r="M991" s="218"/>
      <c r="N991" s="218"/>
      <c r="O991" s="218"/>
      <c r="P991" s="218"/>
      <c r="Q991" s="218"/>
      <c r="R991" s="218"/>
    </row>
    <row r="992" spans="9:18" ht="14.25" customHeight="1" x14ac:dyDescent="0.2">
      <c r="I992" s="217"/>
      <c r="M992" s="218"/>
      <c r="N992" s="218"/>
      <c r="O992" s="218"/>
      <c r="P992" s="218"/>
      <c r="Q992" s="218"/>
      <c r="R992" s="218"/>
    </row>
    <row r="993" spans="9:18" ht="14.25" customHeight="1" x14ac:dyDescent="0.2">
      <c r="I993" s="217"/>
      <c r="M993" s="218"/>
      <c r="N993" s="218"/>
      <c r="O993" s="218"/>
      <c r="P993" s="218"/>
      <c r="Q993" s="218"/>
      <c r="R993" s="218"/>
    </row>
    <row r="994" spans="9:18" ht="14.25" customHeight="1" x14ac:dyDescent="0.2">
      <c r="I994" s="217"/>
      <c r="M994" s="218"/>
      <c r="N994" s="218"/>
      <c r="O994" s="218"/>
      <c r="P994" s="218"/>
      <c r="Q994" s="218"/>
      <c r="R994" s="218"/>
    </row>
    <row r="995" spans="9:18" ht="14.25" customHeight="1" x14ac:dyDescent="0.2">
      <c r="I995" s="217"/>
      <c r="M995" s="218"/>
      <c r="N995" s="218"/>
      <c r="O995" s="218"/>
      <c r="P995" s="218"/>
      <c r="Q995" s="218"/>
      <c r="R995" s="218"/>
    </row>
    <row r="996" spans="9:18" ht="14.25" customHeight="1" x14ac:dyDescent="0.2">
      <c r="I996" s="217"/>
      <c r="M996" s="218"/>
      <c r="N996" s="218"/>
      <c r="O996" s="218"/>
      <c r="P996" s="218"/>
      <c r="Q996" s="218"/>
      <c r="R996" s="218"/>
    </row>
  </sheetData>
  <mergeCells count="30">
    <mergeCell ref="B2:F2"/>
    <mergeCell ref="C3:D3"/>
    <mergeCell ref="C7:H7"/>
    <mergeCell ref="C8:C9"/>
    <mergeCell ref="D8:D10"/>
    <mergeCell ref="C11:H11"/>
    <mergeCell ref="C12:H12"/>
    <mergeCell ref="C13:H13"/>
    <mergeCell ref="C20:H20"/>
    <mergeCell ref="C23:H23"/>
    <mergeCell ref="C24:H24"/>
    <mergeCell ref="C31:H31"/>
    <mergeCell ref="C34:G34"/>
    <mergeCell ref="C35:G35"/>
    <mergeCell ref="C36:G36"/>
    <mergeCell ref="C37:C38"/>
    <mergeCell ref="D37:D39"/>
    <mergeCell ref="C40:H40"/>
    <mergeCell ref="C41:H41"/>
    <mergeCell ref="C42:H42"/>
    <mergeCell ref="C44:H44"/>
    <mergeCell ref="C57:G57"/>
    <mergeCell ref="C64:E65"/>
    <mergeCell ref="F64:H64"/>
    <mergeCell ref="C47:H47"/>
    <mergeCell ref="C52:G52"/>
    <mergeCell ref="C53:G53"/>
    <mergeCell ref="C54:G54"/>
    <mergeCell ref="C55:G55"/>
    <mergeCell ref="C56:G56"/>
  </mergeCells>
  <conditionalFormatting sqref="M13:Q51">
    <cfRule type="cellIs" dxfId="1" priority="2" operator="equal">
      <formula>"NO CUMPLE"</formula>
    </cfRule>
  </conditionalFormatting>
  <conditionalFormatting sqref="R35">
    <cfRule type="cellIs" dxfId="0" priority="1" operator="equal">
      <formula>"NO CUMPLE"</formula>
    </cfRule>
  </conditionalFormatting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996"/>
  <sheetViews>
    <sheetView topLeftCell="A19" zoomScale="80" zoomScaleNormal="80" workbookViewId="0">
      <selection activeCell="D46" sqref="D46"/>
    </sheetView>
  </sheetViews>
  <sheetFormatPr baseColWidth="10" defaultColWidth="12.625" defaultRowHeight="15" customHeight="1" x14ac:dyDescent="0.2"/>
  <cols>
    <col min="1" max="1" width="4.375" customWidth="1"/>
    <col min="2" max="2" width="7" customWidth="1"/>
    <col min="3" max="3" width="8.625" customWidth="1"/>
    <col min="4" max="4" width="36.375" customWidth="1"/>
    <col min="5" max="5" width="17.25" customWidth="1"/>
    <col min="6" max="6" width="14.875" customWidth="1"/>
    <col min="7" max="7" width="14.625" customWidth="1"/>
    <col min="8" max="8" width="18.625" customWidth="1"/>
    <col min="9" max="9" width="3.125" customWidth="1"/>
    <col min="10" max="10" width="4.5" customWidth="1"/>
    <col min="11" max="11" width="3" customWidth="1"/>
    <col min="12" max="12" width="4.125" customWidth="1"/>
    <col min="13" max="13" width="15.875" customWidth="1"/>
    <col min="14" max="14" width="10.625" customWidth="1"/>
    <col min="15" max="15" width="8.125" customWidth="1"/>
    <col min="16" max="17" width="3.375" customWidth="1"/>
    <col min="18" max="29" width="10.125" customWidth="1"/>
  </cols>
  <sheetData>
    <row r="1" spans="1:29" ht="14.25" customHeight="1" x14ac:dyDescent="0.3">
      <c r="A1" s="115"/>
      <c r="B1" s="116"/>
      <c r="C1" s="117"/>
      <c r="D1" s="118"/>
      <c r="E1" s="118"/>
      <c r="F1" s="119"/>
      <c r="G1" s="120"/>
      <c r="H1" s="120"/>
      <c r="I1" s="121"/>
      <c r="J1" s="120"/>
      <c r="K1" s="122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29" ht="14.25" customHeight="1" x14ac:dyDescent="0.3">
      <c r="A2" s="125"/>
      <c r="B2" s="311" t="s">
        <v>65</v>
      </c>
      <c r="C2" s="312"/>
      <c r="D2" s="312"/>
      <c r="E2" s="312"/>
      <c r="F2" s="313"/>
      <c r="G2" s="123"/>
      <c r="H2" s="123"/>
      <c r="I2" s="126"/>
      <c r="J2" s="123"/>
      <c r="K2" s="127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</row>
    <row r="3" spans="1:29" ht="14.25" customHeight="1" x14ac:dyDescent="0.3">
      <c r="A3" s="125"/>
      <c r="B3" s="128" t="s">
        <v>66</v>
      </c>
      <c r="C3" s="314" t="s">
        <v>67</v>
      </c>
      <c r="D3" s="313"/>
      <c r="E3" s="129" t="s">
        <v>68</v>
      </c>
      <c r="F3" s="130">
        <v>3</v>
      </c>
      <c r="G3" s="123"/>
      <c r="H3" s="123"/>
      <c r="I3" s="126"/>
      <c r="J3" s="123"/>
      <c r="K3" s="127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</row>
    <row r="4" spans="1:29" ht="14.25" customHeight="1" x14ac:dyDescent="0.3">
      <c r="A4" s="125"/>
      <c r="B4" s="131"/>
      <c r="C4" s="131"/>
      <c r="D4" s="132"/>
      <c r="E4" s="124"/>
      <c r="F4" s="133"/>
      <c r="G4" s="134"/>
      <c r="H4" s="134"/>
      <c r="I4" s="135"/>
      <c r="J4" s="134"/>
      <c r="K4" s="127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</row>
    <row r="5" spans="1:29" ht="14.25" customHeight="1" x14ac:dyDescent="0.3">
      <c r="A5" s="125"/>
      <c r="B5" s="115"/>
      <c r="C5" s="136"/>
      <c r="D5" s="124"/>
      <c r="E5" s="118"/>
      <c r="F5" s="119"/>
      <c r="G5" s="123"/>
      <c r="H5" s="123"/>
      <c r="I5" s="126"/>
      <c r="J5" s="123"/>
      <c r="K5" s="137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</row>
    <row r="6" spans="1:29" ht="14.25" customHeight="1" thickBot="1" x14ac:dyDescent="0.35">
      <c r="A6" s="125"/>
      <c r="B6" s="125"/>
      <c r="C6" s="138"/>
      <c r="D6" s="124"/>
      <c r="E6" s="124"/>
      <c r="F6" s="133"/>
      <c r="G6" s="123"/>
      <c r="H6" s="123"/>
      <c r="I6" s="126"/>
      <c r="J6" s="123"/>
      <c r="K6" s="137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</row>
    <row r="7" spans="1:29" ht="14.25" customHeight="1" thickBot="1" x14ac:dyDescent="0.35">
      <c r="A7" s="125"/>
      <c r="B7" s="139"/>
      <c r="C7" s="315" t="s">
        <v>69</v>
      </c>
      <c r="D7" s="258"/>
      <c r="E7" s="258"/>
      <c r="F7" s="258"/>
      <c r="G7" s="258"/>
      <c r="H7" s="259"/>
      <c r="I7" s="140"/>
      <c r="J7" s="123"/>
      <c r="K7" s="137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</row>
    <row r="8" spans="1:29" ht="14.25" customHeight="1" x14ac:dyDescent="0.2">
      <c r="A8" s="141"/>
      <c r="B8" s="142"/>
      <c r="C8" s="316" t="s">
        <v>70</v>
      </c>
      <c r="D8" s="317" t="s">
        <v>71</v>
      </c>
      <c r="E8" s="143" t="s">
        <v>72</v>
      </c>
      <c r="F8" s="143" t="s">
        <v>112</v>
      </c>
      <c r="G8" s="143" t="s">
        <v>113</v>
      </c>
      <c r="H8" s="144" t="s">
        <v>73</v>
      </c>
      <c r="I8" s="123"/>
      <c r="J8" s="123"/>
      <c r="K8" s="137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</row>
    <row r="9" spans="1:29" ht="14.25" customHeight="1" x14ac:dyDescent="0.2">
      <c r="A9" s="141"/>
      <c r="B9" s="142"/>
      <c r="C9" s="302"/>
      <c r="D9" s="318"/>
      <c r="E9" s="145" t="s">
        <v>74</v>
      </c>
      <c r="F9" s="146" t="s">
        <v>75</v>
      </c>
      <c r="G9" s="146" t="s">
        <v>75</v>
      </c>
      <c r="H9" s="147" t="s">
        <v>76</v>
      </c>
      <c r="I9" s="123"/>
      <c r="J9" s="123"/>
      <c r="K9" s="137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</row>
    <row r="10" spans="1:29" ht="14.25" customHeight="1" thickBot="1" x14ac:dyDescent="0.25">
      <c r="A10" s="141"/>
      <c r="B10" s="142"/>
      <c r="C10" s="148" t="s">
        <v>77</v>
      </c>
      <c r="D10" s="319"/>
      <c r="E10" s="149" t="s">
        <v>78</v>
      </c>
      <c r="F10" s="149" t="s">
        <v>79</v>
      </c>
      <c r="G10" s="149" t="s">
        <v>80</v>
      </c>
      <c r="H10" s="150" t="s">
        <v>81</v>
      </c>
      <c r="I10" s="123"/>
      <c r="J10" s="123"/>
      <c r="K10" s="137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</row>
    <row r="11" spans="1:29" ht="14.25" customHeight="1" x14ac:dyDescent="0.2">
      <c r="A11" s="141"/>
      <c r="B11" s="142"/>
      <c r="C11" s="304" t="s">
        <v>82</v>
      </c>
      <c r="D11" s="296"/>
      <c r="E11" s="296"/>
      <c r="F11" s="296"/>
      <c r="G11" s="296"/>
      <c r="H11" s="305"/>
      <c r="I11" s="123"/>
      <c r="J11" s="123"/>
      <c r="K11" s="137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</row>
    <row r="12" spans="1:29" ht="14.25" customHeight="1" x14ac:dyDescent="0.25">
      <c r="A12" s="141"/>
      <c r="B12" s="142"/>
      <c r="C12" s="310"/>
      <c r="D12" s="247"/>
      <c r="E12" s="247"/>
      <c r="F12" s="247"/>
      <c r="G12" s="247"/>
      <c r="H12" s="307"/>
      <c r="I12" s="123"/>
      <c r="J12" s="123"/>
      <c r="K12" s="137"/>
      <c r="L12" s="151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</row>
    <row r="13" spans="1:29" ht="14.25" customHeight="1" x14ac:dyDescent="0.25">
      <c r="A13" s="141"/>
      <c r="B13" s="142"/>
      <c r="C13" s="287" t="s">
        <v>83</v>
      </c>
      <c r="D13" s="288"/>
      <c r="E13" s="288"/>
      <c r="F13" s="288"/>
      <c r="G13" s="288"/>
      <c r="H13" s="289"/>
      <c r="I13" s="123"/>
      <c r="J13" s="123"/>
      <c r="K13" s="137"/>
      <c r="L13" s="151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</row>
    <row r="14" spans="1:29" ht="14.25" customHeight="1" x14ac:dyDescent="0.2">
      <c r="A14" s="141"/>
      <c r="B14" s="142"/>
      <c r="C14" s="153">
        <v>1</v>
      </c>
      <c r="D14" s="221" t="s">
        <v>114</v>
      </c>
      <c r="E14" s="222">
        <v>4000000</v>
      </c>
      <c r="F14" s="222"/>
      <c r="G14" s="223">
        <f>2*50%</f>
        <v>1</v>
      </c>
      <c r="H14" s="158">
        <f>+E14*G14</f>
        <v>4000000</v>
      </c>
      <c r="I14" s="123"/>
      <c r="J14" s="123"/>
      <c r="K14" s="137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</row>
    <row r="15" spans="1:29" ht="14.25" customHeight="1" x14ac:dyDescent="0.2">
      <c r="A15" s="141"/>
      <c r="B15" s="142"/>
      <c r="C15" s="153">
        <v>1</v>
      </c>
      <c r="D15" s="224" t="s">
        <v>115</v>
      </c>
      <c r="E15" s="225">
        <v>3000000</v>
      </c>
      <c r="F15" s="222"/>
      <c r="G15" s="223">
        <v>2</v>
      </c>
      <c r="H15" s="158">
        <f>+E15*G15</f>
        <v>6000000</v>
      </c>
      <c r="I15" s="123"/>
      <c r="J15" s="123"/>
      <c r="K15" s="137"/>
      <c r="L15" s="161"/>
      <c r="M15" s="219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</row>
    <row r="16" spans="1:29" ht="14.25" customHeight="1" x14ac:dyDescent="0.2">
      <c r="A16" s="141"/>
      <c r="B16" s="142"/>
      <c r="C16" s="153"/>
      <c r="D16" s="154"/>
      <c r="E16" s="155">
        <v>0</v>
      </c>
      <c r="F16" s="156"/>
      <c r="G16" s="157"/>
      <c r="H16" s="158"/>
      <c r="I16" s="123"/>
      <c r="J16" s="123"/>
      <c r="K16" s="137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</row>
    <row r="17" spans="1:29" ht="14.25" customHeight="1" x14ac:dyDescent="0.2">
      <c r="A17" s="141"/>
      <c r="B17" s="142"/>
      <c r="C17" s="153"/>
      <c r="D17" s="159"/>
      <c r="E17" s="160">
        <v>0</v>
      </c>
      <c r="F17" s="156"/>
      <c r="G17" s="157"/>
      <c r="H17" s="158"/>
      <c r="I17" s="123"/>
      <c r="J17" s="127"/>
      <c r="K17" s="127"/>
      <c r="L17" s="161"/>
      <c r="M17" s="161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</row>
    <row r="18" spans="1:29" ht="14.25" customHeight="1" x14ac:dyDescent="0.2">
      <c r="A18" s="141"/>
      <c r="B18" s="142"/>
      <c r="C18" s="153"/>
      <c r="D18" s="159"/>
      <c r="E18" s="160">
        <v>0</v>
      </c>
      <c r="F18" s="156"/>
      <c r="G18" s="157"/>
      <c r="H18" s="158"/>
      <c r="I18" s="123"/>
      <c r="J18" s="127"/>
      <c r="K18" s="127"/>
      <c r="L18" s="161"/>
      <c r="M18" s="161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</row>
    <row r="19" spans="1:29" ht="14.25" customHeight="1" x14ac:dyDescent="0.2">
      <c r="A19" s="141"/>
      <c r="B19" s="142"/>
      <c r="C19" s="153"/>
      <c r="D19" s="159"/>
      <c r="E19" s="160">
        <v>0</v>
      </c>
      <c r="F19" s="156"/>
      <c r="G19" s="157"/>
      <c r="H19" s="158"/>
      <c r="I19" s="123"/>
      <c r="J19" s="127"/>
      <c r="K19" s="127"/>
      <c r="L19" s="161"/>
      <c r="M19" s="161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</row>
    <row r="20" spans="1:29" ht="14.25" customHeight="1" x14ac:dyDescent="0.2">
      <c r="A20" s="141"/>
      <c r="B20" s="142"/>
      <c r="C20" s="287" t="s">
        <v>110</v>
      </c>
      <c r="D20" s="288"/>
      <c r="E20" s="288"/>
      <c r="F20" s="288"/>
      <c r="G20" s="288"/>
      <c r="H20" s="289"/>
      <c r="I20" s="123"/>
      <c r="J20" s="123"/>
      <c r="K20" s="137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</row>
    <row r="21" spans="1:29" ht="14.25" customHeight="1" x14ac:dyDescent="0.2">
      <c r="A21" s="141"/>
      <c r="B21" s="142"/>
      <c r="C21" s="153">
        <v>1</v>
      </c>
      <c r="D21" s="162" t="s">
        <v>111</v>
      </c>
      <c r="E21" s="160">
        <v>1800000</v>
      </c>
      <c r="F21" s="156">
        <v>1</v>
      </c>
      <c r="G21" s="223">
        <v>2</v>
      </c>
      <c r="H21" s="158">
        <f t="shared" ref="H21" si="0">+ROUND(C21*E21*F21*G21,0)</f>
        <v>3600000</v>
      </c>
      <c r="I21" s="123"/>
      <c r="J21" s="123"/>
      <c r="K21" s="137"/>
      <c r="L21" s="16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</row>
    <row r="22" spans="1:29" ht="14.25" customHeight="1" x14ac:dyDescent="0.2">
      <c r="A22" s="141"/>
      <c r="B22" s="142"/>
      <c r="C22" s="153"/>
      <c r="D22" s="154"/>
      <c r="E22" s="155"/>
      <c r="F22" s="156"/>
      <c r="G22" s="157"/>
      <c r="H22" s="158"/>
      <c r="I22" s="123"/>
      <c r="J22" s="127"/>
      <c r="K22" s="127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</row>
    <row r="23" spans="1:29" ht="14.25" customHeight="1" x14ac:dyDescent="0.25">
      <c r="A23" s="141"/>
      <c r="B23" s="142"/>
      <c r="C23" s="306"/>
      <c r="D23" s="247"/>
      <c r="E23" s="247"/>
      <c r="F23" s="247"/>
      <c r="G23" s="247"/>
      <c r="H23" s="307"/>
      <c r="I23" s="123"/>
      <c r="J23" s="123"/>
      <c r="K23" s="137"/>
      <c r="L23" s="151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</row>
    <row r="24" spans="1:29" ht="14.25" customHeight="1" x14ac:dyDescent="0.25">
      <c r="A24" s="141"/>
      <c r="B24" s="142"/>
      <c r="C24" s="287"/>
      <c r="D24" s="288"/>
      <c r="E24" s="288"/>
      <c r="F24" s="288"/>
      <c r="G24" s="288"/>
      <c r="H24" s="289"/>
      <c r="I24" s="123"/>
      <c r="J24" s="123"/>
      <c r="K24" s="137"/>
      <c r="L24" s="151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</row>
    <row r="25" spans="1:29" ht="14.25" customHeight="1" x14ac:dyDescent="0.2">
      <c r="A25" s="141"/>
      <c r="B25" s="142"/>
      <c r="C25" s="153"/>
      <c r="D25" s="154"/>
      <c r="E25" s="155"/>
      <c r="F25" s="156"/>
      <c r="G25" s="157"/>
      <c r="H25" s="158"/>
      <c r="I25" s="123"/>
      <c r="J25" s="123"/>
      <c r="K25" s="137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</row>
    <row r="26" spans="1:29" ht="14.25" customHeight="1" x14ac:dyDescent="0.2">
      <c r="A26" s="141"/>
      <c r="B26" s="142"/>
      <c r="C26" s="153"/>
      <c r="D26" s="159"/>
      <c r="E26" s="160"/>
      <c r="F26" s="156"/>
      <c r="G26" s="157"/>
      <c r="H26" s="158"/>
      <c r="I26" s="123"/>
      <c r="J26" s="123"/>
      <c r="K26" s="137"/>
      <c r="L26" s="161"/>
      <c r="M26" s="161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</row>
    <row r="27" spans="1:29" ht="14.25" customHeight="1" x14ac:dyDescent="0.2">
      <c r="A27" s="141"/>
      <c r="B27" s="142"/>
      <c r="C27" s="153"/>
      <c r="D27" s="154"/>
      <c r="E27" s="155"/>
      <c r="F27" s="156"/>
      <c r="G27" s="157"/>
      <c r="H27" s="158"/>
      <c r="I27" s="123"/>
      <c r="J27" s="123"/>
      <c r="K27" s="137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</row>
    <row r="28" spans="1:29" ht="14.25" customHeight="1" x14ac:dyDescent="0.2">
      <c r="A28" s="141"/>
      <c r="B28" s="142"/>
      <c r="C28" s="153"/>
      <c r="D28" s="159"/>
      <c r="E28" s="160"/>
      <c r="F28" s="156"/>
      <c r="G28" s="157"/>
      <c r="H28" s="158"/>
      <c r="I28" s="123"/>
      <c r="J28" s="127"/>
      <c r="K28" s="127"/>
      <c r="L28" s="161"/>
      <c r="M28" s="161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</row>
    <row r="29" spans="1:29" ht="14.25" customHeight="1" x14ac:dyDescent="0.2">
      <c r="A29" s="141"/>
      <c r="B29" s="142"/>
      <c r="C29" s="153"/>
      <c r="D29" s="159"/>
      <c r="E29" s="160"/>
      <c r="F29" s="156"/>
      <c r="G29" s="157"/>
      <c r="H29" s="158"/>
      <c r="I29" s="123"/>
      <c r="J29" s="127"/>
      <c r="K29" s="127"/>
      <c r="L29" s="161"/>
      <c r="M29" s="161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</row>
    <row r="30" spans="1:29" ht="14.25" customHeight="1" x14ac:dyDescent="0.2">
      <c r="A30" s="141"/>
      <c r="B30" s="142"/>
      <c r="C30" s="153"/>
      <c r="D30" s="159"/>
      <c r="E30" s="160"/>
      <c r="F30" s="156"/>
      <c r="G30" s="157"/>
      <c r="H30" s="158"/>
      <c r="I30" s="123"/>
      <c r="J30" s="127"/>
      <c r="K30" s="127"/>
      <c r="L30" s="161"/>
      <c r="M30" s="161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</row>
    <row r="31" spans="1:29" ht="14.25" customHeight="1" x14ac:dyDescent="0.2">
      <c r="A31" s="141"/>
      <c r="B31" s="142"/>
      <c r="C31" s="287"/>
      <c r="D31" s="288"/>
      <c r="E31" s="288"/>
      <c r="F31" s="288"/>
      <c r="G31" s="288"/>
      <c r="H31" s="289"/>
      <c r="I31" s="123"/>
      <c r="J31" s="123"/>
      <c r="K31" s="137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</row>
    <row r="32" spans="1:29" ht="14.25" customHeight="1" x14ac:dyDescent="0.2">
      <c r="A32" s="141"/>
      <c r="B32" s="142"/>
      <c r="C32" s="153"/>
      <c r="D32" s="162"/>
      <c r="E32" s="160"/>
      <c r="F32" s="156"/>
      <c r="G32" s="157"/>
      <c r="H32" s="158"/>
      <c r="I32" s="123"/>
      <c r="J32" s="123"/>
      <c r="K32" s="137"/>
      <c r="L32" s="16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</row>
    <row r="33" spans="1:29" ht="14.25" customHeight="1" x14ac:dyDescent="0.2">
      <c r="A33" s="141"/>
      <c r="B33" s="142"/>
      <c r="C33" s="153"/>
      <c r="D33" s="154"/>
      <c r="E33" s="155"/>
      <c r="F33" s="156"/>
      <c r="G33" s="157"/>
      <c r="H33" s="158"/>
      <c r="I33" s="123"/>
      <c r="J33" s="127"/>
      <c r="K33" s="127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</row>
    <row r="34" spans="1:29" ht="14.25" customHeight="1" x14ac:dyDescent="0.25">
      <c r="A34" s="141"/>
      <c r="B34" s="142"/>
      <c r="C34" s="297" t="s">
        <v>89</v>
      </c>
      <c r="D34" s="288"/>
      <c r="E34" s="288"/>
      <c r="F34" s="288"/>
      <c r="G34" s="236"/>
      <c r="H34" s="164">
        <f>+SUM(H14:H19)+SUM(H21:H22)+SUM(H25:H30)+SUM(H32:H33)</f>
        <v>13600000</v>
      </c>
      <c r="I34" s="165"/>
      <c r="J34" s="123"/>
      <c r="K34" s="137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</row>
    <row r="35" spans="1:29" ht="14.25" customHeight="1" x14ac:dyDescent="0.2">
      <c r="A35" s="142"/>
      <c r="B35" s="161"/>
      <c r="C35" s="297" t="s">
        <v>90</v>
      </c>
      <c r="D35" s="288"/>
      <c r="E35" s="288"/>
      <c r="F35" s="288"/>
      <c r="G35" s="236"/>
      <c r="H35" s="166">
        <v>2.5499999999999998</v>
      </c>
      <c r="I35" s="167" t="s">
        <v>91</v>
      </c>
      <c r="J35" s="168"/>
      <c r="K35" s="167"/>
      <c r="L35" s="123"/>
      <c r="M35" s="220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</row>
    <row r="36" spans="1:29" ht="14.25" customHeight="1" thickBot="1" x14ac:dyDescent="0.25">
      <c r="A36" s="141"/>
      <c r="B36" s="142"/>
      <c r="C36" s="308" t="s">
        <v>92</v>
      </c>
      <c r="D36" s="309"/>
      <c r="E36" s="309"/>
      <c r="F36" s="309"/>
      <c r="G36" s="267"/>
      <c r="H36" s="169">
        <f>+ROUND(H34*H35,0)</f>
        <v>34680000</v>
      </c>
      <c r="I36" s="170"/>
      <c r="J36" s="127"/>
      <c r="K36" s="127"/>
      <c r="L36" s="123"/>
      <c r="M36" s="220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</row>
    <row r="37" spans="1:29" ht="14.25" customHeight="1" x14ac:dyDescent="0.2">
      <c r="A37" s="141"/>
      <c r="B37" s="142"/>
      <c r="C37" s="301" t="s">
        <v>70</v>
      </c>
      <c r="D37" s="303" t="s">
        <v>93</v>
      </c>
      <c r="E37" s="171" t="s">
        <v>119</v>
      </c>
      <c r="F37" s="171" t="s">
        <v>94</v>
      </c>
      <c r="G37" s="172" t="s">
        <v>95</v>
      </c>
      <c r="H37" s="173" t="s">
        <v>73</v>
      </c>
      <c r="I37" s="123"/>
      <c r="J37" s="127"/>
      <c r="K37" s="127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</row>
    <row r="38" spans="1:29" ht="14.25" customHeight="1" x14ac:dyDescent="0.2">
      <c r="A38" s="141"/>
      <c r="B38" s="142"/>
      <c r="C38" s="302"/>
      <c r="D38" s="241"/>
      <c r="E38" s="174"/>
      <c r="F38" s="146" t="s">
        <v>75</v>
      </c>
      <c r="G38" s="146" t="s">
        <v>75</v>
      </c>
      <c r="H38" s="175" t="s">
        <v>76</v>
      </c>
      <c r="I38" s="123"/>
      <c r="J38" s="123"/>
      <c r="K38" s="137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</row>
    <row r="39" spans="1:29" ht="14.25" customHeight="1" thickBot="1" x14ac:dyDescent="0.25">
      <c r="A39" s="141"/>
      <c r="B39" s="142"/>
      <c r="C39" s="148" t="s">
        <v>96</v>
      </c>
      <c r="D39" s="276"/>
      <c r="E39" s="176"/>
      <c r="F39" s="176" t="s">
        <v>97</v>
      </c>
      <c r="G39" s="149" t="s">
        <v>98</v>
      </c>
      <c r="H39" s="150" t="s">
        <v>118</v>
      </c>
      <c r="I39" s="123"/>
      <c r="J39" s="123"/>
      <c r="K39" s="137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</row>
    <row r="40" spans="1:29" ht="14.25" customHeight="1" x14ac:dyDescent="0.2">
      <c r="A40" s="141"/>
      <c r="B40" s="142"/>
      <c r="C40" s="304" t="s">
        <v>99</v>
      </c>
      <c r="D40" s="296"/>
      <c r="E40" s="296"/>
      <c r="F40" s="296"/>
      <c r="G40" s="296"/>
      <c r="H40" s="305"/>
      <c r="I40" s="123"/>
      <c r="J40" s="123"/>
      <c r="K40" s="137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</row>
    <row r="41" spans="1:29" ht="14.25" customHeight="1" x14ac:dyDescent="0.2">
      <c r="A41" s="141"/>
      <c r="B41" s="142"/>
      <c r="C41" s="306"/>
      <c r="D41" s="247"/>
      <c r="E41" s="247"/>
      <c r="F41" s="247"/>
      <c r="G41" s="247"/>
      <c r="H41" s="307"/>
      <c r="I41" s="123"/>
      <c r="J41" s="123"/>
      <c r="K41" s="137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</row>
    <row r="42" spans="1:29" ht="14.25" customHeight="1" x14ac:dyDescent="0.2">
      <c r="A42" s="141"/>
      <c r="B42" s="142"/>
      <c r="C42" s="287" t="s">
        <v>116</v>
      </c>
      <c r="D42" s="288"/>
      <c r="E42" s="288"/>
      <c r="F42" s="288"/>
      <c r="G42" s="288"/>
      <c r="H42" s="289"/>
      <c r="I42" s="123"/>
      <c r="J42" s="123"/>
      <c r="K42" s="137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</row>
    <row r="43" spans="1:29" ht="14.25" customHeight="1" x14ac:dyDescent="0.2">
      <c r="A43" s="141"/>
      <c r="B43" s="142"/>
      <c r="C43" s="153">
        <v>1</v>
      </c>
      <c r="D43" s="154" t="s">
        <v>117</v>
      </c>
      <c r="E43" s="177" t="s">
        <v>121</v>
      </c>
      <c r="F43" s="177">
        <v>150000</v>
      </c>
      <c r="G43" s="223">
        <v>2</v>
      </c>
      <c r="H43" s="158">
        <f>+C43*F43*G43</f>
        <v>300000</v>
      </c>
      <c r="I43" s="123"/>
      <c r="J43" s="163"/>
      <c r="K43" s="137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</row>
    <row r="44" spans="1:29" ht="14.25" customHeight="1" x14ac:dyDescent="0.2">
      <c r="A44" s="141"/>
      <c r="B44" s="142"/>
      <c r="C44" s="287" t="s">
        <v>120</v>
      </c>
      <c r="D44" s="288"/>
      <c r="E44" s="288"/>
      <c r="F44" s="288"/>
      <c r="G44" s="288"/>
      <c r="H44" s="289"/>
      <c r="I44" s="123"/>
      <c r="J44" s="178"/>
      <c r="K44" s="127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</row>
    <row r="45" spans="1:29" ht="14.25" customHeight="1" x14ac:dyDescent="0.2">
      <c r="A45" s="141"/>
      <c r="B45" s="142"/>
      <c r="C45" s="153">
        <v>1</v>
      </c>
      <c r="D45" s="226" t="s">
        <v>122</v>
      </c>
      <c r="E45" s="227" t="s">
        <v>123</v>
      </c>
      <c r="F45" s="177">
        <v>3000000</v>
      </c>
      <c r="G45" s="228">
        <v>2</v>
      </c>
      <c r="H45" s="158">
        <f>+C45*F45*G45</f>
        <v>6000000</v>
      </c>
      <c r="I45" s="123"/>
      <c r="J45" s="163"/>
      <c r="K45" s="137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</row>
    <row r="46" spans="1:29" ht="28.5" customHeight="1" x14ac:dyDescent="0.2">
      <c r="A46" s="141"/>
      <c r="B46" s="142"/>
      <c r="C46" s="153">
        <v>1</v>
      </c>
      <c r="D46" s="229" t="s">
        <v>124</v>
      </c>
      <c r="E46" s="227" t="s">
        <v>123</v>
      </c>
      <c r="F46" s="177">
        <v>7000000</v>
      </c>
      <c r="G46" s="228">
        <v>2</v>
      </c>
      <c r="H46" s="158">
        <f>+C46*F46*G46</f>
        <v>14000000</v>
      </c>
      <c r="I46" s="123"/>
      <c r="J46" s="163"/>
      <c r="K46" s="137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</row>
    <row r="47" spans="1:29" ht="14.25" customHeight="1" x14ac:dyDescent="0.2">
      <c r="A47" s="141"/>
      <c r="B47" s="142"/>
      <c r="C47" s="287" t="s">
        <v>99</v>
      </c>
      <c r="D47" s="288"/>
      <c r="E47" s="288"/>
      <c r="F47" s="288"/>
      <c r="G47" s="288"/>
      <c r="H47" s="289"/>
      <c r="I47" s="123"/>
      <c r="J47" s="163"/>
      <c r="K47" s="137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</row>
    <row r="48" spans="1:29" ht="14.25" customHeight="1" x14ac:dyDescent="0.2">
      <c r="A48" s="141"/>
      <c r="B48" s="142"/>
      <c r="C48" s="153">
        <v>1</v>
      </c>
      <c r="D48" s="226" t="s">
        <v>125</v>
      </c>
      <c r="E48" s="227" t="s">
        <v>126</v>
      </c>
      <c r="F48" s="230">
        <v>1200000</v>
      </c>
      <c r="G48" s="228">
        <v>2</v>
      </c>
      <c r="H48" s="158">
        <f>+C48*F48*G48</f>
        <v>2400000</v>
      </c>
      <c r="I48" s="123"/>
      <c r="J48" s="123"/>
      <c r="K48" s="137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</row>
    <row r="49" spans="1:29" ht="14.25" customHeight="1" x14ac:dyDescent="0.2">
      <c r="A49" s="141"/>
      <c r="B49" s="142"/>
      <c r="C49" s="153">
        <v>1</v>
      </c>
      <c r="D49" s="226" t="s">
        <v>127</v>
      </c>
      <c r="E49" s="227" t="s">
        <v>126</v>
      </c>
      <c r="F49" s="230">
        <v>100000</v>
      </c>
      <c r="G49" s="228">
        <v>2</v>
      </c>
      <c r="H49" s="158">
        <f>+C49*F49*G49</f>
        <v>200000</v>
      </c>
      <c r="I49" s="123"/>
      <c r="J49" s="123"/>
      <c r="K49" s="137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</row>
    <row r="50" spans="1:29" ht="14.25" customHeight="1" x14ac:dyDescent="0.2">
      <c r="A50" s="141"/>
      <c r="B50" s="142"/>
      <c r="C50" s="153">
        <v>1</v>
      </c>
      <c r="D50" s="226" t="s">
        <v>128</v>
      </c>
      <c r="E50" s="227" t="s">
        <v>126</v>
      </c>
      <c r="F50" s="230">
        <v>777565.1260504378</v>
      </c>
      <c r="G50" s="228">
        <v>2</v>
      </c>
      <c r="H50" s="158">
        <f>+C50*F50*G50</f>
        <v>1555130.2521008756</v>
      </c>
      <c r="I50" s="123"/>
      <c r="J50" s="163"/>
      <c r="K50" s="137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</row>
    <row r="51" spans="1:29" ht="14.25" customHeight="1" thickBot="1" x14ac:dyDescent="0.25">
      <c r="A51" s="141"/>
      <c r="B51" s="142"/>
      <c r="C51" s="153">
        <v>1</v>
      </c>
      <c r="D51" s="226" t="s">
        <v>129</v>
      </c>
      <c r="E51" s="227" t="s">
        <v>126</v>
      </c>
      <c r="F51" s="230">
        <v>200000</v>
      </c>
      <c r="G51" s="228">
        <v>2</v>
      </c>
      <c r="H51" s="158">
        <f>+C51*F51*G51</f>
        <v>400000</v>
      </c>
      <c r="I51" s="123"/>
      <c r="J51" s="178"/>
      <c r="K51" s="127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</row>
    <row r="52" spans="1:29" ht="14.25" customHeight="1" x14ac:dyDescent="0.2">
      <c r="A52" s="141"/>
      <c r="B52" s="142"/>
      <c r="C52" s="295" t="s">
        <v>100</v>
      </c>
      <c r="D52" s="296"/>
      <c r="E52" s="296"/>
      <c r="F52" s="296"/>
      <c r="G52" s="262"/>
      <c r="H52" s="179">
        <f>+SUM(H43:H46)+SUM(H48:H51)</f>
        <v>24855130.252100877</v>
      </c>
      <c r="I52" s="123"/>
      <c r="J52" s="163"/>
      <c r="K52" s="137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</row>
    <row r="53" spans="1:29" ht="14.25" customHeight="1" x14ac:dyDescent="0.2">
      <c r="A53" s="141"/>
      <c r="B53" s="142"/>
      <c r="C53" s="297" t="s">
        <v>101</v>
      </c>
      <c r="D53" s="288"/>
      <c r="E53" s="288"/>
      <c r="F53" s="288"/>
      <c r="G53" s="236"/>
      <c r="H53" s="181">
        <f>+H52+H36</f>
        <v>59535130.252100877</v>
      </c>
      <c r="I53" s="123"/>
      <c r="J53" s="163"/>
      <c r="K53" s="137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</row>
    <row r="54" spans="1:29" ht="14.25" customHeight="1" x14ac:dyDescent="0.2">
      <c r="A54" s="141"/>
      <c r="B54" s="142"/>
      <c r="C54" s="298" t="s">
        <v>130</v>
      </c>
      <c r="D54" s="299"/>
      <c r="E54" s="299"/>
      <c r="F54" s="299"/>
      <c r="G54" s="300"/>
      <c r="H54" s="181" t="s">
        <v>131</v>
      </c>
      <c r="I54" s="123"/>
      <c r="J54" s="163"/>
      <c r="K54" s="137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</row>
    <row r="55" spans="1:29" ht="14.25" customHeight="1" x14ac:dyDescent="0.2">
      <c r="A55" s="141"/>
      <c r="B55" s="142"/>
      <c r="C55" s="298" t="s">
        <v>102</v>
      </c>
      <c r="D55" s="299"/>
      <c r="E55" s="299"/>
      <c r="F55" s="299"/>
      <c r="G55" s="300"/>
      <c r="H55" s="181">
        <f>+H53</f>
        <v>59535130.252100877</v>
      </c>
      <c r="I55" s="180"/>
      <c r="J55" s="123"/>
      <c r="K55" s="137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</row>
    <row r="56" spans="1:29" ht="14.25" customHeight="1" x14ac:dyDescent="0.25">
      <c r="A56" s="141"/>
      <c r="B56" s="142"/>
      <c r="C56" s="290" t="s">
        <v>132</v>
      </c>
      <c r="D56" s="288"/>
      <c r="E56" s="288"/>
      <c r="F56" s="288"/>
      <c r="G56" s="236"/>
      <c r="H56" s="181">
        <f>+H53*19%</f>
        <v>11311674.747899167</v>
      </c>
      <c r="I56" s="182"/>
      <c r="J56" s="183"/>
      <c r="K56" s="137"/>
      <c r="L56" s="184"/>
      <c r="M56" s="123"/>
      <c r="N56" s="180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</row>
    <row r="57" spans="1:29" ht="14.25" customHeight="1" thickBot="1" x14ac:dyDescent="0.3">
      <c r="A57" s="141"/>
      <c r="B57" s="142"/>
      <c r="C57" s="290" t="s">
        <v>103</v>
      </c>
      <c r="D57" s="288"/>
      <c r="E57" s="288"/>
      <c r="F57" s="288"/>
      <c r="G57" s="236"/>
      <c r="H57" s="186">
        <f>+H55+H56</f>
        <v>70846805.000000045</v>
      </c>
      <c r="I57" s="182"/>
      <c r="J57" s="183"/>
      <c r="K57" s="137"/>
      <c r="L57" s="184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</row>
    <row r="58" spans="1:29" ht="14.25" customHeight="1" x14ac:dyDescent="0.2">
      <c r="A58" s="125"/>
      <c r="B58" s="142"/>
      <c r="C58" s="188"/>
      <c r="D58" s="189"/>
      <c r="E58" s="189"/>
      <c r="F58" s="189"/>
      <c r="G58" s="189"/>
      <c r="H58" s="190"/>
      <c r="I58" s="123"/>
      <c r="J58" s="123"/>
      <c r="K58" s="137"/>
      <c r="L58" s="123"/>
      <c r="M58" s="123"/>
      <c r="N58" s="180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</row>
    <row r="59" spans="1:29" ht="14.25" customHeight="1" x14ac:dyDescent="0.2">
      <c r="A59" s="125"/>
      <c r="B59" s="136"/>
      <c r="C59" s="191" t="s">
        <v>104</v>
      </c>
      <c r="D59" s="192"/>
      <c r="E59" s="192"/>
      <c r="F59" s="193"/>
      <c r="G59" s="194"/>
      <c r="H59" s="195"/>
      <c r="I59" s="123"/>
      <c r="J59" s="136"/>
      <c r="K59" s="139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</row>
    <row r="60" spans="1:29" ht="14.25" customHeight="1" x14ac:dyDescent="0.2">
      <c r="A60" s="125"/>
      <c r="B60" s="136"/>
      <c r="C60" s="196"/>
      <c r="D60" s="55"/>
      <c r="E60" s="55"/>
      <c r="F60" s="197"/>
      <c r="G60" s="198"/>
      <c r="H60" s="199"/>
      <c r="I60" s="123"/>
      <c r="J60" s="136"/>
      <c r="K60" s="139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</row>
    <row r="61" spans="1:29" ht="14.25" customHeight="1" x14ac:dyDescent="0.2">
      <c r="A61" s="139"/>
      <c r="B61" s="136"/>
      <c r="C61" s="196"/>
      <c r="D61" s="55"/>
      <c r="E61" s="55"/>
      <c r="F61" s="197"/>
      <c r="G61" s="198"/>
      <c r="H61" s="200"/>
      <c r="I61" s="123"/>
      <c r="J61" s="136"/>
      <c r="K61" s="139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</row>
    <row r="62" spans="1:29" ht="14.25" customHeight="1" x14ac:dyDescent="0.2">
      <c r="A62" s="139"/>
      <c r="B62" s="136"/>
      <c r="C62" s="196"/>
      <c r="D62" s="55"/>
      <c r="E62" s="55"/>
      <c r="F62" s="197"/>
      <c r="G62" s="198"/>
      <c r="H62" s="200"/>
      <c r="I62" s="123"/>
      <c r="J62" s="136"/>
      <c r="K62" s="139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</row>
    <row r="63" spans="1:29" ht="14.25" customHeight="1" x14ac:dyDescent="0.2">
      <c r="A63" s="125"/>
      <c r="B63" s="139"/>
      <c r="C63" s="201"/>
      <c r="D63" s="202"/>
      <c r="E63" s="55"/>
      <c r="F63" s="203"/>
      <c r="G63" s="204"/>
      <c r="H63" s="205"/>
      <c r="I63" s="123"/>
      <c r="J63" s="136"/>
      <c r="K63" s="139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</row>
    <row r="64" spans="1:29" ht="14.25" customHeight="1" x14ac:dyDescent="0.2">
      <c r="A64" s="125"/>
      <c r="B64" s="139"/>
      <c r="C64" s="291" t="s">
        <v>105</v>
      </c>
      <c r="D64" s="241"/>
      <c r="E64" s="241"/>
      <c r="F64" s="292" t="s">
        <v>106</v>
      </c>
      <c r="G64" s="293"/>
      <c r="H64" s="294"/>
      <c r="I64" s="123"/>
      <c r="J64" s="136"/>
      <c r="K64" s="139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</row>
    <row r="65" spans="1:29" ht="14.25" customHeight="1" x14ac:dyDescent="0.2">
      <c r="A65" s="125"/>
      <c r="B65" s="139"/>
      <c r="C65" s="275"/>
      <c r="D65" s="276"/>
      <c r="E65" s="276"/>
      <c r="F65" s="206"/>
      <c r="G65" s="207"/>
      <c r="H65" s="208"/>
      <c r="I65" s="123"/>
      <c r="J65" s="123"/>
      <c r="K65" s="137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</row>
    <row r="66" spans="1:29" ht="14.25" customHeight="1" x14ac:dyDescent="0.2">
      <c r="A66" s="125"/>
      <c r="B66" s="125"/>
      <c r="C66" s="136"/>
      <c r="D66" s="209"/>
      <c r="E66" s="209"/>
      <c r="F66" s="136"/>
      <c r="G66" s="209"/>
      <c r="H66" s="209"/>
      <c r="I66" s="134"/>
      <c r="J66" s="136"/>
      <c r="K66" s="139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</row>
    <row r="67" spans="1:29" ht="14.25" customHeight="1" x14ac:dyDescent="0.2">
      <c r="A67" s="125"/>
      <c r="B67" s="116"/>
      <c r="C67" s="116"/>
      <c r="D67" s="136"/>
      <c r="E67" s="136"/>
      <c r="F67" s="116"/>
      <c r="G67" s="136"/>
      <c r="H67" s="136"/>
      <c r="I67" s="123"/>
      <c r="J67" s="116"/>
      <c r="K67" s="210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</row>
    <row r="68" spans="1:29" ht="14.25" customHeight="1" x14ac:dyDescent="0.2">
      <c r="A68" s="211"/>
      <c r="B68" s="212"/>
      <c r="C68" s="213"/>
      <c r="D68" s="214"/>
      <c r="E68" s="214"/>
      <c r="F68" s="215"/>
      <c r="G68" s="134"/>
      <c r="H68" s="134"/>
      <c r="I68" s="134"/>
      <c r="J68" s="134"/>
      <c r="K68" s="216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</row>
    <row r="69" spans="1:29" ht="14.25" customHeight="1" x14ac:dyDescent="0.2">
      <c r="A69" s="136"/>
      <c r="B69" s="136"/>
      <c r="C69" s="138"/>
      <c r="D69" s="124"/>
      <c r="E69" s="124"/>
      <c r="F69" s="13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</row>
    <row r="70" spans="1:29" ht="14.25" customHeight="1" x14ac:dyDescent="0.2">
      <c r="A70" s="136"/>
      <c r="B70" s="136"/>
      <c r="C70" s="138"/>
      <c r="D70" s="124"/>
      <c r="E70" s="124"/>
      <c r="F70" s="13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</row>
    <row r="71" spans="1:29" ht="14.25" customHeight="1" x14ac:dyDescent="0.2">
      <c r="A71" s="136"/>
      <c r="B71" s="136"/>
      <c r="C71" s="138"/>
      <c r="D71" s="124"/>
      <c r="E71" s="124"/>
      <c r="F71" s="13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</row>
    <row r="72" spans="1:29" ht="14.25" customHeight="1" x14ac:dyDescent="0.2">
      <c r="A72" s="136"/>
      <c r="B72" s="136"/>
      <c r="C72" s="138"/>
      <c r="D72" s="124"/>
      <c r="E72" s="124"/>
      <c r="F72" s="13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</row>
    <row r="73" spans="1:29" ht="14.25" customHeight="1" x14ac:dyDescent="0.2">
      <c r="A73" s="136"/>
      <c r="B73" s="136"/>
      <c r="C73" s="138"/>
      <c r="D73" s="124"/>
      <c r="E73" s="124"/>
      <c r="F73" s="13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</row>
    <row r="74" spans="1:29" ht="14.25" customHeight="1" x14ac:dyDescent="0.2">
      <c r="A74" s="136"/>
      <c r="B74" s="136"/>
      <c r="C74" s="138"/>
      <c r="D74" s="124"/>
      <c r="E74" s="124"/>
      <c r="F74" s="13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</row>
    <row r="75" spans="1:29" ht="14.25" customHeight="1" x14ac:dyDescent="0.2">
      <c r="A75" s="136"/>
      <c r="B75" s="136"/>
      <c r="C75" s="138"/>
      <c r="D75" s="124"/>
      <c r="E75" s="124"/>
      <c r="F75" s="13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</row>
    <row r="76" spans="1:29" ht="14.25" customHeight="1" x14ac:dyDescent="0.2">
      <c r="A76" s="136"/>
      <c r="B76" s="136"/>
      <c r="C76" s="138"/>
      <c r="D76" s="124"/>
      <c r="E76" s="124"/>
      <c r="F76" s="13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</row>
    <row r="77" spans="1:29" ht="14.25" customHeight="1" x14ac:dyDescent="0.2">
      <c r="A77" s="136"/>
      <c r="B77" s="136"/>
      <c r="C77" s="138"/>
      <c r="D77" s="124"/>
      <c r="E77" s="124"/>
      <c r="F77" s="13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</row>
    <row r="78" spans="1:29" ht="14.25" customHeight="1" x14ac:dyDescent="0.2">
      <c r="A78" s="123"/>
      <c r="B78" s="136"/>
      <c r="C78" s="138"/>
      <c r="D78" s="124"/>
      <c r="E78" s="124"/>
      <c r="F78" s="13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</row>
    <row r="79" spans="1:29" ht="14.25" customHeight="1" x14ac:dyDescent="0.2">
      <c r="A79" s="123"/>
      <c r="B79" s="123"/>
      <c r="C79" s="138"/>
      <c r="D79" s="124"/>
      <c r="E79" s="124"/>
      <c r="F79" s="13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</row>
    <row r="80" spans="1:29" ht="14.25" customHeight="1" x14ac:dyDescent="0.2">
      <c r="A80" s="123"/>
      <c r="B80" s="123"/>
      <c r="C80" s="138"/>
      <c r="D80" s="124"/>
      <c r="E80" s="124"/>
      <c r="F80" s="13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</row>
    <row r="81" spans="1:29" ht="14.25" customHeight="1" x14ac:dyDescent="0.2">
      <c r="A81" s="123"/>
      <c r="B81" s="123"/>
      <c r="C81" s="138"/>
      <c r="D81" s="124"/>
      <c r="E81" s="124"/>
      <c r="F81" s="13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</row>
    <row r="82" spans="1:29" ht="14.25" customHeight="1" x14ac:dyDescent="0.2">
      <c r="A82" s="123"/>
      <c r="B82" s="123"/>
      <c r="C82" s="138"/>
      <c r="D82" s="124"/>
      <c r="E82" s="124"/>
      <c r="F82" s="13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</row>
    <row r="83" spans="1:29" ht="14.25" customHeight="1" x14ac:dyDescent="0.2">
      <c r="A83" s="123"/>
      <c r="B83" s="123"/>
      <c r="C83" s="138"/>
      <c r="D83" s="124"/>
      <c r="E83" s="124"/>
      <c r="F83" s="13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</row>
    <row r="84" spans="1:29" ht="14.25" customHeight="1" x14ac:dyDescent="0.2">
      <c r="A84" s="123"/>
      <c r="B84" s="123"/>
      <c r="C84" s="138"/>
      <c r="D84" s="124"/>
      <c r="E84" s="124"/>
      <c r="F84" s="13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</row>
    <row r="85" spans="1:29" ht="14.25" customHeight="1" x14ac:dyDescent="0.2">
      <c r="A85" s="123"/>
      <c r="B85" s="123"/>
      <c r="C85" s="138"/>
      <c r="D85" s="124"/>
      <c r="E85" s="124"/>
      <c r="F85" s="13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</row>
    <row r="86" spans="1:29" ht="14.25" customHeight="1" x14ac:dyDescent="0.2">
      <c r="A86" s="123"/>
      <c r="B86" s="123"/>
      <c r="C86" s="138"/>
      <c r="D86" s="124"/>
      <c r="E86" s="124"/>
      <c r="F86" s="13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</row>
    <row r="87" spans="1:29" ht="14.25" customHeight="1" x14ac:dyDescent="0.2">
      <c r="A87" s="123"/>
      <c r="B87" s="123"/>
      <c r="C87" s="138"/>
      <c r="D87" s="124"/>
      <c r="E87" s="124"/>
      <c r="F87" s="13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</row>
    <row r="88" spans="1:29" ht="14.25" customHeight="1" x14ac:dyDescent="0.2">
      <c r="A88" s="123"/>
      <c r="B88" s="123"/>
      <c r="C88" s="138"/>
      <c r="D88" s="124"/>
      <c r="E88" s="124"/>
      <c r="F88" s="13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</row>
    <row r="89" spans="1:29" ht="14.25" customHeight="1" x14ac:dyDescent="0.2">
      <c r="A89" s="123"/>
      <c r="B89" s="123"/>
      <c r="C89" s="138"/>
      <c r="D89" s="124"/>
      <c r="E89" s="124"/>
      <c r="F89" s="13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</row>
    <row r="90" spans="1:29" ht="14.25" customHeight="1" x14ac:dyDescent="0.2">
      <c r="A90" s="123"/>
      <c r="B90" s="123"/>
      <c r="C90" s="138"/>
      <c r="D90" s="124"/>
      <c r="E90" s="124"/>
      <c r="F90" s="13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</row>
    <row r="91" spans="1:29" ht="14.25" customHeight="1" x14ac:dyDescent="0.2">
      <c r="A91" s="123"/>
      <c r="B91" s="123"/>
      <c r="C91" s="138"/>
      <c r="D91" s="124"/>
      <c r="E91" s="124"/>
      <c r="F91" s="13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</row>
    <row r="92" spans="1:29" ht="14.25" customHeight="1" x14ac:dyDescent="0.2">
      <c r="A92" s="123"/>
      <c r="B92" s="123"/>
      <c r="C92" s="138"/>
      <c r="D92" s="124"/>
      <c r="E92" s="124"/>
      <c r="F92" s="13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</row>
    <row r="93" spans="1:29" ht="14.25" customHeight="1" x14ac:dyDescent="0.2">
      <c r="A93" s="123"/>
      <c r="B93" s="123"/>
      <c r="C93" s="138"/>
      <c r="D93" s="124"/>
      <c r="E93" s="124"/>
      <c r="F93" s="13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</row>
    <row r="94" spans="1:29" ht="14.25" customHeight="1" x14ac:dyDescent="0.2">
      <c r="A94" s="123"/>
      <c r="B94" s="123"/>
      <c r="C94" s="138"/>
      <c r="D94" s="124"/>
      <c r="E94" s="124"/>
      <c r="F94" s="13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</row>
    <row r="95" spans="1:29" ht="14.25" customHeight="1" x14ac:dyDescent="0.2">
      <c r="A95" s="123"/>
      <c r="B95" s="123"/>
      <c r="C95" s="138"/>
      <c r="D95" s="124"/>
      <c r="E95" s="124"/>
      <c r="F95" s="13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</row>
    <row r="96" spans="1:29" ht="14.25" customHeight="1" x14ac:dyDescent="0.2">
      <c r="A96" s="123"/>
      <c r="B96" s="123"/>
      <c r="C96" s="138"/>
      <c r="D96" s="124"/>
      <c r="E96" s="124"/>
      <c r="F96" s="13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</row>
    <row r="97" spans="1:29" ht="14.25" customHeight="1" x14ac:dyDescent="0.2">
      <c r="A97" s="123"/>
      <c r="B97" s="123"/>
      <c r="C97" s="138"/>
      <c r="D97" s="124"/>
      <c r="E97" s="124"/>
      <c r="F97" s="13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</row>
    <row r="98" spans="1:29" ht="14.25" customHeight="1" x14ac:dyDescent="0.2">
      <c r="A98" s="123"/>
      <c r="B98" s="123"/>
      <c r="C98" s="138"/>
      <c r="D98" s="124"/>
      <c r="E98" s="124"/>
      <c r="F98" s="13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</row>
    <row r="99" spans="1:29" ht="14.25" customHeight="1" x14ac:dyDescent="0.2">
      <c r="A99" s="123"/>
      <c r="B99" s="123"/>
      <c r="C99" s="138"/>
      <c r="D99" s="124"/>
      <c r="E99" s="124"/>
      <c r="F99" s="13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</row>
    <row r="100" spans="1:29" ht="14.25" customHeight="1" x14ac:dyDescent="0.2">
      <c r="A100" s="123"/>
      <c r="B100" s="123"/>
      <c r="C100" s="138"/>
      <c r="D100" s="124"/>
      <c r="E100" s="124"/>
      <c r="F100" s="13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</row>
    <row r="101" spans="1:29" ht="14.25" customHeight="1" x14ac:dyDescent="0.2">
      <c r="A101" s="123"/>
      <c r="B101" s="123"/>
      <c r="C101" s="138"/>
      <c r="D101" s="124"/>
      <c r="E101" s="124"/>
      <c r="F101" s="13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</row>
    <row r="102" spans="1:29" ht="14.25" customHeight="1" x14ac:dyDescent="0.2">
      <c r="A102" s="123"/>
      <c r="B102" s="123"/>
      <c r="C102" s="138"/>
      <c r="D102" s="124"/>
      <c r="E102" s="124"/>
      <c r="F102" s="13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</row>
    <row r="103" spans="1:29" ht="14.25" customHeight="1" x14ac:dyDescent="0.2">
      <c r="A103" s="123"/>
      <c r="B103" s="123"/>
      <c r="C103" s="138"/>
      <c r="D103" s="124"/>
      <c r="E103" s="124"/>
      <c r="F103" s="13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</row>
    <row r="104" spans="1:29" ht="14.25" customHeight="1" x14ac:dyDescent="0.2">
      <c r="A104" s="123"/>
      <c r="B104" s="123"/>
      <c r="C104" s="138"/>
      <c r="D104" s="124"/>
      <c r="E104" s="124"/>
      <c r="F104" s="13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</row>
    <row r="105" spans="1:29" ht="14.25" customHeight="1" x14ac:dyDescent="0.2">
      <c r="A105" s="123"/>
      <c r="B105" s="123"/>
      <c r="C105" s="138"/>
      <c r="D105" s="124"/>
      <c r="E105" s="124"/>
      <c r="F105" s="13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</row>
    <row r="106" spans="1:29" ht="14.25" customHeight="1" x14ac:dyDescent="0.2">
      <c r="A106" s="123"/>
      <c r="B106" s="123"/>
      <c r="C106" s="138"/>
      <c r="D106" s="124"/>
      <c r="E106" s="124"/>
      <c r="F106" s="13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</row>
    <row r="107" spans="1:29" ht="14.25" customHeight="1" x14ac:dyDescent="0.2">
      <c r="A107" s="123"/>
      <c r="B107" s="123"/>
      <c r="C107" s="138"/>
      <c r="D107" s="124"/>
      <c r="E107" s="124"/>
      <c r="F107" s="13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</row>
    <row r="108" spans="1:29" ht="14.25" customHeight="1" x14ac:dyDescent="0.2">
      <c r="A108" s="123"/>
      <c r="B108" s="123"/>
      <c r="C108" s="138"/>
      <c r="D108" s="124"/>
      <c r="E108" s="124"/>
      <c r="F108" s="13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</row>
    <row r="109" spans="1:29" ht="14.25" customHeight="1" x14ac:dyDescent="0.2">
      <c r="A109" s="123"/>
      <c r="B109" s="123"/>
      <c r="C109" s="138"/>
      <c r="D109" s="124"/>
      <c r="E109" s="124"/>
      <c r="F109" s="13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</row>
    <row r="110" spans="1:29" ht="14.25" customHeight="1" x14ac:dyDescent="0.2">
      <c r="A110" s="123"/>
      <c r="B110" s="123"/>
      <c r="C110" s="138"/>
      <c r="D110" s="124"/>
      <c r="E110" s="124"/>
      <c r="F110" s="13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</row>
    <row r="111" spans="1:29" ht="14.25" customHeight="1" x14ac:dyDescent="0.2">
      <c r="A111" s="123"/>
      <c r="B111" s="123"/>
      <c r="C111" s="138"/>
      <c r="D111" s="124"/>
      <c r="E111" s="124"/>
      <c r="F111" s="13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</row>
    <row r="112" spans="1:29" ht="14.25" customHeight="1" x14ac:dyDescent="0.2">
      <c r="A112" s="123"/>
      <c r="B112" s="123"/>
      <c r="C112" s="138"/>
      <c r="D112" s="124"/>
      <c r="E112" s="124"/>
      <c r="F112" s="13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</row>
    <row r="113" spans="1:29" ht="14.25" customHeight="1" x14ac:dyDescent="0.2">
      <c r="A113" s="123"/>
      <c r="B113" s="123"/>
      <c r="C113" s="138"/>
      <c r="D113" s="124"/>
      <c r="E113" s="124"/>
      <c r="F113" s="13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</row>
    <row r="114" spans="1:29" ht="14.25" customHeight="1" x14ac:dyDescent="0.2">
      <c r="A114" s="123"/>
      <c r="B114" s="123"/>
      <c r="C114" s="138"/>
      <c r="D114" s="124"/>
      <c r="E114" s="124"/>
      <c r="F114" s="13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</row>
    <row r="115" spans="1:29" ht="14.25" customHeight="1" x14ac:dyDescent="0.2">
      <c r="A115" s="123"/>
      <c r="B115" s="123"/>
      <c r="C115" s="138"/>
      <c r="D115" s="124"/>
      <c r="E115" s="124"/>
      <c r="F115" s="13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</row>
    <row r="116" spans="1:29" ht="14.25" customHeight="1" x14ac:dyDescent="0.2">
      <c r="A116" s="123"/>
      <c r="B116" s="123"/>
      <c r="C116" s="138"/>
      <c r="D116" s="124"/>
      <c r="E116" s="124"/>
      <c r="F116" s="13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</row>
    <row r="117" spans="1:29" ht="14.25" customHeight="1" x14ac:dyDescent="0.2">
      <c r="A117" s="123"/>
      <c r="B117" s="123"/>
      <c r="C117" s="138"/>
      <c r="D117" s="124"/>
      <c r="E117" s="124"/>
      <c r="F117" s="133"/>
      <c r="G117" s="123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3"/>
      <c r="W117" s="123"/>
      <c r="X117" s="123"/>
      <c r="Y117" s="123"/>
      <c r="Z117" s="123"/>
      <c r="AA117" s="123"/>
      <c r="AB117" s="123"/>
      <c r="AC117" s="123"/>
    </row>
    <row r="118" spans="1:29" ht="14.25" customHeight="1" x14ac:dyDescent="0.2">
      <c r="A118" s="123"/>
      <c r="B118" s="123"/>
      <c r="C118" s="138"/>
      <c r="D118" s="124"/>
      <c r="E118" s="124"/>
      <c r="F118" s="133"/>
      <c r="G118" s="123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23"/>
      <c r="U118" s="123"/>
      <c r="V118" s="123"/>
      <c r="W118" s="123"/>
      <c r="X118" s="123"/>
      <c r="Y118" s="123"/>
      <c r="Z118" s="123"/>
      <c r="AA118" s="123"/>
      <c r="AB118" s="123"/>
      <c r="AC118" s="123"/>
    </row>
    <row r="119" spans="1:29" ht="14.25" customHeight="1" x14ac:dyDescent="0.2">
      <c r="A119" s="123"/>
      <c r="B119" s="123"/>
      <c r="C119" s="138"/>
      <c r="D119" s="124"/>
      <c r="E119" s="124"/>
      <c r="F119" s="133"/>
      <c r="G119" s="123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23"/>
      <c r="U119" s="123"/>
      <c r="V119" s="123"/>
      <c r="W119" s="123"/>
      <c r="X119" s="123"/>
      <c r="Y119" s="123"/>
      <c r="Z119" s="123"/>
      <c r="AA119" s="123"/>
      <c r="AB119" s="123"/>
      <c r="AC119" s="123"/>
    </row>
    <row r="120" spans="1:29" ht="14.25" customHeight="1" x14ac:dyDescent="0.2">
      <c r="A120" s="123"/>
      <c r="B120" s="123"/>
      <c r="C120" s="138"/>
      <c r="D120" s="124"/>
      <c r="E120" s="124"/>
      <c r="F120" s="133"/>
      <c r="G120" s="123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23"/>
      <c r="U120" s="123"/>
      <c r="V120" s="123"/>
      <c r="W120" s="123"/>
      <c r="X120" s="123"/>
      <c r="Y120" s="123"/>
      <c r="Z120" s="123"/>
      <c r="AA120" s="123"/>
      <c r="AB120" s="123"/>
      <c r="AC120" s="123"/>
    </row>
    <row r="121" spans="1:29" ht="14.25" customHeight="1" x14ac:dyDescent="0.2">
      <c r="A121" s="123"/>
      <c r="B121" s="123"/>
      <c r="C121" s="138"/>
      <c r="D121" s="124"/>
      <c r="E121" s="124"/>
      <c r="F121" s="133"/>
      <c r="G121" s="123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23"/>
      <c r="U121" s="123"/>
      <c r="V121" s="123"/>
      <c r="W121" s="123"/>
      <c r="X121" s="123"/>
      <c r="Y121" s="123"/>
      <c r="Z121" s="123"/>
      <c r="AA121" s="123"/>
      <c r="AB121" s="123"/>
      <c r="AC121" s="123"/>
    </row>
    <row r="122" spans="1:29" ht="14.25" customHeight="1" x14ac:dyDescent="0.2">
      <c r="A122" s="123"/>
      <c r="B122" s="123"/>
      <c r="C122" s="138"/>
      <c r="D122" s="124"/>
      <c r="E122" s="124"/>
      <c r="F122" s="133"/>
      <c r="G122" s="123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23"/>
      <c r="U122" s="123"/>
      <c r="V122" s="123"/>
      <c r="W122" s="123"/>
      <c r="X122" s="123"/>
      <c r="Y122" s="123"/>
      <c r="Z122" s="123"/>
      <c r="AA122" s="123"/>
      <c r="AB122" s="123"/>
      <c r="AC122" s="123"/>
    </row>
    <row r="123" spans="1:29" ht="14.25" customHeight="1" x14ac:dyDescent="0.2">
      <c r="A123" s="123"/>
      <c r="B123" s="123"/>
      <c r="C123" s="138"/>
      <c r="D123" s="124"/>
      <c r="E123" s="124"/>
      <c r="F123" s="133"/>
      <c r="G123" s="123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23"/>
      <c r="U123" s="123"/>
      <c r="V123" s="123"/>
      <c r="W123" s="123"/>
      <c r="X123" s="123"/>
      <c r="Y123" s="123"/>
      <c r="Z123" s="123"/>
      <c r="AA123" s="123"/>
      <c r="AB123" s="123"/>
      <c r="AC123" s="123"/>
    </row>
    <row r="124" spans="1:29" ht="14.25" customHeight="1" x14ac:dyDescent="0.2">
      <c r="A124" s="123"/>
      <c r="B124" s="123"/>
      <c r="C124" s="138"/>
      <c r="D124" s="124"/>
      <c r="E124" s="124"/>
      <c r="F124" s="133"/>
      <c r="G124" s="123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23"/>
      <c r="V124" s="123"/>
      <c r="W124" s="123"/>
      <c r="X124" s="123"/>
      <c r="Y124" s="123"/>
      <c r="Z124" s="123"/>
      <c r="AA124" s="123"/>
      <c r="AB124" s="123"/>
      <c r="AC124" s="123"/>
    </row>
    <row r="125" spans="1:29" ht="14.25" customHeight="1" x14ac:dyDescent="0.2">
      <c r="A125" s="123"/>
      <c r="B125" s="123"/>
      <c r="C125" s="138"/>
      <c r="D125" s="124"/>
      <c r="E125" s="124"/>
      <c r="F125" s="133"/>
      <c r="G125" s="123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23"/>
      <c r="U125" s="123"/>
      <c r="V125" s="123"/>
      <c r="W125" s="123"/>
      <c r="X125" s="123"/>
      <c r="Y125" s="123"/>
      <c r="Z125" s="123"/>
      <c r="AA125" s="123"/>
      <c r="AB125" s="123"/>
      <c r="AC125" s="123"/>
    </row>
    <row r="126" spans="1:29" ht="14.25" customHeight="1" x14ac:dyDescent="0.2">
      <c r="A126" s="123"/>
      <c r="B126" s="123"/>
      <c r="C126" s="138"/>
      <c r="D126" s="124"/>
      <c r="E126" s="124"/>
      <c r="F126" s="133"/>
      <c r="G126" s="123"/>
      <c r="H126" s="123"/>
      <c r="I126" s="123"/>
      <c r="J126" s="123"/>
      <c r="K126" s="123"/>
      <c r="L126" s="123"/>
      <c r="M126" s="123"/>
      <c r="N126" s="123"/>
      <c r="O126" s="123"/>
      <c r="P126" s="123"/>
      <c r="Q126" s="123"/>
      <c r="R126" s="123"/>
      <c r="S126" s="123"/>
      <c r="T126" s="123"/>
      <c r="U126" s="123"/>
      <c r="V126" s="123"/>
      <c r="W126" s="123"/>
      <c r="X126" s="123"/>
      <c r="Y126" s="123"/>
      <c r="Z126" s="123"/>
      <c r="AA126" s="123"/>
      <c r="AB126" s="123"/>
      <c r="AC126" s="123"/>
    </row>
    <row r="127" spans="1:29" ht="14.25" customHeight="1" x14ac:dyDescent="0.2">
      <c r="A127" s="123"/>
      <c r="B127" s="123"/>
      <c r="C127" s="138"/>
      <c r="D127" s="124"/>
      <c r="E127" s="124"/>
      <c r="F127" s="133"/>
      <c r="G127" s="123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23"/>
      <c r="V127" s="123"/>
      <c r="W127" s="123"/>
      <c r="X127" s="123"/>
      <c r="Y127" s="123"/>
      <c r="Z127" s="123"/>
      <c r="AA127" s="123"/>
      <c r="AB127" s="123"/>
      <c r="AC127" s="123"/>
    </row>
    <row r="128" spans="1:29" ht="14.25" customHeight="1" x14ac:dyDescent="0.2">
      <c r="A128" s="123"/>
      <c r="B128" s="123"/>
      <c r="C128" s="138"/>
      <c r="D128" s="124"/>
      <c r="E128" s="124"/>
      <c r="F128" s="133"/>
      <c r="G128" s="123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23"/>
      <c r="U128" s="123"/>
      <c r="V128" s="123"/>
      <c r="W128" s="123"/>
      <c r="X128" s="123"/>
      <c r="Y128" s="123"/>
      <c r="Z128" s="123"/>
      <c r="AA128" s="123"/>
      <c r="AB128" s="123"/>
      <c r="AC128" s="123"/>
    </row>
    <row r="129" spans="1:29" ht="14.25" customHeight="1" x14ac:dyDescent="0.2">
      <c r="A129" s="123"/>
      <c r="B129" s="123"/>
      <c r="C129" s="138"/>
      <c r="D129" s="124"/>
      <c r="E129" s="124"/>
      <c r="F129" s="133"/>
      <c r="G129" s="123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23"/>
      <c r="V129" s="123"/>
      <c r="W129" s="123"/>
      <c r="X129" s="123"/>
      <c r="Y129" s="123"/>
      <c r="Z129" s="123"/>
      <c r="AA129" s="123"/>
      <c r="AB129" s="123"/>
      <c r="AC129" s="123"/>
    </row>
    <row r="130" spans="1:29" ht="14.25" customHeight="1" x14ac:dyDescent="0.2">
      <c r="A130" s="123"/>
      <c r="B130" s="123"/>
      <c r="C130" s="138"/>
      <c r="D130" s="124"/>
      <c r="E130" s="124"/>
      <c r="F130" s="133"/>
      <c r="G130" s="123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23"/>
      <c r="U130" s="123"/>
      <c r="V130" s="123"/>
      <c r="W130" s="123"/>
      <c r="X130" s="123"/>
      <c r="Y130" s="123"/>
      <c r="Z130" s="123"/>
      <c r="AA130" s="123"/>
      <c r="AB130" s="123"/>
      <c r="AC130" s="123"/>
    </row>
    <row r="131" spans="1:29" ht="14.25" customHeight="1" x14ac:dyDescent="0.2">
      <c r="A131" s="123"/>
      <c r="B131" s="123"/>
      <c r="C131" s="138"/>
      <c r="D131" s="124"/>
      <c r="E131" s="124"/>
      <c r="F131" s="133"/>
      <c r="G131" s="1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23"/>
      <c r="U131" s="123"/>
      <c r="V131" s="123"/>
      <c r="W131" s="123"/>
      <c r="X131" s="123"/>
      <c r="Y131" s="123"/>
      <c r="Z131" s="123"/>
      <c r="AA131" s="123"/>
      <c r="AB131" s="123"/>
      <c r="AC131" s="123"/>
    </row>
    <row r="132" spans="1:29" ht="14.25" customHeight="1" x14ac:dyDescent="0.2">
      <c r="A132" s="123"/>
      <c r="B132" s="123"/>
      <c r="C132" s="138"/>
      <c r="D132" s="124"/>
      <c r="E132" s="124"/>
      <c r="F132" s="133"/>
      <c r="G132" s="123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23"/>
      <c r="V132" s="123"/>
      <c r="W132" s="123"/>
      <c r="X132" s="123"/>
      <c r="Y132" s="123"/>
      <c r="Z132" s="123"/>
      <c r="AA132" s="123"/>
      <c r="AB132" s="123"/>
      <c r="AC132" s="123"/>
    </row>
    <row r="133" spans="1:29" ht="14.25" customHeight="1" x14ac:dyDescent="0.2">
      <c r="A133" s="123"/>
      <c r="B133" s="123"/>
      <c r="C133" s="138"/>
      <c r="D133" s="124"/>
      <c r="E133" s="124"/>
      <c r="F133" s="133"/>
      <c r="G133" s="123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23"/>
      <c r="V133" s="123"/>
      <c r="W133" s="123"/>
      <c r="X133" s="123"/>
      <c r="Y133" s="123"/>
      <c r="Z133" s="123"/>
      <c r="AA133" s="123"/>
      <c r="AB133" s="123"/>
      <c r="AC133" s="123"/>
    </row>
    <row r="134" spans="1:29" ht="14.25" customHeight="1" x14ac:dyDescent="0.2">
      <c r="A134" s="123"/>
      <c r="B134" s="123"/>
      <c r="C134" s="138"/>
      <c r="D134" s="124"/>
      <c r="E134" s="124"/>
      <c r="F134" s="133"/>
      <c r="G134" s="123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23"/>
      <c r="V134" s="123"/>
      <c r="W134" s="123"/>
      <c r="X134" s="123"/>
      <c r="Y134" s="123"/>
      <c r="Z134" s="123"/>
      <c r="AA134" s="123"/>
      <c r="AB134" s="123"/>
      <c r="AC134" s="123"/>
    </row>
    <row r="135" spans="1:29" ht="14.25" customHeight="1" x14ac:dyDescent="0.2">
      <c r="A135" s="123"/>
      <c r="B135" s="123"/>
      <c r="C135" s="138"/>
      <c r="D135" s="124"/>
      <c r="E135" s="124"/>
      <c r="F135" s="133"/>
      <c r="G135" s="123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23"/>
      <c r="V135" s="123"/>
      <c r="W135" s="123"/>
      <c r="X135" s="123"/>
      <c r="Y135" s="123"/>
      <c r="Z135" s="123"/>
      <c r="AA135" s="123"/>
      <c r="AB135" s="123"/>
      <c r="AC135" s="123"/>
    </row>
    <row r="136" spans="1:29" ht="14.25" customHeight="1" x14ac:dyDescent="0.2">
      <c r="A136" s="123"/>
      <c r="B136" s="123"/>
      <c r="C136" s="138"/>
      <c r="D136" s="124"/>
      <c r="E136" s="124"/>
      <c r="F136" s="133"/>
      <c r="G136" s="123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23"/>
      <c r="U136" s="123"/>
      <c r="V136" s="123"/>
      <c r="W136" s="123"/>
      <c r="X136" s="123"/>
      <c r="Y136" s="123"/>
      <c r="Z136" s="123"/>
      <c r="AA136" s="123"/>
      <c r="AB136" s="123"/>
      <c r="AC136" s="123"/>
    </row>
    <row r="137" spans="1:29" ht="14.25" customHeight="1" x14ac:dyDescent="0.2">
      <c r="A137" s="123"/>
      <c r="B137" s="123"/>
      <c r="C137" s="138"/>
      <c r="D137" s="124"/>
      <c r="E137" s="124"/>
      <c r="F137" s="133"/>
      <c r="G137" s="123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23"/>
      <c r="V137" s="123"/>
      <c r="W137" s="123"/>
      <c r="X137" s="123"/>
      <c r="Y137" s="123"/>
      <c r="Z137" s="123"/>
      <c r="AA137" s="123"/>
      <c r="AB137" s="123"/>
      <c r="AC137" s="123"/>
    </row>
    <row r="138" spans="1:29" ht="14.25" customHeight="1" x14ac:dyDescent="0.2">
      <c r="A138" s="123"/>
      <c r="B138" s="123"/>
      <c r="C138" s="138"/>
      <c r="D138" s="124"/>
      <c r="E138" s="124"/>
      <c r="F138" s="133"/>
      <c r="G138" s="123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23"/>
      <c r="V138" s="123"/>
      <c r="W138" s="123"/>
      <c r="X138" s="123"/>
      <c r="Y138" s="123"/>
      <c r="Z138" s="123"/>
      <c r="AA138" s="123"/>
      <c r="AB138" s="123"/>
      <c r="AC138" s="123"/>
    </row>
    <row r="139" spans="1:29" ht="14.25" customHeight="1" x14ac:dyDescent="0.2">
      <c r="A139" s="123"/>
      <c r="B139" s="123"/>
      <c r="C139" s="138"/>
      <c r="D139" s="124"/>
      <c r="E139" s="124"/>
      <c r="F139" s="133"/>
      <c r="G139" s="123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23"/>
      <c r="U139" s="123"/>
      <c r="V139" s="123"/>
      <c r="W139" s="123"/>
      <c r="X139" s="123"/>
      <c r="Y139" s="123"/>
      <c r="Z139" s="123"/>
      <c r="AA139" s="123"/>
      <c r="AB139" s="123"/>
      <c r="AC139" s="123"/>
    </row>
    <row r="140" spans="1:29" ht="14.25" customHeight="1" x14ac:dyDescent="0.2">
      <c r="A140" s="123"/>
      <c r="B140" s="123"/>
      <c r="C140" s="138"/>
      <c r="D140" s="124"/>
      <c r="E140" s="124"/>
      <c r="F140" s="133"/>
      <c r="G140" s="123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23"/>
      <c r="U140" s="123"/>
      <c r="V140" s="123"/>
      <c r="W140" s="123"/>
      <c r="X140" s="123"/>
      <c r="Y140" s="123"/>
      <c r="Z140" s="123"/>
      <c r="AA140" s="123"/>
      <c r="AB140" s="123"/>
      <c r="AC140" s="123"/>
    </row>
    <row r="141" spans="1:29" ht="14.25" customHeight="1" x14ac:dyDescent="0.2">
      <c r="A141" s="123"/>
      <c r="B141" s="123"/>
      <c r="C141" s="138"/>
      <c r="D141" s="124"/>
      <c r="E141" s="124"/>
      <c r="F141" s="133"/>
      <c r="G141" s="123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</row>
    <row r="142" spans="1:29" ht="14.25" customHeight="1" x14ac:dyDescent="0.2">
      <c r="A142" s="123"/>
      <c r="B142" s="123"/>
      <c r="C142" s="138"/>
      <c r="D142" s="124"/>
      <c r="E142" s="124"/>
      <c r="F142" s="133"/>
      <c r="G142" s="123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23"/>
      <c r="U142" s="123"/>
      <c r="V142" s="123"/>
      <c r="W142" s="123"/>
      <c r="X142" s="123"/>
      <c r="Y142" s="123"/>
      <c r="Z142" s="123"/>
      <c r="AA142" s="123"/>
      <c r="AB142" s="123"/>
      <c r="AC142" s="123"/>
    </row>
    <row r="143" spans="1:29" ht="14.25" customHeight="1" x14ac:dyDescent="0.2">
      <c r="A143" s="123"/>
      <c r="B143" s="123"/>
      <c r="C143" s="138"/>
      <c r="D143" s="124"/>
      <c r="E143" s="124"/>
      <c r="F143" s="133"/>
      <c r="G143" s="123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23"/>
      <c r="U143" s="123"/>
      <c r="V143" s="123"/>
      <c r="W143" s="123"/>
      <c r="X143" s="123"/>
      <c r="Y143" s="123"/>
      <c r="Z143" s="123"/>
      <c r="AA143" s="123"/>
      <c r="AB143" s="123"/>
      <c r="AC143" s="123"/>
    </row>
    <row r="144" spans="1:29" ht="14.25" customHeight="1" x14ac:dyDescent="0.2">
      <c r="A144" s="123"/>
      <c r="B144" s="123"/>
      <c r="C144" s="138"/>
      <c r="D144" s="124"/>
      <c r="E144" s="124"/>
      <c r="F144" s="133"/>
      <c r="G144" s="123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23"/>
      <c r="U144" s="123"/>
      <c r="V144" s="123"/>
      <c r="W144" s="123"/>
      <c r="X144" s="123"/>
      <c r="Y144" s="123"/>
      <c r="Z144" s="123"/>
      <c r="AA144" s="123"/>
      <c r="AB144" s="123"/>
      <c r="AC144" s="123"/>
    </row>
    <row r="145" spans="1:29" ht="14.25" customHeight="1" x14ac:dyDescent="0.2">
      <c r="A145" s="123"/>
      <c r="B145" s="123"/>
      <c r="C145" s="138"/>
      <c r="D145" s="124"/>
      <c r="E145" s="124"/>
      <c r="F145" s="133"/>
      <c r="G145" s="123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23"/>
      <c r="V145" s="123"/>
      <c r="W145" s="123"/>
      <c r="X145" s="123"/>
      <c r="Y145" s="123"/>
      <c r="Z145" s="123"/>
      <c r="AA145" s="123"/>
      <c r="AB145" s="123"/>
      <c r="AC145" s="123"/>
    </row>
    <row r="146" spans="1:29" ht="14.25" customHeight="1" x14ac:dyDescent="0.2">
      <c r="A146" s="123"/>
      <c r="B146" s="123"/>
      <c r="C146" s="138"/>
      <c r="D146" s="124"/>
      <c r="E146" s="124"/>
      <c r="F146" s="133"/>
      <c r="G146" s="123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23"/>
      <c r="U146" s="123"/>
      <c r="V146" s="123"/>
      <c r="W146" s="123"/>
      <c r="X146" s="123"/>
      <c r="Y146" s="123"/>
      <c r="Z146" s="123"/>
      <c r="AA146" s="123"/>
      <c r="AB146" s="123"/>
      <c r="AC146" s="123"/>
    </row>
    <row r="147" spans="1:29" ht="14.25" customHeight="1" x14ac:dyDescent="0.2">
      <c r="A147" s="123"/>
      <c r="B147" s="123"/>
      <c r="C147" s="138"/>
      <c r="D147" s="124"/>
      <c r="E147" s="124"/>
      <c r="F147" s="133"/>
      <c r="G147" s="123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23"/>
      <c r="U147" s="123"/>
      <c r="V147" s="123"/>
      <c r="W147" s="123"/>
      <c r="X147" s="123"/>
      <c r="Y147" s="123"/>
      <c r="Z147" s="123"/>
      <c r="AA147" s="123"/>
      <c r="AB147" s="123"/>
      <c r="AC147" s="123"/>
    </row>
    <row r="148" spans="1:29" ht="14.25" customHeight="1" x14ac:dyDescent="0.2">
      <c r="A148" s="123"/>
      <c r="B148" s="123"/>
      <c r="C148" s="138"/>
      <c r="D148" s="124"/>
      <c r="E148" s="124"/>
      <c r="F148" s="133"/>
      <c r="G148" s="123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23"/>
      <c r="U148" s="123"/>
      <c r="V148" s="123"/>
      <c r="W148" s="123"/>
      <c r="X148" s="123"/>
      <c r="Y148" s="123"/>
      <c r="Z148" s="123"/>
      <c r="AA148" s="123"/>
      <c r="AB148" s="123"/>
      <c r="AC148" s="123"/>
    </row>
    <row r="149" spans="1:29" ht="14.25" customHeight="1" x14ac:dyDescent="0.2">
      <c r="A149" s="123"/>
      <c r="B149" s="123"/>
      <c r="C149" s="138"/>
      <c r="D149" s="124"/>
      <c r="E149" s="124"/>
      <c r="F149" s="133"/>
      <c r="G149" s="123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23"/>
      <c r="U149" s="123"/>
      <c r="V149" s="123"/>
      <c r="W149" s="123"/>
      <c r="X149" s="123"/>
      <c r="Y149" s="123"/>
      <c r="Z149" s="123"/>
      <c r="AA149" s="123"/>
      <c r="AB149" s="123"/>
      <c r="AC149" s="123"/>
    </row>
    <row r="150" spans="1:29" ht="14.25" customHeight="1" x14ac:dyDescent="0.2">
      <c r="A150" s="123"/>
      <c r="B150" s="123"/>
      <c r="C150" s="138"/>
      <c r="D150" s="124"/>
      <c r="E150" s="124"/>
      <c r="F150" s="133"/>
      <c r="G150" s="123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23"/>
      <c r="V150" s="123"/>
      <c r="W150" s="123"/>
      <c r="X150" s="123"/>
      <c r="Y150" s="123"/>
      <c r="Z150" s="123"/>
      <c r="AA150" s="123"/>
      <c r="AB150" s="123"/>
      <c r="AC150" s="123"/>
    </row>
    <row r="151" spans="1:29" ht="14.25" customHeight="1" x14ac:dyDescent="0.2">
      <c r="A151" s="123"/>
      <c r="B151" s="123"/>
      <c r="C151" s="138"/>
      <c r="D151" s="124"/>
      <c r="E151" s="124"/>
      <c r="F151" s="133"/>
      <c r="G151" s="123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23"/>
      <c r="U151" s="123"/>
      <c r="V151" s="123"/>
      <c r="W151" s="123"/>
      <c r="X151" s="123"/>
      <c r="Y151" s="123"/>
      <c r="Z151" s="123"/>
      <c r="AA151" s="123"/>
      <c r="AB151" s="123"/>
      <c r="AC151" s="123"/>
    </row>
    <row r="152" spans="1:29" ht="14.25" customHeight="1" x14ac:dyDescent="0.2">
      <c r="A152" s="123"/>
      <c r="B152" s="123"/>
      <c r="C152" s="138"/>
      <c r="D152" s="124"/>
      <c r="E152" s="124"/>
      <c r="F152" s="133"/>
      <c r="G152" s="123"/>
      <c r="H152" s="123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23"/>
      <c r="U152" s="123"/>
      <c r="V152" s="123"/>
      <c r="W152" s="123"/>
      <c r="X152" s="123"/>
      <c r="Y152" s="123"/>
      <c r="Z152" s="123"/>
      <c r="AA152" s="123"/>
      <c r="AB152" s="123"/>
      <c r="AC152" s="123"/>
    </row>
    <row r="153" spans="1:29" ht="14.25" customHeight="1" x14ac:dyDescent="0.2">
      <c r="A153" s="123"/>
      <c r="B153" s="123"/>
      <c r="C153" s="138"/>
      <c r="D153" s="124"/>
      <c r="E153" s="124"/>
      <c r="F153" s="133"/>
      <c r="G153" s="123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23"/>
      <c r="U153" s="123"/>
      <c r="V153" s="123"/>
      <c r="W153" s="123"/>
      <c r="X153" s="123"/>
      <c r="Y153" s="123"/>
      <c r="Z153" s="123"/>
      <c r="AA153" s="123"/>
      <c r="AB153" s="123"/>
      <c r="AC153" s="123"/>
    </row>
    <row r="154" spans="1:29" ht="14.25" customHeight="1" x14ac:dyDescent="0.2">
      <c r="A154" s="123"/>
      <c r="B154" s="123"/>
      <c r="C154" s="138"/>
      <c r="D154" s="124"/>
      <c r="E154" s="124"/>
      <c r="F154" s="133"/>
      <c r="G154" s="123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3"/>
      <c r="T154" s="123"/>
      <c r="U154" s="123"/>
      <c r="V154" s="123"/>
      <c r="W154" s="123"/>
      <c r="X154" s="123"/>
      <c r="Y154" s="123"/>
      <c r="Z154" s="123"/>
      <c r="AA154" s="123"/>
      <c r="AB154" s="123"/>
      <c r="AC154" s="123"/>
    </row>
    <row r="155" spans="1:29" ht="14.25" customHeight="1" x14ac:dyDescent="0.2">
      <c r="A155" s="123"/>
      <c r="B155" s="123"/>
      <c r="C155" s="138"/>
      <c r="D155" s="124"/>
      <c r="E155" s="124"/>
      <c r="F155" s="133"/>
      <c r="G155" s="123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23"/>
      <c r="V155" s="123"/>
      <c r="W155" s="123"/>
      <c r="X155" s="123"/>
      <c r="Y155" s="123"/>
      <c r="Z155" s="123"/>
      <c r="AA155" s="123"/>
      <c r="AB155" s="123"/>
      <c r="AC155" s="123"/>
    </row>
    <row r="156" spans="1:29" ht="14.25" customHeight="1" x14ac:dyDescent="0.2">
      <c r="A156" s="123"/>
      <c r="B156" s="123"/>
      <c r="C156" s="138"/>
      <c r="D156" s="124"/>
      <c r="E156" s="124"/>
      <c r="F156" s="133"/>
      <c r="G156" s="123"/>
      <c r="H156" s="123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23"/>
      <c r="U156" s="123"/>
      <c r="V156" s="123"/>
      <c r="W156" s="123"/>
      <c r="X156" s="123"/>
      <c r="Y156" s="123"/>
      <c r="Z156" s="123"/>
      <c r="AA156" s="123"/>
      <c r="AB156" s="123"/>
      <c r="AC156" s="123"/>
    </row>
    <row r="157" spans="1:29" ht="14.25" customHeight="1" x14ac:dyDescent="0.2">
      <c r="A157" s="123"/>
      <c r="B157" s="123"/>
      <c r="C157" s="138"/>
      <c r="D157" s="124"/>
      <c r="E157" s="124"/>
      <c r="F157" s="133"/>
      <c r="G157" s="123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23"/>
      <c r="U157" s="123"/>
      <c r="V157" s="123"/>
      <c r="W157" s="123"/>
      <c r="X157" s="123"/>
      <c r="Y157" s="123"/>
      <c r="Z157" s="123"/>
      <c r="AA157" s="123"/>
      <c r="AB157" s="123"/>
      <c r="AC157" s="123"/>
    </row>
    <row r="158" spans="1:29" ht="14.25" customHeight="1" x14ac:dyDescent="0.2">
      <c r="A158" s="123"/>
      <c r="B158" s="123"/>
      <c r="C158" s="138"/>
      <c r="D158" s="124"/>
      <c r="E158" s="124"/>
      <c r="F158" s="133"/>
      <c r="G158" s="123"/>
      <c r="H158" s="123"/>
      <c r="I158" s="123"/>
      <c r="J158" s="123"/>
      <c r="K158" s="123"/>
      <c r="L158" s="123"/>
      <c r="M158" s="123"/>
      <c r="N158" s="123"/>
      <c r="O158" s="123"/>
      <c r="P158" s="123"/>
      <c r="Q158" s="123"/>
      <c r="R158" s="123"/>
      <c r="S158" s="123"/>
      <c r="T158" s="123"/>
      <c r="U158" s="123"/>
      <c r="V158" s="123"/>
      <c r="W158" s="123"/>
      <c r="X158" s="123"/>
      <c r="Y158" s="123"/>
      <c r="Z158" s="123"/>
      <c r="AA158" s="123"/>
      <c r="AB158" s="123"/>
      <c r="AC158" s="123"/>
    </row>
    <row r="159" spans="1:29" ht="14.25" customHeight="1" x14ac:dyDescent="0.2">
      <c r="A159" s="123"/>
      <c r="B159" s="123"/>
      <c r="C159" s="138"/>
      <c r="D159" s="124"/>
      <c r="E159" s="124"/>
      <c r="F159" s="133"/>
      <c r="G159" s="123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23"/>
      <c r="U159" s="123"/>
      <c r="V159" s="123"/>
      <c r="W159" s="123"/>
      <c r="X159" s="123"/>
      <c r="Y159" s="123"/>
      <c r="Z159" s="123"/>
      <c r="AA159" s="123"/>
      <c r="AB159" s="123"/>
      <c r="AC159" s="123"/>
    </row>
    <row r="160" spans="1:29" ht="14.25" customHeight="1" x14ac:dyDescent="0.2">
      <c r="A160" s="123"/>
      <c r="B160" s="123"/>
      <c r="C160" s="138"/>
      <c r="D160" s="124"/>
      <c r="E160" s="124"/>
      <c r="F160" s="133"/>
      <c r="G160" s="123"/>
      <c r="H160" s="123"/>
      <c r="I160" s="123"/>
      <c r="J160" s="123"/>
      <c r="K160" s="123"/>
      <c r="L160" s="123"/>
      <c r="M160" s="123"/>
      <c r="N160" s="123"/>
      <c r="O160" s="123"/>
      <c r="P160" s="123"/>
      <c r="Q160" s="123"/>
      <c r="R160" s="123"/>
      <c r="S160" s="123"/>
      <c r="T160" s="123"/>
      <c r="U160" s="123"/>
      <c r="V160" s="123"/>
      <c r="W160" s="123"/>
      <c r="X160" s="123"/>
      <c r="Y160" s="123"/>
      <c r="Z160" s="123"/>
      <c r="AA160" s="123"/>
      <c r="AB160" s="123"/>
      <c r="AC160" s="123"/>
    </row>
    <row r="161" spans="1:29" ht="14.25" customHeight="1" x14ac:dyDescent="0.2">
      <c r="A161" s="123"/>
      <c r="B161" s="123"/>
      <c r="C161" s="138"/>
      <c r="D161" s="124"/>
      <c r="E161" s="124"/>
      <c r="F161" s="133"/>
      <c r="G161" s="123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23"/>
      <c r="U161" s="123"/>
      <c r="V161" s="123"/>
      <c r="W161" s="123"/>
      <c r="X161" s="123"/>
      <c r="Y161" s="123"/>
      <c r="Z161" s="123"/>
      <c r="AA161" s="123"/>
      <c r="AB161" s="123"/>
      <c r="AC161" s="123"/>
    </row>
    <row r="162" spans="1:29" ht="14.25" customHeight="1" x14ac:dyDescent="0.2">
      <c r="A162" s="123"/>
      <c r="B162" s="123"/>
      <c r="C162" s="138"/>
      <c r="D162" s="124"/>
      <c r="E162" s="124"/>
      <c r="F162" s="133"/>
      <c r="G162" s="123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  <c r="R162" s="123"/>
      <c r="S162" s="123"/>
      <c r="T162" s="123"/>
      <c r="U162" s="123"/>
      <c r="V162" s="123"/>
      <c r="W162" s="123"/>
      <c r="X162" s="123"/>
      <c r="Y162" s="123"/>
      <c r="Z162" s="123"/>
      <c r="AA162" s="123"/>
      <c r="AB162" s="123"/>
      <c r="AC162" s="123"/>
    </row>
    <row r="163" spans="1:29" ht="14.25" customHeight="1" x14ac:dyDescent="0.2">
      <c r="A163" s="123"/>
      <c r="B163" s="123"/>
      <c r="C163" s="138"/>
      <c r="D163" s="124"/>
      <c r="E163" s="124"/>
      <c r="F163" s="133"/>
      <c r="G163" s="123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23"/>
      <c r="U163" s="123"/>
      <c r="V163" s="123"/>
      <c r="W163" s="123"/>
      <c r="X163" s="123"/>
      <c r="Y163" s="123"/>
      <c r="Z163" s="123"/>
      <c r="AA163" s="123"/>
      <c r="AB163" s="123"/>
      <c r="AC163" s="123"/>
    </row>
    <row r="164" spans="1:29" ht="14.25" customHeight="1" x14ac:dyDescent="0.2">
      <c r="A164" s="123"/>
      <c r="B164" s="123"/>
      <c r="C164" s="138"/>
      <c r="D164" s="124"/>
      <c r="E164" s="124"/>
      <c r="F164" s="133"/>
      <c r="G164" s="1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23"/>
      <c r="U164" s="123"/>
      <c r="V164" s="123"/>
      <c r="W164" s="123"/>
      <c r="X164" s="123"/>
      <c r="Y164" s="123"/>
      <c r="Z164" s="123"/>
      <c r="AA164" s="123"/>
      <c r="AB164" s="123"/>
      <c r="AC164" s="123"/>
    </row>
    <row r="165" spans="1:29" ht="14.25" customHeight="1" x14ac:dyDescent="0.2">
      <c r="A165" s="123"/>
      <c r="B165" s="123"/>
      <c r="C165" s="138"/>
      <c r="D165" s="124"/>
      <c r="E165" s="124"/>
      <c r="F165" s="133"/>
      <c r="G165" s="123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23"/>
      <c r="U165" s="123"/>
      <c r="V165" s="123"/>
      <c r="W165" s="123"/>
      <c r="X165" s="123"/>
      <c r="Y165" s="123"/>
      <c r="Z165" s="123"/>
      <c r="AA165" s="123"/>
      <c r="AB165" s="123"/>
      <c r="AC165" s="123"/>
    </row>
    <row r="166" spans="1:29" ht="14.25" customHeight="1" x14ac:dyDescent="0.2">
      <c r="A166" s="123"/>
      <c r="B166" s="123"/>
      <c r="C166" s="138"/>
      <c r="D166" s="124"/>
      <c r="E166" s="124"/>
      <c r="F166" s="133"/>
      <c r="G166" s="1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23"/>
      <c r="U166" s="123"/>
      <c r="V166" s="123"/>
      <c r="W166" s="123"/>
      <c r="X166" s="123"/>
      <c r="Y166" s="123"/>
      <c r="Z166" s="123"/>
      <c r="AA166" s="123"/>
      <c r="AB166" s="123"/>
      <c r="AC166" s="123"/>
    </row>
    <row r="167" spans="1:29" ht="14.25" customHeight="1" x14ac:dyDescent="0.2">
      <c r="A167" s="123"/>
      <c r="B167" s="123"/>
      <c r="C167" s="138"/>
      <c r="D167" s="124"/>
      <c r="E167" s="124"/>
      <c r="F167" s="133"/>
      <c r="G167" s="123"/>
      <c r="H167" s="123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23"/>
      <c r="U167" s="123"/>
      <c r="V167" s="123"/>
      <c r="W167" s="123"/>
      <c r="X167" s="123"/>
      <c r="Y167" s="123"/>
      <c r="Z167" s="123"/>
      <c r="AA167" s="123"/>
      <c r="AB167" s="123"/>
      <c r="AC167" s="123"/>
    </row>
    <row r="168" spans="1:29" ht="14.25" customHeight="1" x14ac:dyDescent="0.2">
      <c r="A168" s="123"/>
      <c r="B168" s="123"/>
      <c r="C168" s="138"/>
      <c r="D168" s="124"/>
      <c r="E168" s="124"/>
      <c r="F168" s="133"/>
      <c r="G168" s="123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23"/>
      <c r="U168" s="123"/>
      <c r="V168" s="123"/>
      <c r="W168" s="123"/>
      <c r="X168" s="123"/>
      <c r="Y168" s="123"/>
      <c r="Z168" s="123"/>
      <c r="AA168" s="123"/>
      <c r="AB168" s="123"/>
      <c r="AC168" s="123"/>
    </row>
    <row r="169" spans="1:29" ht="14.25" customHeight="1" x14ac:dyDescent="0.2">
      <c r="A169" s="123"/>
      <c r="B169" s="123"/>
      <c r="C169" s="138"/>
      <c r="D169" s="124"/>
      <c r="E169" s="124"/>
      <c r="F169" s="133"/>
      <c r="G169" s="123"/>
      <c r="H169" s="123"/>
      <c r="I169" s="123"/>
      <c r="J169" s="123"/>
      <c r="K169" s="123"/>
      <c r="L169" s="123"/>
      <c r="M169" s="123"/>
      <c r="N169" s="123"/>
      <c r="O169" s="123"/>
      <c r="P169" s="123"/>
      <c r="Q169" s="123"/>
      <c r="R169" s="123"/>
      <c r="S169" s="123"/>
      <c r="T169" s="123"/>
      <c r="U169" s="123"/>
      <c r="V169" s="123"/>
      <c r="W169" s="123"/>
      <c r="X169" s="123"/>
      <c r="Y169" s="123"/>
      <c r="Z169" s="123"/>
      <c r="AA169" s="123"/>
      <c r="AB169" s="123"/>
      <c r="AC169" s="123"/>
    </row>
    <row r="170" spans="1:29" ht="14.25" customHeight="1" x14ac:dyDescent="0.2">
      <c r="A170" s="123"/>
      <c r="B170" s="123"/>
      <c r="C170" s="138"/>
      <c r="D170" s="124"/>
      <c r="E170" s="124"/>
      <c r="F170" s="133"/>
      <c r="G170" s="123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23"/>
      <c r="U170" s="123"/>
      <c r="V170" s="123"/>
      <c r="W170" s="123"/>
      <c r="X170" s="123"/>
      <c r="Y170" s="123"/>
      <c r="Z170" s="123"/>
      <c r="AA170" s="123"/>
      <c r="AB170" s="123"/>
      <c r="AC170" s="123"/>
    </row>
    <row r="171" spans="1:29" ht="14.25" customHeight="1" x14ac:dyDescent="0.2">
      <c r="A171" s="123"/>
      <c r="B171" s="123"/>
      <c r="C171" s="138"/>
      <c r="D171" s="124"/>
      <c r="E171" s="124"/>
      <c r="F171" s="133"/>
      <c r="G171" s="123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23"/>
      <c r="U171" s="123"/>
      <c r="V171" s="123"/>
      <c r="W171" s="123"/>
      <c r="X171" s="123"/>
      <c r="Y171" s="123"/>
      <c r="Z171" s="123"/>
      <c r="AA171" s="123"/>
      <c r="AB171" s="123"/>
      <c r="AC171" s="123"/>
    </row>
    <row r="172" spans="1:29" ht="14.25" customHeight="1" x14ac:dyDescent="0.2">
      <c r="A172" s="123"/>
      <c r="B172" s="123"/>
      <c r="C172" s="138"/>
      <c r="D172" s="124"/>
      <c r="E172" s="124"/>
      <c r="F172" s="133"/>
      <c r="G172" s="123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23"/>
      <c r="U172" s="123"/>
      <c r="V172" s="123"/>
      <c r="W172" s="123"/>
      <c r="X172" s="123"/>
      <c r="Y172" s="123"/>
      <c r="Z172" s="123"/>
      <c r="AA172" s="123"/>
      <c r="AB172" s="123"/>
      <c r="AC172" s="123"/>
    </row>
    <row r="173" spans="1:29" ht="14.25" customHeight="1" x14ac:dyDescent="0.2">
      <c r="A173" s="123"/>
      <c r="B173" s="123"/>
      <c r="C173" s="138"/>
      <c r="D173" s="124"/>
      <c r="E173" s="124"/>
      <c r="F173" s="133"/>
      <c r="G173" s="123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23"/>
      <c r="U173" s="123"/>
      <c r="V173" s="123"/>
      <c r="W173" s="123"/>
      <c r="X173" s="123"/>
      <c r="Y173" s="123"/>
      <c r="Z173" s="123"/>
      <c r="AA173" s="123"/>
      <c r="AB173" s="123"/>
      <c r="AC173" s="123"/>
    </row>
    <row r="174" spans="1:29" ht="14.25" customHeight="1" x14ac:dyDescent="0.2">
      <c r="A174" s="123"/>
      <c r="B174" s="123"/>
      <c r="C174" s="138"/>
      <c r="D174" s="124"/>
      <c r="E174" s="124"/>
      <c r="F174" s="133"/>
      <c r="G174" s="123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23"/>
      <c r="V174" s="123"/>
      <c r="W174" s="123"/>
      <c r="X174" s="123"/>
      <c r="Y174" s="123"/>
      <c r="Z174" s="123"/>
      <c r="AA174" s="123"/>
      <c r="AB174" s="123"/>
      <c r="AC174" s="123"/>
    </row>
    <row r="175" spans="1:29" ht="14.25" customHeight="1" x14ac:dyDescent="0.2">
      <c r="A175" s="123"/>
      <c r="B175" s="123"/>
      <c r="C175" s="138"/>
      <c r="D175" s="124"/>
      <c r="E175" s="124"/>
      <c r="F175" s="133"/>
      <c r="G175" s="1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23"/>
      <c r="U175" s="123"/>
      <c r="V175" s="123"/>
      <c r="W175" s="123"/>
      <c r="X175" s="123"/>
      <c r="Y175" s="123"/>
      <c r="Z175" s="123"/>
      <c r="AA175" s="123"/>
      <c r="AB175" s="123"/>
      <c r="AC175" s="123"/>
    </row>
    <row r="176" spans="1:29" ht="14.25" customHeight="1" x14ac:dyDescent="0.2">
      <c r="A176" s="123"/>
      <c r="B176" s="123"/>
      <c r="C176" s="138"/>
      <c r="D176" s="124"/>
      <c r="E176" s="124"/>
      <c r="F176" s="133"/>
      <c r="G176" s="123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23"/>
      <c r="U176" s="123"/>
      <c r="V176" s="123"/>
      <c r="W176" s="123"/>
      <c r="X176" s="123"/>
      <c r="Y176" s="123"/>
      <c r="Z176" s="123"/>
      <c r="AA176" s="123"/>
      <c r="AB176" s="123"/>
      <c r="AC176" s="123"/>
    </row>
    <row r="177" spans="1:29" ht="14.25" customHeight="1" x14ac:dyDescent="0.2">
      <c r="A177" s="123"/>
      <c r="B177" s="123"/>
      <c r="C177" s="138"/>
      <c r="D177" s="124"/>
      <c r="E177" s="124"/>
      <c r="F177" s="133"/>
      <c r="G177" s="123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23"/>
      <c r="U177" s="123"/>
      <c r="V177" s="123"/>
      <c r="W177" s="123"/>
      <c r="X177" s="123"/>
      <c r="Y177" s="123"/>
      <c r="Z177" s="123"/>
      <c r="AA177" s="123"/>
      <c r="AB177" s="123"/>
      <c r="AC177" s="123"/>
    </row>
    <row r="178" spans="1:29" ht="14.25" customHeight="1" x14ac:dyDescent="0.2">
      <c r="A178" s="123"/>
      <c r="B178" s="123"/>
      <c r="C178" s="138"/>
      <c r="D178" s="124"/>
      <c r="E178" s="124"/>
      <c r="F178" s="133"/>
      <c r="G178" s="123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23"/>
      <c r="U178" s="123"/>
      <c r="V178" s="123"/>
      <c r="W178" s="123"/>
      <c r="X178" s="123"/>
      <c r="Y178" s="123"/>
      <c r="Z178" s="123"/>
      <c r="AA178" s="123"/>
      <c r="AB178" s="123"/>
      <c r="AC178" s="123"/>
    </row>
    <row r="179" spans="1:29" ht="14.25" customHeight="1" x14ac:dyDescent="0.2">
      <c r="A179" s="123"/>
      <c r="B179" s="123"/>
      <c r="C179" s="138"/>
      <c r="D179" s="124"/>
      <c r="E179" s="124"/>
      <c r="F179" s="133"/>
      <c r="G179" s="123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23"/>
      <c r="U179" s="123"/>
      <c r="V179" s="123"/>
      <c r="W179" s="123"/>
      <c r="X179" s="123"/>
      <c r="Y179" s="123"/>
      <c r="Z179" s="123"/>
      <c r="AA179" s="123"/>
      <c r="AB179" s="123"/>
      <c r="AC179" s="123"/>
    </row>
    <row r="180" spans="1:29" ht="14.25" customHeight="1" x14ac:dyDescent="0.2">
      <c r="A180" s="123"/>
      <c r="B180" s="123"/>
      <c r="C180" s="138"/>
      <c r="D180" s="124"/>
      <c r="E180" s="124"/>
      <c r="F180" s="133"/>
      <c r="G180" s="123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23"/>
      <c r="U180" s="123"/>
      <c r="V180" s="123"/>
      <c r="W180" s="123"/>
      <c r="X180" s="123"/>
      <c r="Y180" s="123"/>
      <c r="Z180" s="123"/>
      <c r="AA180" s="123"/>
      <c r="AB180" s="123"/>
      <c r="AC180" s="123"/>
    </row>
    <row r="181" spans="1:29" ht="14.25" customHeight="1" x14ac:dyDescent="0.2">
      <c r="A181" s="123"/>
      <c r="B181" s="123"/>
      <c r="C181" s="138"/>
      <c r="D181" s="124"/>
      <c r="E181" s="124"/>
      <c r="F181" s="133"/>
      <c r="G181" s="123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23"/>
      <c r="U181" s="123"/>
      <c r="V181" s="123"/>
      <c r="W181" s="123"/>
      <c r="X181" s="123"/>
      <c r="Y181" s="123"/>
      <c r="Z181" s="123"/>
      <c r="AA181" s="123"/>
      <c r="AB181" s="123"/>
      <c r="AC181" s="123"/>
    </row>
    <row r="182" spans="1:29" ht="14.25" customHeight="1" x14ac:dyDescent="0.2">
      <c r="A182" s="123"/>
      <c r="B182" s="123"/>
      <c r="C182" s="138"/>
      <c r="D182" s="124"/>
      <c r="E182" s="124"/>
      <c r="F182" s="133"/>
      <c r="G182" s="123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23"/>
      <c r="U182" s="123"/>
      <c r="V182" s="123"/>
      <c r="W182" s="123"/>
      <c r="X182" s="123"/>
      <c r="Y182" s="123"/>
      <c r="Z182" s="123"/>
      <c r="AA182" s="123"/>
      <c r="AB182" s="123"/>
      <c r="AC182" s="123"/>
    </row>
    <row r="183" spans="1:29" ht="14.25" customHeight="1" x14ac:dyDescent="0.2">
      <c r="A183" s="123"/>
      <c r="B183" s="123"/>
      <c r="C183" s="138"/>
      <c r="D183" s="124"/>
      <c r="E183" s="124"/>
      <c r="F183" s="133"/>
      <c r="G183" s="123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23"/>
      <c r="U183" s="123"/>
      <c r="V183" s="123"/>
      <c r="W183" s="123"/>
      <c r="X183" s="123"/>
      <c r="Y183" s="123"/>
      <c r="Z183" s="123"/>
      <c r="AA183" s="123"/>
      <c r="AB183" s="123"/>
      <c r="AC183" s="123"/>
    </row>
    <row r="184" spans="1:29" ht="14.25" customHeight="1" x14ac:dyDescent="0.2">
      <c r="A184" s="123"/>
      <c r="B184" s="123"/>
      <c r="C184" s="138"/>
      <c r="D184" s="124"/>
      <c r="E184" s="124"/>
      <c r="F184" s="133"/>
      <c r="G184" s="123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23"/>
      <c r="U184" s="123"/>
      <c r="V184" s="123"/>
      <c r="W184" s="123"/>
      <c r="X184" s="123"/>
      <c r="Y184" s="123"/>
      <c r="Z184" s="123"/>
      <c r="AA184" s="123"/>
      <c r="AB184" s="123"/>
      <c r="AC184" s="123"/>
    </row>
    <row r="185" spans="1:29" ht="14.25" customHeight="1" x14ac:dyDescent="0.2">
      <c r="A185" s="123"/>
      <c r="B185" s="123"/>
      <c r="C185" s="138"/>
      <c r="D185" s="124"/>
      <c r="E185" s="124"/>
      <c r="F185" s="133"/>
      <c r="G185" s="1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23"/>
      <c r="U185" s="123"/>
      <c r="V185" s="123"/>
      <c r="W185" s="123"/>
      <c r="X185" s="123"/>
      <c r="Y185" s="123"/>
      <c r="Z185" s="123"/>
      <c r="AA185" s="123"/>
      <c r="AB185" s="123"/>
      <c r="AC185" s="123"/>
    </row>
    <row r="186" spans="1:29" ht="14.25" customHeight="1" x14ac:dyDescent="0.2">
      <c r="A186" s="123"/>
      <c r="B186" s="123"/>
      <c r="C186" s="138"/>
      <c r="D186" s="124"/>
      <c r="E186" s="124"/>
      <c r="F186" s="133"/>
      <c r="G186" s="123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23"/>
      <c r="U186" s="123"/>
      <c r="V186" s="123"/>
      <c r="W186" s="123"/>
      <c r="X186" s="123"/>
      <c r="Y186" s="123"/>
      <c r="Z186" s="123"/>
      <c r="AA186" s="123"/>
      <c r="AB186" s="123"/>
      <c r="AC186" s="123"/>
    </row>
    <row r="187" spans="1:29" ht="14.25" customHeight="1" x14ac:dyDescent="0.2">
      <c r="A187" s="123"/>
      <c r="B187" s="123"/>
      <c r="C187" s="138"/>
      <c r="D187" s="124"/>
      <c r="E187" s="124"/>
      <c r="F187" s="133"/>
      <c r="G187" s="123"/>
      <c r="H187" s="123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23"/>
      <c r="U187" s="123"/>
      <c r="V187" s="123"/>
      <c r="W187" s="123"/>
      <c r="X187" s="123"/>
      <c r="Y187" s="123"/>
      <c r="Z187" s="123"/>
      <c r="AA187" s="123"/>
      <c r="AB187" s="123"/>
      <c r="AC187" s="123"/>
    </row>
    <row r="188" spans="1:29" ht="14.25" customHeight="1" x14ac:dyDescent="0.2">
      <c r="A188" s="123"/>
      <c r="B188" s="123"/>
      <c r="C188" s="138"/>
      <c r="D188" s="124"/>
      <c r="E188" s="124"/>
      <c r="F188" s="133"/>
      <c r="G188" s="123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23"/>
      <c r="U188" s="123"/>
      <c r="V188" s="123"/>
      <c r="W188" s="123"/>
      <c r="X188" s="123"/>
      <c r="Y188" s="123"/>
      <c r="Z188" s="123"/>
      <c r="AA188" s="123"/>
      <c r="AB188" s="123"/>
      <c r="AC188" s="123"/>
    </row>
    <row r="189" spans="1:29" ht="14.25" customHeight="1" x14ac:dyDescent="0.2">
      <c r="A189" s="123"/>
      <c r="B189" s="123"/>
      <c r="C189" s="138"/>
      <c r="D189" s="124"/>
      <c r="E189" s="124"/>
      <c r="F189" s="133"/>
      <c r="G189" s="123"/>
      <c r="H189" s="123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3"/>
      <c r="T189" s="123"/>
      <c r="U189" s="123"/>
      <c r="V189" s="123"/>
      <c r="W189" s="123"/>
      <c r="X189" s="123"/>
      <c r="Y189" s="123"/>
      <c r="Z189" s="123"/>
      <c r="AA189" s="123"/>
      <c r="AB189" s="123"/>
      <c r="AC189" s="123"/>
    </row>
    <row r="190" spans="1:29" ht="14.25" customHeight="1" x14ac:dyDescent="0.2">
      <c r="A190" s="123"/>
      <c r="B190" s="123"/>
      <c r="C190" s="138"/>
      <c r="D190" s="124"/>
      <c r="E190" s="124"/>
      <c r="F190" s="133"/>
      <c r="G190" s="123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23"/>
      <c r="U190" s="123"/>
      <c r="V190" s="123"/>
      <c r="W190" s="123"/>
      <c r="X190" s="123"/>
      <c r="Y190" s="123"/>
      <c r="Z190" s="123"/>
      <c r="AA190" s="123"/>
      <c r="AB190" s="123"/>
      <c r="AC190" s="123"/>
    </row>
    <row r="191" spans="1:29" ht="14.25" customHeight="1" x14ac:dyDescent="0.2">
      <c r="A191" s="123"/>
      <c r="B191" s="123"/>
      <c r="C191" s="138"/>
      <c r="D191" s="124"/>
      <c r="E191" s="124"/>
      <c r="F191" s="133"/>
      <c r="G191" s="123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23"/>
      <c r="U191" s="123"/>
      <c r="V191" s="123"/>
      <c r="W191" s="123"/>
      <c r="X191" s="123"/>
      <c r="Y191" s="123"/>
      <c r="Z191" s="123"/>
      <c r="AA191" s="123"/>
      <c r="AB191" s="123"/>
      <c r="AC191" s="123"/>
    </row>
    <row r="192" spans="1:29" ht="14.25" customHeight="1" x14ac:dyDescent="0.2">
      <c r="A192" s="123"/>
      <c r="B192" s="123"/>
      <c r="C192" s="138"/>
      <c r="D192" s="124"/>
      <c r="E192" s="124"/>
      <c r="F192" s="133"/>
      <c r="G192" s="123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23"/>
      <c r="U192" s="123"/>
      <c r="V192" s="123"/>
      <c r="W192" s="123"/>
      <c r="X192" s="123"/>
      <c r="Y192" s="123"/>
      <c r="Z192" s="123"/>
      <c r="AA192" s="123"/>
      <c r="AB192" s="123"/>
      <c r="AC192" s="123"/>
    </row>
    <row r="193" spans="1:29" ht="14.25" customHeight="1" x14ac:dyDescent="0.2">
      <c r="A193" s="123"/>
      <c r="B193" s="123"/>
      <c r="C193" s="138"/>
      <c r="D193" s="124"/>
      <c r="E193" s="124"/>
      <c r="F193" s="133"/>
      <c r="G193" s="123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23"/>
      <c r="U193" s="123"/>
      <c r="V193" s="123"/>
      <c r="W193" s="123"/>
      <c r="X193" s="123"/>
      <c r="Y193" s="123"/>
      <c r="Z193" s="123"/>
      <c r="AA193" s="123"/>
      <c r="AB193" s="123"/>
      <c r="AC193" s="123"/>
    </row>
    <row r="194" spans="1:29" ht="14.25" customHeight="1" x14ac:dyDescent="0.2">
      <c r="A194" s="123"/>
      <c r="B194" s="123"/>
      <c r="C194" s="138"/>
      <c r="D194" s="124"/>
      <c r="E194" s="124"/>
      <c r="F194" s="133"/>
      <c r="G194" s="123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23"/>
      <c r="U194" s="123"/>
      <c r="V194" s="123"/>
      <c r="W194" s="123"/>
      <c r="X194" s="123"/>
      <c r="Y194" s="123"/>
      <c r="Z194" s="123"/>
      <c r="AA194" s="123"/>
      <c r="AB194" s="123"/>
      <c r="AC194" s="123"/>
    </row>
    <row r="195" spans="1:29" ht="14.25" customHeight="1" x14ac:dyDescent="0.2">
      <c r="A195" s="123"/>
      <c r="B195" s="123"/>
      <c r="C195" s="138"/>
      <c r="D195" s="124"/>
      <c r="E195" s="124"/>
      <c r="F195" s="133"/>
      <c r="G195" s="123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23"/>
      <c r="U195" s="123"/>
      <c r="V195" s="123"/>
      <c r="W195" s="123"/>
      <c r="X195" s="123"/>
      <c r="Y195" s="123"/>
      <c r="Z195" s="123"/>
      <c r="AA195" s="123"/>
      <c r="AB195" s="123"/>
      <c r="AC195" s="123"/>
    </row>
    <row r="196" spans="1:29" ht="14.25" customHeight="1" x14ac:dyDescent="0.2">
      <c r="A196" s="123"/>
      <c r="B196" s="123"/>
      <c r="C196" s="138"/>
      <c r="D196" s="124"/>
      <c r="E196" s="124"/>
      <c r="F196" s="133"/>
      <c r="G196" s="123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23"/>
      <c r="U196" s="123"/>
      <c r="V196" s="123"/>
      <c r="W196" s="123"/>
      <c r="X196" s="123"/>
      <c r="Y196" s="123"/>
      <c r="Z196" s="123"/>
      <c r="AA196" s="123"/>
      <c r="AB196" s="123"/>
      <c r="AC196" s="123"/>
    </row>
    <row r="197" spans="1:29" ht="14.25" customHeight="1" x14ac:dyDescent="0.2">
      <c r="A197" s="123"/>
      <c r="B197" s="123"/>
      <c r="C197" s="138"/>
      <c r="D197" s="124"/>
      <c r="E197" s="124"/>
      <c r="F197" s="133"/>
      <c r="G197" s="123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23"/>
      <c r="U197" s="123"/>
      <c r="V197" s="123"/>
      <c r="W197" s="123"/>
      <c r="X197" s="123"/>
      <c r="Y197" s="123"/>
      <c r="Z197" s="123"/>
      <c r="AA197" s="123"/>
      <c r="AB197" s="123"/>
      <c r="AC197" s="123"/>
    </row>
    <row r="198" spans="1:29" ht="14.25" customHeight="1" x14ac:dyDescent="0.2">
      <c r="A198" s="123"/>
      <c r="B198" s="123"/>
      <c r="C198" s="138"/>
      <c r="D198" s="124"/>
      <c r="E198" s="124"/>
      <c r="F198" s="133"/>
      <c r="G198" s="123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23"/>
      <c r="U198" s="123"/>
      <c r="V198" s="123"/>
      <c r="W198" s="123"/>
      <c r="X198" s="123"/>
      <c r="Y198" s="123"/>
      <c r="Z198" s="123"/>
      <c r="AA198" s="123"/>
      <c r="AB198" s="123"/>
      <c r="AC198" s="123"/>
    </row>
    <row r="199" spans="1:29" ht="14.25" customHeight="1" x14ac:dyDescent="0.2">
      <c r="A199" s="123"/>
      <c r="B199" s="123"/>
      <c r="C199" s="138"/>
      <c r="D199" s="124"/>
      <c r="E199" s="124"/>
      <c r="F199" s="133"/>
      <c r="G199" s="123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23"/>
      <c r="U199" s="123"/>
      <c r="V199" s="123"/>
      <c r="W199" s="123"/>
      <c r="X199" s="123"/>
      <c r="Y199" s="123"/>
      <c r="Z199" s="123"/>
      <c r="AA199" s="123"/>
      <c r="AB199" s="123"/>
      <c r="AC199" s="123"/>
    </row>
    <row r="200" spans="1:29" ht="14.25" customHeight="1" x14ac:dyDescent="0.2">
      <c r="A200" s="123"/>
      <c r="B200" s="123"/>
      <c r="C200" s="138"/>
      <c r="D200" s="124"/>
      <c r="E200" s="124"/>
      <c r="F200" s="133"/>
      <c r="G200" s="123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23"/>
      <c r="U200" s="123"/>
      <c r="V200" s="123"/>
      <c r="W200" s="123"/>
      <c r="X200" s="123"/>
      <c r="Y200" s="123"/>
      <c r="Z200" s="123"/>
      <c r="AA200" s="123"/>
      <c r="AB200" s="123"/>
      <c r="AC200" s="123"/>
    </row>
    <row r="201" spans="1:29" ht="14.25" customHeight="1" x14ac:dyDescent="0.2">
      <c r="A201" s="123"/>
      <c r="B201" s="123"/>
      <c r="C201" s="138"/>
      <c r="D201" s="124"/>
      <c r="E201" s="124"/>
      <c r="F201" s="133"/>
      <c r="G201" s="123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23"/>
      <c r="U201" s="123"/>
      <c r="V201" s="123"/>
      <c r="W201" s="123"/>
      <c r="X201" s="123"/>
      <c r="Y201" s="123"/>
      <c r="Z201" s="123"/>
      <c r="AA201" s="123"/>
      <c r="AB201" s="123"/>
      <c r="AC201" s="123"/>
    </row>
    <row r="202" spans="1:29" ht="14.25" customHeight="1" x14ac:dyDescent="0.2">
      <c r="A202" s="123"/>
      <c r="B202" s="123"/>
      <c r="C202" s="138"/>
      <c r="D202" s="124"/>
      <c r="E202" s="124"/>
      <c r="F202" s="133"/>
      <c r="G202" s="123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23"/>
      <c r="U202" s="123"/>
      <c r="V202" s="123"/>
      <c r="W202" s="123"/>
      <c r="X202" s="123"/>
      <c r="Y202" s="123"/>
      <c r="Z202" s="123"/>
      <c r="AA202" s="123"/>
      <c r="AB202" s="123"/>
      <c r="AC202" s="123"/>
    </row>
    <row r="203" spans="1:29" ht="14.25" customHeight="1" x14ac:dyDescent="0.2">
      <c r="A203" s="123"/>
      <c r="B203" s="123"/>
      <c r="C203" s="138"/>
      <c r="D203" s="124"/>
      <c r="E203" s="124"/>
      <c r="F203" s="133"/>
      <c r="G203" s="123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23"/>
      <c r="U203" s="123"/>
      <c r="V203" s="123"/>
      <c r="W203" s="123"/>
      <c r="X203" s="123"/>
      <c r="Y203" s="123"/>
      <c r="Z203" s="123"/>
      <c r="AA203" s="123"/>
      <c r="AB203" s="123"/>
      <c r="AC203" s="123"/>
    </row>
    <row r="204" spans="1:29" ht="14.25" customHeight="1" x14ac:dyDescent="0.2">
      <c r="A204" s="123"/>
      <c r="B204" s="123"/>
      <c r="C204" s="138"/>
      <c r="D204" s="124"/>
      <c r="E204" s="124"/>
      <c r="F204" s="133"/>
      <c r="G204" s="123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23"/>
      <c r="U204" s="123"/>
      <c r="V204" s="123"/>
      <c r="W204" s="123"/>
      <c r="X204" s="123"/>
      <c r="Y204" s="123"/>
      <c r="Z204" s="123"/>
      <c r="AA204" s="123"/>
      <c r="AB204" s="123"/>
      <c r="AC204" s="123"/>
    </row>
    <row r="205" spans="1:29" ht="14.25" customHeight="1" x14ac:dyDescent="0.2">
      <c r="A205" s="123"/>
      <c r="B205" s="123"/>
      <c r="C205" s="138"/>
      <c r="D205" s="124"/>
      <c r="E205" s="124"/>
      <c r="F205" s="133"/>
      <c r="G205" s="123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23"/>
      <c r="U205" s="123"/>
      <c r="V205" s="123"/>
      <c r="W205" s="123"/>
      <c r="X205" s="123"/>
      <c r="Y205" s="123"/>
      <c r="Z205" s="123"/>
      <c r="AA205" s="123"/>
      <c r="AB205" s="123"/>
      <c r="AC205" s="123"/>
    </row>
    <row r="206" spans="1:29" ht="14.25" customHeight="1" x14ac:dyDescent="0.2">
      <c r="A206" s="123"/>
      <c r="B206" s="123"/>
      <c r="C206" s="138"/>
      <c r="D206" s="124"/>
      <c r="E206" s="124"/>
      <c r="F206" s="133"/>
      <c r="G206" s="1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23"/>
      <c r="U206" s="123"/>
      <c r="V206" s="123"/>
      <c r="W206" s="123"/>
      <c r="X206" s="123"/>
      <c r="Y206" s="123"/>
      <c r="Z206" s="123"/>
      <c r="AA206" s="123"/>
      <c r="AB206" s="123"/>
      <c r="AC206" s="123"/>
    </row>
    <row r="207" spans="1:29" ht="14.25" customHeight="1" x14ac:dyDescent="0.2">
      <c r="A207" s="123"/>
      <c r="B207" s="123"/>
      <c r="C207" s="138"/>
      <c r="D207" s="124"/>
      <c r="E207" s="124"/>
      <c r="F207" s="133"/>
      <c r="G207" s="123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23"/>
      <c r="U207" s="123"/>
      <c r="V207" s="123"/>
      <c r="W207" s="123"/>
      <c r="X207" s="123"/>
      <c r="Y207" s="123"/>
      <c r="Z207" s="123"/>
      <c r="AA207" s="123"/>
      <c r="AB207" s="123"/>
      <c r="AC207" s="123"/>
    </row>
    <row r="208" spans="1:29" ht="14.25" customHeight="1" x14ac:dyDescent="0.2">
      <c r="A208" s="123"/>
      <c r="B208" s="123"/>
      <c r="C208" s="138"/>
      <c r="D208" s="124"/>
      <c r="E208" s="124"/>
      <c r="F208" s="133"/>
      <c r="G208" s="123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23"/>
      <c r="U208" s="123"/>
      <c r="V208" s="123"/>
      <c r="W208" s="123"/>
      <c r="X208" s="123"/>
      <c r="Y208" s="123"/>
      <c r="Z208" s="123"/>
      <c r="AA208" s="123"/>
      <c r="AB208" s="123"/>
      <c r="AC208" s="123"/>
    </row>
    <row r="209" spans="1:29" ht="14.25" customHeight="1" x14ac:dyDescent="0.2">
      <c r="A209" s="123"/>
      <c r="B209" s="123"/>
      <c r="C209" s="138"/>
      <c r="D209" s="124"/>
      <c r="E209" s="124"/>
      <c r="F209" s="133"/>
      <c r="G209" s="123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23"/>
      <c r="U209" s="123"/>
      <c r="V209" s="123"/>
      <c r="W209" s="123"/>
      <c r="X209" s="123"/>
      <c r="Y209" s="123"/>
      <c r="Z209" s="123"/>
      <c r="AA209" s="123"/>
      <c r="AB209" s="123"/>
      <c r="AC209" s="123"/>
    </row>
    <row r="210" spans="1:29" ht="14.25" customHeight="1" x14ac:dyDescent="0.2">
      <c r="A210" s="123"/>
      <c r="B210" s="123"/>
      <c r="C210" s="138"/>
      <c r="D210" s="124"/>
      <c r="E210" s="124"/>
      <c r="F210" s="133"/>
      <c r="G210" s="123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23"/>
      <c r="U210" s="123"/>
      <c r="V210" s="123"/>
      <c r="W210" s="123"/>
      <c r="X210" s="123"/>
      <c r="Y210" s="123"/>
      <c r="Z210" s="123"/>
      <c r="AA210" s="123"/>
      <c r="AB210" s="123"/>
      <c r="AC210" s="123"/>
    </row>
    <row r="211" spans="1:29" ht="14.25" customHeight="1" x14ac:dyDescent="0.2">
      <c r="A211" s="123"/>
      <c r="B211" s="123"/>
      <c r="C211" s="138"/>
      <c r="D211" s="124"/>
      <c r="E211" s="124"/>
      <c r="F211" s="133"/>
      <c r="G211" s="123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23"/>
      <c r="U211" s="123"/>
      <c r="V211" s="123"/>
      <c r="W211" s="123"/>
      <c r="X211" s="123"/>
      <c r="Y211" s="123"/>
      <c r="Z211" s="123"/>
      <c r="AA211" s="123"/>
      <c r="AB211" s="123"/>
      <c r="AC211" s="123"/>
    </row>
    <row r="212" spans="1:29" ht="14.25" customHeight="1" x14ac:dyDescent="0.2">
      <c r="A212" s="123"/>
      <c r="B212" s="123"/>
      <c r="C212" s="138"/>
      <c r="D212" s="124"/>
      <c r="E212" s="124"/>
      <c r="F212" s="133"/>
      <c r="G212" s="123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23"/>
      <c r="U212" s="123"/>
      <c r="V212" s="123"/>
      <c r="W212" s="123"/>
      <c r="X212" s="123"/>
      <c r="Y212" s="123"/>
      <c r="Z212" s="123"/>
      <c r="AA212" s="123"/>
      <c r="AB212" s="123"/>
      <c r="AC212" s="123"/>
    </row>
    <row r="213" spans="1:29" ht="14.25" customHeight="1" x14ac:dyDescent="0.2">
      <c r="A213" s="123"/>
      <c r="B213" s="123"/>
      <c r="C213" s="138"/>
      <c r="D213" s="124"/>
      <c r="E213" s="124"/>
      <c r="F213" s="133"/>
      <c r="G213" s="123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23"/>
      <c r="U213" s="123"/>
      <c r="V213" s="123"/>
      <c r="W213" s="123"/>
      <c r="X213" s="123"/>
      <c r="Y213" s="123"/>
      <c r="Z213" s="123"/>
      <c r="AA213" s="123"/>
      <c r="AB213" s="123"/>
      <c r="AC213" s="123"/>
    </row>
    <row r="214" spans="1:29" ht="14.25" customHeight="1" x14ac:dyDescent="0.2">
      <c r="A214" s="123"/>
      <c r="B214" s="123"/>
      <c r="C214" s="138"/>
      <c r="D214" s="124"/>
      <c r="E214" s="124"/>
      <c r="F214" s="133"/>
      <c r="G214" s="123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23"/>
      <c r="U214" s="123"/>
      <c r="V214" s="123"/>
      <c r="W214" s="123"/>
      <c r="X214" s="123"/>
      <c r="Y214" s="123"/>
      <c r="Z214" s="123"/>
      <c r="AA214" s="123"/>
      <c r="AB214" s="123"/>
      <c r="AC214" s="123"/>
    </row>
    <row r="215" spans="1:29" ht="14.25" customHeight="1" x14ac:dyDescent="0.2">
      <c r="A215" s="123"/>
      <c r="B215" s="123"/>
      <c r="C215" s="138"/>
      <c r="D215" s="124"/>
      <c r="E215" s="124"/>
      <c r="F215" s="133"/>
      <c r="G215" s="123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23"/>
      <c r="U215" s="123"/>
      <c r="V215" s="123"/>
      <c r="W215" s="123"/>
      <c r="X215" s="123"/>
      <c r="Y215" s="123"/>
      <c r="Z215" s="123"/>
      <c r="AA215" s="123"/>
      <c r="AB215" s="123"/>
      <c r="AC215" s="123"/>
    </row>
    <row r="216" spans="1:29" ht="14.25" customHeight="1" x14ac:dyDescent="0.2">
      <c r="A216" s="123"/>
      <c r="B216" s="123"/>
      <c r="C216" s="138"/>
      <c r="D216" s="124"/>
      <c r="E216" s="124"/>
      <c r="F216" s="133"/>
      <c r="G216" s="123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23"/>
      <c r="U216" s="123"/>
      <c r="V216" s="123"/>
      <c r="W216" s="123"/>
      <c r="X216" s="123"/>
      <c r="Y216" s="123"/>
      <c r="Z216" s="123"/>
      <c r="AA216" s="123"/>
      <c r="AB216" s="123"/>
      <c r="AC216" s="123"/>
    </row>
    <row r="217" spans="1:29" ht="14.25" customHeight="1" x14ac:dyDescent="0.2">
      <c r="A217" s="123"/>
      <c r="B217" s="123"/>
      <c r="C217" s="138"/>
      <c r="D217" s="124"/>
      <c r="E217" s="124"/>
      <c r="F217" s="133"/>
      <c r="G217" s="123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23"/>
      <c r="U217" s="123"/>
      <c r="V217" s="123"/>
      <c r="W217" s="123"/>
      <c r="X217" s="123"/>
      <c r="Y217" s="123"/>
      <c r="Z217" s="123"/>
      <c r="AA217" s="123"/>
      <c r="AB217" s="123"/>
      <c r="AC217" s="123"/>
    </row>
    <row r="218" spans="1:29" ht="14.25" customHeight="1" x14ac:dyDescent="0.2">
      <c r="A218" s="123"/>
      <c r="B218" s="123"/>
      <c r="C218" s="138"/>
      <c r="D218" s="124"/>
      <c r="E218" s="124"/>
      <c r="F218" s="133"/>
      <c r="G218" s="123"/>
      <c r="H218" s="123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23"/>
      <c r="U218" s="123"/>
      <c r="V218" s="123"/>
      <c r="W218" s="123"/>
      <c r="X218" s="123"/>
      <c r="Y218" s="123"/>
      <c r="Z218" s="123"/>
      <c r="AA218" s="123"/>
      <c r="AB218" s="123"/>
      <c r="AC218" s="123"/>
    </row>
    <row r="219" spans="1:29" ht="14.25" customHeight="1" x14ac:dyDescent="0.2">
      <c r="A219" s="123"/>
      <c r="B219" s="123"/>
      <c r="C219" s="138"/>
      <c r="D219" s="124"/>
      <c r="E219" s="124"/>
      <c r="F219" s="133"/>
      <c r="G219" s="123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23"/>
      <c r="U219" s="123"/>
      <c r="V219" s="123"/>
      <c r="W219" s="123"/>
      <c r="X219" s="123"/>
      <c r="Y219" s="123"/>
      <c r="Z219" s="123"/>
      <c r="AA219" s="123"/>
      <c r="AB219" s="123"/>
      <c r="AC219" s="123"/>
    </row>
    <row r="220" spans="1:29" ht="14.25" customHeight="1" x14ac:dyDescent="0.2">
      <c r="A220" s="123"/>
      <c r="B220" s="123"/>
      <c r="C220" s="138"/>
      <c r="D220" s="124"/>
      <c r="E220" s="124"/>
      <c r="F220" s="133"/>
      <c r="G220" s="123"/>
      <c r="H220" s="123"/>
      <c r="I220" s="123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23"/>
      <c r="U220" s="123"/>
      <c r="V220" s="123"/>
      <c r="W220" s="123"/>
      <c r="X220" s="123"/>
      <c r="Y220" s="123"/>
      <c r="Z220" s="123"/>
      <c r="AA220" s="123"/>
      <c r="AB220" s="123"/>
      <c r="AC220" s="123"/>
    </row>
    <row r="221" spans="1:29" ht="14.25" customHeight="1" x14ac:dyDescent="0.2">
      <c r="A221" s="123"/>
      <c r="B221" s="123"/>
      <c r="C221" s="138"/>
      <c r="D221" s="124"/>
      <c r="E221" s="124"/>
      <c r="F221" s="133"/>
      <c r="G221" s="123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23"/>
      <c r="U221" s="123"/>
      <c r="V221" s="123"/>
      <c r="W221" s="123"/>
      <c r="X221" s="123"/>
      <c r="Y221" s="123"/>
      <c r="Z221" s="123"/>
      <c r="AA221" s="123"/>
      <c r="AB221" s="123"/>
      <c r="AC221" s="123"/>
    </row>
    <row r="222" spans="1:29" ht="14.25" customHeight="1" x14ac:dyDescent="0.2">
      <c r="A222" s="123"/>
      <c r="B222" s="123"/>
      <c r="C222" s="138"/>
      <c r="D222" s="124"/>
      <c r="E222" s="124"/>
      <c r="F222" s="133"/>
      <c r="G222" s="123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23"/>
      <c r="U222" s="123"/>
      <c r="V222" s="123"/>
      <c r="W222" s="123"/>
      <c r="X222" s="123"/>
      <c r="Y222" s="123"/>
      <c r="Z222" s="123"/>
      <c r="AA222" s="123"/>
      <c r="AB222" s="123"/>
      <c r="AC222" s="123"/>
    </row>
    <row r="223" spans="1:29" ht="14.25" customHeight="1" x14ac:dyDescent="0.2">
      <c r="A223" s="123"/>
      <c r="B223" s="123"/>
      <c r="C223" s="138"/>
      <c r="D223" s="124"/>
      <c r="E223" s="124"/>
      <c r="F223" s="133"/>
      <c r="G223" s="123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23"/>
      <c r="U223" s="123"/>
      <c r="V223" s="123"/>
      <c r="W223" s="123"/>
      <c r="X223" s="123"/>
      <c r="Y223" s="123"/>
      <c r="Z223" s="123"/>
      <c r="AA223" s="123"/>
      <c r="AB223" s="123"/>
      <c r="AC223" s="123"/>
    </row>
    <row r="224" spans="1:29" ht="14.25" customHeight="1" x14ac:dyDescent="0.2">
      <c r="A224" s="123"/>
      <c r="B224" s="123"/>
      <c r="C224" s="138"/>
      <c r="D224" s="124"/>
      <c r="E224" s="124"/>
      <c r="F224" s="133"/>
      <c r="G224" s="123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23"/>
      <c r="U224" s="123"/>
      <c r="V224" s="123"/>
      <c r="W224" s="123"/>
      <c r="X224" s="123"/>
      <c r="Y224" s="123"/>
      <c r="Z224" s="123"/>
      <c r="AA224" s="123"/>
      <c r="AB224" s="123"/>
      <c r="AC224" s="123"/>
    </row>
    <row r="225" spans="1:29" ht="14.25" customHeight="1" x14ac:dyDescent="0.2">
      <c r="A225" s="123"/>
      <c r="B225" s="123"/>
      <c r="C225" s="138"/>
      <c r="D225" s="124"/>
      <c r="E225" s="124"/>
      <c r="F225" s="133"/>
      <c r="G225" s="123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23"/>
      <c r="U225" s="123"/>
      <c r="V225" s="123"/>
      <c r="W225" s="123"/>
      <c r="X225" s="123"/>
      <c r="Y225" s="123"/>
      <c r="Z225" s="123"/>
      <c r="AA225" s="123"/>
      <c r="AB225" s="123"/>
      <c r="AC225" s="123"/>
    </row>
    <row r="226" spans="1:29" ht="14.25" customHeight="1" x14ac:dyDescent="0.2">
      <c r="A226" s="123"/>
      <c r="B226" s="123"/>
      <c r="C226" s="138"/>
      <c r="D226" s="124"/>
      <c r="E226" s="124"/>
      <c r="F226" s="133"/>
      <c r="G226" s="123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23"/>
      <c r="AA226" s="123"/>
      <c r="AB226" s="123"/>
      <c r="AC226" s="123"/>
    </row>
    <row r="227" spans="1:29" ht="14.25" customHeight="1" x14ac:dyDescent="0.2">
      <c r="A227" s="123"/>
      <c r="B227" s="123"/>
      <c r="C227" s="138"/>
      <c r="D227" s="124"/>
      <c r="E227" s="124"/>
      <c r="F227" s="133"/>
      <c r="G227" s="123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23"/>
      <c r="U227" s="123"/>
      <c r="V227" s="123"/>
      <c r="W227" s="123"/>
      <c r="X227" s="123"/>
      <c r="Y227" s="123"/>
      <c r="Z227" s="123"/>
      <c r="AA227" s="123"/>
      <c r="AB227" s="123"/>
      <c r="AC227" s="123"/>
    </row>
    <row r="228" spans="1:29" ht="14.25" customHeight="1" x14ac:dyDescent="0.2">
      <c r="A228" s="123"/>
      <c r="B228" s="123"/>
      <c r="C228" s="138"/>
      <c r="D228" s="124"/>
      <c r="E228" s="124"/>
      <c r="F228" s="133"/>
      <c r="G228" s="123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23"/>
      <c r="U228" s="123"/>
      <c r="V228" s="123"/>
      <c r="W228" s="123"/>
      <c r="X228" s="123"/>
      <c r="Y228" s="123"/>
      <c r="Z228" s="123"/>
      <c r="AA228" s="123"/>
      <c r="AB228" s="123"/>
      <c r="AC228" s="123"/>
    </row>
    <row r="229" spans="1:29" ht="14.25" customHeight="1" x14ac:dyDescent="0.2">
      <c r="A229" s="123"/>
      <c r="B229" s="123"/>
      <c r="C229" s="138"/>
      <c r="D229" s="124"/>
      <c r="E229" s="124"/>
      <c r="F229" s="133"/>
      <c r="G229" s="123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23"/>
      <c r="U229" s="123"/>
      <c r="V229" s="123"/>
      <c r="W229" s="123"/>
      <c r="X229" s="123"/>
      <c r="Y229" s="123"/>
      <c r="Z229" s="123"/>
      <c r="AA229" s="123"/>
      <c r="AB229" s="123"/>
      <c r="AC229" s="123"/>
    </row>
    <row r="230" spans="1:29" ht="14.25" customHeight="1" x14ac:dyDescent="0.2">
      <c r="A230" s="123"/>
      <c r="B230" s="123"/>
      <c r="C230" s="138"/>
      <c r="D230" s="124"/>
      <c r="E230" s="124"/>
      <c r="F230" s="133"/>
      <c r="G230" s="123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23"/>
      <c r="U230" s="123"/>
      <c r="V230" s="123"/>
      <c r="W230" s="123"/>
      <c r="X230" s="123"/>
      <c r="Y230" s="123"/>
      <c r="Z230" s="123"/>
      <c r="AA230" s="123"/>
      <c r="AB230" s="123"/>
      <c r="AC230" s="123"/>
    </row>
    <row r="231" spans="1:29" ht="14.25" customHeight="1" x14ac:dyDescent="0.2">
      <c r="A231" s="123"/>
      <c r="B231" s="123"/>
      <c r="C231" s="138"/>
      <c r="D231" s="124"/>
      <c r="E231" s="124"/>
      <c r="F231" s="133"/>
      <c r="G231" s="123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23"/>
      <c r="U231" s="123"/>
      <c r="V231" s="123"/>
      <c r="W231" s="123"/>
      <c r="X231" s="123"/>
      <c r="Y231" s="123"/>
      <c r="Z231" s="123"/>
      <c r="AA231" s="123"/>
      <c r="AB231" s="123"/>
      <c r="AC231" s="123"/>
    </row>
    <row r="232" spans="1:29" ht="14.25" customHeight="1" x14ac:dyDescent="0.2">
      <c r="A232" s="123"/>
      <c r="B232" s="123"/>
      <c r="C232" s="138"/>
      <c r="D232" s="124"/>
      <c r="E232" s="124"/>
      <c r="F232" s="133"/>
      <c r="G232" s="123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23"/>
      <c r="U232" s="123"/>
      <c r="V232" s="123"/>
      <c r="W232" s="123"/>
      <c r="X232" s="123"/>
      <c r="Y232" s="123"/>
      <c r="Z232" s="123"/>
      <c r="AA232" s="123"/>
      <c r="AB232" s="123"/>
      <c r="AC232" s="123"/>
    </row>
    <row r="233" spans="1:29" ht="14.25" customHeight="1" x14ac:dyDescent="0.2">
      <c r="A233" s="123"/>
      <c r="B233" s="123"/>
      <c r="C233" s="138"/>
      <c r="D233" s="124"/>
      <c r="E233" s="124"/>
      <c r="F233" s="133"/>
      <c r="G233" s="123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23"/>
      <c r="U233" s="123"/>
      <c r="V233" s="123"/>
      <c r="W233" s="123"/>
      <c r="X233" s="123"/>
      <c r="Y233" s="123"/>
      <c r="Z233" s="123"/>
      <c r="AA233" s="123"/>
      <c r="AB233" s="123"/>
      <c r="AC233" s="123"/>
    </row>
    <row r="234" spans="1:29" ht="14.25" customHeight="1" x14ac:dyDescent="0.2">
      <c r="A234" s="123"/>
      <c r="B234" s="123"/>
      <c r="C234" s="138"/>
      <c r="D234" s="124"/>
      <c r="E234" s="124"/>
      <c r="F234" s="133"/>
      <c r="G234" s="123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23"/>
      <c r="U234" s="123"/>
      <c r="V234" s="123"/>
      <c r="W234" s="123"/>
      <c r="X234" s="123"/>
      <c r="Y234" s="123"/>
      <c r="Z234" s="123"/>
      <c r="AA234" s="123"/>
      <c r="AB234" s="123"/>
      <c r="AC234" s="123"/>
    </row>
    <row r="235" spans="1:29" ht="14.25" customHeight="1" x14ac:dyDescent="0.2">
      <c r="A235" s="123"/>
      <c r="B235" s="123"/>
      <c r="C235" s="138"/>
      <c r="D235" s="124"/>
      <c r="E235" s="124"/>
      <c r="F235" s="133"/>
      <c r="G235" s="123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23"/>
      <c r="U235" s="123"/>
      <c r="V235" s="123"/>
      <c r="W235" s="123"/>
      <c r="X235" s="123"/>
      <c r="Y235" s="123"/>
      <c r="Z235" s="123"/>
      <c r="AA235" s="123"/>
      <c r="AB235" s="123"/>
      <c r="AC235" s="123"/>
    </row>
    <row r="236" spans="1:29" ht="14.25" customHeight="1" x14ac:dyDescent="0.2">
      <c r="A236" s="123"/>
      <c r="B236" s="123"/>
      <c r="C236" s="138"/>
      <c r="D236" s="124"/>
      <c r="E236" s="124"/>
      <c r="F236" s="133"/>
      <c r="G236" s="123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23"/>
      <c r="U236" s="123"/>
      <c r="V236" s="123"/>
      <c r="W236" s="123"/>
      <c r="X236" s="123"/>
      <c r="Y236" s="123"/>
      <c r="Z236" s="123"/>
      <c r="AA236" s="123"/>
      <c r="AB236" s="123"/>
      <c r="AC236" s="123"/>
    </row>
    <row r="237" spans="1:29" ht="14.25" customHeight="1" x14ac:dyDescent="0.2">
      <c r="A237" s="123"/>
      <c r="B237" s="123"/>
      <c r="C237" s="138"/>
      <c r="D237" s="124"/>
      <c r="E237" s="124"/>
      <c r="F237" s="133"/>
      <c r="G237" s="123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23"/>
      <c r="U237" s="123"/>
      <c r="V237" s="123"/>
      <c r="W237" s="123"/>
      <c r="X237" s="123"/>
      <c r="Y237" s="123"/>
      <c r="Z237" s="123"/>
      <c r="AA237" s="123"/>
      <c r="AB237" s="123"/>
      <c r="AC237" s="123"/>
    </row>
    <row r="238" spans="1:29" ht="14.25" customHeight="1" x14ac:dyDescent="0.2">
      <c r="A238" s="123"/>
      <c r="B238" s="123"/>
      <c r="C238" s="138"/>
      <c r="D238" s="124"/>
      <c r="E238" s="124"/>
      <c r="F238" s="133"/>
      <c r="G238" s="123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23"/>
      <c r="U238" s="123"/>
      <c r="V238" s="123"/>
      <c r="W238" s="123"/>
      <c r="X238" s="123"/>
      <c r="Y238" s="123"/>
      <c r="Z238" s="123"/>
      <c r="AA238" s="123"/>
      <c r="AB238" s="123"/>
      <c r="AC238" s="123"/>
    </row>
    <row r="239" spans="1:29" ht="14.25" customHeight="1" x14ac:dyDescent="0.2">
      <c r="A239" s="123"/>
      <c r="B239" s="123"/>
      <c r="C239" s="138"/>
      <c r="D239" s="124"/>
      <c r="E239" s="124"/>
      <c r="F239" s="133"/>
      <c r="G239" s="123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23"/>
      <c r="U239" s="123"/>
      <c r="V239" s="123"/>
      <c r="W239" s="123"/>
      <c r="X239" s="123"/>
      <c r="Y239" s="123"/>
      <c r="Z239" s="123"/>
      <c r="AA239" s="123"/>
      <c r="AB239" s="123"/>
      <c r="AC239" s="123"/>
    </row>
    <row r="240" spans="1:29" ht="14.25" customHeight="1" x14ac:dyDescent="0.2">
      <c r="A240" s="123"/>
      <c r="B240" s="123"/>
      <c r="C240" s="138"/>
      <c r="D240" s="124"/>
      <c r="E240" s="124"/>
      <c r="F240" s="133"/>
      <c r="G240" s="123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23"/>
      <c r="U240" s="123"/>
      <c r="V240" s="123"/>
      <c r="W240" s="123"/>
      <c r="X240" s="123"/>
      <c r="Y240" s="123"/>
      <c r="Z240" s="123"/>
      <c r="AA240" s="123"/>
      <c r="AB240" s="123"/>
      <c r="AC240" s="123"/>
    </row>
    <row r="241" spans="1:29" ht="14.25" customHeight="1" x14ac:dyDescent="0.2">
      <c r="A241" s="123"/>
      <c r="B241" s="123"/>
      <c r="C241" s="138"/>
      <c r="D241" s="124"/>
      <c r="E241" s="124"/>
      <c r="F241" s="133"/>
      <c r="G241" s="123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23"/>
      <c r="V241" s="123"/>
      <c r="W241" s="123"/>
      <c r="X241" s="123"/>
      <c r="Y241" s="123"/>
      <c r="Z241" s="123"/>
      <c r="AA241" s="123"/>
      <c r="AB241" s="123"/>
      <c r="AC241" s="123"/>
    </row>
    <row r="242" spans="1:29" ht="14.25" customHeight="1" x14ac:dyDescent="0.2">
      <c r="A242" s="123"/>
      <c r="B242" s="123"/>
      <c r="C242" s="138"/>
      <c r="D242" s="124"/>
      <c r="E242" s="124"/>
      <c r="F242" s="133"/>
      <c r="G242" s="123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23"/>
      <c r="U242" s="123"/>
      <c r="V242" s="123"/>
      <c r="W242" s="123"/>
      <c r="X242" s="123"/>
      <c r="Y242" s="123"/>
      <c r="Z242" s="123"/>
      <c r="AA242" s="123"/>
      <c r="AB242" s="123"/>
      <c r="AC242" s="123"/>
    </row>
    <row r="243" spans="1:29" ht="14.25" customHeight="1" x14ac:dyDescent="0.2">
      <c r="A243" s="123"/>
      <c r="B243" s="123"/>
      <c r="C243" s="138"/>
      <c r="D243" s="124"/>
      <c r="E243" s="124"/>
      <c r="F243" s="133"/>
      <c r="G243" s="123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23"/>
      <c r="U243" s="123"/>
      <c r="V243" s="123"/>
      <c r="W243" s="123"/>
      <c r="X243" s="123"/>
      <c r="Y243" s="123"/>
      <c r="Z243" s="123"/>
      <c r="AA243" s="123"/>
      <c r="AB243" s="123"/>
      <c r="AC243" s="123"/>
    </row>
    <row r="244" spans="1:29" ht="14.25" customHeight="1" x14ac:dyDescent="0.2">
      <c r="A244" s="123"/>
      <c r="B244" s="123"/>
      <c r="C244" s="138"/>
      <c r="D244" s="124"/>
      <c r="E244" s="124"/>
      <c r="F244" s="133"/>
      <c r="G244" s="123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23"/>
      <c r="U244" s="123"/>
      <c r="V244" s="123"/>
      <c r="W244" s="123"/>
      <c r="X244" s="123"/>
      <c r="Y244" s="123"/>
      <c r="Z244" s="123"/>
      <c r="AA244" s="123"/>
      <c r="AB244" s="123"/>
      <c r="AC244" s="123"/>
    </row>
    <row r="245" spans="1:29" ht="14.25" customHeight="1" x14ac:dyDescent="0.2">
      <c r="A245" s="123"/>
      <c r="B245" s="123"/>
      <c r="C245" s="138"/>
      <c r="D245" s="124"/>
      <c r="E245" s="124"/>
      <c r="F245" s="133"/>
      <c r="G245" s="123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23"/>
      <c r="U245" s="123"/>
      <c r="V245" s="123"/>
      <c r="W245" s="123"/>
      <c r="X245" s="123"/>
      <c r="Y245" s="123"/>
      <c r="Z245" s="123"/>
      <c r="AA245" s="123"/>
      <c r="AB245" s="123"/>
      <c r="AC245" s="123"/>
    </row>
    <row r="246" spans="1:29" ht="14.25" customHeight="1" x14ac:dyDescent="0.2">
      <c r="A246" s="123"/>
      <c r="B246" s="123"/>
      <c r="C246" s="138"/>
      <c r="D246" s="124"/>
      <c r="E246" s="124"/>
      <c r="F246" s="133"/>
      <c r="G246" s="123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23"/>
      <c r="U246" s="123"/>
      <c r="V246" s="123"/>
      <c r="W246" s="123"/>
      <c r="X246" s="123"/>
      <c r="Y246" s="123"/>
      <c r="Z246" s="123"/>
      <c r="AA246" s="123"/>
      <c r="AB246" s="123"/>
      <c r="AC246" s="123"/>
    </row>
    <row r="247" spans="1:29" ht="14.25" customHeight="1" x14ac:dyDescent="0.2">
      <c r="A247" s="123"/>
      <c r="B247" s="123"/>
      <c r="C247" s="138"/>
      <c r="D247" s="124"/>
      <c r="E247" s="124"/>
      <c r="F247" s="133"/>
      <c r="G247" s="123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23"/>
      <c r="U247" s="123"/>
      <c r="V247" s="123"/>
      <c r="W247" s="123"/>
      <c r="X247" s="123"/>
      <c r="Y247" s="123"/>
      <c r="Z247" s="123"/>
      <c r="AA247" s="123"/>
      <c r="AB247" s="123"/>
      <c r="AC247" s="123"/>
    </row>
    <row r="248" spans="1:29" ht="14.25" customHeight="1" x14ac:dyDescent="0.2">
      <c r="A248" s="123"/>
      <c r="B248" s="123"/>
      <c r="C248" s="138"/>
      <c r="D248" s="124"/>
      <c r="E248" s="124"/>
      <c r="F248" s="133"/>
      <c r="G248" s="123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23"/>
      <c r="U248" s="123"/>
      <c r="V248" s="123"/>
      <c r="W248" s="123"/>
      <c r="X248" s="123"/>
      <c r="Y248" s="123"/>
      <c r="Z248" s="123"/>
      <c r="AA248" s="123"/>
      <c r="AB248" s="123"/>
      <c r="AC248" s="123"/>
    </row>
    <row r="249" spans="1:29" ht="14.25" customHeight="1" x14ac:dyDescent="0.2">
      <c r="A249" s="123"/>
      <c r="B249" s="123"/>
      <c r="C249" s="138"/>
      <c r="D249" s="124"/>
      <c r="E249" s="124"/>
      <c r="F249" s="133"/>
      <c r="G249" s="123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23"/>
      <c r="U249" s="123"/>
      <c r="V249" s="123"/>
      <c r="W249" s="123"/>
      <c r="X249" s="123"/>
      <c r="Y249" s="123"/>
      <c r="Z249" s="123"/>
      <c r="AA249" s="123"/>
      <c r="AB249" s="123"/>
      <c r="AC249" s="123"/>
    </row>
    <row r="250" spans="1:29" ht="14.25" customHeight="1" x14ac:dyDescent="0.2">
      <c r="A250" s="123"/>
      <c r="B250" s="123"/>
      <c r="C250" s="138"/>
      <c r="D250" s="124"/>
      <c r="E250" s="124"/>
      <c r="F250" s="133"/>
      <c r="G250" s="123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23"/>
      <c r="U250" s="123"/>
      <c r="V250" s="123"/>
      <c r="W250" s="123"/>
      <c r="X250" s="123"/>
      <c r="Y250" s="123"/>
      <c r="Z250" s="123"/>
      <c r="AA250" s="123"/>
      <c r="AB250" s="123"/>
      <c r="AC250" s="123"/>
    </row>
    <row r="251" spans="1:29" ht="14.25" customHeight="1" x14ac:dyDescent="0.2">
      <c r="A251" s="123"/>
      <c r="B251" s="123"/>
      <c r="C251" s="138"/>
      <c r="D251" s="124"/>
      <c r="E251" s="124"/>
      <c r="F251" s="133"/>
      <c r="G251" s="123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23"/>
      <c r="U251" s="123"/>
      <c r="V251" s="123"/>
      <c r="W251" s="123"/>
      <c r="X251" s="123"/>
      <c r="Y251" s="123"/>
      <c r="Z251" s="123"/>
      <c r="AA251" s="123"/>
      <c r="AB251" s="123"/>
      <c r="AC251" s="123"/>
    </row>
    <row r="252" spans="1:29" ht="14.25" customHeight="1" x14ac:dyDescent="0.2">
      <c r="A252" s="123"/>
      <c r="B252" s="123"/>
      <c r="C252" s="138"/>
      <c r="D252" s="124"/>
      <c r="E252" s="124"/>
      <c r="F252" s="133"/>
      <c r="G252" s="123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23"/>
      <c r="U252" s="123"/>
      <c r="V252" s="123"/>
      <c r="W252" s="123"/>
      <c r="X252" s="123"/>
      <c r="Y252" s="123"/>
      <c r="Z252" s="123"/>
      <c r="AA252" s="123"/>
      <c r="AB252" s="123"/>
      <c r="AC252" s="123"/>
    </row>
    <row r="253" spans="1:29" ht="14.25" customHeight="1" x14ac:dyDescent="0.2">
      <c r="A253" s="123"/>
      <c r="B253" s="123"/>
      <c r="C253" s="138"/>
      <c r="D253" s="124"/>
      <c r="E253" s="124"/>
      <c r="F253" s="133"/>
      <c r="G253" s="123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23"/>
      <c r="U253" s="123"/>
      <c r="V253" s="123"/>
      <c r="W253" s="123"/>
      <c r="X253" s="123"/>
      <c r="Y253" s="123"/>
      <c r="Z253" s="123"/>
      <c r="AA253" s="123"/>
      <c r="AB253" s="123"/>
      <c r="AC253" s="123"/>
    </row>
    <row r="254" spans="1:29" ht="14.25" customHeight="1" x14ac:dyDescent="0.2">
      <c r="A254" s="123"/>
      <c r="B254" s="123"/>
      <c r="C254" s="138"/>
      <c r="D254" s="124"/>
      <c r="E254" s="124"/>
      <c r="F254" s="133"/>
      <c r="G254" s="123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23"/>
      <c r="U254" s="123"/>
      <c r="V254" s="123"/>
      <c r="W254" s="123"/>
      <c r="X254" s="123"/>
      <c r="Y254" s="123"/>
      <c r="Z254" s="123"/>
      <c r="AA254" s="123"/>
      <c r="AB254" s="123"/>
      <c r="AC254" s="123"/>
    </row>
    <row r="255" spans="1:29" ht="14.25" customHeight="1" x14ac:dyDescent="0.2">
      <c r="A255" s="123"/>
      <c r="B255" s="123"/>
      <c r="C255" s="138"/>
      <c r="D255" s="124"/>
      <c r="E255" s="124"/>
      <c r="F255" s="133"/>
      <c r="G255" s="123"/>
      <c r="H255" s="123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23"/>
      <c r="U255" s="123"/>
      <c r="V255" s="123"/>
      <c r="W255" s="123"/>
      <c r="X255" s="123"/>
      <c r="Y255" s="123"/>
      <c r="Z255" s="123"/>
      <c r="AA255" s="123"/>
      <c r="AB255" s="123"/>
      <c r="AC255" s="123"/>
    </row>
    <row r="256" spans="1:29" ht="14.25" customHeight="1" x14ac:dyDescent="0.2">
      <c r="A256" s="123"/>
      <c r="B256" s="123"/>
      <c r="C256" s="138"/>
      <c r="D256" s="124"/>
      <c r="E256" s="124"/>
      <c r="F256" s="133"/>
      <c r="G256" s="123"/>
      <c r="H256" s="123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23"/>
      <c r="U256" s="123"/>
      <c r="V256" s="123"/>
      <c r="W256" s="123"/>
      <c r="X256" s="123"/>
      <c r="Y256" s="123"/>
      <c r="Z256" s="123"/>
      <c r="AA256" s="123"/>
      <c r="AB256" s="123"/>
      <c r="AC256" s="123"/>
    </row>
    <row r="257" spans="1:29" ht="14.25" customHeight="1" x14ac:dyDescent="0.2">
      <c r="A257" s="123"/>
      <c r="B257" s="123"/>
      <c r="C257" s="138"/>
      <c r="D257" s="124"/>
      <c r="E257" s="124"/>
      <c r="F257" s="133"/>
      <c r="G257" s="123"/>
      <c r="H257" s="123"/>
      <c r="I257" s="123"/>
      <c r="J257" s="123"/>
      <c r="K257" s="123"/>
      <c r="L257" s="123"/>
      <c r="M257" s="123"/>
      <c r="N257" s="123"/>
      <c r="O257" s="123"/>
      <c r="P257" s="123"/>
      <c r="Q257" s="123"/>
      <c r="R257" s="123"/>
      <c r="S257" s="123"/>
      <c r="T257" s="123"/>
      <c r="U257" s="123"/>
      <c r="V257" s="123"/>
      <c r="W257" s="123"/>
      <c r="X257" s="123"/>
      <c r="Y257" s="123"/>
      <c r="Z257" s="123"/>
      <c r="AA257" s="123"/>
      <c r="AB257" s="123"/>
      <c r="AC257" s="123"/>
    </row>
    <row r="258" spans="1:29" ht="14.25" customHeight="1" x14ac:dyDescent="0.2">
      <c r="A258" s="123"/>
      <c r="B258" s="123"/>
      <c r="C258" s="138"/>
      <c r="D258" s="124"/>
      <c r="E258" s="124"/>
      <c r="F258" s="133"/>
      <c r="G258" s="123"/>
      <c r="H258" s="123"/>
      <c r="I258" s="123"/>
      <c r="J258" s="123"/>
      <c r="K258" s="123"/>
      <c r="L258" s="123"/>
      <c r="M258" s="123"/>
      <c r="N258" s="123"/>
      <c r="O258" s="123"/>
      <c r="P258" s="123"/>
      <c r="Q258" s="123"/>
      <c r="R258" s="123"/>
      <c r="S258" s="123"/>
      <c r="T258" s="123"/>
      <c r="U258" s="123"/>
      <c r="V258" s="123"/>
      <c r="W258" s="123"/>
      <c r="X258" s="123"/>
      <c r="Y258" s="123"/>
      <c r="Z258" s="123"/>
      <c r="AA258" s="123"/>
      <c r="AB258" s="123"/>
      <c r="AC258" s="123"/>
    </row>
    <row r="259" spans="1:29" ht="14.25" customHeight="1" x14ac:dyDescent="0.2">
      <c r="A259" s="123"/>
      <c r="B259" s="123"/>
      <c r="C259" s="138"/>
      <c r="D259" s="124"/>
      <c r="E259" s="124"/>
      <c r="F259" s="133"/>
      <c r="G259" s="123"/>
      <c r="H259" s="123"/>
      <c r="I259" s="123"/>
      <c r="J259" s="123"/>
      <c r="K259" s="123"/>
      <c r="L259" s="123"/>
      <c r="M259" s="123"/>
      <c r="N259" s="123"/>
      <c r="O259" s="123"/>
      <c r="P259" s="123"/>
      <c r="Q259" s="123"/>
      <c r="R259" s="123"/>
      <c r="S259" s="123"/>
      <c r="T259" s="123"/>
      <c r="U259" s="123"/>
      <c r="V259" s="123"/>
      <c r="W259" s="123"/>
      <c r="X259" s="123"/>
      <c r="Y259" s="123"/>
      <c r="Z259" s="123"/>
      <c r="AA259" s="123"/>
      <c r="AB259" s="123"/>
      <c r="AC259" s="123"/>
    </row>
    <row r="260" spans="1:29" ht="14.25" customHeight="1" x14ac:dyDescent="0.2">
      <c r="A260" s="123"/>
      <c r="B260" s="123"/>
      <c r="C260" s="123"/>
      <c r="D260" s="123"/>
      <c r="E260" s="123"/>
      <c r="F260" s="123"/>
      <c r="G260" s="123"/>
      <c r="H260" s="123"/>
      <c r="I260" s="123"/>
      <c r="J260" s="123"/>
      <c r="K260" s="123"/>
      <c r="L260" s="123"/>
      <c r="M260" s="123"/>
      <c r="N260" s="123"/>
      <c r="O260" s="123"/>
      <c r="P260" s="123"/>
      <c r="Q260" s="123"/>
      <c r="R260" s="123"/>
      <c r="S260" s="123"/>
      <c r="T260" s="123"/>
      <c r="U260" s="123"/>
      <c r="V260" s="123"/>
      <c r="W260" s="123"/>
      <c r="X260" s="123"/>
      <c r="Y260" s="123"/>
      <c r="Z260" s="123"/>
      <c r="AA260" s="123"/>
      <c r="AB260" s="123"/>
      <c r="AC260" s="123"/>
    </row>
    <row r="261" spans="1:29" ht="14.25" customHeight="1" x14ac:dyDescent="0.2">
      <c r="A261" s="123"/>
      <c r="B261" s="123"/>
      <c r="C261" s="123"/>
      <c r="D261" s="123"/>
      <c r="E261" s="123"/>
      <c r="F261" s="123"/>
      <c r="G261" s="123"/>
      <c r="H261" s="123"/>
      <c r="I261" s="123"/>
      <c r="J261" s="123"/>
      <c r="K261" s="123"/>
      <c r="L261" s="123"/>
      <c r="M261" s="123"/>
      <c r="N261" s="123"/>
      <c r="O261" s="123"/>
      <c r="P261" s="123"/>
      <c r="Q261" s="123"/>
      <c r="R261" s="123"/>
      <c r="S261" s="123"/>
      <c r="T261" s="123"/>
      <c r="U261" s="123"/>
      <c r="V261" s="123"/>
      <c r="W261" s="123"/>
      <c r="X261" s="123"/>
      <c r="Y261" s="123"/>
      <c r="Z261" s="123"/>
      <c r="AA261" s="123"/>
      <c r="AB261" s="123"/>
      <c r="AC261" s="123"/>
    </row>
    <row r="262" spans="1:29" ht="14.25" customHeight="1" x14ac:dyDescent="0.2">
      <c r="A262" s="123"/>
      <c r="B262" s="123"/>
      <c r="C262" s="123"/>
      <c r="D262" s="123"/>
      <c r="E262" s="123"/>
      <c r="F262" s="123"/>
      <c r="G262" s="123"/>
      <c r="H262" s="123"/>
      <c r="I262" s="123"/>
      <c r="J262" s="123"/>
      <c r="K262" s="123"/>
      <c r="L262" s="123"/>
      <c r="M262" s="123"/>
      <c r="N262" s="123"/>
      <c r="O262" s="123"/>
      <c r="P262" s="123"/>
      <c r="Q262" s="123"/>
      <c r="R262" s="123"/>
      <c r="S262" s="123"/>
      <c r="T262" s="123"/>
      <c r="U262" s="123"/>
      <c r="V262" s="123"/>
      <c r="W262" s="123"/>
      <c r="X262" s="123"/>
      <c r="Y262" s="123"/>
      <c r="Z262" s="123"/>
      <c r="AA262" s="123"/>
      <c r="AB262" s="123"/>
      <c r="AC262" s="123"/>
    </row>
    <row r="263" spans="1:29" ht="14.25" customHeight="1" x14ac:dyDescent="0.2">
      <c r="A263" s="123"/>
      <c r="B263" s="123"/>
      <c r="C263" s="123"/>
      <c r="D263" s="123"/>
      <c r="E263" s="123"/>
      <c r="F263" s="123"/>
      <c r="G263" s="123"/>
      <c r="H263" s="123"/>
      <c r="I263" s="123"/>
      <c r="J263" s="123"/>
      <c r="K263" s="123"/>
      <c r="L263" s="123"/>
      <c r="M263" s="123"/>
      <c r="N263" s="123"/>
      <c r="O263" s="123"/>
      <c r="P263" s="123"/>
      <c r="Q263" s="123"/>
      <c r="R263" s="123"/>
      <c r="S263" s="123"/>
      <c r="T263" s="123"/>
      <c r="U263" s="123"/>
      <c r="V263" s="123"/>
      <c r="W263" s="123"/>
      <c r="X263" s="123"/>
      <c r="Y263" s="123"/>
      <c r="Z263" s="123"/>
      <c r="AA263" s="123"/>
      <c r="AB263" s="123"/>
      <c r="AC263" s="123"/>
    </row>
    <row r="264" spans="1:29" ht="14.25" customHeight="1" x14ac:dyDescent="0.2">
      <c r="A264" s="123"/>
      <c r="B264" s="123"/>
      <c r="C264" s="123"/>
      <c r="D264" s="123"/>
      <c r="E264" s="123"/>
      <c r="F264" s="123"/>
      <c r="G264" s="123"/>
      <c r="H264" s="123"/>
      <c r="I264" s="123"/>
      <c r="J264" s="123"/>
      <c r="K264" s="123"/>
      <c r="L264" s="123"/>
      <c r="M264" s="123"/>
      <c r="N264" s="123"/>
      <c r="O264" s="123"/>
      <c r="P264" s="123"/>
      <c r="Q264" s="123"/>
      <c r="R264" s="123"/>
      <c r="S264" s="123"/>
      <c r="T264" s="123"/>
      <c r="U264" s="123"/>
      <c r="V264" s="123"/>
      <c r="W264" s="123"/>
      <c r="X264" s="123"/>
      <c r="Y264" s="123"/>
      <c r="Z264" s="123"/>
      <c r="AA264" s="123"/>
      <c r="AB264" s="123"/>
      <c r="AC264" s="123"/>
    </row>
    <row r="265" spans="1:29" ht="14.25" customHeight="1" x14ac:dyDescent="0.2">
      <c r="I265" s="217"/>
    </row>
    <row r="266" spans="1:29" ht="14.25" customHeight="1" x14ac:dyDescent="0.2">
      <c r="I266" s="217"/>
    </row>
    <row r="267" spans="1:29" ht="14.25" customHeight="1" x14ac:dyDescent="0.2">
      <c r="I267" s="217"/>
    </row>
    <row r="268" spans="1:29" ht="14.25" customHeight="1" x14ac:dyDescent="0.2">
      <c r="I268" s="217"/>
    </row>
    <row r="269" spans="1:29" ht="14.25" customHeight="1" x14ac:dyDescent="0.2">
      <c r="I269" s="217"/>
    </row>
    <row r="270" spans="1:29" ht="14.25" customHeight="1" x14ac:dyDescent="0.2">
      <c r="I270" s="217"/>
    </row>
    <row r="271" spans="1:29" ht="14.25" customHeight="1" x14ac:dyDescent="0.2">
      <c r="I271" s="217"/>
    </row>
    <row r="272" spans="1:29" ht="14.25" customHeight="1" x14ac:dyDescent="0.2">
      <c r="I272" s="217"/>
    </row>
    <row r="273" spans="9:9" ht="14.25" customHeight="1" x14ac:dyDescent="0.2">
      <c r="I273" s="217"/>
    </row>
    <row r="274" spans="9:9" ht="14.25" customHeight="1" x14ac:dyDescent="0.2">
      <c r="I274" s="217"/>
    </row>
    <row r="275" spans="9:9" ht="14.25" customHeight="1" x14ac:dyDescent="0.2">
      <c r="I275" s="217"/>
    </row>
    <row r="276" spans="9:9" ht="14.25" customHeight="1" x14ac:dyDescent="0.2">
      <c r="I276" s="217"/>
    </row>
    <row r="277" spans="9:9" ht="14.25" customHeight="1" x14ac:dyDescent="0.2">
      <c r="I277" s="217"/>
    </row>
    <row r="278" spans="9:9" ht="14.25" customHeight="1" x14ac:dyDescent="0.2">
      <c r="I278" s="217"/>
    </row>
    <row r="279" spans="9:9" ht="14.25" customHeight="1" x14ac:dyDescent="0.2">
      <c r="I279" s="217"/>
    </row>
    <row r="280" spans="9:9" ht="14.25" customHeight="1" x14ac:dyDescent="0.2">
      <c r="I280" s="217"/>
    </row>
    <row r="281" spans="9:9" ht="14.25" customHeight="1" x14ac:dyDescent="0.2">
      <c r="I281" s="217"/>
    </row>
    <row r="282" spans="9:9" ht="14.25" customHeight="1" x14ac:dyDescent="0.2">
      <c r="I282" s="217"/>
    </row>
    <row r="283" spans="9:9" ht="14.25" customHeight="1" x14ac:dyDescent="0.2">
      <c r="I283" s="217"/>
    </row>
    <row r="284" spans="9:9" ht="14.25" customHeight="1" x14ac:dyDescent="0.2">
      <c r="I284" s="217"/>
    </row>
    <row r="285" spans="9:9" ht="14.25" customHeight="1" x14ac:dyDescent="0.2">
      <c r="I285" s="217"/>
    </row>
    <row r="286" spans="9:9" ht="14.25" customHeight="1" x14ac:dyDescent="0.2">
      <c r="I286" s="217"/>
    </row>
    <row r="287" spans="9:9" ht="14.25" customHeight="1" x14ac:dyDescent="0.2">
      <c r="I287" s="217"/>
    </row>
    <row r="288" spans="9:9" ht="14.25" customHeight="1" x14ac:dyDescent="0.2">
      <c r="I288" s="217"/>
    </row>
    <row r="289" spans="9:9" ht="14.25" customHeight="1" x14ac:dyDescent="0.2">
      <c r="I289" s="217"/>
    </row>
    <row r="290" spans="9:9" ht="14.25" customHeight="1" x14ac:dyDescent="0.2">
      <c r="I290" s="217"/>
    </row>
    <row r="291" spans="9:9" ht="14.25" customHeight="1" x14ac:dyDescent="0.2">
      <c r="I291" s="217"/>
    </row>
    <row r="292" spans="9:9" ht="14.25" customHeight="1" x14ac:dyDescent="0.2">
      <c r="I292" s="217"/>
    </row>
    <row r="293" spans="9:9" ht="14.25" customHeight="1" x14ac:dyDescent="0.2">
      <c r="I293" s="217"/>
    </row>
    <row r="294" spans="9:9" ht="14.25" customHeight="1" x14ac:dyDescent="0.2">
      <c r="I294" s="217"/>
    </row>
    <row r="295" spans="9:9" ht="14.25" customHeight="1" x14ac:dyDescent="0.2">
      <c r="I295" s="217"/>
    </row>
    <row r="296" spans="9:9" ht="14.25" customHeight="1" x14ac:dyDescent="0.2">
      <c r="I296" s="217"/>
    </row>
    <row r="297" spans="9:9" ht="14.25" customHeight="1" x14ac:dyDescent="0.2">
      <c r="I297" s="217"/>
    </row>
    <row r="298" spans="9:9" ht="14.25" customHeight="1" x14ac:dyDescent="0.2">
      <c r="I298" s="217"/>
    </row>
    <row r="299" spans="9:9" ht="14.25" customHeight="1" x14ac:dyDescent="0.2">
      <c r="I299" s="217"/>
    </row>
    <row r="300" spans="9:9" ht="14.25" customHeight="1" x14ac:dyDescent="0.2">
      <c r="I300" s="217"/>
    </row>
    <row r="301" spans="9:9" ht="14.25" customHeight="1" x14ac:dyDescent="0.2">
      <c r="I301" s="217"/>
    </row>
    <row r="302" spans="9:9" ht="14.25" customHeight="1" x14ac:dyDescent="0.2">
      <c r="I302" s="217"/>
    </row>
    <row r="303" spans="9:9" ht="14.25" customHeight="1" x14ac:dyDescent="0.2">
      <c r="I303" s="217"/>
    </row>
    <row r="304" spans="9:9" ht="14.25" customHeight="1" x14ac:dyDescent="0.2">
      <c r="I304" s="217"/>
    </row>
    <row r="305" spans="9:9" ht="14.25" customHeight="1" x14ac:dyDescent="0.2">
      <c r="I305" s="217"/>
    </row>
    <row r="306" spans="9:9" ht="14.25" customHeight="1" x14ac:dyDescent="0.2">
      <c r="I306" s="217"/>
    </row>
    <row r="307" spans="9:9" ht="14.25" customHeight="1" x14ac:dyDescent="0.2">
      <c r="I307" s="217"/>
    </row>
    <row r="308" spans="9:9" ht="14.25" customHeight="1" x14ac:dyDescent="0.2">
      <c r="I308" s="217"/>
    </row>
    <row r="309" spans="9:9" ht="14.25" customHeight="1" x14ac:dyDescent="0.2">
      <c r="I309" s="217"/>
    </row>
    <row r="310" spans="9:9" ht="14.25" customHeight="1" x14ac:dyDescent="0.2">
      <c r="I310" s="217"/>
    </row>
    <row r="311" spans="9:9" ht="14.25" customHeight="1" x14ac:dyDescent="0.2">
      <c r="I311" s="217"/>
    </row>
    <row r="312" spans="9:9" ht="14.25" customHeight="1" x14ac:dyDescent="0.2">
      <c r="I312" s="217"/>
    </row>
    <row r="313" spans="9:9" ht="14.25" customHeight="1" x14ac:dyDescent="0.2">
      <c r="I313" s="217"/>
    </row>
    <row r="314" spans="9:9" ht="14.25" customHeight="1" x14ac:dyDescent="0.2">
      <c r="I314" s="217"/>
    </row>
    <row r="315" spans="9:9" ht="14.25" customHeight="1" x14ac:dyDescent="0.2">
      <c r="I315" s="217"/>
    </row>
    <row r="316" spans="9:9" ht="14.25" customHeight="1" x14ac:dyDescent="0.2">
      <c r="I316" s="217"/>
    </row>
    <row r="317" spans="9:9" ht="14.25" customHeight="1" x14ac:dyDescent="0.2">
      <c r="I317" s="217"/>
    </row>
    <row r="318" spans="9:9" ht="14.25" customHeight="1" x14ac:dyDescent="0.2">
      <c r="I318" s="217"/>
    </row>
    <row r="319" spans="9:9" ht="14.25" customHeight="1" x14ac:dyDescent="0.2">
      <c r="I319" s="217"/>
    </row>
    <row r="320" spans="9:9" ht="14.25" customHeight="1" x14ac:dyDescent="0.2">
      <c r="I320" s="217"/>
    </row>
    <row r="321" spans="9:9" ht="14.25" customHeight="1" x14ac:dyDescent="0.2">
      <c r="I321" s="217"/>
    </row>
    <row r="322" spans="9:9" ht="14.25" customHeight="1" x14ac:dyDescent="0.2">
      <c r="I322" s="217"/>
    </row>
    <row r="323" spans="9:9" ht="14.25" customHeight="1" x14ac:dyDescent="0.2">
      <c r="I323" s="217"/>
    </row>
    <row r="324" spans="9:9" ht="14.25" customHeight="1" x14ac:dyDescent="0.2">
      <c r="I324" s="217"/>
    </row>
    <row r="325" spans="9:9" ht="14.25" customHeight="1" x14ac:dyDescent="0.2">
      <c r="I325" s="217"/>
    </row>
    <row r="326" spans="9:9" ht="14.25" customHeight="1" x14ac:dyDescent="0.2">
      <c r="I326" s="217"/>
    </row>
    <row r="327" spans="9:9" ht="14.25" customHeight="1" x14ac:dyDescent="0.2">
      <c r="I327" s="217"/>
    </row>
    <row r="328" spans="9:9" ht="14.25" customHeight="1" x14ac:dyDescent="0.2">
      <c r="I328" s="217"/>
    </row>
    <row r="329" spans="9:9" ht="14.25" customHeight="1" x14ac:dyDescent="0.2">
      <c r="I329" s="217"/>
    </row>
    <row r="330" spans="9:9" ht="14.25" customHeight="1" x14ac:dyDescent="0.2">
      <c r="I330" s="217"/>
    </row>
    <row r="331" spans="9:9" ht="14.25" customHeight="1" x14ac:dyDescent="0.2">
      <c r="I331" s="217"/>
    </row>
    <row r="332" spans="9:9" ht="14.25" customHeight="1" x14ac:dyDescent="0.2">
      <c r="I332" s="217"/>
    </row>
    <row r="333" spans="9:9" ht="14.25" customHeight="1" x14ac:dyDescent="0.2">
      <c r="I333" s="217"/>
    </row>
    <row r="334" spans="9:9" ht="14.25" customHeight="1" x14ac:dyDescent="0.2">
      <c r="I334" s="217"/>
    </row>
    <row r="335" spans="9:9" ht="14.25" customHeight="1" x14ac:dyDescent="0.2">
      <c r="I335" s="217"/>
    </row>
    <row r="336" spans="9:9" ht="14.25" customHeight="1" x14ac:dyDescent="0.2">
      <c r="I336" s="217"/>
    </row>
    <row r="337" spans="9:9" ht="14.25" customHeight="1" x14ac:dyDescent="0.2">
      <c r="I337" s="217"/>
    </row>
    <row r="338" spans="9:9" ht="14.25" customHeight="1" x14ac:dyDescent="0.2">
      <c r="I338" s="217"/>
    </row>
    <row r="339" spans="9:9" ht="14.25" customHeight="1" x14ac:dyDescent="0.2">
      <c r="I339" s="217"/>
    </row>
    <row r="340" spans="9:9" ht="14.25" customHeight="1" x14ac:dyDescent="0.2">
      <c r="I340" s="217"/>
    </row>
    <row r="341" spans="9:9" ht="14.25" customHeight="1" x14ac:dyDescent="0.2">
      <c r="I341" s="217"/>
    </row>
    <row r="342" spans="9:9" ht="14.25" customHeight="1" x14ac:dyDescent="0.2">
      <c r="I342" s="217"/>
    </row>
    <row r="343" spans="9:9" ht="14.25" customHeight="1" x14ac:dyDescent="0.2">
      <c r="I343" s="217"/>
    </row>
    <row r="344" spans="9:9" ht="14.25" customHeight="1" x14ac:dyDescent="0.2">
      <c r="I344" s="217"/>
    </row>
    <row r="345" spans="9:9" ht="14.25" customHeight="1" x14ac:dyDescent="0.2">
      <c r="I345" s="217"/>
    </row>
    <row r="346" spans="9:9" ht="14.25" customHeight="1" x14ac:dyDescent="0.2">
      <c r="I346" s="217"/>
    </row>
    <row r="347" spans="9:9" ht="14.25" customHeight="1" x14ac:dyDescent="0.2">
      <c r="I347" s="217"/>
    </row>
    <row r="348" spans="9:9" ht="14.25" customHeight="1" x14ac:dyDescent="0.2">
      <c r="I348" s="217"/>
    </row>
    <row r="349" spans="9:9" ht="14.25" customHeight="1" x14ac:dyDescent="0.2">
      <c r="I349" s="217"/>
    </row>
    <row r="350" spans="9:9" ht="14.25" customHeight="1" x14ac:dyDescent="0.2">
      <c r="I350" s="217"/>
    </row>
    <row r="351" spans="9:9" ht="14.25" customHeight="1" x14ac:dyDescent="0.2">
      <c r="I351" s="217"/>
    </row>
    <row r="352" spans="9:9" ht="14.25" customHeight="1" x14ac:dyDescent="0.2">
      <c r="I352" s="217"/>
    </row>
    <row r="353" spans="9:9" ht="14.25" customHeight="1" x14ac:dyDescent="0.2">
      <c r="I353" s="217"/>
    </row>
    <row r="354" spans="9:9" ht="14.25" customHeight="1" x14ac:dyDescent="0.2">
      <c r="I354" s="217"/>
    </row>
    <row r="355" spans="9:9" ht="14.25" customHeight="1" x14ac:dyDescent="0.2">
      <c r="I355" s="217"/>
    </row>
    <row r="356" spans="9:9" ht="14.25" customHeight="1" x14ac:dyDescent="0.2">
      <c r="I356" s="217"/>
    </row>
    <row r="357" spans="9:9" ht="14.25" customHeight="1" x14ac:dyDescent="0.2">
      <c r="I357" s="217"/>
    </row>
    <row r="358" spans="9:9" ht="14.25" customHeight="1" x14ac:dyDescent="0.2">
      <c r="I358" s="217"/>
    </row>
    <row r="359" spans="9:9" ht="14.25" customHeight="1" x14ac:dyDescent="0.2">
      <c r="I359" s="217"/>
    </row>
    <row r="360" spans="9:9" ht="14.25" customHeight="1" x14ac:dyDescent="0.2">
      <c r="I360" s="217"/>
    </row>
    <row r="361" spans="9:9" ht="14.25" customHeight="1" x14ac:dyDescent="0.2">
      <c r="I361" s="217"/>
    </row>
    <row r="362" spans="9:9" ht="14.25" customHeight="1" x14ac:dyDescent="0.2">
      <c r="I362" s="217"/>
    </row>
    <row r="363" spans="9:9" ht="14.25" customHeight="1" x14ac:dyDescent="0.2">
      <c r="I363" s="217"/>
    </row>
    <row r="364" spans="9:9" ht="14.25" customHeight="1" x14ac:dyDescent="0.2">
      <c r="I364" s="217"/>
    </row>
    <row r="365" spans="9:9" ht="14.25" customHeight="1" x14ac:dyDescent="0.2">
      <c r="I365" s="217"/>
    </row>
    <row r="366" spans="9:9" ht="14.25" customHeight="1" x14ac:dyDescent="0.2">
      <c r="I366" s="217"/>
    </row>
    <row r="367" spans="9:9" ht="14.25" customHeight="1" x14ac:dyDescent="0.2">
      <c r="I367" s="217"/>
    </row>
    <row r="368" spans="9:9" ht="14.25" customHeight="1" x14ac:dyDescent="0.2">
      <c r="I368" s="217"/>
    </row>
    <row r="369" spans="9:9" ht="14.25" customHeight="1" x14ac:dyDescent="0.2">
      <c r="I369" s="217"/>
    </row>
    <row r="370" spans="9:9" ht="14.25" customHeight="1" x14ac:dyDescent="0.2">
      <c r="I370" s="217"/>
    </row>
    <row r="371" spans="9:9" ht="14.25" customHeight="1" x14ac:dyDescent="0.2">
      <c r="I371" s="217"/>
    </row>
    <row r="372" spans="9:9" ht="14.25" customHeight="1" x14ac:dyDescent="0.2">
      <c r="I372" s="217"/>
    </row>
    <row r="373" spans="9:9" ht="14.25" customHeight="1" x14ac:dyDescent="0.2">
      <c r="I373" s="217"/>
    </row>
    <row r="374" spans="9:9" ht="14.25" customHeight="1" x14ac:dyDescent="0.2">
      <c r="I374" s="217"/>
    </row>
    <row r="375" spans="9:9" ht="14.25" customHeight="1" x14ac:dyDescent="0.2">
      <c r="I375" s="217"/>
    </row>
    <row r="376" spans="9:9" ht="14.25" customHeight="1" x14ac:dyDescent="0.2">
      <c r="I376" s="217"/>
    </row>
    <row r="377" spans="9:9" ht="14.25" customHeight="1" x14ac:dyDescent="0.2">
      <c r="I377" s="217"/>
    </row>
    <row r="378" spans="9:9" ht="14.25" customHeight="1" x14ac:dyDescent="0.2">
      <c r="I378" s="217"/>
    </row>
    <row r="379" spans="9:9" ht="14.25" customHeight="1" x14ac:dyDescent="0.2">
      <c r="I379" s="217"/>
    </row>
    <row r="380" spans="9:9" ht="14.25" customHeight="1" x14ac:dyDescent="0.2">
      <c r="I380" s="217"/>
    </row>
    <row r="381" spans="9:9" ht="14.25" customHeight="1" x14ac:dyDescent="0.2">
      <c r="I381" s="217"/>
    </row>
    <row r="382" spans="9:9" ht="14.25" customHeight="1" x14ac:dyDescent="0.2">
      <c r="I382" s="217"/>
    </row>
    <row r="383" spans="9:9" ht="14.25" customHeight="1" x14ac:dyDescent="0.2">
      <c r="I383" s="217"/>
    </row>
    <row r="384" spans="9:9" ht="14.25" customHeight="1" x14ac:dyDescent="0.2">
      <c r="I384" s="217"/>
    </row>
    <row r="385" spans="9:9" ht="14.25" customHeight="1" x14ac:dyDescent="0.2">
      <c r="I385" s="217"/>
    </row>
    <row r="386" spans="9:9" ht="14.25" customHeight="1" x14ac:dyDescent="0.2">
      <c r="I386" s="217"/>
    </row>
    <row r="387" spans="9:9" ht="14.25" customHeight="1" x14ac:dyDescent="0.2">
      <c r="I387" s="217"/>
    </row>
    <row r="388" spans="9:9" ht="14.25" customHeight="1" x14ac:dyDescent="0.2">
      <c r="I388" s="217"/>
    </row>
    <row r="389" spans="9:9" ht="14.25" customHeight="1" x14ac:dyDescent="0.2">
      <c r="I389" s="217"/>
    </row>
    <row r="390" spans="9:9" ht="14.25" customHeight="1" x14ac:dyDescent="0.2">
      <c r="I390" s="217"/>
    </row>
    <row r="391" spans="9:9" ht="14.25" customHeight="1" x14ac:dyDescent="0.2">
      <c r="I391" s="217"/>
    </row>
    <row r="392" spans="9:9" ht="14.25" customHeight="1" x14ac:dyDescent="0.2">
      <c r="I392" s="217"/>
    </row>
    <row r="393" spans="9:9" ht="14.25" customHeight="1" x14ac:dyDescent="0.2">
      <c r="I393" s="217"/>
    </row>
    <row r="394" spans="9:9" ht="14.25" customHeight="1" x14ac:dyDescent="0.2">
      <c r="I394" s="217"/>
    </row>
    <row r="395" spans="9:9" ht="14.25" customHeight="1" x14ac:dyDescent="0.2">
      <c r="I395" s="217"/>
    </row>
    <row r="396" spans="9:9" ht="14.25" customHeight="1" x14ac:dyDescent="0.2">
      <c r="I396" s="217"/>
    </row>
    <row r="397" spans="9:9" ht="14.25" customHeight="1" x14ac:dyDescent="0.2">
      <c r="I397" s="217"/>
    </row>
    <row r="398" spans="9:9" ht="14.25" customHeight="1" x14ac:dyDescent="0.2">
      <c r="I398" s="217"/>
    </row>
    <row r="399" spans="9:9" ht="14.25" customHeight="1" x14ac:dyDescent="0.2">
      <c r="I399" s="217"/>
    </row>
    <row r="400" spans="9:9" ht="14.25" customHeight="1" x14ac:dyDescent="0.2">
      <c r="I400" s="217"/>
    </row>
    <row r="401" spans="9:9" ht="14.25" customHeight="1" x14ac:dyDescent="0.2">
      <c r="I401" s="217"/>
    </row>
    <row r="402" spans="9:9" ht="14.25" customHeight="1" x14ac:dyDescent="0.2">
      <c r="I402" s="217"/>
    </row>
    <row r="403" spans="9:9" ht="14.25" customHeight="1" x14ac:dyDescent="0.2">
      <c r="I403" s="217"/>
    </row>
    <row r="404" spans="9:9" ht="14.25" customHeight="1" x14ac:dyDescent="0.2">
      <c r="I404" s="217"/>
    </row>
    <row r="405" spans="9:9" ht="14.25" customHeight="1" x14ac:dyDescent="0.2">
      <c r="I405" s="217"/>
    </row>
    <row r="406" spans="9:9" ht="14.25" customHeight="1" x14ac:dyDescent="0.2">
      <c r="I406" s="217"/>
    </row>
    <row r="407" spans="9:9" ht="14.25" customHeight="1" x14ac:dyDescent="0.2">
      <c r="I407" s="217"/>
    </row>
    <row r="408" spans="9:9" ht="14.25" customHeight="1" x14ac:dyDescent="0.2">
      <c r="I408" s="217"/>
    </row>
    <row r="409" spans="9:9" ht="14.25" customHeight="1" x14ac:dyDescent="0.2">
      <c r="I409" s="217"/>
    </row>
    <row r="410" spans="9:9" ht="14.25" customHeight="1" x14ac:dyDescent="0.2">
      <c r="I410" s="217"/>
    </row>
    <row r="411" spans="9:9" ht="14.25" customHeight="1" x14ac:dyDescent="0.2">
      <c r="I411" s="217"/>
    </row>
    <row r="412" spans="9:9" ht="14.25" customHeight="1" x14ac:dyDescent="0.2">
      <c r="I412" s="217"/>
    </row>
    <row r="413" spans="9:9" ht="14.25" customHeight="1" x14ac:dyDescent="0.2">
      <c r="I413" s="217"/>
    </row>
    <row r="414" spans="9:9" ht="14.25" customHeight="1" x14ac:dyDescent="0.2">
      <c r="I414" s="217"/>
    </row>
    <row r="415" spans="9:9" ht="14.25" customHeight="1" x14ac:dyDescent="0.2">
      <c r="I415" s="217"/>
    </row>
    <row r="416" spans="9:9" ht="14.25" customHeight="1" x14ac:dyDescent="0.2">
      <c r="I416" s="217"/>
    </row>
    <row r="417" spans="9:9" ht="14.25" customHeight="1" x14ac:dyDescent="0.2">
      <c r="I417" s="217"/>
    </row>
    <row r="418" spans="9:9" ht="14.25" customHeight="1" x14ac:dyDescent="0.2">
      <c r="I418" s="217"/>
    </row>
    <row r="419" spans="9:9" ht="14.25" customHeight="1" x14ac:dyDescent="0.2">
      <c r="I419" s="217"/>
    </row>
    <row r="420" spans="9:9" ht="14.25" customHeight="1" x14ac:dyDescent="0.2">
      <c r="I420" s="217"/>
    </row>
    <row r="421" spans="9:9" ht="14.25" customHeight="1" x14ac:dyDescent="0.2">
      <c r="I421" s="217"/>
    </row>
    <row r="422" spans="9:9" ht="14.25" customHeight="1" x14ac:dyDescent="0.2">
      <c r="I422" s="217"/>
    </row>
    <row r="423" spans="9:9" ht="14.25" customHeight="1" x14ac:dyDescent="0.2">
      <c r="I423" s="217"/>
    </row>
    <row r="424" spans="9:9" ht="14.25" customHeight="1" x14ac:dyDescent="0.2">
      <c r="I424" s="217"/>
    </row>
    <row r="425" spans="9:9" ht="14.25" customHeight="1" x14ac:dyDescent="0.2">
      <c r="I425" s="217"/>
    </row>
    <row r="426" spans="9:9" ht="14.25" customHeight="1" x14ac:dyDescent="0.2">
      <c r="I426" s="217"/>
    </row>
    <row r="427" spans="9:9" ht="14.25" customHeight="1" x14ac:dyDescent="0.2">
      <c r="I427" s="217"/>
    </row>
    <row r="428" spans="9:9" ht="14.25" customHeight="1" x14ac:dyDescent="0.2">
      <c r="I428" s="217"/>
    </row>
    <row r="429" spans="9:9" ht="14.25" customHeight="1" x14ac:dyDescent="0.2">
      <c r="I429" s="217"/>
    </row>
    <row r="430" spans="9:9" ht="14.25" customHeight="1" x14ac:dyDescent="0.2">
      <c r="I430" s="217"/>
    </row>
    <row r="431" spans="9:9" ht="14.25" customHeight="1" x14ac:dyDescent="0.2">
      <c r="I431" s="217"/>
    </row>
    <row r="432" spans="9:9" ht="14.25" customHeight="1" x14ac:dyDescent="0.2">
      <c r="I432" s="217"/>
    </row>
    <row r="433" spans="9:9" ht="14.25" customHeight="1" x14ac:dyDescent="0.2">
      <c r="I433" s="217"/>
    </row>
    <row r="434" spans="9:9" ht="14.25" customHeight="1" x14ac:dyDescent="0.2">
      <c r="I434" s="217"/>
    </row>
    <row r="435" spans="9:9" ht="14.25" customHeight="1" x14ac:dyDescent="0.2">
      <c r="I435" s="217"/>
    </row>
    <row r="436" spans="9:9" ht="14.25" customHeight="1" x14ac:dyDescent="0.2">
      <c r="I436" s="217"/>
    </row>
    <row r="437" spans="9:9" ht="14.25" customHeight="1" x14ac:dyDescent="0.2">
      <c r="I437" s="217"/>
    </row>
    <row r="438" spans="9:9" ht="14.25" customHeight="1" x14ac:dyDescent="0.2">
      <c r="I438" s="217"/>
    </row>
    <row r="439" spans="9:9" ht="14.25" customHeight="1" x14ac:dyDescent="0.2">
      <c r="I439" s="217"/>
    </row>
    <row r="440" spans="9:9" ht="14.25" customHeight="1" x14ac:dyDescent="0.2">
      <c r="I440" s="217"/>
    </row>
    <row r="441" spans="9:9" ht="14.25" customHeight="1" x14ac:dyDescent="0.2">
      <c r="I441" s="217"/>
    </row>
    <row r="442" spans="9:9" ht="14.25" customHeight="1" x14ac:dyDescent="0.2">
      <c r="I442" s="217"/>
    </row>
    <row r="443" spans="9:9" ht="14.25" customHeight="1" x14ac:dyDescent="0.2">
      <c r="I443" s="217"/>
    </row>
    <row r="444" spans="9:9" ht="14.25" customHeight="1" x14ac:dyDescent="0.2">
      <c r="I444" s="217"/>
    </row>
    <row r="445" spans="9:9" ht="14.25" customHeight="1" x14ac:dyDescent="0.2">
      <c r="I445" s="217"/>
    </row>
    <row r="446" spans="9:9" ht="14.25" customHeight="1" x14ac:dyDescent="0.2">
      <c r="I446" s="217"/>
    </row>
    <row r="447" spans="9:9" ht="14.25" customHeight="1" x14ac:dyDescent="0.2">
      <c r="I447" s="217"/>
    </row>
    <row r="448" spans="9:9" ht="14.25" customHeight="1" x14ac:dyDescent="0.2">
      <c r="I448" s="217"/>
    </row>
    <row r="449" spans="9:9" ht="14.25" customHeight="1" x14ac:dyDescent="0.2">
      <c r="I449" s="217"/>
    </row>
    <row r="450" spans="9:9" ht="14.25" customHeight="1" x14ac:dyDescent="0.2">
      <c r="I450" s="217"/>
    </row>
    <row r="451" spans="9:9" ht="14.25" customHeight="1" x14ac:dyDescent="0.2">
      <c r="I451" s="217"/>
    </row>
    <row r="452" spans="9:9" ht="14.25" customHeight="1" x14ac:dyDescent="0.2">
      <c r="I452" s="217"/>
    </row>
    <row r="453" spans="9:9" ht="14.25" customHeight="1" x14ac:dyDescent="0.2">
      <c r="I453" s="217"/>
    </row>
    <row r="454" spans="9:9" ht="14.25" customHeight="1" x14ac:dyDescent="0.2">
      <c r="I454" s="217"/>
    </row>
    <row r="455" spans="9:9" ht="14.25" customHeight="1" x14ac:dyDescent="0.2">
      <c r="I455" s="217"/>
    </row>
    <row r="456" spans="9:9" ht="14.25" customHeight="1" x14ac:dyDescent="0.2">
      <c r="I456" s="217"/>
    </row>
    <row r="457" spans="9:9" ht="14.25" customHeight="1" x14ac:dyDescent="0.2">
      <c r="I457" s="217"/>
    </row>
    <row r="458" spans="9:9" ht="14.25" customHeight="1" x14ac:dyDescent="0.2">
      <c r="I458" s="217"/>
    </row>
    <row r="459" spans="9:9" ht="14.25" customHeight="1" x14ac:dyDescent="0.2">
      <c r="I459" s="217"/>
    </row>
    <row r="460" spans="9:9" ht="14.25" customHeight="1" x14ac:dyDescent="0.2">
      <c r="I460" s="217"/>
    </row>
    <row r="461" spans="9:9" ht="14.25" customHeight="1" x14ac:dyDescent="0.2">
      <c r="I461" s="217"/>
    </row>
    <row r="462" spans="9:9" ht="14.25" customHeight="1" x14ac:dyDescent="0.2">
      <c r="I462" s="217"/>
    </row>
    <row r="463" spans="9:9" ht="14.25" customHeight="1" x14ac:dyDescent="0.2">
      <c r="I463" s="217"/>
    </row>
    <row r="464" spans="9:9" ht="14.25" customHeight="1" x14ac:dyDescent="0.2">
      <c r="I464" s="217"/>
    </row>
    <row r="465" spans="9:9" ht="14.25" customHeight="1" x14ac:dyDescent="0.2">
      <c r="I465" s="217"/>
    </row>
    <row r="466" spans="9:9" ht="14.25" customHeight="1" x14ac:dyDescent="0.2">
      <c r="I466" s="217"/>
    </row>
    <row r="467" spans="9:9" ht="14.25" customHeight="1" x14ac:dyDescent="0.2">
      <c r="I467" s="217"/>
    </row>
    <row r="468" spans="9:9" ht="14.25" customHeight="1" x14ac:dyDescent="0.2">
      <c r="I468" s="217"/>
    </row>
    <row r="469" spans="9:9" ht="14.25" customHeight="1" x14ac:dyDescent="0.2">
      <c r="I469" s="217"/>
    </row>
    <row r="470" spans="9:9" ht="14.25" customHeight="1" x14ac:dyDescent="0.2">
      <c r="I470" s="217"/>
    </row>
    <row r="471" spans="9:9" ht="14.25" customHeight="1" x14ac:dyDescent="0.2">
      <c r="I471" s="217"/>
    </row>
    <row r="472" spans="9:9" ht="14.25" customHeight="1" x14ac:dyDescent="0.2">
      <c r="I472" s="217"/>
    </row>
    <row r="473" spans="9:9" ht="14.25" customHeight="1" x14ac:dyDescent="0.2">
      <c r="I473" s="217"/>
    </row>
    <row r="474" spans="9:9" ht="14.25" customHeight="1" x14ac:dyDescent="0.2">
      <c r="I474" s="217"/>
    </row>
    <row r="475" spans="9:9" ht="14.25" customHeight="1" x14ac:dyDescent="0.2">
      <c r="I475" s="217"/>
    </row>
    <row r="476" spans="9:9" ht="14.25" customHeight="1" x14ac:dyDescent="0.2">
      <c r="I476" s="217"/>
    </row>
    <row r="477" spans="9:9" ht="14.25" customHeight="1" x14ac:dyDescent="0.2">
      <c r="I477" s="217"/>
    </row>
    <row r="478" spans="9:9" ht="14.25" customHeight="1" x14ac:dyDescent="0.2">
      <c r="I478" s="217"/>
    </row>
    <row r="479" spans="9:9" ht="14.25" customHeight="1" x14ac:dyDescent="0.2">
      <c r="I479" s="217"/>
    </row>
    <row r="480" spans="9:9" ht="14.25" customHeight="1" x14ac:dyDescent="0.2">
      <c r="I480" s="217"/>
    </row>
    <row r="481" spans="9:9" ht="14.25" customHeight="1" x14ac:dyDescent="0.2">
      <c r="I481" s="217"/>
    </row>
    <row r="482" spans="9:9" ht="14.25" customHeight="1" x14ac:dyDescent="0.2">
      <c r="I482" s="217"/>
    </row>
    <row r="483" spans="9:9" ht="14.25" customHeight="1" x14ac:dyDescent="0.2">
      <c r="I483" s="217"/>
    </row>
    <row r="484" spans="9:9" ht="14.25" customHeight="1" x14ac:dyDescent="0.2">
      <c r="I484" s="217"/>
    </row>
    <row r="485" spans="9:9" ht="14.25" customHeight="1" x14ac:dyDescent="0.2">
      <c r="I485" s="217"/>
    </row>
    <row r="486" spans="9:9" ht="14.25" customHeight="1" x14ac:dyDescent="0.2">
      <c r="I486" s="217"/>
    </row>
    <row r="487" spans="9:9" ht="14.25" customHeight="1" x14ac:dyDescent="0.2">
      <c r="I487" s="217"/>
    </row>
    <row r="488" spans="9:9" ht="14.25" customHeight="1" x14ac:dyDescent="0.2">
      <c r="I488" s="217"/>
    </row>
    <row r="489" spans="9:9" ht="14.25" customHeight="1" x14ac:dyDescent="0.2">
      <c r="I489" s="217"/>
    </row>
    <row r="490" spans="9:9" ht="14.25" customHeight="1" x14ac:dyDescent="0.2">
      <c r="I490" s="217"/>
    </row>
    <row r="491" spans="9:9" ht="14.25" customHeight="1" x14ac:dyDescent="0.2">
      <c r="I491" s="217"/>
    </row>
    <row r="492" spans="9:9" ht="14.25" customHeight="1" x14ac:dyDescent="0.2">
      <c r="I492" s="217"/>
    </row>
    <row r="493" spans="9:9" ht="14.25" customHeight="1" x14ac:dyDescent="0.2">
      <c r="I493" s="217"/>
    </row>
    <row r="494" spans="9:9" ht="14.25" customHeight="1" x14ac:dyDescent="0.2">
      <c r="I494" s="217"/>
    </row>
    <row r="495" spans="9:9" ht="14.25" customHeight="1" x14ac:dyDescent="0.2">
      <c r="I495" s="217"/>
    </row>
    <row r="496" spans="9:9" ht="14.25" customHeight="1" x14ac:dyDescent="0.2">
      <c r="I496" s="217"/>
    </row>
    <row r="497" spans="9:9" ht="14.25" customHeight="1" x14ac:dyDescent="0.2">
      <c r="I497" s="217"/>
    </row>
    <row r="498" spans="9:9" ht="14.25" customHeight="1" x14ac:dyDescent="0.2">
      <c r="I498" s="217"/>
    </row>
    <row r="499" spans="9:9" ht="14.25" customHeight="1" x14ac:dyDescent="0.2">
      <c r="I499" s="217"/>
    </row>
    <row r="500" spans="9:9" ht="14.25" customHeight="1" x14ac:dyDescent="0.2">
      <c r="I500" s="217"/>
    </row>
    <row r="501" spans="9:9" ht="14.25" customHeight="1" x14ac:dyDescent="0.2">
      <c r="I501" s="217"/>
    </row>
    <row r="502" spans="9:9" ht="14.25" customHeight="1" x14ac:dyDescent="0.2">
      <c r="I502" s="217"/>
    </row>
    <row r="503" spans="9:9" ht="14.25" customHeight="1" x14ac:dyDescent="0.2">
      <c r="I503" s="217"/>
    </row>
    <row r="504" spans="9:9" ht="14.25" customHeight="1" x14ac:dyDescent="0.2">
      <c r="I504" s="217"/>
    </row>
    <row r="505" spans="9:9" ht="14.25" customHeight="1" x14ac:dyDescent="0.2">
      <c r="I505" s="217"/>
    </row>
    <row r="506" spans="9:9" ht="14.25" customHeight="1" x14ac:dyDescent="0.2">
      <c r="I506" s="217"/>
    </row>
    <row r="507" spans="9:9" ht="14.25" customHeight="1" x14ac:dyDescent="0.2">
      <c r="I507" s="217"/>
    </row>
    <row r="508" spans="9:9" ht="14.25" customHeight="1" x14ac:dyDescent="0.2">
      <c r="I508" s="217"/>
    </row>
    <row r="509" spans="9:9" ht="14.25" customHeight="1" x14ac:dyDescent="0.2">
      <c r="I509" s="217"/>
    </row>
    <row r="510" spans="9:9" ht="14.25" customHeight="1" x14ac:dyDescent="0.2">
      <c r="I510" s="217"/>
    </row>
    <row r="511" spans="9:9" ht="14.25" customHeight="1" x14ac:dyDescent="0.2">
      <c r="I511" s="217"/>
    </row>
    <row r="512" spans="9:9" ht="14.25" customHeight="1" x14ac:dyDescent="0.2">
      <c r="I512" s="217"/>
    </row>
    <row r="513" spans="9:9" ht="14.25" customHeight="1" x14ac:dyDescent="0.2">
      <c r="I513" s="217"/>
    </row>
    <row r="514" spans="9:9" ht="14.25" customHeight="1" x14ac:dyDescent="0.2">
      <c r="I514" s="217"/>
    </row>
    <row r="515" spans="9:9" ht="14.25" customHeight="1" x14ac:dyDescent="0.2">
      <c r="I515" s="217"/>
    </row>
    <row r="516" spans="9:9" ht="14.25" customHeight="1" x14ac:dyDescent="0.2">
      <c r="I516" s="217"/>
    </row>
    <row r="517" spans="9:9" ht="14.25" customHeight="1" x14ac:dyDescent="0.2">
      <c r="I517" s="217"/>
    </row>
    <row r="518" spans="9:9" ht="14.25" customHeight="1" x14ac:dyDescent="0.2">
      <c r="I518" s="217"/>
    </row>
    <row r="519" spans="9:9" ht="14.25" customHeight="1" x14ac:dyDescent="0.2">
      <c r="I519" s="217"/>
    </row>
    <row r="520" spans="9:9" ht="14.25" customHeight="1" x14ac:dyDescent="0.2">
      <c r="I520" s="217"/>
    </row>
    <row r="521" spans="9:9" ht="14.25" customHeight="1" x14ac:dyDescent="0.2">
      <c r="I521" s="217"/>
    </row>
    <row r="522" spans="9:9" ht="14.25" customHeight="1" x14ac:dyDescent="0.2">
      <c r="I522" s="217"/>
    </row>
    <row r="523" spans="9:9" ht="14.25" customHeight="1" x14ac:dyDescent="0.2">
      <c r="I523" s="217"/>
    </row>
    <row r="524" spans="9:9" ht="14.25" customHeight="1" x14ac:dyDescent="0.2">
      <c r="I524" s="217"/>
    </row>
    <row r="525" spans="9:9" ht="14.25" customHeight="1" x14ac:dyDescent="0.2">
      <c r="I525" s="217"/>
    </row>
    <row r="526" spans="9:9" ht="14.25" customHeight="1" x14ac:dyDescent="0.2">
      <c r="I526" s="217"/>
    </row>
    <row r="527" spans="9:9" ht="14.25" customHeight="1" x14ac:dyDescent="0.2">
      <c r="I527" s="217"/>
    </row>
    <row r="528" spans="9:9" ht="14.25" customHeight="1" x14ac:dyDescent="0.2">
      <c r="I528" s="217"/>
    </row>
    <row r="529" spans="9:9" ht="14.25" customHeight="1" x14ac:dyDescent="0.2">
      <c r="I529" s="217"/>
    </row>
    <row r="530" spans="9:9" ht="14.25" customHeight="1" x14ac:dyDescent="0.2">
      <c r="I530" s="217"/>
    </row>
    <row r="531" spans="9:9" ht="14.25" customHeight="1" x14ac:dyDescent="0.2">
      <c r="I531" s="217"/>
    </row>
    <row r="532" spans="9:9" ht="14.25" customHeight="1" x14ac:dyDescent="0.2">
      <c r="I532" s="217"/>
    </row>
    <row r="533" spans="9:9" ht="14.25" customHeight="1" x14ac:dyDescent="0.2">
      <c r="I533" s="217"/>
    </row>
    <row r="534" spans="9:9" ht="14.25" customHeight="1" x14ac:dyDescent="0.2">
      <c r="I534" s="217"/>
    </row>
    <row r="535" spans="9:9" ht="14.25" customHeight="1" x14ac:dyDescent="0.2">
      <c r="I535" s="217"/>
    </row>
    <row r="536" spans="9:9" ht="14.25" customHeight="1" x14ac:dyDescent="0.2">
      <c r="I536" s="217"/>
    </row>
    <row r="537" spans="9:9" ht="14.25" customHeight="1" x14ac:dyDescent="0.2">
      <c r="I537" s="217"/>
    </row>
    <row r="538" spans="9:9" ht="14.25" customHeight="1" x14ac:dyDescent="0.2">
      <c r="I538" s="217"/>
    </row>
    <row r="539" spans="9:9" ht="14.25" customHeight="1" x14ac:dyDescent="0.2">
      <c r="I539" s="217"/>
    </row>
    <row r="540" spans="9:9" ht="14.25" customHeight="1" x14ac:dyDescent="0.2">
      <c r="I540" s="217"/>
    </row>
    <row r="541" spans="9:9" ht="14.25" customHeight="1" x14ac:dyDescent="0.2">
      <c r="I541" s="217"/>
    </row>
    <row r="542" spans="9:9" ht="14.25" customHeight="1" x14ac:dyDescent="0.2">
      <c r="I542" s="217"/>
    </row>
    <row r="543" spans="9:9" ht="14.25" customHeight="1" x14ac:dyDescent="0.2">
      <c r="I543" s="217"/>
    </row>
    <row r="544" spans="9:9" ht="14.25" customHeight="1" x14ac:dyDescent="0.2">
      <c r="I544" s="217"/>
    </row>
    <row r="545" spans="9:9" ht="14.25" customHeight="1" x14ac:dyDescent="0.2">
      <c r="I545" s="217"/>
    </row>
    <row r="546" spans="9:9" ht="14.25" customHeight="1" x14ac:dyDescent="0.2">
      <c r="I546" s="217"/>
    </row>
    <row r="547" spans="9:9" ht="14.25" customHeight="1" x14ac:dyDescent="0.2">
      <c r="I547" s="217"/>
    </row>
    <row r="548" spans="9:9" ht="14.25" customHeight="1" x14ac:dyDescent="0.2">
      <c r="I548" s="217"/>
    </row>
    <row r="549" spans="9:9" ht="14.25" customHeight="1" x14ac:dyDescent="0.2">
      <c r="I549" s="217"/>
    </row>
    <row r="550" spans="9:9" ht="14.25" customHeight="1" x14ac:dyDescent="0.2">
      <c r="I550" s="217"/>
    </row>
    <row r="551" spans="9:9" ht="14.25" customHeight="1" x14ac:dyDescent="0.2">
      <c r="I551" s="217"/>
    </row>
    <row r="552" spans="9:9" ht="14.25" customHeight="1" x14ac:dyDescent="0.2">
      <c r="I552" s="217"/>
    </row>
    <row r="553" spans="9:9" ht="14.25" customHeight="1" x14ac:dyDescent="0.2">
      <c r="I553" s="217"/>
    </row>
    <row r="554" spans="9:9" ht="14.25" customHeight="1" x14ac:dyDescent="0.2">
      <c r="I554" s="217"/>
    </row>
    <row r="555" spans="9:9" ht="14.25" customHeight="1" x14ac:dyDescent="0.2">
      <c r="I555" s="217"/>
    </row>
    <row r="556" spans="9:9" ht="14.25" customHeight="1" x14ac:dyDescent="0.2">
      <c r="I556" s="217"/>
    </row>
    <row r="557" spans="9:9" ht="14.25" customHeight="1" x14ac:dyDescent="0.2">
      <c r="I557" s="217"/>
    </row>
    <row r="558" spans="9:9" ht="14.25" customHeight="1" x14ac:dyDescent="0.2">
      <c r="I558" s="217"/>
    </row>
    <row r="559" spans="9:9" ht="14.25" customHeight="1" x14ac:dyDescent="0.2">
      <c r="I559" s="217"/>
    </row>
    <row r="560" spans="9:9" ht="14.25" customHeight="1" x14ac:dyDescent="0.2">
      <c r="I560" s="217"/>
    </row>
    <row r="561" spans="9:9" ht="14.25" customHeight="1" x14ac:dyDescent="0.2">
      <c r="I561" s="217"/>
    </row>
    <row r="562" spans="9:9" ht="14.25" customHeight="1" x14ac:dyDescent="0.2">
      <c r="I562" s="217"/>
    </row>
    <row r="563" spans="9:9" ht="14.25" customHeight="1" x14ac:dyDescent="0.2">
      <c r="I563" s="217"/>
    </row>
    <row r="564" spans="9:9" ht="14.25" customHeight="1" x14ac:dyDescent="0.2">
      <c r="I564" s="217"/>
    </row>
    <row r="565" spans="9:9" ht="14.25" customHeight="1" x14ac:dyDescent="0.2">
      <c r="I565" s="217"/>
    </row>
    <row r="566" spans="9:9" ht="14.25" customHeight="1" x14ac:dyDescent="0.2">
      <c r="I566" s="217"/>
    </row>
    <row r="567" spans="9:9" ht="14.25" customHeight="1" x14ac:dyDescent="0.2">
      <c r="I567" s="217"/>
    </row>
    <row r="568" spans="9:9" ht="14.25" customHeight="1" x14ac:dyDescent="0.2">
      <c r="I568" s="217"/>
    </row>
    <row r="569" spans="9:9" ht="14.25" customHeight="1" x14ac:dyDescent="0.2">
      <c r="I569" s="217"/>
    </row>
    <row r="570" spans="9:9" ht="14.25" customHeight="1" x14ac:dyDescent="0.2">
      <c r="I570" s="217"/>
    </row>
    <row r="571" spans="9:9" ht="14.25" customHeight="1" x14ac:dyDescent="0.2">
      <c r="I571" s="217"/>
    </row>
    <row r="572" spans="9:9" ht="14.25" customHeight="1" x14ac:dyDescent="0.2">
      <c r="I572" s="217"/>
    </row>
    <row r="573" spans="9:9" ht="14.25" customHeight="1" x14ac:dyDescent="0.2">
      <c r="I573" s="217"/>
    </row>
    <row r="574" spans="9:9" ht="14.25" customHeight="1" x14ac:dyDescent="0.2">
      <c r="I574" s="217"/>
    </row>
    <row r="575" spans="9:9" ht="14.25" customHeight="1" x14ac:dyDescent="0.2">
      <c r="I575" s="217"/>
    </row>
    <row r="576" spans="9:9" ht="14.25" customHeight="1" x14ac:dyDescent="0.2">
      <c r="I576" s="217"/>
    </row>
    <row r="577" spans="9:9" ht="14.25" customHeight="1" x14ac:dyDescent="0.2">
      <c r="I577" s="217"/>
    </row>
    <row r="578" spans="9:9" ht="14.25" customHeight="1" x14ac:dyDescent="0.2">
      <c r="I578" s="217"/>
    </row>
    <row r="579" spans="9:9" ht="14.25" customHeight="1" x14ac:dyDescent="0.2">
      <c r="I579" s="217"/>
    </row>
    <row r="580" spans="9:9" ht="14.25" customHeight="1" x14ac:dyDescent="0.2">
      <c r="I580" s="217"/>
    </row>
    <row r="581" spans="9:9" ht="14.25" customHeight="1" x14ac:dyDescent="0.2">
      <c r="I581" s="217"/>
    </row>
    <row r="582" spans="9:9" ht="14.25" customHeight="1" x14ac:dyDescent="0.2">
      <c r="I582" s="217"/>
    </row>
    <row r="583" spans="9:9" ht="14.25" customHeight="1" x14ac:dyDescent="0.2">
      <c r="I583" s="217"/>
    </row>
    <row r="584" spans="9:9" ht="14.25" customHeight="1" x14ac:dyDescent="0.2">
      <c r="I584" s="217"/>
    </row>
    <row r="585" spans="9:9" ht="14.25" customHeight="1" x14ac:dyDescent="0.2">
      <c r="I585" s="217"/>
    </row>
    <row r="586" spans="9:9" ht="14.25" customHeight="1" x14ac:dyDescent="0.2">
      <c r="I586" s="217"/>
    </row>
    <row r="587" spans="9:9" ht="14.25" customHeight="1" x14ac:dyDescent="0.2">
      <c r="I587" s="217"/>
    </row>
    <row r="588" spans="9:9" ht="14.25" customHeight="1" x14ac:dyDescent="0.2">
      <c r="I588" s="217"/>
    </row>
    <row r="589" spans="9:9" ht="14.25" customHeight="1" x14ac:dyDescent="0.2">
      <c r="I589" s="217"/>
    </row>
    <row r="590" spans="9:9" ht="14.25" customHeight="1" x14ac:dyDescent="0.2">
      <c r="I590" s="217"/>
    </row>
    <row r="591" spans="9:9" ht="14.25" customHeight="1" x14ac:dyDescent="0.2">
      <c r="I591" s="217"/>
    </row>
    <row r="592" spans="9:9" ht="14.25" customHeight="1" x14ac:dyDescent="0.2">
      <c r="I592" s="217"/>
    </row>
    <row r="593" spans="9:9" ht="14.25" customHeight="1" x14ac:dyDescent="0.2">
      <c r="I593" s="217"/>
    </row>
    <row r="594" spans="9:9" ht="14.25" customHeight="1" x14ac:dyDescent="0.2">
      <c r="I594" s="217"/>
    </row>
    <row r="595" spans="9:9" ht="14.25" customHeight="1" x14ac:dyDescent="0.2">
      <c r="I595" s="217"/>
    </row>
    <row r="596" spans="9:9" ht="14.25" customHeight="1" x14ac:dyDescent="0.2">
      <c r="I596" s="217"/>
    </row>
    <row r="597" spans="9:9" ht="14.25" customHeight="1" x14ac:dyDescent="0.2">
      <c r="I597" s="217"/>
    </row>
    <row r="598" spans="9:9" ht="14.25" customHeight="1" x14ac:dyDescent="0.2">
      <c r="I598" s="217"/>
    </row>
    <row r="599" spans="9:9" ht="14.25" customHeight="1" x14ac:dyDescent="0.2">
      <c r="I599" s="217"/>
    </row>
    <row r="600" spans="9:9" ht="14.25" customHeight="1" x14ac:dyDescent="0.2">
      <c r="I600" s="217"/>
    </row>
    <row r="601" spans="9:9" ht="14.25" customHeight="1" x14ac:dyDescent="0.2">
      <c r="I601" s="217"/>
    </row>
    <row r="602" spans="9:9" ht="14.25" customHeight="1" x14ac:dyDescent="0.2">
      <c r="I602" s="217"/>
    </row>
    <row r="603" spans="9:9" ht="14.25" customHeight="1" x14ac:dyDescent="0.2">
      <c r="I603" s="217"/>
    </row>
    <row r="604" spans="9:9" ht="14.25" customHeight="1" x14ac:dyDescent="0.2">
      <c r="I604" s="217"/>
    </row>
    <row r="605" spans="9:9" ht="14.25" customHeight="1" x14ac:dyDescent="0.2">
      <c r="I605" s="217"/>
    </row>
    <row r="606" spans="9:9" ht="14.25" customHeight="1" x14ac:dyDescent="0.2">
      <c r="I606" s="217"/>
    </row>
    <row r="607" spans="9:9" ht="14.25" customHeight="1" x14ac:dyDescent="0.2">
      <c r="I607" s="217"/>
    </row>
    <row r="608" spans="9:9" ht="14.25" customHeight="1" x14ac:dyDescent="0.2">
      <c r="I608" s="217"/>
    </row>
    <row r="609" spans="9:9" ht="14.25" customHeight="1" x14ac:dyDescent="0.2">
      <c r="I609" s="217"/>
    </row>
    <row r="610" spans="9:9" ht="14.25" customHeight="1" x14ac:dyDescent="0.2">
      <c r="I610" s="217"/>
    </row>
    <row r="611" spans="9:9" ht="14.25" customHeight="1" x14ac:dyDescent="0.2">
      <c r="I611" s="217"/>
    </row>
    <row r="612" spans="9:9" ht="14.25" customHeight="1" x14ac:dyDescent="0.2">
      <c r="I612" s="217"/>
    </row>
    <row r="613" spans="9:9" ht="14.25" customHeight="1" x14ac:dyDescent="0.2">
      <c r="I613" s="217"/>
    </row>
    <row r="614" spans="9:9" ht="14.25" customHeight="1" x14ac:dyDescent="0.2">
      <c r="I614" s="217"/>
    </row>
    <row r="615" spans="9:9" ht="14.25" customHeight="1" x14ac:dyDescent="0.2">
      <c r="I615" s="217"/>
    </row>
    <row r="616" spans="9:9" ht="14.25" customHeight="1" x14ac:dyDescent="0.2">
      <c r="I616" s="217"/>
    </row>
    <row r="617" spans="9:9" ht="14.25" customHeight="1" x14ac:dyDescent="0.2">
      <c r="I617" s="217"/>
    </row>
    <row r="618" spans="9:9" ht="14.25" customHeight="1" x14ac:dyDescent="0.2">
      <c r="I618" s="217"/>
    </row>
    <row r="619" spans="9:9" ht="14.25" customHeight="1" x14ac:dyDescent="0.2">
      <c r="I619" s="217"/>
    </row>
    <row r="620" spans="9:9" ht="14.25" customHeight="1" x14ac:dyDescent="0.2">
      <c r="I620" s="217"/>
    </row>
    <row r="621" spans="9:9" ht="14.25" customHeight="1" x14ac:dyDescent="0.2">
      <c r="I621" s="217"/>
    </row>
    <row r="622" spans="9:9" ht="14.25" customHeight="1" x14ac:dyDescent="0.2">
      <c r="I622" s="217"/>
    </row>
    <row r="623" spans="9:9" ht="14.25" customHeight="1" x14ac:dyDescent="0.2">
      <c r="I623" s="217"/>
    </row>
    <row r="624" spans="9:9" ht="14.25" customHeight="1" x14ac:dyDescent="0.2">
      <c r="I624" s="217"/>
    </row>
    <row r="625" spans="9:9" ht="14.25" customHeight="1" x14ac:dyDescent="0.2">
      <c r="I625" s="217"/>
    </row>
    <row r="626" spans="9:9" ht="14.25" customHeight="1" x14ac:dyDescent="0.2">
      <c r="I626" s="217"/>
    </row>
    <row r="627" spans="9:9" ht="14.25" customHeight="1" x14ac:dyDescent="0.2">
      <c r="I627" s="217"/>
    </row>
    <row r="628" spans="9:9" ht="14.25" customHeight="1" x14ac:dyDescent="0.2">
      <c r="I628" s="217"/>
    </row>
    <row r="629" spans="9:9" ht="14.25" customHeight="1" x14ac:dyDescent="0.2">
      <c r="I629" s="217"/>
    </row>
    <row r="630" spans="9:9" ht="14.25" customHeight="1" x14ac:dyDescent="0.2">
      <c r="I630" s="217"/>
    </row>
    <row r="631" spans="9:9" ht="14.25" customHeight="1" x14ac:dyDescent="0.2">
      <c r="I631" s="217"/>
    </row>
    <row r="632" spans="9:9" ht="14.25" customHeight="1" x14ac:dyDescent="0.2">
      <c r="I632" s="217"/>
    </row>
    <row r="633" spans="9:9" ht="14.25" customHeight="1" x14ac:dyDescent="0.2">
      <c r="I633" s="217"/>
    </row>
    <row r="634" spans="9:9" ht="14.25" customHeight="1" x14ac:dyDescent="0.2">
      <c r="I634" s="217"/>
    </row>
    <row r="635" spans="9:9" ht="14.25" customHeight="1" x14ac:dyDescent="0.2">
      <c r="I635" s="217"/>
    </row>
    <row r="636" spans="9:9" ht="14.25" customHeight="1" x14ac:dyDescent="0.2">
      <c r="I636" s="217"/>
    </row>
    <row r="637" spans="9:9" ht="14.25" customHeight="1" x14ac:dyDescent="0.2">
      <c r="I637" s="217"/>
    </row>
    <row r="638" spans="9:9" ht="14.25" customHeight="1" x14ac:dyDescent="0.2">
      <c r="I638" s="217"/>
    </row>
    <row r="639" spans="9:9" ht="14.25" customHeight="1" x14ac:dyDescent="0.2">
      <c r="I639" s="217"/>
    </row>
    <row r="640" spans="9:9" ht="14.25" customHeight="1" x14ac:dyDescent="0.2">
      <c r="I640" s="217"/>
    </row>
    <row r="641" spans="9:9" ht="14.25" customHeight="1" x14ac:dyDescent="0.2">
      <c r="I641" s="217"/>
    </row>
    <row r="642" spans="9:9" ht="14.25" customHeight="1" x14ac:dyDescent="0.2">
      <c r="I642" s="217"/>
    </row>
    <row r="643" spans="9:9" ht="14.25" customHeight="1" x14ac:dyDescent="0.2">
      <c r="I643" s="217"/>
    </row>
    <row r="644" spans="9:9" ht="14.25" customHeight="1" x14ac:dyDescent="0.2">
      <c r="I644" s="217"/>
    </row>
    <row r="645" spans="9:9" ht="14.25" customHeight="1" x14ac:dyDescent="0.2">
      <c r="I645" s="217"/>
    </row>
    <row r="646" spans="9:9" ht="14.25" customHeight="1" x14ac:dyDescent="0.2">
      <c r="I646" s="217"/>
    </row>
    <row r="647" spans="9:9" ht="14.25" customHeight="1" x14ac:dyDescent="0.2">
      <c r="I647" s="217"/>
    </row>
    <row r="648" spans="9:9" ht="14.25" customHeight="1" x14ac:dyDescent="0.2">
      <c r="I648" s="217"/>
    </row>
    <row r="649" spans="9:9" ht="14.25" customHeight="1" x14ac:dyDescent="0.2">
      <c r="I649" s="217"/>
    </row>
    <row r="650" spans="9:9" ht="14.25" customHeight="1" x14ac:dyDescent="0.2">
      <c r="I650" s="217"/>
    </row>
    <row r="651" spans="9:9" ht="14.25" customHeight="1" x14ac:dyDescent="0.2">
      <c r="I651" s="217"/>
    </row>
    <row r="652" spans="9:9" ht="14.25" customHeight="1" x14ac:dyDescent="0.2">
      <c r="I652" s="217"/>
    </row>
    <row r="653" spans="9:9" ht="14.25" customHeight="1" x14ac:dyDescent="0.2">
      <c r="I653" s="217"/>
    </row>
    <row r="654" spans="9:9" ht="14.25" customHeight="1" x14ac:dyDescent="0.2">
      <c r="I654" s="217"/>
    </row>
    <row r="655" spans="9:9" ht="14.25" customHeight="1" x14ac:dyDescent="0.2">
      <c r="I655" s="217"/>
    </row>
    <row r="656" spans="9:9" ht="14.25" customHeight="1" x14ac:dyDescent="0.2">
      <c r="I656" s="217"/>
    </row>
    <row r="657" spans="9:9" ht="14.25" customHeight="1" x14ac:dyDescent="0.2">
      <c r="I657" s="217"/>
    </row>
    <row r="658" spans="9:9" ht="14.25" customHeight="1" x14ac:dyDescent="0.2">
      <c r="I658" s="217"/>
    </row>
    <row r="659" spans="9:9" ht="14.25" customHeight="1" x14ac:dyDescent="0.2">
      <c r="I659" s="217"/>
    </row>
    <row r="660" spans="9:9" ht="14.25" customHeight="1" x14ac:dyDescent="0.2">
      <c r="I660" s="217"/>
    </row>
    <row r="661" spans="9:9" ht="14.25" customHeight="1" x14ac:dyDescent="0.2">
      <c r="I661" s="217"/>
    </row>
    <row r="662" spans="9:9" ht="14.25" customHeight="1" x14ac:dyDescent="0.2">
      <c r="I662" s="217"/>
    </row>
    <row r="663" spans="9:9" ht="14.25" customHeight="1" x14ac:dyDescent="0.2">
      <c r="I663" s="217"/>
    </row>
    <row r="664" spans="9:9" ht="14.25" customHeight="1" x14ac:dyDescent="0.2">
      <c r="I664" s="217"/>
    </row>
    <row r="665" spans="9:9" ht="14.25" customHeight="1" x14ac:dyDescent="0.2">
      <c r="I665" s="217"/>
    </row>
    <row r="666" spans="9:9" ht="14.25" customHeight="1" x14ac:dyDescent="0.2">
      <c r="I666" s="217"/>
    </row>
    <row r="667" spans="9:9" ht="14.25" customHeight="1" x14ac:dyDescent="0.2">
      <c r="I667" s="217"/>
    </row>
    <row r="668" spans="9:9" ht="14.25" customHeight="1" x14ac:dyDescent="0.2">
      <c r="I668" s="217"/>
    </row>
    <row r="669" spans="9:9" ht="14.25" customHeight="1" x14ac:dyDescent="0.2">
      <c r="I669" s="217"/>
    </row>
    <row r="670" spans="9:9" ht="14.25" customHeight="1" x14ac:dyDescent="0.2">
      <c r="I670" s="217"/>
    </row>
    <row r="671" spans="9:9" ht="14.25" customHeight="1" x14ac:dyDescent="0.2">
      <c r="I671" s="217"/>
    </row>
    <row r="672" spans="9:9" ht="14.25" customHeight="1" x14ac:dyDescent="0.2">
      <c r="I672" s="217"/>
    </row>
    <row r="673" spans="9:9" ht="14.25" customHeight="1" x14ac:dyDescent="0.2">
      <c r="I673" s="217"/>
    </row>
    <row r="674" spans="9:9" ht="14.25" customHeight="1" x14ac:dyDescent="0.2">
      <c r="I674" s="217"/>
    </row>
    <row r="675" spans="9:9" ht="14.25" customHeight="1" x14ac:dyDescent="0.2">
      <c r="I675" s="217"/>
    </row>
    <row r="676" spans="9:9" ht="14.25" customHeight="1" x14ac:dyDescent="0.2">
      <c r="I676" s="217"/>
    </row>
    <row r="677" spans="9:9" ht="14.25" customHeight="1" x14ac:dyDescent="0.2">
      <c r="I677" s="217"/>
    </row>
    <row r="678" spans="9:9" ht="14.25" customHeight="1" x14ac:dyDescent="0.2">
      <c r="I678" s="217"/>
    </row>
    <row r="679" spans="9:9" ht="14.25" customHeight="1" x14ac:dyDescent="0.2">
      <c r="I679" s="217"/>
    </row>
    <row r="680" spans="9:9" ht="14.25" customHeight="1" x14ac:dyDescent="0.2">
      <c r="I680" s="217"/>
    </row>
    <row r="681" spans="9:9" ht="14.25" customHeight="1" x14ac:dyDescent="0.2">
      <c r="I681" s="217"/>
    </row>
    <row r="682" spans="9:9" ht="14.25" customHeight="1" x14ac:dyDescent="0.2">
      <c r="I682" s="217"/>
    </row>
    <row r="683" spans="9:9" ht="14.25" customHeight="1" x14ac:dyDescent="0.2">
      <c r="I683" s="217"/>
    </row>
    <row r="684" spans="9:9" ht="14.25" customHeight="1" x14ac:dyDescent="0.2">
      <c r="I684" s="217"/>
    </row>
    <row r="685" spans="9:9" ht="14.25" customHeight="1" x14ac:dyDescent="0.2">
      <c r="I685" s="217"/>
    </row>
    <row r="686" spans="9:9" ht="14.25" customHeight="1" x14ac:dyDescent="0.2">
      <c r="I686" s="217"/>
    </row>
    <row r="687" spans="9:9" ht="14.25" customHeight="1" x14ac:dyDescent="0.2">
      <c r="I687" s="217"/>
    </row>
    <row r="688" spans="9:9" ht="14.25" customHeight="1" x14ac:dyDescent="0.2">
      <c r="I688" s="217"/>
    </row>
    <row r="689" spans="9:9" ht="14.25" customHeight="1" x14ac:dyDescent="0.2">
      <c r="I689" s="217"/>
    </row>
    <row r="690" spans="9:9" ht="14.25" customHeight="1" x14ac:dyDescent="0.2">
      <c r="I690" s="217"/>
    </row>
    <row r="691" spans="9:9" ht="14.25" customHeight="1" x14ac:dyDescent="0.2">
      <c r="I691" s="217"/>
    </row>
    <row r="692" spans="9:9" ht="14.25" customHeight="1" x14ac:dyDescent="0.2">
      <c r="I692" s="217"/>
    </row>
    <row r="693" spans="9:9" ht="14.25" customHeight="1" x14ac:dyDescent="0.2">
      <c r="I693" s="217"/>
    </row>
    <row r="694" spans="9:9" ht="14.25" customHeight="1" x14ac:dyDescent="0.2">
      <c r="I694" s="217"/>
    </row>
    <row r="695" spans="9:9" ht="14.25" customHeight="1" x14ac:dyDescent="0.2">
      <c r="I695" s="217"/>
    </row>
    <row r="696" spans="9:9" ht="14.25" customHeight="1" x14ac:dyDescent="0.2">
      <c r="I696" s="217"/>
    </row>
    <row r="697" spans="9:9" ht="14.25" customHeight="1" x14ac:dyDescent="0.2">
      <c r="I697" s="217"/>
    </row>
    <row r="698" spans="9:9" ht="14.25" customHeight="1" x14ac:dyDescent="0.2">
      <c r="I698" s="217"/>
    </row>
    <row r="699" spans="9:9" ht="14.25" customHeight="1" x14ac:dyDescent="0.2">
      <c r="I699" s="217"/>
    </row>
    <row r="700" spans="9:9" ht="14.25" customHeight="1" x14ac:dyDescent="0.2">
      <c r="I700" s="217"/>
    </row>
    <row r="701" spans="9:9" ht="14.25" customHeight="1" x14ac:dyDescent="0.2">
      <c r="I701" s="217"/>
    </row>
    <row r="702" spans="9:9" ht="14.25" customHeight="1" x14ac:dyDescent="0.2">
      <c r="I702" s="217"/>
    </row>
    <row r="703" spans="9:9" ht="14.25" customHeight="1" x14ac:dyDescent="0.2">
      <c r="I703" s="217"/>
    </row>
    <row r="704" spans="9:9" ht="14.25" customHeight="1" x14ac:dyDescent="0.2">
      <c r="I704" s="217"/>
    </row>
    <row r="705" spans="9:9" ht="14.25" customHeight="1" x14ac:dyDescent="0.2">
      <c r="I705" s="217"/>
    </row>
    <row r="706" spans="9:9" ht="14.25" customHeight="1" x14ac:dyDescent="0.2">
      <c r="I706" s="217"/>
    </row>
    <row r="707" spans="9:9" ht="14.25" customHeight="1" x14ac:dyDescent="0.2">
      <c r="I707" s="217"/>
    </row>
    <row r="708" spans="9:9" ht="14.25" customHeight="1" x14ac:dyDescent="0.2">
      <c r="I708" s="217"/>
    </row>
    <row r="709" spans="9:9" ht="14.25" customHeight="1" x14ac:dyDescent="0.2">
      <c r="I709" s="217"/>
    </row>
    <row r="710" spans="9:9" ht="14.25" customHeight="1" x14ac:dyDescent="0.2">
      <c r="I710" s="217"/>
    </row>
    <row r="711" spans="9:9" ht="14.25" customHeight="1" x14ac:dyDescent="0.2">
      <c r="I711" s="217"/>
    </row>
    <row r="712" spans="9:9" ht="14.25" customHeight="1" x14ac:dyDescent="0.2">
      <c r="I712" s="217"/>
    </row>
    <row r="713" spans="9:9" ht="14.25" customHeight="1" x14ac:dyDescent="0.2">
      <c r="I713" s="217"/>
    </row>
    <row r="714" spans="9:9" ht="14.25" customHeight="1" x14ac:dyDescent="0.2">
      <c r="I714" s="217"/>
    </row>
    <row r="715" spans="9:9" ht="14.25" customHeight="1" x14ac:dyDescent="0.2">
      <c r="I715" s="217"/>
    </row>
    <row r="716" spans="9:9" ht="14.25" customHeight="1" x14ac:dyDescent="0.2">
      <c r="I716" s="217"/>
    </row>
    <row r="717" spans="9:9" ht="14.25" customHeight="1" x14ac:dyDescent="0.2">
      <c r="I717" s="217"/>
    </row>
    <row r="718" spans="9:9" ht="14.25" customHeight="1" x14ac:dyDescent="0.2">
      <c r="I718" s="217"/>
    </row>
    <row r="719" spans="9:9" ht="14.25" customHeight="1" x14ac:dyDescent="0.2">
      <c r="I719" s="217"/>
    </row>
    <row r="720" spans="9:9" ht="14.25" customHeight="1" x14ac:dyDescent="0.2">
      <c r="I720" s="217"/>
    </row>
    <row r="721" spans="9:9" ht="14.25" customHeight="1" x14ac:dyDescent="0.2">
      <c r="I721" s="217"/>
    </row>
    <row r="722" spans="9:9" ht="14.25" customHeight="1" x14ac:dyDescent="0.2">
      <c r="I722" s="217"/>
    </row>
    <row r="723" spans="9:9" ht="14.25" customHeight="1" x14ac:dyDescent="0.2">
      <c r="I723" s="217"/>
    </row>
    <row r="724" spans="9:9" ht="14.25" customHeight="1" x14ac:dyDescent="0.2">
      <c r="I724" s="217"/>
    </row>
    <row r="725" spans="9:9" ht="14.25" customHeight="1" x14ac:dyDescent="0.2">
      <c r="I725" s="217"/>
    </row>
    <row r="726" spans="9:9" ht="14.25" customHeight="1" x14ac:dyDescent="0.2">
      <c r="I726" s="217"/>
    </row>
    <row r="727" spans="9:9" ht="14.25" customHeight="1" x14ac:dyDescent="0.2">
      <c r="I727" s="217"/>
    </row>
    <row r="728" spans="9:9" ht="14.25" customHeight="1" x14ac:dyDescent="0.2">
      <c r="I728" s="217"/>
    </row>
    <row r="729" spans="9:9" ht="14.25" customHeight="1" x14ac:dyDescent="0.2">
      <c r="I729" s="217"/>
    </row>
    <row r="730" spans="9:9" ht="14.25" customHeight="1" x14ac:dyDescent="0.2">
      <c r="I730" s="217"/>
    </row>
    <row r="731" spans="9:9" ht="14.25" customHeight="1" x14ac:dyDescent="0.2">
      <c r="I731" s="217"/>
    </row>
    <row r="732" spans="9:9" ht="14.25" customHeight="1" x14ac:dyDescent="0.2">
      <c r="I732" s="217"/>
    </row>
    <row r="733" spans="9:9" ht="14.25" customHeight="1" x14ac:dyDescent="0.2">
      <c r="I733" s="217"/>
    </row>
    <row r="734" spans="9:9" ht="14.25" customHeight="1" x14ac:dyDescent="0.2">
      <c r="I734" s="217"/>
    </row>
    <row r="735" spans="9:9" ht="14.25" customHeight="1" x14ac:dyDescent="0.2">
      <c r="I735" s="217"/>
    </row>
    <row r="736" spans="9:9" ht="14.25" customHeight="1" x14ac:dyDescent="0.2">
      <c r="I736" s="217"/>
    </row>
    <row r="737" spans="9:9" ht="14.25" customHeight="1" x14ac:dyDescent="0.2">
      <c r="I737" s="217"/>
    </row>
    <row r="738" spans="9:9" ht="14.25" customHeight="1" x14ac:dyDescent="0.2">
      <c r="I738" s="217"/>
    </row>
    <row r="739" spans="9:9" ht="14.25" customHeight="1" x14ac:dyDescent="0.2">
      <c r="I739" s="217"/>
    </row>
    <row r="740" spans="9:9" ht="14.25" customHeight="1" x14ac:dyDescent="0.2">
      <c r="I740" s="217"/>
    </row>
    <row r="741" spans="9:9" ht="14.25" customHeight="1" x14ac:dyDescent="0.2">
      <c r="I741" s="217"/>
    </row>
    <row r="742" spans="9:9" ht="14.25" customHeight="1" x14ac:dyDescent="0.2">
      <c r="I742" s="217"/>
    </row>
    <row r="743" spans="9:9" ht="14.25" customHeight="1" x14ac:dyDescent="0.2">
      <c r="I743" s="217"/>
    </row>
    <row r="744" spans="9:9" ht="14.25" customHeight="1" x14ac:dyDescent="0.2">
      <c r="I744" s="217"/>
    </row>
    <row r="745" spans="9:9" ht="14.25" customHeight="1" x14ac:dyDescent="0.2">
      <c r="I745" s="217"/>
    </row>
    <row r="746" spans="9:9" ht="14.25" customHeight="1" x14ac:dyDescent="0.2">
      <c r="I746" s="217"/>
    </row>
    <row r="747" spans="9:9" ht="14.25" customHeight="1" x14ac:dyDescent="0.2">
      <c r="I747" s="217"/>
    </row>
    <row r="748" spans="9:9" ht="14.25" customHeight="1" x14ac:dyDescent="0.2">
      <c r="I748" s="217"/>
    </row>
    <row r="749" spans="9:9" ht="14.25" customHeight="1" x14ac:dyDescent="0.2">
      <c r="I749" s="217"/>
    </row>
    <row r="750" spans="9:9" ht="14.25" customHeight="1" x14ac:dyDescent="0.2">
      <c r="I750" s="217"/>
    </row>
    <row r="751" spans="9:9" ht="14.25" customHeight="1" x14ac:dyDescent="0.2">
      <c r="I751" s="217"/>
    </row>
    <row r="752" spans="9:9" ht="14.25" customHeight="1" x14ac:dyDescent="0.2">
      <c r="I752" s="217"/>
    </row>
    <row r="753" spans="9:9" ht="14.25" customHeight="1" x14ac:dyDescent="0.2">
      <c r="I753" s="217"/>
    </row>
    <row r="754" spans="9:9" ht="14.25" customHeight="1" x14ac:dyDescent="0.2">
      <c r="I754" s="217"/>
    </row>
    <row r="755" spans="9:9" ht="14.25" customHeight="1" x14ac:dyDescent="0.2">
      <c r="I755" s="217"/>
    </row>
    <row r="756" spans="9:9" ht="14.25" customHeight="1" x14ac:dyDescent="0.2">
      <c r="I756" s="217"/>
    </row>
    <row r="757" spans="9:9" ht="14.25" customHeight="1" x14ac:dyDescent="0.2">
      <c r="I757" s="217"/>
    </row>
    <row r="758" spans="9:9" ht="14.25" customHeight="1" x14ac:dyDescent="0.2">
      <c r="I758" s="217"/>
    </row>
    <row r="759" spans="9:9" ht="14.25" customHeight="1" x14ac:dyDescent="0.2">
      <c r="I759" s="217"/>
    </row>
    <row r="760" spans="9:9" ht="14.25" customHeight="1" x14ac:dyDescent="0.2">
      <c r="I760" s="217"/>
    </row>
    <row r="761" spans="9:9" ht="14.25" customHeight="1" x14ac:dyDescent="0.2">
      <c r="I761" s="217"/>
    </row>
    <row r="762" spans="9:9" ht="14.25" customHeight="1" x14ac:dyDescent="0.2">
      <c r="I762" s="217"/>
    </row>
    <row r="763" spans="9:9" ht="14.25" customHeight="1" x14ac:dyDescent="0.2">
      <c r="I763" s="217"/>
    </row>
    <row r="764" spans="9:9" ht="14.25" customHeight="1" x14ac:dyDescent="0.2">
      <c r="I764" s="217"/>
    </row>
    <row r="765" spans="9:9" ht="14.25" customHeight="1" x14ac:dyDescent="0.2">
      <c r="I765" s="217"/>
    </row>
    <row r="766" spans="9:9" ht="14.25" customHeight="1" x14ac:dyDescent="0.2">
      <c r="I766" s="217"/>
    </row>
    <row r="767" spans="9:9" ht="14.25" customHeight="1" x14ac:dyDescent="0.2">
      <c r="I767" s="217"/>
    </row>
    <row r="768" spans="9:9" ht="14.25" customHeight="1" x14ac:dyDescent="0.2">
      <c r="I768" s="217"/>
    </row>
    <row r="769" spans="9:9" ht="14.25" customHeight="1" x14ac:dyDescent="0.2">
      <c r="I769" s="217"/>
    </row>
    <row r="770" spans="9:9" ht="14.25" customHeight="1" x14ac:dyDescent="0.2">
      <c r="I770" s="217"/>
    </row>
    <row r="771" spans="9:9" ht="14.25" customHeight="1" x14ac:dyDescent="0.2">
      <c r="I771" s="217"/>
    </row>
    <row r="772" spans="9:9" ht="14.25" customHeight="1" x14ac:dyDescent="0.2">
      <c r="I772" s="217"/>
    </row>
    <row r="773" spans="9:9" ht="14.25" customHeight="1" x14ac:dyDescent="0.2">
      <c r="I773" s="217"/>
    </row>
    <row r="774" spans="9:9" ht="14.25" customHeight="1" x14ac:dyDescent="0.2">
      <c r="I774" s="217"/>
    </row>
    <row r="775" spans="9:9" ht="14.25" customHeight="1" x14ac:dyDescent="0.2">
      <c r="I775" s="217"/>
    </row>
    <row r="776" spans="9:9" ht="14.25" customHeight="1" x14ac:dyDescent="0.2">
      <c r="I776" s="217"/>
    </row>
    <row r="777" spans="9:9" ht="14.25" customHeight="1" x14ac:dyDescent="0.2">
      <c r="I777" s="217"/>
    </row>
    <row r="778" spans="9:9" ht="14.25" customHeight="1" x14ac:dyDescent="0.2">
      <c r="I778" s="217"/>
    </row>
    <row r="779" spans="9:9" ht="14.25" customHeight="1" x14ac:dyDescent="0.2">
      <c r="I779" s="217"/>
    </row>
    <row r="780" spans="9:9" ht="14.25" customHeight="1" x14ac:dyDescent="0.2">
      <c r="I780" s="217"/>
    </row>
    <row r="781" spans="9:9" ht="14.25" customHeight="1" x14ac:dyDescent="0.2">
      <c r="I781" s="217"/>
    </row>
    <row r="782" spans="9:9" ht="14.25" customHeight="1" x14ac:dyDescent="0.2">
      <c r="I782" s="217"/>
    </row>
    <row r="783" spans="9:9" ht="14.25" customHeight="1" x14ac:dyDescent="0.2">
      <c r="I783" s="217"/>
    </row>
    <row r="784" spans="9:9" ht="14.25" customHeight="1" x14ac:dyDescent="0.2">
      <c r="I784" s="217"/>
    </row>
    <row r="785" spans="9:9" ht="14.25" customHeight="1" x14ac:dyDescent="0.2">
      <c r="I785" s="217"/>
    </row>
    <row r="786" spans="9:9" ht="14.25" customHeight="1" x14ac:dyDescent="0.2">
      <c r="I786" s="217"/>
    </row>
    <row r="787" spans="9:9" ht="14.25" customHeight="1" x14ac:dyDescent="0.2">
      <c r="I787" s="217"/>
    </row>
    <row r="788" spans="9:9" ht="14.25" customHeight="1" x14ac:dyDescent="0.2">
      <c r="I788" s="217"/>
    </row>
    <row r="789" spans="9:9" ht="14.25" customHeight="1" x14ac:dyDescent="0.2">
      <c r="I789" s="217"/>
    </row>
    <row r="790" spans="9:9" ht="14.25" customHeight="1" x14ac:dyDescent="0.2">
      <c r="I790" s="217"/>
    </row>
    <row r="791" spans="9:9" ht="14.25" customHeight="1" x14ac:dyDescent="0.2">
      <c r="I791" s="217"/>
    </row>
    <row r="792" spans="9:9" ht="14.25" customHeight="1" x14ac:dyDescent="0.2">
      <c r="I792" s="217"/>
    </row>
    <row r="793" spans="9:9" ht="14.25" customHeight="1" x14ac:dyDescent="0.2">
      <c r="I793" s="217"/>
    </row>
    <row r="794" spans="9:9" ht="14.25" customHeight="1" x14ac:dyDescent="0.2">
      <c r="I794" s="217"/>
    </row>
    <row r="795" spans="9:9" ht="14.25" customHeight="1" x14ac:dyDescent="0.2">
      <c r="I795" s="217"/>
    </row>
    <row r="796" spans="9:9" ht="14.25" customHeight="1" x14ac:dyDescent="0.2">
      <c r="I796" s="217"/>
    </row>
    <row r="797" spans="9:9" ht="14.25" customHeight="1" x14ac:dyDescent="0.2">
      <c r="I797" s="217"/>
    </row>
    <row r="798" spans="9:9" ht="14.25" customHeight="1" x14ac:dyDescent="0.2">
      <c r="I798" s="217"/>
    </row>
    <row r="799" spans="9:9" ht="14.25" customHeight="1" x14ac:dyDescent="0.2">
      <c r="I799" s="217"/>
    </row>
    <row r="800" spans="9:9" ht="14.25" customHeight="1" x14ac:dyDescent="0.2">
      <c r="I800" s="217"/>
    </row>
    <row r="801" spans="9:9" ht="14.25" customHeight="1" x14ac:dyDescent="0.2">
      <c r="I801" s="217"/>
    </row>
    <row r="802" spans="9:9" ht="14.25" customHeight="1" x14ac:dyDescent="0.2">
      <c r="I802" s="217"/>
    </row>
    <row r="803" spans="9:9" ht="14.25" customHeight="1" x14ac:dyDescent="0.2">
      <c r="I803" s="217"/>
    </row>
    <row r="804" spans="9:9" ht="14.25" customHeight="1" x14ac:dyDescent="0.2">
      <c r="I804" s="217"/>
    </row>
    <row r="805" spans="9:9" ht="14.25" customHeight="1" x14ac:dyDescent="0.2">
      <c r="I805" s="217"/>
    </row>
    <row r="806" spans="9:9" ht="14.25" customHeight="1" x14ac:dyDescent="0.2">
      <c r="I806" s="217"/>
    </row>
    <row r="807" spans="9:9" ht="14.25" customHeight="1" x14ac:dyDescent="0.2">
      <c r="I807" s="217"/>
    </row>
    <row r="808" spans="9:9" ht="14.25" customHeight="1" x14ac:dyDescent="0.2">
      <c r="I808" s="217"/>
    </row>
    <row r="809" spans="9:9" ht="14.25" customHeight="1" x14ac:dyDescent="0.2">
      <c r="I809" s="217"/>
    </row>
    <row r="810" spans="9:9" ht="14.25" customHeight="1" x14ac:dyDescent="0.2">
      <c r="I810" s="217"/>
    </row>
    <row r="811" spans="9:9" ht="14.25" customHeight="1" x14ac:dyDescent="0.2">
      <c r="I811" s="217"/>
    </row>
    <row r="812" spans="9:9" ht="14.25" customHeight="1" x14ac:dyDescent="0.2">
      <c r="I812" s="217"/>
    </row>
    <row r="813" spans="9:9" ht="14.25" customHeight="1" x14ac:dyDescent="0.2">
      <c r="I813" s="217"/>
    </row>
    <row r="814" spans="9:9" ht="14.25" customHeight="1" x14ac:dyDescent="0.2">
      <c r="I814" s="217"/>
    </row>
    <row r="815" spans="9:9" ht="14.25" customHeight="1" x14ac:dyDescent="0.2">
      <c r="I815" s="217"/>
    </row>
    <row r="816" spans="9:9" ht="14.25" customHeight="1" x14ac:dyDescent="0.2">
      <c r="I816" s="217"/>
    </row>
    <row r="817" spans="9:9" ht="14.25" customHeight="1" x14ac:dyDescent="0.2">
      <c r="I817" s="217"/>
    </row>
    <row r="818" spans="9:9" ht="14.25" customHeight="1" x14ac:dyDescent="0.2">
      <c r="I818" s="217"/>
    </row>
    <row r="819" spans="9:9" ht="14.25" customHeight="1" x14ac:dyDescent="0.2">
      <c r="I819" s="217"/>
    </row>
    <row r="820" spans="9:9" ht="14.25" customHeight="1" x14ac:dyDescent="0.2">
      <c r="I820" s="217"/>
    </row>
    <row r="821" spans="9:9" ht="14.25" customHeight="1" x14ac:dyDescent="0.2">
      <c r="I821" s="217"/>
    </row>
    <row r="822" spans="9:9" ht="14.25" customHeight="1" x14ac:dyDescent="0.2">
      <c r="I822" s="217"/>
    </row>
    <row r="823" spans="9:9" ht="14.25" customHeight="1" x14ac:dyDescent="0.2">
      <c r="I823" s="217"/>
    </row>
    <row r="824" spans="9:9" ht="14.25" customHeight="1" x14ac:dyDescent="0.2">
      <c r="I824" s="217"/>
    </row>
    <row r="825" spans="9:9" ht="14.25" customHeight="1" x14ac:dyDescent="0.2">
      <c r="I825" s="217"/>
    </row>
    <row r="826" spans="9:9" ht="14.25" customHeight="1" x14ac:dyDescent="0.2">
      <c r="I826" s="217"/>
    </row>
    <row r="827" spans="9:9" ht="14.25" customHeight="1" x14ac:dyDescent="0.2">
      <c r="I827" s="217"/>
    </row>
    <row r="828" spans="9:9" ht="14.25" customHeight="1" x14ac:dyDescent="0.2">
      <c r="I828" s="217"/>
    </row>
    <row r="829" spans="9:9" ht="14.25" customHeight="1" x14ac:dyDescent="0.2">
      <c r="I829" s="217"/>
    </row>
    <row r="830" spans="9:9" ht="14.25" customHeight="1" x14ac:dyDescent="0.2">
      <c r="I830" s="217"/>
    </row>
    <row r="831" spans="9:9" ht="14.25" customHeight="1" x14ac:dyDescent="0.2">
      <c r="I831" s="217"/>
    </row>
    <row r="832" spans="9:9" ht="14.25" customHeight="1" x14ac:dyDescent="0.2">
      <c r="I832" s="217"/>
    </row>
    <row r="833" spans="9:9" ht="14.25" customHeight="1" x14ac:dyDescent="0.2">
      <c r="I833" s="217"/>
    </row>
    <row r="834" spans="9:9" ht="14.25" customHeight="1" x14ac:dyDescent="0.2">
      <c r="I834" s="217"/>
    </row>
    <row r="835" spans="9:9" ht="14.25" customHeight="1" x14ac:dyDescent="0.2">
      <c r="I835" s="217"/>
    </row>
    <row r="836" spans="9:9" ht="14.25" customHeight="1" x14ac:dyDescent="0.2">
      <c r="I836" s="217"/>
    </row>
    <row r="837" spans="9:9" ht="14.25" customHeight="1" x14ac:dyDescent="0.2">
      <c r="I837" s="217"/>
    </row>
    <row r="838" spans="9:9" ht="14.25" customHeight="1" x14ac:dyDescent="0.2">
      <c r="I838" s="217"/>
    </row>
    <row r="839" spans="9:9" ht="14.25" customHeight="1" x14ac:dyDescent="0.2">
      <c r="I839" s="217"/>
    </row>
    <row r="840" spans="9:9" ht="14.25" customHeight="1" x14ac:dyDescent="0.2">
      <c r="I840" s="217"/>
    </row>
    <row r="841" spans="9:9" ht="14.25" customHeight="1" x14ac:dyDescent="0.2">
      <c r="I841" s="217"/>
    </row>
    <row r="842" spans="9:9" ht="14.25" customHeight="1" x14ac:dyDescent="0.2">
      <c r="I842" s="217"/>
    </row>
    <row r="843" spans="9:9" ht="14.25" customHeight="1" x14ac:dyDescent="0.2">
      <c r="I843" s="217"/>
    </row>
    <row r="844" spans="9:9" ht="14.25" customHeight="1" x14ac:dyDescent="0.2">
      <c r="I844" s="217"/>
    </row>
    <row r="845" spans="9:9" ht="14.25" customHeight="1" x14ac:dyDescent="0.2">
      <c r="I845" s="217"/>
    </row>
    <row r="846" spans="9:9" ht="14.25" customHeight="1" x14ac:dyDescent="0.2">
      <c r="I846" s="217"/>
    </row>
    <row r="847" spans="9:9" ht="14.25" customHeight="1" x14ac:dyDescent="0.2">
      <c r="I847" s="217"/>
    </row>
    <row r="848" spans="9:9" ht="14.25" customHeight="1" x14ac:dyDescent="0.2">
      <c r="I848" s="217"/>
    </row>
    <row r="849" spans="9:9" ht="14.25" customHeight="1" x14ac:dyDescent="0.2">
      <c r="I849" s="217"/>
    </row>
    <row r="850" spans="9:9" ht="14.25" customHeight="1" x14ac:dyDescent="0.2">
      <c r="I850" s="217"/>
    </row>
    <row r="851" spans="9:9" ht="14.25" customHeight="1" x14ac:dyDescent="0.2">
      <c r="I851" s="217"/>
    </row>
    <row r="852" spans="9:9" ht="14.25" customHeight="1" x14ac:dyDescent="0.2">
      <c r="I852" s="217"/>
    </row>
    <row r="853" spans="9:9" ht="14.25" customHeight="1" x14ac:dyDescent="0.2">
      <c r="I853" s="217"/>
    </row>
    <row r="854" spans="9:9" ht="14.25" customHeight="1" x14ac:dyDescent="0.2">
      <c r="I854" s="217"/>
    </row>
    <row r="855" spans="9:9" ht="14.25" customHeight="1" x14ac:dyDescent="0.2">
      <c r="I855" s="217"/>
    </row>
    <row r="856" spans="9:9" ht="14.25" customHeight="1" x14ac:dyDescent="0.2">
      <c r="I856" s="217"/>
    </row>
    <row r="857" spans="9:9" ht="14.25" customHeight="1" x14ac:dyDescent="0.2">
      <c r="I857" s="217"/>
    </row>
    <row r="858" spans="9:9" ht="14.25" customHeight="1" x14ac:dyDescent="0.2">
      <c r="I858" s="217"/>
    </row>
    <row r="859" spans="9:9" ht="14.25" customHeight="1" x14ac:dyDescent="0.2">
      <c r="I859" s="217"/>
    </row>
    <row r="860" spans="9:9" ht="14.25" customHeight="1" x14ac:dyDescent="0.2">
      <c r="I860" s="217"/>
    </row>
    <row r="861" spans="9:9" ht="14.25" customHeight="1" x14ac:dyDescent="0.2">
      <c r="I861" s="217"/>
    </row>
    <row r="862" spans="9:9" ht="14.25" customHeight="1" x14ac:dyDescent="0.2">
      <c r="I862" s="217"/>
    </row>
    <row r="863" spans="9:9" ht="14.25" customHeight="1" x14ac:dyDescent="0.2">
      <c r="I863" s="217"/>
    </row>
    <row r="864" spans="9:9" ht="14.25" customHeight="1" x14ac:dyDescent="0.2">
      <c r="I864" s="217"/>
    </row>
    <row r="865" spans="9:9" ht="14.25" customHeight="1" x14ac:dyDescent="0.2">
      <c r="I865" s="217"/>
    </row>
    <row r="866" spans="9:9" ht="14.25" customHeight="1" x14ac:dyDescent="0.2">
      <c r="I866" s="217"/>
    </row>
    <row r="867" spans="9:9" ht="14.25" customHeight="1" x14ac:dyDescent="0.2">
      <c r="I867" s="217"/>
    </row>
    <row r="868" spans="9:9" ht="14.25" customHeight="1" x14ac:dyDescent="0.2">
      <c r="I868" s="217"/>
    </row>
    <row r="869" spans="9:9" ht="14.25" customHeight="1" x14ac:dyDescent="0.2">
      <c r="I869" s="217"/>
    </row>
    <row r="870" spans="9:9" ht="14.25" customHeight="1" x14ac:dyDescent="0.2">
      <c r="I870" s="217"/>
    </row>
    <row r="871" spans="9:9" ht="14.25" customHeight="1" x14ac:dyDescent="0.2">
      <c r="I871" s="217"/>
    </row>
    <row r="872" spans="9:9" ht="14.25" customHeight="1" x14ac:dyDescent="0.2">
      <c r="I872" s="217"/>
    </row>
    <row r="873" spans="9:9" ht="14.25" customHeight="1" x14ac:dyDescent="0.2">
      <c r="I873" s="217"/>
    </row>
    <row r="874" spans="9:9" ht="14.25" customHeight="1" x14ac:dyDescent="0.2">
      <c r="I874" s="217"/>
    </row>
    <row r="875" spans="9:9" ht="14.25" customHeight="1" x14ac:dyDescent="0.2">
      <c r="I875" s="217"/>
    </row>
    <row r="876" spans="9:9" ht="14.25" customHeight="1" x14ac:dyDescent="0.2">
      <c r="I876" s="217"/>
    </row>
    <row r="877" spans="9:9" ht="14.25" customHeight="1" x14ac:dyDescent="0.2">
      <c r="I877" s="217"/>
    </row>
    <row r="878" spans="9:9" ht="14.25" customHeight="1" x14ac:dyDescent="0.2">
      <c r="I878" s="217"/>
    </row>
    <row r="879" spans="9:9" ht="14.25" customHeight="1" x14ac:dyDescent="0.2">
      <c r="I879" s="217"/>
    </row>
    <row r="880" spans="9:9" ht="14.25" customHeight="1" x14ac:dyDescent="0.2">
      <c r="I880" s="217"/>
    </row>
    <row r="881" spans="9:9" ht="14.25" customHeight="1" x14ac:dyDescent="0.2">
      <c r="I881" s="217"/>
    </row>
    <row r="882" spans="9:9" ht="14.25" customHeight="1" x14ac:dyDescent="0.2">
      <c r="I882" s="217"/>
    </row>
    <row r="883" spans="9:9" ht="14.25" customHeight="1" x14ac:dyDescent="0.2">
      <c r="I883" s="217"/>
    </row>
    <row r="884" spans="9:9" ht="14.25" customHeight="1" x14ac:dyDescent="0.2">
      <c r="I884" s="217"/>
    </row>
    <row r="885" spans="9:9" ht="14.25" customHeight="1" x14ac:dyDescent="0.2">
      <c r="I885" s="217"/>
    </row>
    <row r="886" spans="9:9" ht="14.25" customHeight="1" x14ac:dyDescent="0.2">
      <c r="I886" s="217"/>
    </row>
    <row r="887" spans="9:9" ht="14.25" customHeight="1" x14ac:dyDescent="0.2">
      <c r="I887" s="217"/>
    </row>
    <row r="888" spans="9:9" ht="14.25" customHeight="1" x14ac:dyDescent="0.2">
      <c r="I888" s="217"/>
    </row>
    <row r="889" spans="9:9" ht="14.25" customHeight="1" x14ac:dyDescent="0.2">
      <c r="I889" s="217"/>
    </row>
    <row r="890" spans="9:9" ht="14.25" customHeight="1" x14ac:dyDescent="0.2">
      <c r="I890" s="217"/>
    </row>
    <row r="891" spans="9:9" ht="14.25" customHeight="1" x14ac:dyDescent="0.2">
      <c r="I891" s="217"/>
    </row>
    <row r="892" spans="9:9" ht="14.25" customHeight="1" x14ac:dyDescent="0.2">
      <c r="I892" s="217"/>
    </row>
    <row r="893" spans="9:9" ht="14.25" customHeight="1" x14ac:dyDescent="0.2">
      <c r="I893" s="217"/>
    </row>
    <row r="894" spans="9:9" ht="14.25" customHeight="1" x14ac:dyDescent="0.2">
      <c r="I894" s="217"/>
    </row>
    <row r="895" spans="9:9" ht="14.25" customHeight="1" x14ac:dyDescent="0.2">
      <c r="I895" s="217"/>
    </row>
    <row r="896" spans="9:9" ht="14.25" customHeight="1" x14ac:dyDescent="0.2">
      <c r="I896" s="217"/>
    </row>
    <row r="897" spans="9:9" ht="14.25" customHeight="1" x14ac:dyDescent="0.2">
      <c r="I897" s="217"/>
    </row>
    <row r="898" spans="9:9" ht="14.25" customHeight="1" x14ac:dyDescent="0.2">
      <c r="I898" s="217"/>
    </row>
    <row r="899" spans="9:9" ht="14.25" customHeight="1" x14ac:dyDescent="0.2">
      <c r="I899" s="217"/>
    </row>
    <row r="900" spans="9:9" ht="14.25" customHeight="1" x14ac:dyDescent="0.2">
      <c r="I900" s="217"/>
    </row>
    <row r="901" spans="9:9" ht="14.25" customHeight="1" x14ac:dyDescent="0.2">
      <c r="I901" s="217"/>
    </row>
    <row r="902" spans="9:9" ht="14.25" customHeight="1" x14ac:dyDescent="0.2">
      <c r="I902" s="217"/>
    </row>
    <row r="903" spans="9:9" ht="14.25" customHeight="1" x14ac:dyDescent="0.2">
      <c r="I903" s="217"/>
    </row>
    <row r="904" spans="9:9" ht="14.25" customHeight="1" x14ac:dyDescent="0.2">
      <c r="I904" s="217"/>
    </row>
    <row r="905" spans="9:9" ht="14.25" customHeight="1" x14ac:dyDescent="0.2">
      <c r="I905" s="217"/>
    </row>
    <row r="906" spans="9:9" ht="14.25" customHeight="1" x14ac:dyDescent="0.2">
      <c r="I906" s="217"/>
    </row>
    <row r="907" spans="9:9" ht="14.25" customHeight="1" x14ac:dyDescent="0.2">
      <c r="I907" s="217"/>
    </row>
    <row r="908" spans="9:9" ht="14.25" customHeight="1" x14ac:dyDescent="0.2">
      <c r="I908" s="217"/>
    </row>
    <row r="909" spans="9:9" ht="14.25" customHeight="1" x14ac:dyDescent="0.2">
      <c r="I909" s="217"/>
    </row>
    <row r="910" spans="9:9" ht="14.25" customHeight="1" x14ac:dyDescent="0.2">
      <c r="I910" s="217"/>
    </row>
    <row r="911" spans="9:9" ht="14.25" customHeight="1" x14ac:dyDescent="0.2">
      <c r="I911" s="217"/>
    </row>
    <row r="912" spans="9:9" ht="14.25" customHeight="1" x14ac:dyDescent="0.2">
      <c r="I912" s="217"/>
    </row>
    <row r="913" spans="9:9" ht="14.25" customHeight="1" x14ac:dyDescent="0.2">
      <c r="I913" s="217"/>
    </row>
    <row r="914" spans="9:9" ht="14.25" customHeight="1" x14ac:dyDescent="0.2">
      <c r="I914" s="217"/>
    </row>
    <row r="915" spans="9:9" ht="14.25" customHeight="1" x14ac:dyDescent="0.2">
      <c r="I915" s="217"/>
    </row>
    <row r="916" spans="9:9" ht="14.25" customHeight="1" x14ac:dyDescent="0.2">
      <c r="I916" s="217"/>
    </row>
    <row r="917" spans="9:9" ht="14.25" customHeight="1" x14ac:dyDescent="0.2">
      <c r="I917" s="217"/>
    </row>
    <row r="918" spans="9:9" ht="14.25" customHeight="1" x14ac:dyDescent="0.2">
      <c r="I918" s="217"/>
    </row>
    <row r="919" spans="9:9" ht="14.25" customHeight="1" x14ac:dyDescent="0.2">
      <c r="I919" s="217"/>
    </row>
    <row r="920" spans="9:9" ht="14.25" customHeight="1" x14ac:dyDescent="0.2">
      <c r="I920" s="217"/>
    </row>
    <row r="921" spans="9:9" ht="14.25" customHeight="1" x14ac:dyDescent="0.2">
      <c r="I921" s="217"/>
    </row>
    <row r="922" spans="9:9" ht="14.25" customHeight="1" x14ac:dyDescent="0.2">
      <c r="I922" s="217"/>
    </row>
    <row r="923" spans="9:9" ht="14.25" customHeight="1" x14ac:dyDescent="0.2">
      <c r="I923" s="217"/>
    </row>
    <row r="924" spans="9:9" ht="14.25" customHeight="1" x14ac:dyDescent="0.2">
      <c r="I924" s="217"/>
    </row>
    <row r="925" spans="9:9" ht="14.25" customHeight="1" x14ac:dyDescent="0.2">
      <c r="I925" s="217"/>
    </row>
    <row r="926" spans="9:9" ht="14.25" customHeight="1" x14ac:dyDescent="0.2">
      <c r="I926" s="217"/>
    </row>
    <row r="927" spans="9:9" ht="14.25" customHeight="1" x14ac:dyDescent="0.2">
      <c r="I927" s="217"/>
    </row>
    <row r="928" spans="9:9" ht="14.25" customHeight="1" x14ac:dyDescent="0.2">
      <c r="I928" s="217"/>
    </row>
    <row r="929" spans="9:9" ht="14.25" customHeight="1" x14ac:dyDescent="0.2">
      <c r="I929" s="217"/>
    </row>
    <row r="930" spans="9:9" ht="14.25" customHeight="1" x14ac:dyDescent="0.2">
      <c r="I930" s="217"/>
    </row>
    <row r="931" spans="9:9" ht="14.25" customHeight="1" x14ac:dyDescent="0.2">
      <c r="I931" s="217"/>
    </row>
    <row r="932" spans="9:9" ht="14.25" customHeight="1" x14ac:dyDescent="0.2">
      <c r="I932" s="217"/>
    </row>
    <row r="933" spans="9:9" ht="14.25" customHeight="1" x14ac:dyDescent="0.2">
      <c r="I933" s="217"/>
    </row>
    <row r="934" spans="9:9" ht="14.25" customHeight="1" x14ac:dyDescent="0.2">
      <c r="I934" s="217"/>
    </row>
    <row r="935" spans="9:9" ht="14.25" customHeight="1" x14ac:dyDescent="0.2">
      <c r="I935" s="217"/>
    </row>
    <row r="936" spans="9:9" ht="14.25" customHeight="1" x14ac:dyDescent="0.2">
      <c r="I936" s="217"/>
    </row>
    <row r="937" spans="9:9" ht="14.25" customHeight="1" x14ac:dyDescent="0.2">
      <c r="I937" s="217"/>
    </row>
    <row r="938" spans="9:9" ht="14.25" customHeight="1" x14ac:dyDescent="0.2">
      <c r="I938" s="217"/>
    </row>
    <row r="939" spans="9:9" ht="14.25" customHeight="1" x14ac:dyDescent="0.2">
      <c r="I939" s="217"/>
    </row>
    <row r="940" spans="9:9" ht="14.25" customHeight="1" x14ac:dyDescent="0.2">
      <c r="I940" s="217"/>
    </row>
    <row r="941" spans="9:9" ht="14.25" customHeight="1" x14ac:dyDescent="0.2">
      <c r="I941" s="217"/>
    </row>
    <row r="942" spans="9:9" ht="14.25" customHeight="1" x14ac:dyDescent="0.2">
      <c r="I942" s="217"/>
    </row>
    <row r="943" spans="9:9" ht="14.25" customHeight="1" x14ac:dyDescent="0.2">
      <c r="I943" s="217"/>
    </row>
    <row r="944" spans="9:9" ht="14.25" customHeight="1" x14ac:dyDescent="0.2">
      <c r="I944" s="217"/>
    </row>
    <row r="945" spans="9:9" ht="14.25" customHeight="1" x14ac:dyDescent="0.2">
      <c r="I945" s="217"/>
    </row>
    <row r="946" spans="9:9" ht="14.25" customHeight="1" x14ac:dyDescent="0.2">
      <c r="I946" s="217"/>
    </row>
    <row r="947" spans="9:9" ht="14.25" customHeight="1" x14ac:dyDescent="0.2">
      <c r="I947" s="217"/>
    </row>
    <row r="948" spans="9:9" ht="14.25" customHeight="1" x14ac:dyDescent="0.2">
      <c r="I948" s="217"/>
    </row>
    <row r="949" spans="9:9" ht="14.25" customHeight="1" x14ac:dyDescent="0.2">
      <c r="I949" s="217"/>
    </row>
    <row r="950" spans="9:9" ht="14.25" customHeight="1" x14ac:dyDescent="0.2">
      <c r="I950" s="217"/>
    </row>
    <row r="951" spans="9:9" ht="14.25" customHeight="1" x14ac:dyDescent="0.2">
      <c r="I951" s="217"/>
    </row>
    <row r="952" spans="9:9" ht="14.25" customHeight="1" x14ac:dyDescent="0.2">
      <c r="I952" s="217"/>
    </row>
    <row r="953" spans="9:9" ht="14.25" customHeight="1" x14ac:dyDescent="0.2">
      <c r="I953" s="217"/>
    </row>
    <row r="954" spans="9:9" ht="14.25" customHeight="1" x14ac:dyDescent="0.2">
      <c r="I954" s="217"/>
    </row>
    <row r="955" spans="9:9" ht="14.25" customHeight="1" x14ac:dyDescent="0.2">
      <c r="I955" s="217"/>
    </row>
    <row r="956" spans="9:9" ht="14.25" customHeight="1" x14ac:dyDescent="0.2">
      <c r="I956" s="217"/>
    </row>
    <row r="957" spans="9:9" ht="14.25" customHeight="1" x14ac:dyDescent="0.2">
      <c r="I957" s="217"/>
    </row>
    <row r="958" spans="9:9" ht="14.25" customHeight="1" x14ac:dyDescent="0.2">
      <c r="I958" s="217"/>
    </row>
    <row r="959" spans="9:9" ht="14.25" customHeight="1" x14ac:dyDescent="0.2">
      <c r="I959" s="217"/>
    </row>
    <row r="960" spans="9:9" ht="14.25" customHeight="1" x14ac:dyDescent="0.2">
      <c r="I960" s="217"/>
    </row>
    <row r="961" spans="9:9" ht="14.25" customHeight="1" x14ac:dyDescent="0.2">
      <c r="I961" s="217"/>
    </row>
    <row r="962" spans="9:9" ht="14.25" customHeight="1" x14ac:dyDescent="0.2">
      <c r="I962" s="217"/>
    </row>
    <row r="963" spans="9:9" ht="14.25" customHeight="1" x14ac:dyDescent="0.2">
      <c r="I963" s="217"/>
    </row>
    <row r="964" spans="9:9" ht="14.25" customHeight="1" x14ac:dyDescent="0.2">
      <c r="I964" s="217"/>
    </row>
    <row r="965" spans="9:9" ht="14.25" customHeight="1" x14ac:dyDescent="0.2">
      <c r="I965" s="217"/>
    </row>
    <row r="966" spans="9:9" ht="14.25" customHeight="1" x14ac:dyDescent="0.2">
      <c r="I966" s="217"/>
    </row>
    <row r="967" spans="9:9" ht="14.25" customHeight="1" x14ac:dyDescent="0.2">
      <c r="I967" s="217"/>
    </row>
    <row r="968" spans="9:9" ht="14.25" customHeight="1" x14ac:dyDescent="0.2">
      <c r="I968" s="217"/>
    </row>
    <row r="969" spans="9:9" ht="14.25" customHeight="1" x14ac:dyDescent="0.2">
      <c r="I969" s="217"/>
    </row>
    <row r="970" spans="9:9" ht="14.25" customHeight="1" x14ac:dyDescent="0.2">
      <c r="I970" s="217"/>
    </row>
    <row r="971" spans="9:9" ht="14.25" customHeight="1" x14ac:dyDescent="0.2">
      <c r="I971" s="217"/>
    </row>
    <row r="972" spans="9:9" ht="14.25" customHeight="1" x14ac:dyDescent="0.2">
      <c r="I972" s="217"/>
    </row>
    <row r="973" spans="9:9" ht="14.25" customHeight="1" x14ac:dyDescent="0.2">
      <c r="I973" s="217"/>
    </row>
    <row r="974" spans="9:9" ht="14.25" customHeight="1" x14ac:dyDescent="0.2">
      <c r="I974" s="217"/>
    </row>
    <row r="975" spans="9:9" ht="14.25" customHeight="1" x14ac:dyDescent="0.2">
      <c r="I975" s="217"/>
    </row>
    <row r="976" spans="9:9" ht="14.25" customHeight="1" x14ac:dyDescent="0.2">
      <c r="I976" s="217"/>
    </row>
    <row r="977" spans="9:9" ht="14.25" customHeight="1" x14ac:dyDescent="0.2">
      <c r="I977" s="217"/>
    </row>
    <row r="978" spans="9:9" ht="14.25" customHeight="1" x14ac:dyDescent="0.2">
      <c r="I978" s="217"/>
    </row>
    <row r="979" spans="9:9" ht="14.25" customHeight="1" x14ac:dyDescent="0.2">
      <c r="I979" s="217"/>
    </row>
    <row r="980" spans="9:9" ht="14.25" customHeight="1" x14ac:dyDescent="0.2">
      <c r="I980" s="217"/>
    </row>
    <row r="981" spans="9:9" ht="14.25" customHeight="1" x14ac:dyDescent="0.2">
      <c r="I981" s="217"/>
    </row>
    <row r="982" spans="9:9" ht="14.25" customHeight="1" x14ac:dyDescent="0.2">
      <c r="I982" s="217"/>
    </row>
    <row r="983" spans="9:9" ht="14.25" customHeight="1" x14ac:dyDescent="0.2">
      <c r="I983" s="217"/>
    </row>
    <row r="984" spans="9:9" ht="14.25" customHeight="1" x14ac:dyDescent="0.2">
      <c r="I984" s="217"/>
    </row>
    <row r="985" spans="9:9" ht="14.25" customHeight="1" x14ac:dyDescent="0.2">
      <c r="I985" s="217"/>
    </row>
    <row r="986" spans="9:9" ht="14.25" customHeight="1" x14ac:dyDescent="0.2">
      <c r="I986" s="217"/>
    </row>
    <row r="987" spans="9:9" ht="14.25" customHeight="1" x14ac:dyDescent="0.2">
      <c r="I987" s="217"/>
    </row>
    <row r="988" spans="9:9" ht="14.25" customHeight="1" x14ac:dyDescent="0.2">
      <c r="I988" s="217"/>
    </row>
    <row r="989" spans="9:9" ht="14.25" customHeight="1" x14ac:dyDescent="0.2">
      <c r="I989" s="217"/>
    </row>
    <row r="990" spans="9:9" ht="14.25" customHeight="1" x14ac:dyDescent="0.2">
      <c r="I990" s="217"/>
    </row>
    <row r="991" spans="9:9" ht="14.25" customHeight="1" x14ac:dyDescent="0.2">
      <c r="I991" s="217"/>
    </row>
    <row r="992" spans="9:9" ht="14.25" customHeight="1" x14ac:dyDescent="0.2">
      <c r="I992" s="217"/>
    </row>
    <row r="993" spans="9:9" ht="14.25" customHeight="1" x14ac:dyDescent="0.2">
      <c r="I993" s="217"/>
    </row>
    <row r="994" spans="9:9" ht="14.25" customHeight="1" x14ac:dyDescent="0.2">
      <c r="I994" s="217"/>
    </row>
    <row r="995" spans="9:9" ht="14.25" customHeight="1" x14ac:dyDescent="0.2">
      <c r="I995" s="217"/>
    </row>
    <row r="996" spans="9:9" ht="14.25" customHeight="1" x14ac:dyDescent="0.2">
      <c r="I996" s="217"/>
    </row>
  </sheetData>
  <mergeCells count="30">
    <mergeCell ref="C11:H11"/>
    <mergeCell ref="C12:H12"/>
    <mergeCell ref="C13:H13"/>
    <mergeCell ref="C20:H20"/>
    <mergeCell ref="B2:F2"/>
    <mergeCell ref="C3:D3"/>
    <mergeCell ref="C7:H7"/>
    <mergeCell ref="C8:C9"/>
    <mergeCell ref="D8:D10"/>
    <mergeCell ref="C54:G54"/>
    <mergeCell ref="C64:E65"/>
    <mergeCell ref="F64:H64"/>
    <mergeCell ref="C55:G55"/>
    <mergeCell ref="C56:G56"/>
    <mergeCell ref="C57:G57"/>
    <mergeCell ref="C23:H23"/>
    <mergeCell ref="C44:H44"/>
    <mergeCell ref="C47:H47"/>
    <mergeCell ref="C52:G52"/>
    <mergeCell ref="C53:G53"/>
    <mergeCell ref="C37:C38"/>
    <mergeCell ref="D37:D39"/>
    <mergeCell ref="C40:H40"/>
    <mergeCell ref="C41:H41"/>
    <mergeCell ref="C42:H42"/>
    <mergeCell ref="C24:H24"/>
    <mergeCell ref="C31:H31"/>
    <mergeCell ref="C34:G34"/>
    <mergeCell ref="C35:G35"/>
    <mergeCell ref="C36:G3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DATOS</vt:lpstr>
      <vt:lpstr>DATOS DE OFERTA</vt:lpstr>
      <vt:lpstr>EVALUACION FINANCIERA</vt:lpstr>
      <vt:lpstr>PO</vt:lpstr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Jhojan Medina</dc:creator>
  <cp:lastModifiedBy>LINO TORREGROZA</cp:lastModifiedBy>
  <dcterms:created xsi:type="dcterms:W3CDTF">2020-07-13T00:07:01Z</dcterms:created>
  <dcterms:modified xsi:type="dcterms:W3CDTF">2025-10-30T14:46:22Z</dcterms:modified>
</cp:coreProperties>
</file>