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ldemarpenagos_itm_edu_co/Documents/48 Proceso SA De 2025 Adquisicion de insumos electricos y electronicos ANA/"/>
    </mc:Choice>
  </mc:AlternateContent>
  <xr:revisionPtr revIDLastSave="0" documentId="8_{1376A6FB-3EFD-4F27-A42A-A00F0C7F123D}" xr6:coauthVersionLast="47" xr6:coauthVersionMax="47" xr10:uidLastSave="{00000000-0000-0000-0000-000000000000}"/>
  <bookViews>
    <workbookView xWindow="-120" yWindow="-120" windowWidth="29040" windowHeight="15720" xr2:uid="{D7CE2060-1250-4A99-9D2B-956835961EF5}"/>
  </bookViews>
  <sheets>
    <sheet name="FBS 090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3" i="1" l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J109" i="1" a="1"/>
  <c r="J109" i="1"/>
  <c r="J110" i="1"/>
  <c r="J111" i="1" a="1"/>
  <c r="J111" i="1"/>
  <c r="I4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Aldemar Penagos</author>
  </authors>
  <commentList>
    <comment ref="F106" authorId="0" shapeId="0" xr:uid="{87619BE4-B621-4EF2-9BA8-3FDFD0CB8A0E}">
      <text>
        <r>
          <rPr>
            <b/>
            <sz val="9"/>
            <color indexed="81"/>
            <rFont val="Tahoma"/>
            <charset val="1"/>
          </rPr>
          <t>Aldemar Penagos: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08" authorId="0" shapeId="0" xr:uid="{B2288517-CF26-4FB4-BD41-5322E1953E52}">
      <text>
        <r>
          <rPr>
            <b/>
            <sz val="9"/>
            <color indexed="81"/>
            <rFont val="Tahoma"/>
            <charset val="1"/>
          </rPr>
          <t>Aldemar Penagos:Se corrige la numeracion de 89 a 86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<sst xmlns="http://schemas.openxmlformats.org/spreadsheetml/2006/main" count="217" uniqueCount="129">
  <si>
    <t>IDENTIFICACIÓN DE LA NECESIDAD Y DEFINICIÓN DEL PRESUPUESTO</t>
  </si>
  <si>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</si>
  <si>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</si>
  <si>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</si>
  <si>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</si>
  <si>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</si>
  <si>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</si>
  <si>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</si>
  <si>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</si>
  <si>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NOMBRE DEL CONTACTO</t>
  </si>
  <si>
    <t>DATOS DE CONTACTO</t>
  </si>
  <si>
    <t>FECHA DE LA COTIZACIÓN</t>
  </si>
  <si>
    <t>VIGENCIA DE LA COTIZACIÓN</t>
  </si>
  <si>
    <t>COTIZANTE 2</t>
  </si>
  <si>
    <t>ITEM</t>
  </si>
  <si>
    <t>ESPECIFICACIONES TÉCNICAS DETALLADAS</t>
  </si>
  <si>
    <t>CANT.</t>
  </si>
  <si>
    <t>PROMEDIO</t>
  </si>
  <si>
    <t>VALOR  TOTAL ANTES DEL IVA</t>
  </si>
  <si>
    <t>VALOR UNITARIO ANTES DE IVA</t>
  </si>
  <si>
    <t>VALOR TOTAL ANTES DEL IVA</t>
  </si>
  <si>
    <t xml:space="preserve">VALOR DEL IVA </t>
  </si>
  <si>
    <t>VALOR TOTAL IVA INCLUIDO</t>
  </si>
  <si>
    <t>Este documento  hace parte de los estudios previos y  como tal debe anexarse a la documentación del proceso de contratación que se solicita</t>
  </si>
  <si>
    <t>SUCONEL</t>
  </si>
  <si>
    <t xml:space="preserve">ELECTRONICA I + D </t>
  </si>
  <si>
    <t>Inductor toroidal 
Inductancia circuito abierto: 560 µH (±10%)
Resistencia: 78,5 mOhm
Irms: 8,5A</t>
  </si>
  <si>
    <t>Inductor toroidal
Inductancia circuito abierto: 560 µH (±10%)
Resistencia: 61 mOhm
 Irms: 9,9A</t>
  </si>
  <si>
    <t xml:space="preserve">Inductor toroidal no blindado
Inductancia Circuito abierto: 680 µH (±10%)
Resistencia: 74.0 mOhm
Irms: 10 A
</t>
  </si>
  <si>
    <t>Reactor de alta frecuencia
Inductancia: 500µH (±15%) @ 10 A
Resistencia DC: 67 mOhm 
Resistencia Dielectrica: 2000 V RMS</t>
  </si>
  <si>
    <t xml:space="preserve">Inductor toroidal
Inductancia: 584 µH (±20%)
Corriente nominal: 11,7 A
Corriente de saturacion: 37 A </t>
  </si>
  <si>
    <t xml:space="preserve">Inductor con plomo DENO 
Inductancia: 2 mH
Corriente nominal: 16 A
Resistencia: 15 mOhm
Voltaje de aislamiento: 2 kV </t>
  </si>
  <si>
    <t>Capacitor de pelicula
Capacitancia: 3,3 µF (±5%)
Voltaje nominal: 100 V DC
Material dielectrico: Poliester, radial metalizado</t>
  </si>
  <si>
    <t xml:space="preserve">Capacitor de pelicula
Capacitancia: 3,3µF (±10%)
Voltaje nominal: 100V DC
Voltaje RMS: 63V AC 
</t>
  </si>
  <si>
    <t xml:space="preserve">Conector IDC de 16 pines (2x8) hembra para terminales en cable plano Ribbon
 Corriente de trabajo: 3 A
Voltaje Max: 1000 V 
</t>
  </si>
  <si>
    <t xml:space="preserve">Conector Dupont hembra 2x8
Conector plastico de doble fila de 16 pines. Cada fila consta de 8 posiciones.
Tipo de uso: AC/DC
Voltaje Max: 600 V
Corriente Max: 3 A
</t>
  </si>
  <si>
    <t xml:space="preserve">Mosfet de carburo de silicio de canal N
Voltaje de drenaje-fuente (V_DS): 1200V
Corriente continua: 36A 
Corriente drenaje pulsada: 70A
Disipacion de potencia: 182W
</t>
  </si>
  <si>
    <t xml:space="preserve">Ponchadora autoajustable para terminales huecos con casquillos
Piezas: 1200 casquillos de alambre AWG 22 - 8
Rango de crimpado: 28 - 7 AWG
Trinquete autoajustable
</t>
  </si>
  <si>
    <t xml:space="preserve">Union tubular para terminales
Corriente de Carga: 48 A
Material de Contacto: Cobre
Material de aislamiento: PVC
Calibres compatibles: 10 - 12 AWG
Color: Amarillo
</t>
  </si>
  <si>
    <t>Union tubular para terminales
Corriente de Carga: 27 A
Material de Contacto: Cobre
Material de aislamiento: PVC
Calibres compatibles: 14 - 16 AWG
Color: Azul</t>
  </si>
  <si>
    <t>Bloque de terminales de 1 posicion con acoplamiento horizontal con placa, 16MM
Posiciones por nivel: 1
Voltaje: 600V
Corriente: 78A
Calibre del cable: 7-18 AWG</t>
  </si>
  <si>
    <t>Bloque de terminales de 3 posiciones con acoplamiento horizontal con placa, 16MM
Voltaje: 600 V
Corriente: 66 A
Calibre del Cable: 4-18 AWG
Paso: 10 mm</t>
  </si>
  <si>
    <t>Bloque de terminales de 2 posiciones con acoplamiento vertical con placa, 16MM
Voltaje: 600 V
Corriente: 66 A
Calibre del Cable: 4-18 AWG
Paso: 10 mm</t>
  </si>
  <si>
    <t>Bloque de terminales de 2 posiciones con acoplamiento horizontal con placa, 10MM
Voltaje: 1000V
Corriente: 61A
Calibre del cable: 6-18 AWG
Paso: 10 mm</t>
  </si>
  <si>
    <t>Bloque de terminales de 2 posiciones con acoplamiento horizontal con placa, 10.0
Voltaje: 600 V (UL) - 1000 V (IEC)
Corriente: 66 A (UL) - 76 A (IEC)
Calibre del Cable: 4-18 AWG
Paso: 10 mm</t>
  </si>
  <si>
    <t>Bloque de terminales de 2 posiciones con acoplamiento vertical con placa, 10.0
Voltaje: 600 V (UL) - 1000 V (IEC)
Corriente: 66 A (UL) - 76 A (IEC)
Calibre del Cable: 4-18 AWG
Paso: 10 mm</t>
  </si>
  <si>
    <t>Cable de calibre 14 AWG
Voltaje: 600V
Flexibilidad: Clase B
Color: Rojo
Longitud: 100 m
Tipo de Cable: THHN</t>
  </si>
  <si>
    <t>Cable de calibre 14 AWG
Voltaje: 600V
Flexibilidad: Clase B
Color: Negro
Longitud: 100 m
Tipo de Cable: THHN</t>
  </si>
  <si>
    <t>Cable de calibre 8 AWG
Voltaje: 600V
Flexibilidad: Clase B
Color: Negro
Longitud: 100 m
Tipo de Cable: THHN</t>
  </si>
  <si>
    <t>Cable de calibre 8 AWG
Voltaje: 600V
Flexibilidad: Clase B
Color: Blanco
Longitud: 100 m
Tipo de Cable: THHN</t>
  </si>
  <si>
    <t>Jack banana
Voltaje: 1200V
Corriente: 10A
Diametro: 4 mm
Color: Negro</t>
  </si>
  <si>
    <t>Jack banana
Voltaje: 1200V
Corriente: 10A
Diametro: 4 mm
Color: Rojo</t>
  </si>
  <si>
    <t>Tarjeta de evaluacion LAUNCHXL‑F28379D
- 4 conectores de 20 pines
- Microcontrolador TMS320F28379D: 200MHz dual C28xCPUs y dual CLAs, memorias flash y RAM de 1MB y 204KB respectivamente</t>
  </si>
  <si>
    <t>Kit de separadores (10)
Rosca: M3
Longitud: 50 mm
Tipo de Montaje: Orificio Pasante</t>
  </si>
  <si>
    <t>Kit de separadores (10)
Rosca: M3
Longitud: 20 mm
Tipo de Montaje: Orificio Pasante</t>
  </si>
  <si>
    <t>Cable Ribbon plano
Numero de hilos: 20
Calibre de los conductores: AWG28
Color: Gris
Longitud: 1m</t>
  </si>
  <si>
    <t>Conector con Suiche con Polo a tierra y Portafusibles
Voltaje: 250 VAC
Corriente: 15A</t>
  </si>
  <si>
    <t>Disipador de aluminio con ventilador
Voltaje: 12V
Dimensiones: 40x38x36 mm</t>
  </si>
  <si>
    <t>Ventilador
Voltaje: 12V
Corriente: 0.35A
Potencia: 4.2W
Velocidad: 2200RPM
Dimensiones: 120x120x25 mm</t>
  </si>
  <si>
    <t>Conector impermeable de plastico PVC tipo PG 13.5
Proteccion: IP68
Tamaño del orificio: 21-21.5 mm
Diametro del cable: 6-12 mm
Color: Gris
Longitud del roscado: 9 mm</t>
  </si>
  <si>
    <t>Conector impermeable de plastico PVC tipo PG 21
Proteccion: ip68
Tamaño del orificio: 29-30 mm
Diametro del cable: 13-18 mm
Longitud del roscado: 12 mm</t>
  </si>
  <si>
    <t>Gabinete termoplastico
Grado de proteccion: IP65
Resistencia al impacto: IK08
Temperatura de trabajo: -5°C a 60°C</t>
  </si>
  <si>
    <t>Soporte en L para rosca M4 de aluminio
Dimensiones: 25.5x25.5x6 mm</t>
  </si>
  <si>
    <t>Tornillo Allen M5 de acero de carbono x 10 unidades
Longitud: 10 mm</t>
  </si>
  <si>
    <t>Tornillo Allen M5 de acero de carbono x 10 unidades
Longitud: 20 mm</t>
  </si>
  <si>
    <t>Lamina de Acrilico
Dimensiones: 900x700x4 mm</t>
  </si>
  <si>
    <t>Lamina prolon mas disulfuro de molibdeno azul oscuro
Dimensiones: 400x460x40</t>
  </si>
  <si>
    <t>Mini voltímetro digital DC Azul 0VDC ~ 99.9VDC</t>
  </si>
  <si>
    <t>Amperímetro digital DC Rango 0 - 19.99A</t>
  </si>
  <si>
    <t>Amplificador de deteccion de corriente AD8410AWBRMZ-RL
Ancho de banda: 202MHz
Operación bidireccional
Alimentacion:
- Voltaje: 2,9 a 5,5V
Rango de entrada
- Voltaje comun de entrada: -2 a 70V
- Rango supervivencia de voltaje comun: -20 a 85V</t>
  </si>
  <si>
    <t xml:space="preserve">Amplificador operacional TLV9161IDBVR con entrada y salida de riel a riel
Rango de alimentacion: 2,7V a 16V Ancho de banda: 11 MHz </t>
  </si>
  <si>
    <t xml:space="preserve">Convertidor DC DC RP-1212S aislado
Voltaje de entrada: 10,8V hasta 13,20V
Voltaje salida: 12V
Corriente salida: 84mA
Voltaje aislamiento: 5,2kV
Frecuencia de operación interna entre 50 kHz y 120 kHz.
</t>
  </si>
  <si>
    <t xml:space="preserve">Convertidor DC DC RFB-0505S aislado
Voltaje de entrada: 5V
Voltaje salida: 5V
Corriente salida: 200mA
Voltaje aislamiento: 1kV
Frecuencia de operación interna: 50 kHz y 105 kHz.
</t>
  </si>
  <si>
    <t xml:space="preserve">Regulador de monitor de corriente de INA226AIDGSR lado alto/bajo
Voltaje de operación: 2.7 V a 5.5 V
Corriente de salida: 10mA 
Voltaje bus: 0V a 36V </t>
  </si>
  <si>
    <t xml:space="preserve">Regulador de monitorización de corriente INA219AIDCNR de lado alto
Voltaje de bus: 0 a 26 V 
Voltaje de operación: 3 V a 5.5 V.
Corriente de salida: 10mA  
Entradas analogas:
- Diferencial:  ±26V
- Modo comun: -0,3V a 26V
</t>
  </si>
  <si>
    <t xml:space="preserve">Sensor de corriente de 1 canal ACS758ECB-200U-PFF-T, efecto Hall, lazo abierto, unidireccional.
Voltaje alimentacion: 3.0 V a 5.5 V
Corriente primaria: 0A a 200A.
Aislamiento galvánico
Ancho de banda: 120 kHz
</t>
  </si>
  <si>
    <t>Termoencogible color negro de 6mm x metro</t>
  </si>
  <si>
    <t>Jack banana cuerpo plástico. 4mm M4. Negro</t>
  </si>
  <si>
    <t>Jack banana cuerpo plástico. 4mm M4. Rojo</t>
  </si>
  <si>
    <t>Jack banana cuerpo plástico. 4mm M4. Azul</t>
  </si>
  <si>
    <t>Jack banana cuerpo plástico. 4mm M4. Amarillo</t>
  </si>
  <si>
    <t>Cable HDMI de 3 metros de alta velocidad</t>
  </si>
  <si>
    <t>Cable display port macho macho 1.8m</t>
  </si>
  <si>
    <t>Terminal Faston</t>
  </si>
  <si>
    <t>Breaker para montaje en riel DIN de 2 polos
Voltaje entrada: 230/400 VAC
Corriente: 16A
Capacidad de ruptura: 6kA
Disparo magnetico
Tipo de disparo: C</t>
  </si>
  <si>
    <t>Organizador para cables negro, ancho 1/2". X metro</t>
  </si>
  <si>
    <t>Amarre plástico 2.5 x 160mm (Blanco) x 100</t>
  </si>
  <si>
    <t>Cable vehicular AWG 14 Rojo flexible siliconado x metro</t>
  </si>
  <si>
    <t>Cable vehicular AWG 14 Negro flexible siliconado x metro</t>
  </si>
  <si>
    <t>Camara web con microfono incluido
Resolucion: Full HD 1080p
Apertura: 90°
Alimentacion: AC/DC
Puertos USB: 1
Dimensiones: 6x4,5x2,5 cm</t>
  </si>
  <si>
    <t>Interruptores automaticos de baja tension (Mini Breaker)
Capacidad nominal de corriente: 32 A
 Capacidad de corto circuito: 10 kA (en redes de 400 VAC/ 220 VAC)
Tension aislamiento: 500VAC
Tension de operación: 400 VAC/220 VAC
Numero de polos: 3
Frecuencia: 50/60 Hz
Curva de disparo: Curva C</t>
  </si>
  <si>
    <t xml:space="preserve">Guardamotor automatico para proteccion de motores de tamaño S0
Disparo y corriente:
- Corriente del disparador de sobrecarga ajustable: 27 a 32A
- Corriente del disparador instantaneo por cortocircuito: 400A
Voltaje de aislamiento: 690V
Resistencia a tension de choque: 6kV
Voltaje nominal: 20 a 690VAC
Frecuencia: 50-60Hz
</t>
  </si>
  <si>
    <t>Kit de 4 organizadores plasticos apilables
Peso Max soportado: 20Kg
Material: Poliprepileno
Color: Negro
Dimensiones(Alt x L x Anc): 12x24x15 cm</t>
  </si>
  <si>
    <t>Kit de 4 organizadores plasticos apilables
Peso Max soportado: 20Kg
Material: Poliprepileno
Color: Azul
Dimensiones(Alt x L x Anc): 12x24x15 cm</t>
  </si>
  <si>
    <t xml:space="preserve">Bateria de litio
Voltaje nominal: 25,6V
Capacidad: 100Ah
Corriente carga: 50A
Corriente Max descarga: 50A
Voltaje carga: 28,4V
</t>
  </si>
  <si>
    <t xml:space="preserve">Bateria de gel
Voltaje nominal: 12V
Capacidad: 40Ah
Celdas: 6
Corriente carga: 12A
Corriente descarga: 380A (5 seg)
Resistencia interna: 7,5mOhm
</t>
  </si>
  <si>
    <t>Cadex C8000 including BatteryLab PC Software</t>
  </si>
  <si>
    <t>ADAPTER: Pantech Perception</t>
  </si>
  <si>
    <t>Cadex Load Capture Unit</t>
  </si>
  <si>
    <t>Kit de desarrollo de inversores de puente completo SPM-FB-KIT</t>
  </si>
  <si>
    <t xml:space="preserve"> Regulador R1500H033B-T1-FE Voltaje entrada: 4V-24V       Salidas: 3,3V/500mA                  Voltaje Low Drop: 0,135V/200mA</t>
  </si>
  <si>
    <t xml:space="preserve"> Regulador LP38690DT-5.0/NOPB Voltaje entrada: 2,7V-10V       Salidas: 5V/1A                     Voltaje Low Drop: 0,1V/100mA</t>
  </si>
  <si>
    <t xml:space="preserve"> Regulador TL750M12CKVURG3 Voltaje entrada: 13V-26V       Salidas: 12V / 750mA                     Voltaje Low Drop: 0,5V / 500mA</t>
  </si>
  <si>
    <t xml:space="preserve"> Regulador LM2937ES-15/NOPB Voltaje entrada: 15V-26V       Salidas: 15V / 500mA                     Voltaje Low Drop: 0,25V / 50mA</t>
  </si>
  <si>
    <t xml:space="preserve"> Regulador LM2940CS-15/NOPB Voltaje entrada: 16,75V-26V       Salidas: 15V / 1A                     Voltaje Low Drop: 0,8V / 1A</t>
  </si>
  <si>
    <t xml:space="preserve"> Regulador MIC29372WU-TR Voltaje entrada: 4,3V-26V       Salidas: 1,24V-26V / 750mA                     Voltaje Low Drop: 0,6V / 750mA</t>
  </si>
  <si>
    <t xml:space="preserve"> Regulador MIC2941AWU-TR Voltaje entrada: 2V-26V       Salidas: 1,24V-26V / 1,25A                     Voltaje Low Drop: 0,6V / 1,25A</t>
  </si>
  <si>
    <t xml:space="preserve"> Regulador TPS7B8601DQDDARQ1       Voltaje entrada: -0,3V-42V       Salidas: 1,5V-18V / 500mA                     Voltaje Low Drop: 0,57V / 500mA</t>
  </si>
  <si>
    <t>Cadex C8000 Adapter Unit</t>
  </si>
  <si>
    <t>En la cotizacion de ELECTRONICA I+D se presenta un paquete que trae todas las unidades, por lo que se calculó el valor por unidad en base al precio brindado</t>
  </si>
  <si>
    <t>En la cotizacion de SUCONEL se presenta un cable de 100 metros, por lo que se calculó el precio por metro en base al precio brindado</t>
  </si>
  <si>
    <t xml:space="preserve">N° Item en la cotizacion </t>
  </si>
  <si>
    <t>ELECTRONICA I+D</t>
  </si>
  <si>
    <t xml:space="preserve">Adquisición de insumos electricos y electronicos requerido para el desarrollo de las actividades científicas y tecnológicas establecidas en el marco del proyecto de investigación RC112721-394-2023 (105895) adscrito a la Dirección de Investigación. </t>
  </si>
  <si>
    <t>María Fernanda Álvarez</t>
  </si>
  <si>
    <t xml:space="preserve">Juan Camilo Rendón </t>
  </si>
  <si>
    <t>Bateria de Gel de ciclo profundo. Entre 1300 y 1400 ciclos 
Voltaje Nominal: 12V
Capacidad Nominal: 100Ah 
Corriente Max Carga: 25A
Corriente Max Descarga: 800A
Corriente de Cortocircuito &gt; 2600A</t>
  </si>
  <si>
    <t>Unidad</t>
  </si>
  <si>
    <t>Kit</t>
  </si>
  <si>
    <t xml:space="preserve">unidad </t>
  </si>
  <si>
    <t>unidad</t>
  </si>
  <si>
    <t>metro</t>
  </si>
  <si>
    <t xml:space="preserve">kit </t>
  </si>
  <si>
    <t>kit</t>
  </si>
  <si>
    <t xml:space="preserve">Tuerca M5 en T de aluminio
Dimensiones: 10.3x4.5 mm </t>
  </si>
  <si>
    <t xml:space="preserve">paquete </t>
  </si>
  <si>
    <t>paquete</t>
  </si>
  <si>
    <t>Cable encauchetado THHN/THWN de 4 conductores calibre 10 AWG x metro
Voltaje: 300-600V
Color: Negro</t>
  </si>
  <si>
    <t xml:space="preserve">UNIDAD DE MEDIDA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</si>
</sst>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"/>
    <numFmt numFmtId="166" formatCode="&quot;$&quot;\ #,##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color theme="1"/>
      <name val="Calibri  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Aptos Narrow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rgb="FF000000"/>
      <name val="Calibri "/>
    </font>
    <font>
      <sz val="10"/>
      <color rgb="FF000000"/>
      <name val="Calibri  "/>
    </font>
    <font>
      <sz val="10"/>
      <color theme="1"/>
      <name val="Calibri "/>
    </font>
    <font>
      <b/>
      <sz val="10"/>
      <color theme="1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5">
    <xf numFmtId="0" fontId="0" fillId="0" borderId="0" xfId="0"/>
    <xf numFmtId="0" fontId="2" fillId="0" borderId="2" xfId="0" applyFont="1" applyBorder="1" applyAlignment="1">
      <alignment horizontal="right"/>
    </xf>
    <xf numFmtId="0" fontId="3" fillId="0" borderId="0" xfId="0" applyFont="1"/>
    <xf numFmtId="0" fontId="2" fillId="0" borderId="14" xfId="0" applyFont="1" applyBorder="1" applyAlignment="1">
      <alignment horizontal="right"/>
    </xf>
    <xf numFmtId="0" fontId="3" fillId="0" borderId="25" xfId="0" applyFont="1" applyBorder="1"/>
    <xf numFmtId="0" fontId="3" fillId="0" borderId="0" xfId="2" applyNumberFormat="1" applyFont="1"/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15" xfId="0" applyFont="1" applyBorder="1"/>
    <xf numFmtId="0" fontId="3" fillId="0" borderId="17" xfId="0" applyFont="1" applyBorder="1"/>
    <xf numFmtId="0" fontId="3" fillId="0" borderId="27" xfId="0" applyFont="1" applyBorder="1"/>
    <xf numFmtId="0" fontId="6" fillId="0" borderId="27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4" fontId="9" fillId="6" borderId="43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166" fontId="18" fillId="4" borderId="2" xfId="1" applyNumberFormat="1" applyFont="1" applyFill="1" applyBorder="1" applyAlignment="1">
      <alignment horizontal="center" vertical="center" wrapText="1"/>
    </xf>
    <xf numFmtId="0" fontId="18" fillId="8" borderId="2" xfId="1" applyNumberFormat="1" applyFont="1" applyFill="1" applyBorder="1" applyAlignment="1">
      <alignment horizontal="center" vertical="center" wrapText="1"/>
    </xf>
    <xf numFmtId="164" fontId="18" fillId="4" borderId="2" xfId="1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18" fillId="4" borderId="2" xfId="1" applyNumberFormat="1" applyFont="1" applyFill="1" applyBorder="1" applyAlignment="1">
      <alignment vertical="center" wrapText="1"/>
    </xf>
    <xf numFmtId="166" fontId="18" fillId="0" borderId="2" xfId="1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165" fontId="18" fillId="0" borderId="2" xfId="1" applyNumberFormat="1" applyFont="1" applyFill="1" applyBorder="1" applyAlignment="1">
      <alignment horizontal="center" vertical="center" wrapText="1"/>
    </xf>
    <xf numFmtId="0" fontId="21" fillId="0" borderId="48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164" fontId="18" fillId="4" borderId="17" xfId="1" applyNumberFormat="1" applyFont="1" applyFill="1" applyBorder="1" applyAlignment="1">
      <alignment vertical="center" wrapText="1"/>
    </xf>
    <xf numFmtId="164" fontId="18" fillId="4" borderId="20" xfId="1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8" fillId="0" borderId="3" xfId="0" applyFont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24" fillId="3" borderId="33" xfId="0" applyFont="1" applyFill="1" applyBorder="1" applyAlignment="1">
      <alignment horizontal="right" vertical="center" wrapText="1"/>
    </xf>
    <xf numFmtId="0" fontId="24" fillId="3" borderId="4" xfId="0" applyFont="1" applyFill="1" applyBorder="1" applyAlignment="1">
      <alignment horizontal="right" vertical="center" wrapText="1"/>
    </xf>
    <xf numFmtId="0" fontId="24" fillId="3" borderId="3" xfId="0" applyFont="1" applyFill="1" applyBorder="1" applyAlignment="1">
      <alignment horizontal="right" vertical="center" wrapText="1"/>
    </xf>
    <xf numFmtId="0" fontId="24" fillId="3" borderId="34" xfId="0" applyFont="1" applyFill="1" applyBorder="1" applyAlignment="1">
      <alignment horizontal="right" vertical="center" wrapText="1"/>
    </xf>
    <xf numFmtId="0" fontId="24" fillId="3" borderId="35" xfId="0" applyFont="1" applyFill="1" applyBorder="1" applyAlignment="1">
      <alignment horizontal="right" vertical="center" wrapText="1"/>
    </xf>
    <xf numFmtId="0" fontId="24" fillId="3" borderId="36" xfId="0" applyFont="1" applyFill="1" applyBorder="1" applyAlignment="1">
      <alignment horizontal="right" vertical="center" wrapText="1"/>
    </xf>
    <xf numFmtId="0" fontId="2" fillId="0" borderId="47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top"/>
    </xf>
    <xf numFmtId="0" fontId="5" fillId="0" borderId="45" xfId="0" applyFont="1" applyBorder="1" applyAlignment="1">
      <alignment horizontal="left" vertical="top"/>
    </xf>
    <xf numFmtId="0" fontId="5" fillId="0" borderId="46" xfId="0" applyFont="1" applyBorder="1" applyAlignment="1">
      <alignment horizontal="left" vertical="top"/>
    </xf>
    <xf numFmtId="0" fontId="2" fillId="0" borderId="3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3" xfId="0" applyFont="1" applyBorder="1" applyAlignment="1">
      <alignment horizontal="left" vertical="top"/>
    </xf>
    <xf numFmtId="14" fontId="5" fillId="0" borderId="33" xfId="0" applyNumberFormat="1" applyFont="1" applyBorder="1" applyAlignment="1">
      <alignment horizontal="left" vertical="top"/>
    </xf>
    <xf numFmtId="14" fontId="5" fillId="0" borderId="4" xfId="0" applyNumberFormat="1" applyFont="1" applyBorder="1" applyAlignment="1">
      <alignment horizontal="left" vertical="top"/>
    </xf>
    <xf numFmtId="14" fontId="5" fillId="0" borderId="43" xfId="0" applyNumberFormat="1" applyFont="1" applyBorder="1" applyAlignment="1">
      <alignment horizontal="left" vertical="top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14" fontId="5" fillId="0" borderId="34" xfId="0" applyNumberFormat="1" applyFont="1" applyBorder="1" applyAlignment="1">
      <alignment horizontal="left" vertical="top"/>
    </xf>
    <xf numFmtId="14" fontId="5" fillId="0" borderId="35" xfId="0" applyNumberFormat="1" applyFont="1" applyBorder="1" applyAlignment="1">
      <alignment horizontal="left" vertical="top"/>
    </xf>
    <xf numFmtId="14" fontId="5" fillId="0" borderId="41" xfId="0" applyNumberFormat="1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4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7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5" fillId="0" borderId="16" xfId="0" applyNumberFormat="1" applyFont="1" applyBorder="1" applyAlignment="1">
      <alignment horizontal="left" vertical="top"/>
    </xf>
    <xf numFmtId="14" fontId="5" fillId="0" borderId="18" xfId="0" applyNumberFormat="1" applyFont="1" applyBorder="1" applyAlignment="1">
      <alignment horizontal="left" vertical="top"/>
    </xf>
    <xf numFmtId="0" fontId="5" fillId="0" borderId="19" xfId="0" applyFont="1" applyBorder="1" applyAlignment="1">
      <alignment horizontal="left" vertical="top"/>
    </xf>
    <xf numFmtId="0" fontId="5" fillId="0" borderId="20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14" fillId="2" borderId="4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 xr:uid="{D1375726-A18B-44D4-9AEE-55620A8C6C10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2</xdr:row>
      <xdr:rowOff>74962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Q114"/>
  <sheetViews>
    <sheetView tabSelected="1" topLeftCell="A34" zoomScale="85" zoomScaleNormal="85" workbookViewId="0">
      <selection activeCell="M84" sqref="M84"/>
    </sheetView>
  </sheetViews>
  <sheetFormatPr baseColWidth="10" defaultColWidth="11.42578125" defaultRowHeight="18"/>
  <cols>
    <col min="1" max="1" width="5.28515625" style="2" bestFit="1" customWidth="1" collapsed="1"/>
    <col min="2" max="2" width="40.28515625" style="11" customWidth="1" collapsed="1"/>
    <col min="3" max="3" width="10.7109375" style="45" customWidth="1" collapsed="1"/>
    <col min="4" max="4" width="9.28515625" style="16" customWidth="1" collapsed="1"/>
    <col min="5" max="5" width="20.28515625" style="9" customWidth="1" collapsed="1"/>
    <col min="6" max="6" width="15.85546875" style="16" customWidth="1"/>
    <col min="7" max="7" width="22.85546875" style="9" customWidth="1" collapsed="1"/>
    <col min="8" max="8" width="17.140625" style="16" customWidth="1"/>
    <col min="9" max="9" width="15.42578125" style="2" bestFit="1" customWidth="1" collapsed="1"/>
    <col min="10" max="10" width="17.7109375" style="2" customWidth="1" collapsed="1"/>
    <col min="11" max="11" width="27.28515625" style="2" customWidth="1" collapsed="1"/>
    <col min="12" max="12" width="11.42578125" style="2" collapsed="1"/>
    <col min="13" max="15" width="11.42578125" style="2"/>
    <col min="16" max="16" width="11.42578125" style="2" collapsed="1"/>
    <col min="17" max="17" width="11.42578125" style="2"/>
    <col min="18" max="16384" width="11.42578125" style="2" collapsed="1"/>
  </cols>
  <sheetData>
    <row r="1" spans="1:10">
      <c r="A1" s="87"/>
      <c r="B1" s="88"/>
      <c r="C1" s="99" t="s">
        <v>0</v>
      </c>
      <c r="D1" s="100"/>
      <c r="E1" s="100"/>
      <c r="F1" s="100"/>
      <c r="G1" s="100"/>
      <c r="H1" s="19"/>
      <c r="I1" s="3" t="s">
        <v>1</v>
      </c>
      <c r="J1" s="12" t="s">
        <v>2</v>
      </c>
    </row>
    <row r="2" spans="1:10">
      <c r="A2" s="89"/>
      <c r="B2" s="90"/>
      <c r="C2" s="101"/>
      <c r="D2" s="102"/>
      <c r="E2" s="102"/>
      <c r="F2" s="102"/>
      <c r="G2" s="102"/>
      <c r="H2" s="18"/>
      <c r="I2" s="1" t="s">
        <v>3</v>
      </c>
      <c r="J2" s="13" t="s">
        <v>4</v>
      </c>
    </row>
    <row r="3" spans="1:10">
      <c r="A3" s="91"/>
      <c r="B3" s="92"/>
      <c r="C3" s="103"/>
      <c r="D3" s="104"/>
      <c r="E3" s="104"/>
      <c r="F3" s="104"/>
      <c r="G3" s="104"/>
      <c r="H3" s="20"/>
      <c r="I3" s="1" t="s">
        <v>5</v>
      </c>
      <c r="J3" s="13" t="s">
        <v>6</v>
      </c>
    </row>
    <row r="4" spans="1:10">
      <c r="A4" s="4"/>
      <c r="J4" s="14"/>
    </row>
    <row r="5" spans="1:10" ht="16.5" customHeight="1">
      <c r="A5" s="105" t="s">
        <v>7</v>
      </c>
      <c r="B5" s="106"/>
      <c r="C5" s="107"/>
      <c r="D5" s="93" t="s">
        <v>113</v>
      </c>
      <c r="E5" s="94"/>
      <c r="F5" s="94"/>
      <c r="G5" s="94"/>
      <c r="H5" s="94"/>
      <c r="I5" s="94"/>
      <c r="J5" s="95"/>
    </row>
    <row r="6" spans="1:10" ht="40.5" customHeight="1">
      <c r="A6" s="108"/>
      <c r="B6" s="109"/>
      <c r="C6" s="110"/>
      <c r="D6" s="96"/>
      <c r="E6" s="97"/>
      <c r="F6" s="97"/>
      <c r="G6" s="97"/>
      <c r="H6" s="97"/>
      <c r="I6" s="97"/>
      <c r="J6" s="98"/>
    </row>
    <row r="7" spans="1:10" ht="27.75" customHeight="1" thickBot="1">
      <c r="A7" s="7"/>
      <c r="B7" s="6"/>
      <c r="C7" s="44"/>
      <c r="D7" s="17"/>
      <c r="E7" s="10"/>
      <c r="F7" s="17"/>
      <c r="G7" s="10"/>
      <c r="H7" s="17"/>
      <c r="I7" s="8"/>
      <c r="J7" s="15"/>
    </row>
    <row r="8" spans="1:10" ht="15.75" customHeight="1">
      <c r="A8" s="54" t="s">
        <v>8</v>
      </c>
      <c r="B8" s="55"/>
      <c r="C8" s="55"/>
      <c r="D8" s="56" t="s">
        <v>24</v>
      </c>
      <c r="E8" s="57"/>
      <c r="F8" s="57"/>
      <c r="G8" s="57"/>
      <c r="H8" s="57"/>
      <c r="I8" s="57"/>
      <c r="J8" s="58"/>
    </row>
    <row r="9" spans="1:10" ht="18.75" customHeight="1">
      <c r="A9" s="59" t="s">
        <v>9</v>
      </c>
      <c r="B9" s="60"/>
      <c r="C9" s="60"/>
      <c r="D9" s="61" t="s">
        <v>114</v>
      </c>
      <c r="E9" s="62"/>
      <c r="F9" s="62"/>
      <c r="G9" s="62"/>
      <c r="H9" s="62"/>
      <c r="I9" s="62"/>
      <c r="J9" s="63"/>
    </row>
    <row r="10" spans="1:10" ht="18" customHeight="1">
      <c r="A10" s="59" t="s">
        <v>10</v>
      </c>
      <c r="B10" s="60"/>
      <c r="C10" s="60"/>
      <c r="D10" s="61">
        <v>3052106141</v>
      </c>
      <c r="E10" s="62"/>
      <c r="F10" s="62"/>
      <c r="G10" s="62"/>
      <c r="H10" s="62"/>
      <c r="I10" s="62"/>
      <c r="J10" s="63"/>
    </row>
    <row r="11" spans="1:10" ht="15" customHeight="1">
      <c r="A11" s="59" t="s">
        <v>11</v>
      </c>
      <c r="B11" s="60"/>
      <c r="C11" s="60"/>
      <c r="D11" s="64">
        <v>45890</v>
      </c>
      <c r="E11" s="65"/>
      <c r="F11" s="65"/>
      <c r="G11" s="65"/>
      <c r="H11" s="65"/>
      <c r="I11" s="65"/>
      <c r="J11" s="66"/>
    </row>
    <row r="12" spans="1:10" ht="17.25" thickBot="1">
      <c r="A12" s="67" t="s">
        <v>12</v>
      </c>
      <c r="B12" s="68"/>
      <c r="C12" s="68"/>
      <c r="D12" s="69">
        <v>45921</v>
      </c>
      <c r="E12" s="70"/>
      <c r="F12" s="70"/>
      <c r="G12" s="70"/>
      <c r="H12" s="70"/>
      <c r="I12" s="70"/>
      <c r="J12" s="71"/>
    </row>
    <row r="13" spans="1:10" ht="17.25" thickBot="1">
      <c r="A13" s="89"/>
      <c r="B13" s="111"/>
      <c r="D13" s="112"/>
      <c r="E13" s="112"/>
      <c r="F13" s="112"/>
      <c r="G13" s="112"/>
      <c r="H13" s="112"/>
      <c r="I13" s="112"/>
      <c r="J13" s="112"/>
    </row>
    <row r="14" spans="1:10" ht="16.5">
      <c r="A14" s="78" t="s">
        <v>13</v>
      </c>
      <c r="B14" s="79"/>
      <c r="C14" s="80"/>
      <c r="D14" s="72" t="s">
        <v>25</v>
      </c>
      <c r="E14" s="73"/>
      <c r="F14" s="73"/>
      <c r="G14" s="73"/>
      <c r="H14" s="73"/>
      <c r="I14" s="73"/>
      <c r="J14" s="74"/>
    </row>
    <row r="15" spans="1:10" ht="15.6" customHeight="1">
      <c r="A15" s="81" t="s">
        <v>9</v>
      </c>
      <c r="B15" s="82"/>
      <c r="C15" s="83"/>
      <c r="D15" s="84" t="s">
        <v>115</v>
      </c>
      <c r="E15" s="85"/>
      <c r="F15" s="85"/>
      <c r="G15" s="85"/>
      <c r="H15" s="85"/>
      <c r="I15" s="85"/>
      <c r="J15" s="86"/>
    </row>
    <row r="16" spans="1:10" ht="16.5">
      <c r="A16" s="81" t="s">
        <v>10</v>
      </c>
      <c r="B16" s="82"/>
      <c r="C16" s="83"/>
      <c r="D16" s="75">
        <v>3005006693</v>
      </c>
      <c r="E16" s="76"/>
      <c r="F16" s="76"/>
      <c r="G16" s="76"/>
      <c r="H16" s="76"/>
      <c r="I16" s="76"/>
      <c r="J16" s="77"/>
    </row>
    <row r="17" spans="1:12" ht="16.5">
      <c r="A17" s="81" t="s">
        <v>11</v>
      </c>
      <c r="B17" s="82"/>
      <c r="C17" s="83"/>
      <c r="D17" s="113">
        <v>45889</v>
      </c>
      <c r="E17" s="76"/>
      <c r="F17" s="76"/>
      <c r="G17" s="76"/>
      <c r="H17" s="76"/>
      <c r="I17" s="76"/>
      <c r="J17" s="77"/>
    </row>
    <row r="18" spans="1:12" ht="17.25" thickBot="1">
      <c r="A18" s="117" t="s">
        <v>12</v>
      </c>
      <c r="B18" s="118"/>
      <c r="C18" s="119"/>
      <c r="D18" s="114">
        <v>45920</v>
      </c>
      <c r="E18" s="115"/>
      <c r="F18" s="115"/>
      <c r="G18" s="115"/>
      <c r="H18" s="115"/>
      <c r="I18" s="115"/>
      <c r="J18" s="116"/>
    </row>
    <row r="20" spans="1:12" ht="20.25">
      <c r="A20" s="4"/>
      <c r="E20" s="124" t="s">
        <v>24</v>
      </c>
      <c r="F20" s="124"/>
      <c r="G20" s="124" t="s">
        <v>112</v>
      </c>
      <c r="H20" s="124"/>
    </row>
    <row r="21" spans="1:12" ht="33" customHeight="1">
      <c r="A21" s="131" t="s">
        <v>14</v>
      </c>
      <c r="B21" s="129" t="s">
        <v>15</v>
      </c>
      <c r="C21" s="133" t="s">
        <v>128</v>
      </c>
      <c r="D21" s="129" t="s">
        <v>16</v>
      </c>
      <c r="E21" s="120" t="s">
        <v>8</v>
      </c>
      <c r="F21" s="121"/>
      <c r="G21" s="122" t="s">
        <v>13</v>
      </c>
      <c r="H21" s="123"/>
      <c r="I21" s="125" t="s">
        <v>17</v>
      </c>
      <c r="J21" s="127" t="s">
        <v>18</v>
      </c>
    </row>
    <row r="22" spans="1:12" ht="49.15" customHeight="1">
      <c r="A22" s="132"/>
      <c r="B22" s="130"/>
      <c r="C22" s="134"/>
      <c r="D22" s="130"/>
      <c r="E22" s="22" t="s">
        <v>19</v>
      </c>
      <c r="F22" s="23" t="s">
        <v>111</v>
      </c>
      <c r="G22" s="22" t="s">
        <v>19</v>
      </c>
      <c r="H22" s="23" t="s">
        <v>111</v>
      </c>
      <c r="I22" s="126" t="s">
        <v>19</v>
      </c>
      <c r="J22" s="128"/>
    </row>
    <row r="23" spans="1:12" ht="58.5" customHeight="1">
      <c r="A23" s="24">
        <v>1</v>
      </c>
      <c r="B23" s="25" t="s">
        <v>28</v>
      </c>
      <c r="C23" s="46" t="s">
        <v>117</v>
      </c>
      <c r="D23" s="26">
        <v>10</v>
      </c>
      <c r="E23" s="27">
        <v>208928</v>
      </c>
      <c r="F23" s="28">
        <v>1</v>
      </c>
      <c r="G23" s="27">
        <v>207000</v>
      </c>
      <c r="H23" s="28">
        <v>1</v>
      </c>
      <c r="I23" s="27">
        <f>AVERAGE(E23,G23)</f>
        <v>207964</v>
      </c>
      <c r="J23" s="29">
        <f>(ROUND((I23*D23),0))</f>
        <v>2079640</v>
      </c>
      <c r="L23" s="5"/>
    </row>
    <row r="24" spans="1:12" ht="51.75" customHeight="1">
      <c r="A24" s="24">
        <v>2</v>
      </c>
      <c r="B24" s="25" t="s">
        <v>29</v>
      </c>
      <c r="C24" s="46" t="s">
        <v>117</v>
      </c>
      <c r="D24" s="30">
        <v>10</v>
      </c>
      <c r="E24" s="27">
        <v>468000</v>
      </c>
      <c r="F24" s="28">
        <v>2</v>
      </c>
      <c r="G24" s="27">
        <v>306020</v>
      </c>
      <c r="H24" s="28">
        <v>2</v>
      </c>
      <c r="I24" s="27">
        <f t="shared" ref="I24:I84" si="0">AVERAGE(E24,G24)</f>
        <v>387010</v>
      </c>
      <c r="J24" s="31">
        <f t="shared" ref="J24:J47" si="1">(ROUND((I24*D24),0))</f>
        <v>3870100</v>
      </c>
      <c r="L24" s="5"/>
    </row>
    <row r="25" spans="1:12" ht="66.75" customHeight="1">
      <c r="A25" s="24">
        <v>3</v>
      </c>
      <c r="B25" s="25" t="s">
        <v>26</v>
      </c>
      <c r="C25" s="46" t="s">
        <v>117</v>
      </c>
      <c r="D25" s="30">
        <v>10</v>
      </c>
      <c r="E25" s="27">
        <v>198064</v>
      </c>
      <c r="F25" s="28">
        <v>3</v>
      </c>
      <c r="G25" s="27">
        <v>189180</v>
      </c>
      <c r="H25" s="28">
        <v>3</v>
      </c>
      <c r="I25" s="27">
        <f t="shared" si="0"/>
        <v>193622</v>
      </c>
      <c r="J25" s="31">
        <f t="shared" si="1"/>
        <v>1936220</v>
      </c>
      <c r="L25" s="5"/>
    </row>
    <row r="26" spans="1:12" ht="47.25" customHeight="1">
      <c r="A26" s="24">
        <v>4</v>
      </c>
      <c r="B26" s="25" t="s">
        <v>27</v>
      </c>
      <c r="C26" s="46" t="s">
        <v>117</v>
      </c>
      <c r="D26" s="30">
        <v>10</v>
      </c>
      <c r="E26" s="27">
        <v>267428</v>
      </c>
      <c r="F26" s="28">
        <v>4</v>
      </c>
      <c r="G26" s="27">
        <v>254730</v>
      </c>
      <c r="H26" s="28">
        <v>4</v>
      </c>
      <c r="I26" s="27">
        <f t="shared" si="0"/>
        <v>261079</v>
      </c>
      <c r="J26" s="31">
        <f t="shared" si="1"/>
        <v>2610790</v>
      </c>
      <c r="L26" s="5"/>
    </row>
    <row r="27" spans="1:12" ht="66.75" customHeight="1">
      <c r="A27" s="24">
        <v>5</v>
      </c>
      <c r="B27" s="25" t="s">
        <v>30</v>
      </c>
      <c r="C27" s="46" t="s">
        <v>117</v>
      </c>
      <c r="D27" s="30">
        <v>10</v>
      </c>
      <c r="E27" s="27">
        <v>490480</v>
      </c>
      <c r="F27" s="28">
        <v>5</v>
      </c>
      <c r="G27" s="27">
        <v>523370</v>
      </c>
      <c r="H27" s="28">
        <v>5</v>
      </c>
      <c r="I27" s="27">
        <f t="shared" si="0"/>
        <v>506925</v>
      </c>
      <c r="J27" s="31">
        <f t="shared" si="1"/>
        <v>5069250</v>
      </c>
      <c r="L27" s="5"/>
    </row>
    <row r="28" spans="1:12" ht="81.75" customHeight="1">
      <c r="A28" s="24">
        <v>6</v>
      </c>
      <c r="B28" s="25" t="s">
        <v>31</v>
      </c>
      <c r="C28" s="46" t="s">
        <v>117</v>
      </c>
      <c r="D28" s="30">
        <v>10</v>
      </c>
      <c r="E28" s="27">
        <v>175802</v>
      </c>
      <c r="F28" s="28">
        <v>6</v>
      </c>
      <c r="G28" s="27">
        <v>40020</v>
      </c>
      <c r="H28" s="28">
        <v>6</v>
      </c>
      <c r="I28" s="27">
        <f t="shared" si="0"/>
        <v>107911</v>
      </c>
      <c r="J28" s="31">
        <f t="shared" si="1"/>
        <v>1079110</v>
      </c>
      <c r="L28" s="5"/>
    </row>
    <row r="29" spans="1:12" ht="70.5" customHeight="1">
      <c r="A29" s="24">
        <v>7</v>
      </c>
      <c r="B29" s="25" t="s">
        <v>32</v>
      </c>
      <c r="C29" s="46" t="s">
        <v>117</v>
      </c>
      <c r="D29" s="30">
        <v>20</v>
      </c>
      <c r="E29" s="27">
        <v>74320</v>
      </c>
      <c r="F29" s="28">
        <v>7</v>
      </c>
      <c r="G29" s="27">
        <v>11270</v>
      </c>
      <c r="H29" s="28">
        <v>7</v>
      </c>
      <c r="I29" s="27">
        <f t="shared" si="0"/>
        <v>42795</v>
      </c>
      <c r="J29" s="31">
        <f t="shared" si="1"/>
        <v>855900</v>
      </c>
      <c r="L29" s="5"/>
    </row>
    <row r="30" spans="1:12" ht="81.75" customHeight="1">
      <c r="A30" s="24">
        <v>8</v>
      </c>
      <c r="B30" s="25" t="s">
        <v>33</v>
      </c>
      <c r="C30" s="46" t="s">
        <v>117</v>
      </c>
      <c r="D30" s="30">
        <v>20</v>
      </c>
      <c r="E30" s="27">
        <v>6769</v>
      </c>
      <c r="F30" s="28">
        <v>8</v>
      </c>
      <c r="G30" s="27">
        <v>15990</v>
      </c>
      <c r="H30" s="28">
        <v>8</v>
      </c>
      <c r="I30" s="27">
        <f t="shared" si="0"/>
        <v>11379.5</v>
      </c>
      <c r="J30" s="31">
        <f t="shared" si="1"/>
        <v>227590</v>
      </c>
      <c r="L30" s="5"/>
    </row>
    <row r="31" spans="1:12" ht="81.75" customHeight="1">
      <c r="A31" s="24">
        <v>9</v>
      </c>
      <c r="B31" s="25" t="s">
        <v>34</v>
      </c>
      <c r="C31" s="46" t="s">
        <v>117</v>
      </c>
      <c r="D31" s="30">
        <v>20</v>
      </c>
      <c r="E31" s="27">
        <v>620</v>
      </c>
      <c r="F31" s="28">
        <v>9</v>
      </c>
      <c r="G31" s="27">
        <v>740</v>
      </c>
      <c r="H31" s="28">
        <v>9</v>
      </c>
      <c r="I31" s="27">
        <f t="shared" si="0"/>
        <v>680</v>
      </c>
      <c r="J31" s="31">
        <f t="shared" si="1"/>
        <v>13600</v>
      </c>
      <c r="L31" s="5"/>
    </row>
    <row r="32" spans="1:12" ht="89.25">
      <c r="A32" s="24">
        <v>10</v>
      </c>
      <c r="B32" s="25" t="s">
        <v>35</v>
      </c>
      <c r="C32" s="46" t="s">
        <v>117</v>
      </c>
      <c r="D32" s="30">
        <v>20</v>
      </c>
      <c r="E32" s="27">
        <v>5428</v>
      </c>
      <c r="F32" s="28">
        <v>10</v>
      </c>
      <c r="G32" s="27">
        <v>5180</v>
      </c>
      <c r="H32" s="28">
        <v>10</v>
      </c>
      <c r="I32" s="27">
        <f t="shared" si="0"/>
        <v>5304</v>
      </c>
      <c r="J32" s="31">
        <f t="shared" si="1"/>
        <v>106080</v>
      </c>
      <c r="L32" s="5"/>
    </row>
    <row r="33" spans="1:12" ht="81.75" customHeight="1">
      <c r="A33" s="24">
        <v>11</v>
      </c>
      <c r="B33" s="25" t="s">
        <v>36</v>
      </c>
      <c r="C33" s="46" t="s">
        <v>117</v>
      </c>
      <c r="D33" s="30">
        <v>10</v>
      </c>
      <c r="E33" s="27">
        <v>393854</v>
      </c>
      <c r="F33" s="28">
        <v>11</v>
      </c>
      <c r="G33" s="27">
        <v>83610</v>
      </c>
      <c r="H33" s="28">
        <v>11</v>
      </c>
      <c r="I33" s="27">
        <f t="shared" si="0"/>
        <v>238732</v>
      </c>
      <c r="J33" s="31">
        <f t="shared" si="1"/>
        <v>2387320</v>
      </c>
      <c r="L33" s="5"/>
    </row>
    <row r="34" spans="1:12" ht="81.75" customHeight="1">
      <c r="A34" s="24">
        <v>12</v>
      </c>
      <c r="B34" s="25" t="s">
        <v>37</v>
      </c>
      <c r="C34" s="46" t="s">
        <v>117</v>
      </c>
      <c r="D34" s="30">
        <v>1</v>
      </c>
      <c r="E34" s="27">
        <v>90000</v>
      </c>
      <c r="F34" s="28">
        <v>12</v>
      </c>
      <c r="G34" s="27">
        <v>225340</v>
      </c>
      <c r="H34" s="28">
        <v>12</v>
      </c>
      <c r="I34" s="27">
        <f t="shared" si="0"/>
        <v>157670</v>
      </c>
      <c r="J34" s="31">
        <f t="shared" si="1"/>
        <v>157670</v>
      </c>
      <c r="L34" s="5"/>
    </row>
    <row r="35" spans="1:12" ht="89.25">
      <c r="A35" s="24">
        <v>13</v>
      </c>
      <c r="B35" s="25" t="s">
        <v>38</v>
      </c>
      <c r="C35" s="46" t="s">
        <v>117</v>
      </c>
      <c r="D35" s="30">
        <v>20</v>
      </c>
      <c r="E35" s="27">
        <v>456</v>
      </c>
      <c r="F35" s="28">
        <v>13</v>
      </c>
      <c r="G35" s="27">
        <v>370</v>
      </c>
      <c r="H35" s="28">
        <v>13</v>
      </c>
      <c r="I35" s="27">
        <f t="shared" si="0"/>
        <v>413</v>
      </c>
      <c r="J35" s="31">
        <f t="shared" si="1"/>
        <v>8260</v>
      </c>
      <c r="L35" s="5"/>
    </row>
    <row r="36" spans="1:12" ht="81.75" customHeight="1">
      <c r="A36" s="24">
        <v>14</v>
      </c>
      <c r="B36" s="25" t="s">
        <v>39</v>
      </c>
      <c r="C36" s="46" t="s">
        <v>117</v>
      </c>
      <c r="D36" s="30">
        <v>20</v>
      </c>
      <c r="E36" s="27">
        <v>260</v>
      </c>
      <c r="F36" s="28">
        <v>14</v>
      </c>
      <c r="G36" s="27">
        <v>20</v>
      </c>
      <c r="H36" s="28">
        <v>14</v>
      </c>
      <c r="I36" s="27">
        <f t="shared" si="0"/>
        <v>140</v>
      </c>
      <c r="J36" s="31">
        <f t="shared" si="1"/>
        <v>2800</v>
      </c>
      <c r="L36" s="5"/>
    </row>
    <row r="37" spans="1:12" ht="81.75" customHeight="1">
      <c r="A37" s="24">
        <v>15</v>
      </c>
      <c r="B37" s="25" t="s">
        <v>40</v>
      </c>
      <c r="C37" s="46" t="s">
        <v>117</v>
      </c>
      <c r="D37" s="30">
        <v>12</v>
      </c>
      <c r="E37" s="27">
        <v>38275</v>
      </c>
      <c r="F37" s="28">
        <v>15</v>
      </c>
      <c r="G37" s="27">
        <v>55090</v>
      </c>
      <c r="H37" s="28">
        <v>15</v>
      </c>
      <c r="I37" s="27">
        <f t="shared" si="0"/>
        <v>46682.5</v>
      </c>
      <c r="J37" s="31">
        <f t="shared" si="1"/>
        <v>560190</v>
      </c>
    </row>
    <row r="38" spans="1:12" ht="81.75" customHeight="1">
      <c r="A38" s="24">
        <v>16</v>
      </c>
      <c r="B38" s="25" t="s">
        <v>41</v>
      </c>
      <c r="C38" s="46" t="s">
        <v>117</v>
      </c>
      <c r="D38" s="30">
        <v>12</v>
      </c>
      <c r="E38" s="27">
        <v>93265</v>
      </c>
      <c r="F38" s="28">
        <v>16</v>
      </c>
      <c r="G38" s="27">
        <v>133630</v>
      </c>
      <c r="H38" s="28">
        <v>16</v>
      </c>
      <c r="I38" s="27">
        <f t="shared" si="0"/>
        <v>113447.5</v>
      </c>
      <c r="J38" s="31">
        <f t="shared" si="1"/>
        <v>1361370</v>
      </c>
    </row>
    <row r="39" spans="1:12" ht="81.75" customHeight="1">
      <c r="A39" s="24">
        <v>17</v>
      </c>
      <c r="B39" s="25" t="s">
        <v>42</v>
      </c>
      <c r="C39" s="46" t="s">
        <v>117</v>
      </c>
      <c r="D39" s="30">
        <v>12</v>
      </c>
      <c r="E39" s="27">
        <v>65102</v>
      </c>
      <c r="F39" s="28">
        <v>17</v>
      </c>
      <c r="G39" s="27">
        <v>236670</v>
      </c>
      <c r="H39" s="28">
        <v>17</v>
      </c>
      <c r="I39" s="27">
        <f t="shared" si="0"/>
        <v>150886</v>
      </c>
      <c r="J39" s="31">
        <f t="shared" si="1"/>
        <v>1810632</v>
      </c>
    </row>
    <row r="40" spans="1:12" ht="81.75" customHeight="1">
      <c r="A40" s="24">
        <v>18</v>
      </c>
      <c r="B40" s="25" t="s">
        <v>43</v>
      </c>
      <c r="C40" s="46" t="s">
        <v>117</v>
      </c>
      <c r="D40" s="30">
        <v>12</v>
      </c>
      <c r="E40" s="27">
        <v>152935</v>
      </c>
      <c r="F40" s="28">
        <v>18</v>
      </c>
      <c r="G40" s="27">
        <v>117650</v>
      </c>
      <c r="H40" s="28">
        <v>18</v>
      </c>
      <c r="I40" s="27">
        <f t="shared" si="0"/>
        <v>135292.5</v>
      </c>
      <c r="J40" s="31">
        <f t="shared" si="1"/>
        <v>1623510</v>
      </c>
    </row>
    <row r="41" spans="1:12" ht="81.75" customHeight="1">
      <c r="A41" s="24">
        <v>19</v>
      </c>
      <c r="B41" s="25" t="s">
        <v>44</v>
      </c>
      <c r="C41" s="46" t="s">
        <v>117</v>
      </c>
      <c r="D41" s="30">
        <v>12</v>
      </c>
      <c r="E41" s="27">
        <v>123312</v>
      </c>
      <c r="F41" s="28">
        <v>19</v>
      </c>
      <c r="G41" s="27">
        <v>28870</v>
      </c>
      <c r="H41" s="28">
        <v>19</v>
      </c>
      <c r="I41" s="27">
        <f t="shared" si="0"/>
        <v>76091</v>
      </c>
      <c r="J41" s="31">
        <f t="shared" si="1"/>
        <v>913092</v>
      </c>
    </row>
    <row r="42" spans="1:12" ht="81.75" customHeight="1">
      <c r="A42" s="24">
        <v>20</v>
      </c>
      <c r="B42" s="25" t="s">
        <v>45</v>
      </c>
      <c r="C42" s="46" t="s">
        <v>117</v>
      </c>
      <c r="D42" s="30">
        <v>12</v>
      </c>
      <c r="E42" s="27">
        <v>131659</v>
      </c>
      <c r="F42" s="28">
        <v>20</v>
      </c>
      <c r="G42" s="27">
        <v>28870</v>
      </c>
      <c r="H42" s="28">
        <v>20</v>
      </c>
      <c r="I42" s="27">
        <f t="shared" si="0"/>
        <v>80264.5</v>
      </c>
      <c r="J42" s="31">
        <f t="shared" si="1"/>
        <v>963174</v>
      </c>
      <c r="L42" s="5"/>
    </row>
    <row r="43" spans="1:12" ht="76.5">
      <c r="A43" s="24">
        <v>21</v>
      </c>
      <c r="B43" s="25" t="s">
        <v>46</v>
      </c>
      <c r="C43" s="46" t="s">
        <v>117</v>
      </c>
      <c r="D43" s="30">
        <v>2</v>
      </c>
      <c r="E43" s="27">
        <v>240143</v>
      </c>
      <c r="F43" s="28">
        <v>21</v>
      </c>
      <c r="G43" s="27">
        <v>236670</v>
      </c>
      <c r="H43" s="28">
        <v>21</v>
      </c>
      <c r="I43" s="27">
        <f t="shared" si="0"/>
        <v>238406.5</v>
      </c>
      <c r="J43" s="31">
        <f t="shared" si="1"/>
        <v>476813</v>
      </c>
      <c r="L43" s="5"/>
    </row>
    <row r="44" spans="1:12" ht="81.75" customHeight="1">
      <c r="A44" s="24">
        <v>22</v>
      </c>
      <c r="B44" s="25" t="s">
        <v>47</v>
      </c>
      <c r="C44" s="46" t="s">
        <v>117</v>
      </c>
      <c r="D44" s="30">
        <v>2</v>
      </c>
      <c r="E44" s="27">
        <v>240143</v>
      </c>
      <c r="F44" s="28">
        <v>22</v>
      </c>
      <c r="G44" s="27">
        <v>236670</v>
      </c>
      <c r="H44" s="28">
        <v>22</v>
      </c>
      <c r="I44" s="27">
        <f t="shared" si="0"/>
        <v>238406.5</v>
      </c>
      <c r="J44" s="31">
        <f t="shared" si="1"/>
        <v>476813</v>
      </c>
      <c r="L44" s="5"/>
    </row>
    <row r="45" spans="1:12" ht="81.75" customHeight="1">
      <c r="A45" s="24">
        <v>23</v>
      </c>
      <c r="B45" s="25" t="s">
        <v>48</v>
      </c>
      <c r="C45" s="46" t="s">
        <v>117</v>
      </c>
      <c r="D45" s="30">
        <v>2</v>
      </c>
      <c r="E45" s="27">
        <v>816285</v>
      </c>
      <c r="F45" s="28">
        <v>23</v>
      </c>
      <c r="G45" s="27">
        <v>822480</v>
      </c>
      <c r="H45" s="28">
        <v>23</v>
      </c>
      <c r="I45" s="27">
        <f t="shared" si="0"/>
        <v>819382.5</v>
      </c>
      <c r="J45" s="31">
        <f t="shared" si="1"/>
        <v>1638765</v>
      </c>
      <c r="L45" s="5"/>
    </row>
    <row r="46" spans="1:12" ht="81.75" customHeight="1">
      <c r="A46" s="24">
        <v>24</v>
      </c>
      <c r="B46" s="25" t="s">
        <v>49</v>
      </c>
      <c r="C46" s="46" t="s">
        <v>117</v>
      </c>
      <c r="D46" s="30">
        <v>2</v>
      </c>
      <c r="E46" s="27">
        <v>816285</v>
      </c>
      <c r="F46" s="28">
        <v>24</v>
      </c>
      <c r="G46" s="27">
        <v>822480</v>
      </c>
      <c r="H46" s="28">
        <v>24</v>
      </c>
      <c r="I46" s="27">
        <f t="shared" si="0"/>
        <v>819382.5</v>
      </c>
      <c r="J46" s="31">
        <f t="shared" si="1"/>
        <v>1638765</v>
      </c>
      <c r="L46" s="5"/>
    </row>
    <row r="47" spans="1:12" ht="81.75" customHeight="1">
      <c r="A47" s="24">
        <v>25</v>
      </c>
      <c r="B47" s="25" t="s">
        <v>50</v>
      </c>
      <c r="C47" s="46" t="s">
        <v>117</v>
      </c>
      <c r="D47" s="30">
        <v>20</v>
      </c>
      <c r="E47" s="27">
        <v>3600</v>
      </c>
      <c r="F47" s="28">
        <v>25</v>
      </c>
      <c r="G47" s="27">
        <v>3200</v>
      </c>
      <c r="H47" s="28">
        <v>25</v>
      </c>
      <c r="I47" s="27">
        <f t="shared" si="0"/>
        <v>3400</v>
      </c>
      <c r="J47" s="31">
        <f t="shared" si="1"/>
        <v>68000</v>
      </c>
      <c r="L47" s="5"/>
    </row>
    <row r="48" spans="1:12" ht="81.75" customHeight="1">
      <c r="A48" s="24">
        <v>26</v>
      </c>
      <c r="B48" s="25" t="s">
        <v>51</v>
      </c>
      <c r="C48" s="46" t="s">
        <v>117</v>
      </c>
      <c r="D48" s="30">
        <v>20</v>
      </c>
      <c r="E48" s="27">
        <v>3600</v>
      </c>
      <c r="F48" s="28">
        <v>26</v>
      </c>
      <c r="G48" s="27">
        <v>4490</v>
      </c>
      <c r="H48" s="28">
        <v>26</v>
      </c>
      <c r="I48" s="27">
        <f t="shared" si="0"/>
        <v>4045</v>
      </c>
      <c r="J48" s="31">
        <f>(ROUND((G48*D48),0))</f>
        <v>89800</v>
      </c>
      <c r="L48" s="5"/>
    </row>
    <row r="49" spans="1:12" ht="81.75" customHeight="1">
      <c r="A49" s="24">
        <v>27</v>
      </c>
      <c r="B49" s="25" t="s">
        <v>52</v>
      </c>
      <c r="C49" s="46" t="s">
        <v>117</v>
      </c>
      <c r="D49" s="30">
        <v>2</v>
      </c>
      <c r="E49" s="27">
        <v>495315</v>
      </c>
      <c r="F49" s="28">
        <v>27</v>
      </c>
      <c r="G49" s="27">
        <v>372600</v>
      </c>
      <c r="H49" s="28">
        <v>27</v>
      </c>
      <c r="I49" s="27">
        <f t="shared" si="0"/>
        <v>433957.5</v>
      </c>
      <c r="J49" s="31">
        <f t="shared" ref="J49:J78" si="2">(ROUND((I49*D49),0))</f>
        <v>867915</v>
      </c>
      <c r="L49" s="5"/>
    </row>
    <row r="50" spans="1:12" ht="81.75" customHeight="1">
      <c r="A50" s="24">
        <v>28</v>
      </c>
      <c r="B50" s="25" t="s">
        <v>53</v>
      </c>
      <c r="C50" s="46" t="s">
        <v>118</v>
      </c>
      <c r="D50" s="30">
        <v>4</v>
      </c>
      <c r="E50" s="27">
        <v>29092</v>
      </c>
      <c r="F50" s="28">
        <v>28</v>
      </c>
      <c r="G50" s="32">
        <v>26020</v>
      </c>
      <c r="H50" s="28">
        <v>28</v>
      </c>
      <c r="I50" s="27">
        <f t="shared" si="0"/>
        <v>27556</v>
      </c>
      <c r="J50" s="31">
        <f t="shared" si="2"/>
        <v>110224</v>
      </c>
      <c r="L50" s="5"/>
    </row>
    <row r="51" spans="1:12" ht="81.75" customHeight="1">
      <c r="A51" s="24">
        <v>29</v>
      </c>
      <c r="B51" s="25" t="s">
        <v>54</v>
      </c>
      <c r="C51" s="46" t="s">
        <v>118</v>
      </c>
      <c r="D51" s="30">
        <v>4</v>
      </c>
      <c r="E51" s="27">
        <v>6943</v>
      </c>
      <c r="F51" s="28">
        <v>29</v>
      </c>
      <c r="G51" s="27">
        <v>6210</v>
      </c>
      <c r="H51" s="28">
        <v>29</v>
      </c>
      <c r="I51" s="27">
        <f t="shared" si="0"/>
        <v>6576.5</v>
      </c>
      <c r="J51" s="31">
        <f t="shared" si="2"/>
        <v>26306</v>
      </c>
      <c r="L51" s="5"/>
    </row>
    <row r="52" spans="1:12" ht="81.75" customHeight="1">
      <c r="A52" s="24">
        <v>30</v>
      </c>
      <c r="B52" s="25" t="s">
        <v>55</v>
      </c>
      <c r="C52" s="46" t="s">
        <v>119</v>
      </c>
      <c r="D52" s="30">
        <v>10</v>
      </c>
      <c r="E52" s="27">
        <v>4310</v>
      </c>
      <c r="F52" s="28">
        <v>30</v>
      </c>
      <c r="G52" s="27">
        <v>3630</v>
      </c>
      <c r="H52" s="28">
        <v>30</v>
      </c>
      <c r="I52" s="27">
        <f t="shared" si="0"/>
        <v>3970</v>
      </c>
      <c r="J52" s="31">
        <f t="shared" si="2"/>
        <v>39700</v>
      </c>
      <c r="L52" s="5"/>
    </row>
    <row r="53" spans="1:12" ht="81.75" customHeight="1">
      <c r="A53" s="24">
        <v>31</v>
      </c>
      <c r="B53" s="25" t="s">
        <v>56</v>
      </c>
      <c r="C53" s="46" t="s">
        <v>119</v>
      </c>
      <c r="D53" s="30">
        <v>6</v>
      </c>
      <c r="E53" s="27">
        <v>8872</v>
      </c>
      <c r="F53" s="28">
        <v>31</v>
      </c>
      <c r="G53" s="27">
        <v>7940</v>
      </c>
      <c r="H53" s="28">
        <v>31</v>
      </c>
      <c r="I53" s="27">
        <f t="shared" si="0"/>
        <v>8406</v>
      </c>
      <c r="J53" s="31">
        <f t="shared" si="2"/>
        <v>50436</v>
      </c>
      <c r="L53" s="5"/>
    </row>
    <row r="54" spans="1:12" ht="81.75" customHeight="1">
      <c r="A54" s="24">
        <v>32</v>
      </c>
      <c r="B54" s="25" t="s">
        <v>57</v>
      </c>
      <c r="C54" s="46" t="s">
        <v>119</v>
      </c>
      <c r="D54" s="30">
        <v>8</v>
      </c>
      <c r="E54" s="27">
        <v>52071</v>
      </c>
      <c r="F54" s="28">
        <v>32</v>
      </c>
      <c r="G54" s="27">
        <v>56240</v>
      </c>
      <c r="H54" s="28">
        <v>32</v>
      </c>
      <c r="I54" s="27">
        <f t="shared" si="0"/>
        <v>54155.5</v>
      </c>
      <c r="J54" s="31">
        <f t="shared" si="2"/>
        <v>433244</v>
      </c>
      <c r="L54" s="5"/>
    </row>
    <row r="55" spans="1:12" ht="81.75" customHeight="1">
      <c r="A55" s="24">
        <v>33</v>
      </c>
      <c r="B55" s="25" t="s">
        <v>58</v>
      </c>
      <c r="C55" s="46" t="s">
        <v>119</v>
      </c>
      <c r="D55" s="30">
        <v>8</v>
      </c>
      <c r="E55" s="27">
        <v>6315</v>
      </c>
      <c r="F55" s="28">
        <v>33</v>
      </c>
      <c r="G55" s="27">
        <v>11500</v>
      </c>
      <c r="H55" s="28">
        <v>33</v>
      </c>
      <c r="I55" s="27">
        <f t="shared" si="0"/>
        <v>8907.5</v>
      </c>
      <c r="J55" s="31">
        <f t="shared" si="2"/>
        <v>71260</v>
      </c>
      <c r="L55" s="5"/>
    </row>
    <row r="56" spans="1:12" ht="81.75" customHeight="1">
      <c r="A56" s="24">
        <v>34</v>
      </c>
      <c r="B56" s="25" t="s">
        <v>59</v>
      </c>
      <c r="C56" s="46" t="s">
        <v>119</v>
      </c>
      <c r="D56" s="30">
        <v>20</v>
      </c>
      <c r="E56" s="27">
        <v>1414</v>
      </c>
      <c r="F56" s="28">
        <v>34</v>
      </c>
      <c r="G56" s="27">
        <v>1270</v>
      </c>
      <c r="H56" s="28">
        <v>34</v>
      </c>
      <c r="I56" s="27">
        <f t="shared" si="0"/>
        <v>1342</v>
      </c>
      <c r="J56" s="31">
        <f t="shared" si="2"/>
        <v>26840</v>
      </c>
      <c r="L56" s="5"/>
    </row>
    <row r="57" spans="1:12" ht="81.75" customHeight="1">
      <c r="A57" s="24">
        <v>35</v>
      </c>
      <c r="B57" s="25" t="s">
        <v>60</v>
      </c>
      <c r="C57" s="46" t="s">
        <v>119</v>
      </c>
      <c r="D57" s="30">
        <v>20</v>
      </c>
      <c r="E57" s="27">
        <v>2057</v>
      </c>
      <c r="F57" s="28">
        <v>35</v>
      </c>
      <c r="G57" s="27">
        <v>1840</v>
      </c>
      <c r="H57" s="28">
        <v>35</v>
      </c>
      <c r="I57" s="27">
        <f t="shared" si="0"/>
        <v>1948.5</v>
      </c>
      <c r="J57" s="31">
        <f t="shared" si="2"/>
        <v>38970</v>
      </c>
      <c r="L57" s="5"/>
    </row>
    <row r="58" spans="1:12" ht="81.75" customHeight="1">
      <c r="A58" s="24">
        <v>36</v>
      </c>
      <c r="B58" s="33" t="s">
        <v>61</v>
      </c>
      <c r="C58" s="46" t="s">
        <v>119</v>
      </c>
      <c r="D58" s="30">
        <v>2</v>
      </c>
      <c r="E58" s="27">
        <v>291257</v>
      </c>
      <c r="F58" s="28">
        <v>36</v>
      </c>
      <c r="G58" s="27">
        <v>554760</v>
      </c>
      <c r="H58" s="28">
        <v>36</v>
      </c>
      <c r="I58" s="27">
        <f t="shared" si="0"/>
        <v>423008.5</v>
      </c>
      <c r="J58" s="31">
        <f t="shared" si="2"/>
        <v>846017</v>
      </c>
      <c r="L58" s="5"/>
    </row>
    <row r="59" spans="1:12" ht="51.75" customHeight="1">
      <c r="A59" s="24">
        <v>37</v>
      </c>
      <c r="B59" s="33" t="s">
        <v>62</v>
      </c>
      <c r="C59" s="46" t="s">
        <v>119</v>
      </c>
      <c r="D59" s="30">
        <v>4</v>
      </c>
      <c r="E59" s="27">
        <v>4286</v>
      </c>
      <c r="F59" s="28">
        <v>37</v>
      </c>
      <c r="G59" s="27">
        <v>2900</v>
      </c>
      <c r="H59" s="28">
        <v>37</v>
      </c>
      <c r="I59" s="27">
        <f t="shared" si="0"/>
        <v>3593</v>
      </c>
      <c r="J59" s="31">
        <f t="shared" si="2"/>
        <v>14372</v>
      </c>
      <c r="L59" s="5"/>
    </row>
    <row r="60" spans="1:12" ht="51.75" customHeight="1">
      <c r="A60" s="24">
        <v>38</v>
      </c>
      <c r="B60" s="33" t="s">
        <v>124</v>
      </c>
      <c r="C60" s="46" t="s">
        <v>119</v>
      </c>
      <c r="D60" s="30">
        <v>20</v>
      </c>
      <c r="E60" s="27">
        <v>1142</v>
      </c>
      <c r="F60" s="28">
        <v>38</v>
      </c>
      <c r="G60" s="27">
        <v>1040</v>
      </c>
      <c r="H60" s="28">
        <v>38</v>
      </c>
      <c r="I60" s="27">
        <f t="shared" si="0"/>
        <v>1091</v>
      </c>
      <c r="J60" s="31">
        <f t="shared" si="2"/>
        <v>21820</v>
      </c>
      <c r="L60" s="5"/>
    </row>
    <row r="61" spans="1:12" ht="51.75" customHeight="1">
      <c r="A61" s="24">
        <v>39</v>
      </c>
      <c r="B61" s="33" t="s">
        <v>63</v>
      </c>
      <c r="C61" s="46" t="s">
        <v>125</v>
      </c>
      <c r="D61" s="30">
        <v>10</v>
      </c>
      <c r="E61" s="27">
        <v>4143</v>
      </c>
      <c r="F61" s="28">
        <v>39</v>
      </c>
      <c r="G61" s="27">
        <v>3910</v>
      </c>
      <c r="H61" s="28">
        <v>39</v>
      </c>
      <c r="I61" s="27">
        <f t="shared" si="0"/>
        <v>4026.5</v>
      </c>
      <c r="J61" s="31">
        <f t="shared" si="2"/>
        <v>40265</v>
      </c>
      <c r="L61" s="5"/>
    </row>
    <row r="62" spans="1:12" ht="51.75" customHeight="1">
      <c r="A62" s="24">
        <v>40</v>
      </c>
      <c r="B62" s="33" t="s">
        <v>64</v>
      </c>
      <c r="C62" s="46" t="s">
        <v>126</v>
      </c>
      <c r="D62" s="30">
        <v>10</v>
      </c>
      <c r="E62" s="27">
        <v>4572</v>
      </c>
      <c r="F62" s="28">
        <v>40</v>
      </c>
      <c r="G62" s="32">
        <v>4370</v>
      </c>
      <c r="H62" s="28">
        <v>40</v>
      </c>
      <c r="I62" s="27">
        <f t="shared" si="0"/>
        <v>4471</v>
      </c>
      <c r="J62" s="31">
        <f t="shared" si="2"/>
        <v>44710</v>
      </c>
      <c r="L62" s="5"/>
    </row>
    <row r="63" spans="1:12" ht="51.75" customHeight="1">
      <c r="A63" s="24">
        <v>41</v>
      </c>
      <c r="B63" s="33" t="s">
        <v>65</v>
      </c>
      <c r="C63" s="46" t="s">
        <v>119</v>
      </c>
      <c r="D63" s="30">
        <v>4</v>
      </c>
      <c r="E63" s="27">
        <v>461428</v>
      </c>
      <c r="F63" s="28">
        <v>41</v>
      </c>
      <c r="G63" s="27">
        <v>236210</v>
      </c>
      <c r="H63" s="28">
        <v>41</v>
      </c>
      <c r="I63" s="27">
        <f t="shared" si="0"/>
        <v>348819</v>
      </c>
      <c r="J63" s="31">
        <f t="shared" si="2"/>
        <v>1395276</v>
      </c>
      <c r="L63" s="5"/>
    </row>
    <row r="64" spans="1:12" ht="51.75" customHeight="1">
      <c r="A64" s="24">
        <v>42</v>
      </c>
      <c r="B64" s="33" t="s">
        <v>66</v>
      </c>
      <c r="C64" s="46" t="s">
        <v>119</v>
      </c>
      <c r="D64" s="30">
        <v>1</v>
      </c>
      <c r="E64" s="27">
        <v>854857</v>
      </c>
      <c r="F64" s="28">
        <v>42</v>
      </c>
      <c r="G64" s="32"/>
      <c r="H64" s="28"/>
      <c r="I64" s="27">
        <f t="shared" si="0"/>
        <v>854857</v>
      </c>
      <c r="J64" s="31">
        <f t="shared" si="2"/>
        <v>854857</v>
      </c>
      <c r="L64" s="5"/>
    </row>
    <row r="65" spans="1:12" ht="89.25">
      <c r="A65" s="24">
        <v>43</v>
      </c>
      <c r="B65" s="33" t="s">
        <v>116</v>
      </c>
      <c r="C65" s="46" t="s">
        <v>119</v>
      </c>
      <c r="D65" s="30">
        <v>2</v>
      </c>
      <c r="E65" s="27">
        <v>807857</v>
      </c>
      <c r="F65" s="28">
        <v>43</v>
      </c>
      <c r="G65" s="27">
        <v>997170</v>
      </c>
      <c r="H65" s="28">
        <v>43</v>
      </c>
      <c r="I65" s="27">
        <f t="shared" si="0"/>
        <v>902513.5</v>
      </c>
      <c r="J65" s="31">
        <f t="shared" si="2"/>
        <v>1805027</v>
      </c>
      <c r="L65" s="5"/>
    </row>
    <row r="66" spans="1:12" ht="39.75" customHeight="1">
      <c r="A66" s="24">
        <v>44</v>
      </c>
      <c r="B66" s="34" t="s">
        <v>67</v>
      </c>
      <c r="C66" s="46" t="s">
        <v>119</v>
      </c>
      <c r="D66" s="30">
        <v>1</v>
      </c>
      <c r="E66" s="27">
        <v>9075</v>
      </c>
      <c r="F66" s="28">
        <v>44</v>
      </c>
      <c r="G66" s="27"/>
      <c r="H66" s="28"/>
      <c r="I66" s="27">
        <f t="shared" si="0"/>
        <v>9075</v>
      </c>
      <c r="J66" s="31">
        <f t="shared" si="2"/>
        <v>9075</v>
      </c>
      <c r="L66" s="5"/>
    </row>
    <row r="67" spans="1:12" ht="39.75" customHeight="1">
      <c r="A67" s="24">
        <v>45</v>
      </c>
      <c r="B67" s="35" t="s">
        <v>68</v>
      </c>
      <c r="C67" s="46" t="s">
        <v>119</v>
      </c>
      <c r="D67" s="30">
        <v>1</v>
      </c>
      <c r="E67" s="27">
        <v>158000</v>
      </c>
      <c r="F67" s="28">
        <v>45</v>
      </c>
      <c r="G67" s="27"/>
      <c r="H67" s="28"/>
      <c r="I67" s="27">
        <f t="shared" si="0"/>
        <v>158000</v>
      </c>
      <c r="J67" s="31">
        <f t="shared" si="2"/>
        <v>158000</v>
      </c>
      <c r="L67" s="5"/>
    </row>
    <row r="68" spans="1:12" ht="127.5">
      <c r="A68" s="24">
        <v>46</v>
      </c>
      <c r="B68" s="36" t="s">
        <v>69</v>
      </c>
      <c r="C68" s="46" t="s">
        <v>119</v>
      </c>
      <c r="D68" s="30">
        <v>12</v>
      </c>
      <c r="E68" s="27">
        <v>39613</v>
      </c>
      <c r="F68" s="28">
        <v>47</v>
      </c>
      <c r="G68" s="27">
        <v>37720</v>
      </c>
      <c r="H68" s="28">
        <v>46</v>
      </c>
      <c r="I68" s="27">
        <f t="shared" si="0"/>
        <v>38666.5</v>
      </c>
      <c r="J68" s="31">
        <f t="shared" si="2"/>
        <v>463998</v>
      </c>
      <c r="L68" s="5"/>
    </row>
    <row r="69" spans="1:12" ht="81.75" customHeight="1">
      <c r="A69" s="24">
        <v>47</v>
      </c>
      <c r="B69" s="37" t="s">
        <v>70</v>
      </c>
      <c r="C69" s="46" t="s">
        <v>119</v>
      </c>
      <c r="D69" s="30">
        <v>12</v>
      </c>
      <c r="E69" s="27">
        <v>12452</v>
      </c>
      <c r="F69" s="28">
        <v>48</v>
      </c>
      <c r="G69" s="27">
        <v>11850</v>
      </c>
      <c r="H69" s="28">
        <v>47</v>
      </c>
      <c r="I69" s="27">
        <f t="shared" si="0"/>
        <v>12151</v>
      </c>
      <c r="J69" s="31">
        <f t="shared" si="2"/>
        <v>145812</v>
      </c>
      <c r="L69" s="5"/>
    </row>
    <row r="70" spans="1:12" ht="102">
      <c r="A70" s="24">
        <v>48</v>
      </c>
      <c r="B70" s="38" t="s">
        <v>71</v>
      </c>
      <c r="C70" s="46" t="s">
        <v>119</v>
      </c>
      <c r="D70" s="30">
        <v>10</v>
      </c>
      <c r="E70" s="27">
        <v>117000</v>
      </c>
      <c r="F70" s="28">
        <v>49</v>
      </c>
      <c r="G70" s="27">
        <v>111780</v>
      </c>
      <c r="H70" s="28">
        <v>48</v>
      </c>
      <c r="I70" s="27">
        <f t="shared" si="0"/>
        <v>114390</v>
      </c>
      <c r="J70" s="31">
        <f t="shared" si="2"/>
        <v>1143900</v>
      </c>
    </row>
    <row r="71" spans="1:12" ht="102">
      <c r="A71" s="24">
        <v>49</v>
      </c>
      <c r="B71" s="38" t="s">
        <v>72</v>
      </c>
      <c r="C71" s="46" t="s">
        <v>119</v>
      </c>
      <c r="D71" s="30">
        <v>10</v>
      </c>
      <c r="E71" s="27">
        <v>15182</v>
      </c>
      <c r="F71" s="28">
        <v>50</v>
      </c>
      <c r="G71" s="27">
        <v>16680</v>
      </c>
      <c r="H71" s="28">
        <v>49</v>
      </c>
      <c r="I71" s="27">
        <f t="shared" si="0"/>
        <v>15931</v>
      </c>
      <c r="J71" s="31">
        <f t="shared" si="2"/>
        <v>159310</v>
      </c>
    </row>
    <row r="72" spans="1:12" ht="114.75">
      <c r="A72" s="24">
        <v>50</v>
      </c>
      <c r="B72" s="38" t="s">
        <v>74</v>
      </c>
      <c r="C72" s="46" t="s">
        <v>119</v>
      </c>
      <c r="D72" s="30">
        <v>10</v>
      </c>
      <c r="E72" s="27">
        <v>18803</v>
      </c>
      <c r="F72" s="28">
        <v>51</v>
      </c>
      <c r="G72" s="27">
        <v>17940</v>
      </c>
      <c r="H72" s="28">
        <v>50</v>
      </c>
      <c r="I72" s="27">
        <f t="shared" si="0"/>
        <v>18371.5</v>
      </c>
      <c r="J72" s="31">
        <f t="shared" si="2"/>
        <v>183715</v>
      </c>
    </row>
    <row r="73" spans="1:12" ht="81.75" customHeight="1">
      <c r="A73" s="24">
        <v>51</v>
      </c>
      <c r="B73" s="38" t="s">
        <v>73</v>
      </c>
      <c r="C73" s="46" t="s">
        <v>119</v>
      </c>
      <c r="D73" s="30">
        <v>10</v>
      </c>
      <c r="E73" s="27">
        <v>19555</v>
      </c>
      <c r="F73" s="28">
        <v>52</v>
      </c>
      <c r="G73" s="27">
        <v>17940</v>
      </c>
      <c r="H73" s="28">
        <v>51</v>
      </c>
      <c r="I73" s="27">
        <f t="shared" si="0"/>
        <v>18747.5</v>
      </c>
      <c r="J73" s="31">
        <f t="shared" si="2"/>
        <v>187475</v>
      </c>
    </row>
    <row r="74" spans="1:12" ht="102">
      <c r="A74" s="24">
        <v>52</v>
      </c>
      <c r="B74" s="38" t="s">
        <v>75</v>
      </c>
      <c r="C74" s="46" t="s">
        <v>119</v>
      </c>
      <c r="D74" s="30">
        <v>10</v>
      </c>
      <c r="E74" s="27">
        <v>66355</v>
      </c>
      <c r="F74" s="28">
        <v>53</v>
      </c>
      <c r="G74" s="27">
        <v>63250</v>
      </c>
      <c r="H74" s="28">
        <v>52</v>
      </c>
      <c r="I74" s="27">
        <f t="shared" si="0"/>
        <v>64802.5</v>
      </c>
      <c r="J74" s="31">
        <f t="shared" si="2"/>
        <v>648025</v>
      </c>
      <c r="L74" s="5"/>
    </row>
    <row r="75" spans="1:12" ht="41.25" customHeight="1">
      <c r="A75" s="24">
        <v>53</v>
      </c>
      <c r="B75" s="38" t="s">
        <v>76</v>
      </c>
      <c r="C75" s="46" t="s">
        <v>121</v>
      </c>
      <c r="D75" s="30">
        <v>10</v>
      </c>
      <c r="E75" s="27">
        <v>395</v>
      </c>
      <c r="F75" s="28">
        <v>54</v>
      </c>
      <c r="G75" s="27">
        <v>1020</v>
      </c>
      <c r="H75" s="28">
        <v>53</v>
      </c>
      <c r="I75" s="27">
        <f t="shared" si="0"/>
        <v>707.5</v>
      </c>
      <c r="J75" s="31">
        <f t="shared" si="2"/>
        <v>7075</v>
      </c>
      <c r="L75" s="5"/>
    </row>
    <row r="76" spans="1:12" ht="41.25" customHeight="1">
      <c r="A76" s="24">
        <v>54</v>
      </c>
      <c r="B76" s="38" t="s">
        <v>77</v>
      </c>
      <c r="C76" s="46" t="s">
        <v>120</v>
      </c>
      <c r="D76" s="30">
        <v>50</v>
      </c>
      <c r="E76" s="27">
        <v>3564</v>
      </c>
      <c r="F76" s="28">
        <v>55</v>
      </c>
      <c r="G76" s="27">
        <v>3190</v>
      </c>
      <c r="H76" s="28">
        <v>54</v>
      </c>
      <c r="I76" s="27">
        <f t="shared" si="0"/>
        <v>3377</v>
      </c>
      <c r="J76" s="31">
        <f t="shared" si="2"/>
        <v>168850</v>
      </c>
      <c r="L76" s="5"/>
    </row>
    <row r="77" spans="1:12" ht="41.25" customHeight="1">
      <c r="A77" s="24">
        <v>55</v>
      </c>
      <c r="B77" s="38" t="s">
        <v>78</v>
      </c>
      <c r="C77" s="46" t="s">
        <v>120</v>
      </c>
      <c r="D77" s="30">
        <v>50</v>
      </c>
      <c r="E77" s="27">
        <v>3564</v>
      </c>
      <c r="F77" s="28">
        <v>56</v>
      </c>
      <c r="G77" s="27">
        <v>3190</v>
      </c>
      <c r="H77" s="28">
        <v>55</v>
      </c>
      <c r="I77" s="27">
        <f t="shared" si="0"/>
        <v>3377</v>
      </c>
      <c r="J77" s="31">
        <f t="shared" si="2"/>
        <v>168850</v>
      </c>
      <c r="L77" s="5"/>
    </row>
    <row r="78" spans="1:12" ht="41.25" customHeight="1">
      <c r="A78" s="24">
        <v>56</v>
      </c>
      <c r="B78" s="38" t="s">
        <v>79</v>
      </c>
      <c r="C78" s="46" t="s">
        <v>120</v>
      </c>
      <c r="D78" s="30">
        <v>50</v>
      </c>
      <c r="E78" s="27">
        <v>3564</v>
      </c>
      <c r="F78" s="28">
        <v>57</v>
      </c>
      <c r="G78" s="27">
        <v>3190</v>
      </c>
      <c r="H78" s="28">
        <v>56</v>
      </c>
      <c r="I78" s="27">
        <f t="shared" si="0"/>
        <v>3377</v>
      </c>
      <c r="J78" s="31">
        <f t="shared" si="2"/>
        <v>168850</v>
      </c>
      <c r="L78" s="5"/>
    </row>
    <row r="79" spans="1:12" ht="41.25" customHeight="1">
      <c r="A79" s="24">
        <v>57</v>
      </c>
      <c r="B79" s="38" t="s">
        <v>80</v>
      </c>
      <c r="C79" s="46" t="s">
        <v>120</v>
      </c>
      <c r="D79" s="30">
        <v>50</v>
      </c>
      <c r="E79" s="27">
        <v>3564</v>
      </c>
      <c r="F79" s="28">
        <v>58</v>
      </c>
      <c r="G79" s="27">
        <v>3190</v>
      </c>
      <c r="H79" s="28">
        <v>57</v>
      </c>
      <c r="I79" s="27">
        <f t="shared" si="0"/>
        <v>3377</v>
      </c>
      <c r="J79" s="31">
        <f t="shared" ref="J79:J108" si="3">(ROUND((I79*D79),0))</f>
        <v>168850</v>
      </c>
      <c r="L79" s="5"/>
    </row>
    <row r="80" spans="1:12" ht="41.25" customHeight="1">
      <c r="A80" s="24">
        <v>58</v>
      </c>
      <c r="B80" s="38" t="s">
        <v>81</v>
      </c>
      <c r="C80" s="46" t="s">
        <v>120</v>
      </c>
      <c r="D80" s="30">
        <v>2</v>
      </c>
      <c r="E80" s="27">
        <v>32412</v>
      </c>
      <c r="F80" s="28">
        <v>59</v>
      </c>
      <c r="G80" s="27">
        <v>18920</v>
      </c>
      <c r="H80" s="28">
        <v>58</v>
      </c>
      <c r="I80" s="27">
        <f t="shared" si="0"/>
        <v>25666</v>
      </c>
      <c r="J80" s="31">
        <f t="shared" si="3"/>
        <v>51332</v>
      </c>
      <c r="L80" s="5"/>
    </row>
    <row r="81" spans="1:12" ht="37.5" customHeight="1">
      <c r="A81" s="24">
        <v>59</v>
      </c>
      <c r="B81" s="38" t="s">
        <v>82</v>
      </c>
      <c r="C81" s="46" t="s">
        <v>120</v>
      </c>
      <c r="D81" s="30">
        <v>4</v>
      </c>
      <c r="E81" s="27">
        <v>19028</v>
      </c>
      <c r="F81" s="28">
        <v>60</v>
      </c>
      <c r="G81" s="27">
        <v>17110</v>
      </c>
      <c r="H81" s="28">
        <v>59</v>
      </c>
      <c r="I81" s="27">
        <f t="shared" si="0"/>
        <v>18069</v>
      </c>
      <c r="J81" s="31">
        <f t="shared" si="3"/>
        <v>72276</v>
      </c>
      <c r="L81" s="5"/>
    </row>
    <row r="82" spans="1:12" ht="37.5" customHeight="1">
      <c r="A82" s="24">
        <v>60</v>
      </c>
      <c r="B82" s="38" t="s">
        <v>83</v>
      </c>
      <c r="C82" s="46" t="s">
        <v>120</v>
      </c>
      <c r="D82" s="30">
        <v>100</v>
      </c>
      <c r="E82" s="27">
        <v>445</v>
      </c>
      <c r="F82" s="28">
        <v>61</v>
      </c>
      <c r="G82" s="32">
        <v>920</v>
      </c>
      <c r="H82" s="28">
        <v>60</v>
      </c>
      <c r="I82" s="27">
        <f t="shared" si="0"/>
        <v>682.5</v>
      </c>
      <c r="J82" s="31">
        <f t="shared" si="3"/>
        <v>68250</v>
      </c>
      <c r="L82" s="5"/>
    </row>
    <row r="83" spans="1:12" ht="81.75" customHeight="1">
      <c r="A83" s="24">
        <v>61</v>
      </c>
      <c r="B83" s="38" t="s">
        <v>84</v>
      </c>
      <c r="C83" s="46" t="s">
        <v>120</v>
      </c>
      <c r="D83" s="30">
        <v>2</v>
      </c>
      <c r="E83" s="27">
        <v>32000</v>
      </c>
      <c r="F83" s="28">
        <v>63</v>
      </c>
      <c r="G83" s="27">
        <v>42130</v>
      </c>
      <c r="H83" s="28">
        <v>62</v>
      </c>
      <c r="I83" s="27">
        <f t="shared" si="0"/>
        <v>37065</v>
      </c>
      <c r="J83" s="31">
        <f t="shared" si="3"/>
        <v>74130</v>
      </c>
      <c r="L83" s="5"/>
    </row>
    <row r="84" spans="1:12" ht="47.25" customHeight="1">
      <c r="A84" s="24">
        <v>62</v>
      </c>
      <c r="B84" s="38" t="s">
        <v>85</v>
      </c>
      <c r="C84" s="46" t="s">
        <v>121</v>
      </c>
      <c r="D84" s="30">
        <v>15</v>
      </c>
      <c r="E84" s="27">
        <v>2285</v>
      </c>
      <c r="F84" s="28">
        <v>64</v>
      </c>
      <c r="G84" s="27">
        <v>3450</v>
      </c>
      <c r="H84" s="28">
        <v>63</v>
      </c>
      <c r="I84" s="27">
        <f t="shared" si="0"/>
        <v>2867.5</v>
      </c>
      <c r="J84" s="31">
        <f t="shared" si="3"/>
        <v>43013</v>
      </c>
      <c r="L84" s="5"/>
    </row>
    <row r="85" spans="1:12" ht="47.25" customHeight="1">
      <c r="A85" s="24">
        <v>63</v>
      </c>
      <c r="B85" s="38" t="s">
        <v>86</v>
      </c>
      <c r="C85" s="46" t="s">
        <v>126</v>
      </c>
      <c r="D85" s="30">
        <v>100</v>
      </c>
      <c r="E85" s="27">
        <v>140</v>
      </c>
      <c r="F85" s="28">
        <v>65</v>
      </c>
      <c r="G85" s="39">
        <v>49.3</v>
      </c>
      <c r="H85" s="28">
        <v>64</v>
      </c>
      <c r="I85" s="27">
        <f t="shared" ref="I85:I108" si="4">AVERAGE(E85,G85)</f>
        <v>94.65</v>
      </c>
      <c r="J85" s="31">
        <f t="shared" si="3"/>
        <v>9465</v>
      </c>
      <c r="K85" s="21" t="s">
        <v>109</v>
      </c>
      <c r="L85" s="5"/>
    </row>
    <row r="86" spans="1:12" ht="47.25" customHeight="1">
      <c r="A86" s="24">
        <v>64</v>
      </c>
      <c r="B86" s="38" t="s">
        <v>87</v>
      </c>
      <c r="C86" s="46" t="s">
        <v>121</v>
      </c>
      <c r="D86" s="30">
        <v>100</v>
      </c>
      <c r="E86" s="32">
        <v>3433</v>
      </c>
      <c r="F86" s="28">
        <v>66</v>
      </c>
      <c r="G86" s="27">
        <v>10340</v>
      </c>
      <c r="H86" s="28">
        <v>65</v>
      </c>
      <c r="I86" s="27">
        <f t="shared" si="4"/>
        <v>6886.5</v>
      </c>
      <c r="J86" s="31">
        <f t="shared" si="3"/>
        <v>688650</v>
      </c>
      <c r="K86" s="21" t="s">
        <v>110</v>
      </c>
      <c r="L86" s="5"/>
    </row>
    <row r="87" spans="1:12" ht="47.25" customHeight="1">
      <c r="A87" s="24">
        <v>65</v>
      </c>
      <c r="B87" s="40" t="s">
        <v>88</v>
      </c>
      <c r="C87" s="46" t="s">
        <v>121</v>
      </c>
      <c r="D87" s="30">
        <v>100</v>
      </c>
      <c r="E87" s="32">
        <v>3433</v>
      </c>
      <c r="F87" s="28">
        <v>67</v>
      </c>
      <c r="G87" s="27">
        <v>10340</v>
      </c>
      <c r="H87" s="28">
        <v>66</v>
      </c>
      <c r="I87" s="27">
        <f>AVERAGE(E87,G87)</f>
        <v>6886.5</v>
      </c>
      <c r="J87" s="31">
        <f t="shared" si="3"/>
        <v>688650</v>
      </c>
      <c r="K87" s="21" t="s">
        <v>110</v>
      </c>
      <c r="L87" s="5"/>
    </row>
    <row r="88" spans="1:12" ht="81.75" customHeight="1">
      <c r="A88" s="24">
        <v>66</v>
      </c>
      <c r="B88" s="38" t="s">
        <v>89</v>
      </c>
      <c r="C88" s="46" t="s">
        <v>120</v>
      </c>
      <c r="D88" s="30">
        <v>1</v>
      </c>
      <c r="E88" s="27">
        <v>95918</v>
      </c>
      <c r="F88" s="28">
        <v>68</v>
      </c>
      <c r="G88" s="27">
        <v>186530</v>
      </c>
      <c r="H88" s="28">
        <v>67</v>
      </c>
      <c r="I88" s="27">
        <f t="shared" si="4"/>
        <v>141224</v>
      </c>
      <c r="J88" s="31">
        <f t="shared" si="3"/>
        <v>141224</v>
      </c>
      <c r="L88" s="5"/>
    </row>
    <row r="89" spans="1:12" ht="127.5">
      <c r="A89" s="24">
        <v>67</v>
      </c>
      <c r="B89" s="38" t="s">
        <v>90</v>
      </c>
      <c r="C89" s="46" t="s">
        <v>120</v>
      </c>
      <c r="D89" s="30">
        <v>2</v>
      </c>
      <c r="E89" s="27">
        <v>98319</v>
      </c>
      <c r="F89" s="28">
        <v>69</v>
      </c>
      <c r="G89" s="27">
        <v>117530</v>
      </c>
      <c r="H89" s="28">
        <v>68</v>
      </c>
      <c r="I89" s="27">
        <f t="shared" si="4"/>
        <v>107924.5</v>
      </c>
      <c r="J89" s="31">
        <f t="shared" si="3"/>
        <v>215849</v>
      </c>
      <c r="L89" s="5"/>
    </row>
    <row r="90" spans="1:12" ht="153">
      <c r="A90" s="24">
        <v>68</v>
      </c>
      <c r="B90" s="38" t="s">
        <v>91</v>
      </c>
      <c r="C90" s="46" t="s">
        <v>120</v>
      </c>
      <c r="D90" s="30">
        <v>1</v>
      </c>
      <c r="E90" s="27">
        <v>279352</v>
      </c>
      <c r="F90" s="28">
        <v>70</v>
      </c>
      <c r="G90" s="27">
        <v>446320</v>
      </c>
      <c r="H90" s="28">
        <v>69</v>
      </c>
      <c r="I90" s="27">
        <f t="shared" si="4"/>
        <v>362836</v>
      </c>
      <c r="J90" s="31">
        <f t="shared" si="3"/>
        <v>362836</v>
      </c>
      <c r="L90" s="5"/>
    </row>
    <row r="91" spans="1:12" ht="81.75" customHeight="1">
      <c r="A91" s="24">
        <v>69</v>
      </c>
      <c r="B91" s="38" t="s">
        <v>127</v>
      </c>
      <c r="C91" s="46" t="s">
        <v>121</v>
      </c>
      <c r="D91" s="30">
        <v>20</v>
      </c>
      <c r="E91" s="27">
        <v>29000</v>
      </c>
      <c r="F91" s="28">
        <v>71</v>
      </c>
      <c r="G91" s="27">
        <v>33120</v>
      </c>
      <c r="H91" s="28">
        <v>70</v>
      </c>
      <c r="I91" s="27">
        <f t="shared" si="4"/>
        <v>31060</v>
      </c>
      <c r="J91" s="31">
        <f t="shared" si="3"/>
        <v>621200</v>
      </c>
      <c r="L91" s="5"/>
    </row>
    <row r="92" spans="1:12" ht="81.75" customHeight="1">
      <c r="A92" s="24">
        <v>70</v>
      </c>
      <c r="B92" s="38" t="s">
        <v>92</v>
      </c>
      <c r="C92" s="46" t="s">
        <v>122</v>
      </c>
      <c r="D92" s="30">
        <v>2</v>
      </c>
      <c r="E92" s="27">
        <v>107983</v>
      </c>
      <c r="F92" s="28">
        <v>72</v>
      </c>
      <c r="G92" s="27">
        <v>60720</v>
      </c>
      <c r="H92" s="28">
        <v>71</v>
      </c>
      <c r="I92" s="27">
        <f t="shared" si="4"/>
        <v>84351.5</v>
      </c>
      <c r="J92" s="31">
        <f t="shared" si="3"/>
        <v>168703</v>
      </c>
      <c r="L92" s="5"/>
    </row>
    <row r="93" spans="1:12" ht="81.75" customHeight="1">
      <c r="A93" s="24">
        <v>71</v>
      </c>
      <c r="B93" s="38" t="s">
        <v>93</v>
      </c>
      <c r="C93" s="46" t="s">
        <v>123</v>
      </c>
      <c r="D93" s="30">
        <v>2</v>
      </c>
      <c r="E93" s="27">
        <v>107983</v>
      </c>
      <c r="F93" s="28">
        <v>73</v>
      </c>
      <c r="G93" s="27">
        <v>135130</v>
      </c>
      <c r="H93" s="28">
        <v>72</v>
      </c>
      <c r="I93" s="27">
        <f t="shared" si="4"/>
        <v>121556.5</v>
      </c>
      <c r="J93" s="31">
        <f t="shared" si="3"/>
        <v>243113</v>
      </c>
      <c r="L93" s="5"/>
    </row>
    <row r="94" spans="1:12" ht="81.75" customHeight="1">
      <c r="A94" s="24">
        <v>72</v>
      </c>
      <c r="B94" s="38" t="s">
        <v>94</v>
      </c>
      <c r="C94" s="46" t="s">
        <v>120</v>
      </c>
      <c r="D94" s="30">
        <v>8</v>
      </c>
      <c r="E94" s="27">
        <v>3465000</v>
      </c>
      <c r="F94" s="28">
        <v>75</v>
      </c>
      <c r="G94" s="32">
        <v>3330980</v>
      </c>
      <c r="H94" s="28">
        <v>73</v>
      </c>
      <c r="I94" s="27">
        <f t="shared" si="4"/>
        <v>3397990</v>
      </c>
      <c r="J94" s="31">
        <f t="shared" si="3"/>
        <v>27183920</v>
      </c>
      <c r="L94" s="5"/>
    </row>
    <row r="95" spans="1:12" ht="102">
      <c r="A95" s="24">
        <v>73</v>
      </c>
      <c r="B95" s="38" t="s">
        <v>95</v>
      </c>
      <c r="C95" s="46" t="s">
        <v>120</v>
      </c>
      <c r="D95" s="30">
        <v>16</v>
      </c>
      <c r="E95" s="27">
        <v>482857</v>
      </c>
      <c r="F95" s="28">
        <v>74</v>
      </c>
      <c r="G95" s="32">
        <v>572130</v>
      </c>
      <c r="H95" s="28">
        <v>74</v>
      </c>
      <c r="I95" s="27">
        <f t="shared" si="4"/>
        <v>527493.5</v>
      </c>
      <c r="J95" s="31">
        <f t="shared" si="3"/>
        <v>8439896</v>
      </c>
      <c r="L95" s="5"/>
    </row>
    <row r="96" spans="1:12" ht="43.5" customHeight="1">
      <c r="A96" s="24">
        <v>74</v>
      </c>
      <c r="B96" s="38" t="s">
        <v>96</v>
      </c>
      <c r="C96" s="46" t="s">
        <v>120</v>
      </c>
      <c r="D96" s="30">
        <v>1</v>
      </c>
      <c r="E96" s="27">
        <v>76406000</v>
      </c>
      <c r="F96" s="28">
        <v>86</v>
      </c>
      <c r="G96" s="27">
        <v>89677580</v>
      </c>
      <c r="H96" s="28">
        <v>75</v>
      </c>
      <c r="I96" s="27">
        <f t="shared" si="4"/>
        <v>83041790</v>
      </c>
      <c r="J96" s="31">
        <f t="shared" si="3"/>
        <v>83041790</v>
      </c>
      <c r="L96" s="5"/>
    </row>
    <row r="97" spans="1:12" ht="59.25" customHeight="1">
      <c r="A97" s="24">
        <v>75</v>
      </c>
      <c r="B97" s="41" t="s">
        <v>99</v>
      </c>
      <c r="C97" s="46" t="s">
        <v>120</v>
      </c>
      <c r="D97" s="30">
        <v>7</v>
      </c>
      <c r="E97" s="27">
        <v>6290300</v>
      </c>
      <c r="F97" s="28">
        <v>76</v>
      </c>
      <c r="G97" s="32">
        <v>7158410</v>
      </c>
      <c r="H97" s="28">
        <v>76</v>
      </c>
      <c r="I97" s="27">
        <f t="shared" si="4"/>
        <v>6724355</v>
      </c>
      <c r="J97" s="31">
        <f t="shared" si="3"/>
        <v>47070485</v>
      </c>
      <c r="L97" s="5"/>
    </row>
    <row r="98" spans="1:12" ht="59.25" customHeight="1">
      <c r="A98" s="24">
        <v>76</v>
      </c>
      <c r="B98" s="38" t="s">
        <v>100</v>
      </c>
      <c r="C98" s="46" t="s">
        <v>120</v>
      </c>
      <c r="D98" s="30">
        <v>10</v>
      </c>
      <c r="E98" s="27">
        <v>16120</v>
      </c>
      <c r="F98" s="28">
        <v>78</v>
      </c>
      <c r="G98" s="27">
        <v>5180</v>
      </c>
      <c r="H98" s="28">
        <v>77</v>
      </c>
      <c r="I98" s="27">
        <f t="shared" si="4"/>
        <v>10650</v>
      </c>
      <c r="J98" s="31">
        <f t="shared" si="3"/>
        <v>106500</v>
      </c>
      <c r="L98" s="5"/>
    </row>
    <row r="99" spans="1:12" ht="81.75" customHeight="1">
      <c r="A99" s="24">
        <v>77</v>
      </c>
      <c r="B99" s="38" t="s">
        <v>101</v>
      </c>
      <c r="C99" s="46" t="s">
        <v>120</v>
      </c>
      <c r="D99" s="30">
        <v>10</v>
      </c>
      <c r="E99" s="27">
        <v>14890</v>
      </c>
      <c r="F99" s="28">
        <v>79</v>
      </c>
      <c r="G99" s="27">
        <v>16450</v>
      </c>
      <c r="H99" s="28">
        <v>78</v>
      </c>
      <c r="I99" s="27">
        <f t="shared" si="4"/>
        <v>15670</v>
      </c>
      <c r="J99" s="31">
        <f t="shared" si="3"/>
        <v>156700</v>
      </c>
      <c r="L99" s="5"/>
    </row>
    <row r="100" spans="1:12" ht="55.5" customHeight="1">
      <c r="A100" s="24">
        <v>78</v>
      </c>
      <c r="B100" s="38" t="s">
        <v>102</v>
      </c>
      <c r="C100" s="46" t="s">
        <v>120</v>
      </c>
      <c r="D100" s="30">
        <v>10</v>
      </c>
      <c r="E100" s="27">
        <v>23420</v>
      </c>
      <c r="F100" s="28">
        <v>80</v>
      </c>
      <c r="G100" s="27">
        <v>24500</v>
      </c>
      <c r="H100" s="28">
        <v>79</v>
      </c>
      <c r="I100" s="27">
        <f t="shared" si="4"/>
        <v>23960</v>
      </c>
      <c r="J100" s="31">
        <f t="shared" si="3"/>
        <v>239600</v>
      </c>
      <c r="L100" s="5"/>
    </row>
    <row r="101" spans="1:12" ht="55.5" customHeight="1">
      <c r="A101" s="24">
        <v>79</v>
      </c>
      <c r="B101" s="38" t="s">
        <v>103</v>
      </c>
      <c r="C101" s="46" t="s">
        <v>120</v>
      </c>
      <c r="D101" s="30">
        <v>10</v>
      </c>
      <c r="E101" s="27">
        <v>18143</v>
      </c>
      <c r="F101" s="28">
        <v>81</v>
      </c>
      <c r="G101" s="27">
        <v>20010</v>
      </c>
      <c r="H101" s="28">
        <v>80</v>
      </c>
      <c r="I101" s="27">
        <f t="shared" si="4"/>
        <v>19076.5</v>
      </c>
      <c r="J101" s="31">
        <f t="shared" si="3"/>
        <v>190765</v>
      </c>
      <c r="L101" s="5"/>
    </row>
    <row r="102" spans="1:12" ht="55.5" customHeight="1">
      <c r="A102" s="24">
        <v>80</v>
      </c>
      <c r="B102" s="38" t="s">
        <v>104</v>
      </c>
      <c r="C102" s="46" t="s">
        <v>120</v>
      </c>
      <c r="D102" s="30">
        <v>10</v>
      </c>
      <c r="E102" s="27">
        <v>16842</v>
      </c>
      <c r="F102" s="28">
        <v>82</v>
      </c>
      <c r="G102" s="27">
        <v>18520</v>
      </c>
      <c r="H102" s="28">
        <v>81</v>
      </c>
      <c r="I102" s="27">
        <f t="shared" si="4"/>
        <v>17681</v>
      </c>
      <c r="J102" s="31">
        <f t="shared" si="3"/>
        <v>176810</v>
      </c>
      <c r="L102" s="5"/>
    </row>
    <row r="103" spans="1:12" ht="55.5" customHeight="1">
      <c r="A103" s="24">
        <v>81</v>
      </c>
      <c r="B103" s="38" t="s">
        <v>105</v>
      </c>
      <c r="C103" s="46" t="s">
        <v>120</v>
      </c>
      <c r="D103" s="30">
        <v>10</v>
      </c>
      <c r="E103" s="27">
        <v>42648</v>
      </c>
      <c r="F103" s="28">
        <v>83</v>
      </c>
      <c r="G103" s="27">
        <v>46920</v>
      </c>
      <c r="H103" s="28">
        <v>82</v>
      </c>
      <c r="I103" s="27">
        <f t="shared" si="4"/>
        <v>44784</v>
      </c>
      <c r="J103" s="31">
        <f t="shared" si="3"/>
        <v>447840</v>
      </c>
      <c r="L103" s="5"/>
    </row>
    <row r="104" spans="1:12" ht="65.25" customHeight="1">
      <c r="A104" s="24">
        <v>82</v>
      </c>
      <c r="B104" s="38" t="s">
        <v>106</v>
      </c>
      <c r="C104" s="46" t="s">
        <v>120</v>
      </c>
      <c r="D104" s="30">
        <v>10</v>
      </c>
      <c r="E104" s="27">
        <v>17854</v>
      </c>
      <c r="F104" s="28">
        <v>84</v>
      </c>
      <c r="G104" s="27">
        <v>22310</v>
      </c>
      <c r="H104" s="28">
        <v>83</v>
      </c>
      <c r="I104" s="27">
        <f t="shared" si="4"/>
        <v>20082</v>
      </c>
      <c r="J104" s="31">
        <f t="shared" si="3"/>
        <v>200820</v>
      </c>
      <c r="L104" s="5"/>
    </row>
    <row r="105" spans="1:12" ht="66" customHeight="1">
      <c r="A105" s="24">
        <v>83</v>
      </c>
      <c r="B105" s="38" t="s">
        <v>107</v>
      </c>
      <c r="C105" s="46" t="s">
        <v>120</v>
      </c>
      <c r="D105" s="30">
        <v>10</v>
      </c>
      <c r="E105" s="27">
        <v>16714</v>
      </c>
      <c r="F105" s="28">
        <v>85</v>
      </c>
      <c r="G105" s="27">
        <v>22310</v>
      </c>
      <c r="H105" s="28">
        <v>84</v>
      </c>
      <c r="I105" s="27">
        <f t="shared" si="4"/>
        <v>19512</v>
      </c>
      <c r="J105" s="31">
        <f t="shared" si="3"/>
        <v>195120</v>
      </c>
      <c r="L105" s="5"/>
    </row>
    <row r="106" spans="1:12" ht="36.75" customHeight="1">
      <c r="A106" s="24">
        <v>84</v>
      </c>
      <c r="B106" s="38" t="s">
        <v>97</v>
      </c>
      <c r="C106" s="46" t="s">
        <v>120</v>
      </c>
      <c r="D106" s="30">
        <v>1</v>
      </c>
      <c r="E106" s="27">
        <v>1180700</v>
      </c>
      <c r="F106" s="28">
        <v>87</v>
      </c>
      <c r="G106" s="27"/>
      <c r="H106" s="28"/>
      <c r="I106" s="27">
        <f t="shared" si="4"/>
        <v>1180700</v>
      </c>
      <c r="J106" s="31">
        <f t="shared" si="3"/>
        <v>1180700</v>
      </c>
      <c r="L106" s="5"/>
    </row>
    <row r="107" spans="1:12" ht="36.75" customHeight="1">
      <c r="A107" s="24">
        <v>85</v>
      </c>
      <c r="B107" s="38" t="s">
        <v>98</v>
      </c>
      <c r="C107" s="46" t="s">
        <v>120</v>
      </c>
      <c r="D107" s="30">
        <v>1</v>
      </c>
      <c r="E107" s="27">
        <v>8075800</v>
      </c>
      <c r="F107" s="28">
        <v>88</v>
      </c>
      <c r="G107" s="27"/>
      <c r="H107" s="28"/>
      <c r="I107" s="27">
        <f t="shared" si="4"/>
        <v>8075800</v>
      </c>
      <c r="J107" s="31">
        <f t="shared" si="3"/>
        <v>8075800</v>
      </c>
      <c r="L107" s="5"/>
    </row>
    <row r="108" spans="1:12" ht="36.75" customHeight="1">
      <c r="A108" s="24">
        <v>86</v>
      </c>
      <c r="B108" s="38" t="s">
        <v>108</v>
      </c>
      <c r="C108" s="46" t="s">
        <v>120</v>
      </c>
      <c r="D108" s="30">
        <v>1</v>
      </c>
      <c r="E108" s="27">
        <v>6820900</v>
      </c>
      <c r="F108" s="28">
        <v>89</v>
      </c>
      <c r="G108" s="27"/>
      <c r="H108" s="28"/>
      <c r="I108" s="27">
        <f t="shared" si="4"/>
        <v>6820900</v>
      </c>
      <c r="J108" s="31">
        <f t="shared" si="3"/>
        <v>6820900</v>
      </c>
      <c r="L108" s="5"/>
    </row>
    <row r="109" spans="1:12" ht="16.5" customHeight="1">
      <c r="A109" s="48" t="s">
        <v>20</v>
      </c>
      <c r="B109" s="49"/>
      <c r="C109" s="49"/>
      <c r="D109" s="49"/>
      <c r="E109" s="49"/>
      <c r="F109" s="49"/>
      <c r="G109" s="49"/>
      <c r="H109" s="49"/>
      <c r="I109" s="50"/>
      <c r="J109" s="42" cm="1">
        <f t="array" ref="J109">(SUM(ROUND((J23:J108),0)))</f>
        <v>229470615</v>
      </c>
    </row>
    <row r="110" spans="1:12" ht="16.5" customHeight="1">
      <c r="A110" s="48" t="s">
        <v>21</v>
      </c>
      <c r="B110" s="49"/>
      <c r="C110" s="49"/>
      <c r="D110" s="49"/>
      <c r="E110" s="49"/>
      <c r="F110" s="49"/>
      <c r="G110" s="49"/>
      <c r="H110" s="49"/>
      <c r="I110" s="50"/>
      <c r="J110" s="42">
        <f>ROUND((J109*19%),0)</f>
        <v>43599417</v>
      </c>
    </row>
    <row r="111" spans="1:12" ht="16.5" customHeight="1" thickBot="1">
      <c r="A111" s="51" t="s">
        <v>22</v>
      </c>
      <c r="B111" s="52"/>
      <c r="C111" s="52"/>
      <c r="D111" s="52"/>
      <c r="E111" s="52"/>
      <c r="F111" s="52"/>
      <c r="G111" s="52"/>
      <c r="H111" s="52"/>
      <c r="I111" s="53"/>
      <c r="J111" s="43" cm="1">
        <f t="array" ref="J111">(SUM(ROUND((J109:J110),0)))</f>
        <v>273070032</v>
      </c>
    </row>
    <row r="114" spans="1:10" ht="20.25">
      <c r="A114" s="47" t="s">
        <v>23</v>
      </c>
      <c r="B114" s="47"/>
      <c r="C114" s="47"/>
      <c r="D114" s="47"/>
      <c r="E114" s="47"/>
      <c r="F114" s="47"/>
      <c r="G114" s="47"/>
      <c r="H114" s="47"/>
      <c r="I114" s="47"/>
      <c r="J114" s="47"/>
    </row>
  </sheetData>
  <mergeCells count="40">
    <mergeCell ref="D17:J17"/>
    <mergeCell ref="D18:J18"/>
    <mergeCell ref="A17:C17"/>
    <mergeCell ref="A18:C18"/>
    <mergeCell ref="E21:F21"/>
    <mergeCell ref="G21:H21"/>
    <mergeCell ref="E20:F20"/>
    <mergeCell ref="G20:H20"/>
    <mergeCell ref="I21:I22"/>
    <mergeCell ref="J21:J22"/>
    <mergeCell ref="D21:D22"/>
    <mergeCell ref="B21:B22"/>
    <mergeCell ref="A21:A22"/>
    <mergeCell ref="C21:C22"/>
    <mergeCell ref="A14:C14"/>
    <mergeCell ref="A15:C15"/>
    <mergeCell ref="A16:C16"/>
    <mergeCell ref="D15:J15"/>
    <mergeCell ref="A1:B3"/>
    <mergeCell ref="D5:J6"/>
    <mergeCell ref="C1:G3"/>
    <mergeCell ref="A5:C6"/>
    <mergeCell ref="A13:B13"/>
    <mergeCell ref="D13:J13"/>
    <mergeCell ref="A114:J114"/>
    <mergeCell ref="A109:I109"/>
    <mergeCell ref="A110:I110"/>
    <mergeCell ref="A111:I111"/>
    <mergeCell ref="A8:C8"/>
    <mergeCell ref="D8:J8"/>
    <mergeCell ref="A9:C9"/>
    <mergeCell ref="D9:J9"/>
    <mergeCell ref="A10:C10"/>
    <mergeCell ref="D10:J10"/>
    <mergeCell ref="A11:C11"/>
    <mergeCell ref="D11:J11"/>
    <mergeCell ref="A12:C12"/>
    <mergeCell ref="D12:J12"/>
    <mergeCell ref="D14:J14"/>
    <mergeCell ref="D16:J16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5F5E5DDEC9D84EA2AB8E2657FF5A58" ma:contentTypeVersion="14" ma:contentTypeDescription="Crear nuevo documento." ma:contentTypeScope="" ma:versionID="cbdfa9555841765801dda85abe345fa9">
  <xsd:schema xmlns:xsd="http://www.w3.org/2001/XMLSchema" xmlns:xs="http://www.w3.org/2001/XMLSchema" xmlns:p="http://schemas.microsoft.com/office/2006/metadata/properties" xmlns:ns2="894338d1-1da6-4514-8750-586f955762c1" xmlns:ns3="f8baa4fa-41f1-4952-9637-2a87914bd2d0" targetNamespace="http://schemas.microsoft.com/office/2006/metadata/properties" ma:root="true" ma:fieldsID="20b7aaf55ad122fabecfb88ec200d630" ns2:_="" ns3:_="">
    <xsd:import namespace="894338d1-1da6-4514-8750-586f955762c1"/>
    <xsd:import namespace="f8baa4fa-41f1-4952-9637-2a87914bd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338d1-1da6-4514-8750-586f955762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baa4fa-41f1-4952-9637-2a87914bd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8ef8d5-e0e4-40dc-8cae-6e767ab37849}" ma:internalName="TaxCatchAll" ma:showField="CatchAllData" ma:web="f8baa4fa-41f1-4952-9637-2a87914bd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C290EA-0F0E-4CD5-AACF-60A0C043AC12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894338d1-1da6-4514-8750-586f955762c1"/>
    <ds:schemaRef ds:uri="f8baa4fa-41f1-4952-9637-2a87914bd2d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838261-5E72-45A5-AEF6-B92E91B1B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FBS 090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Aldemar Penagos</cp:lastModifiedBy>
  <cp:revision/>
  <dcterms:created xsi:type="dcterms:W3CDTF">2023-09-27T15:10:58Z</dcterms:created>
  <dcterms:modified xsi:type="dcterms:W3CDTF">2025-10-16T16:44:10Z</dcterms:modified>
  <cp:category/>
  <cp:contentStatus/>
</cp:coreProperties>
</file>