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uario\Desktop\ASESORIA JURIDICA FUNZA\2025\CONCURSO\LICITACIÓN PUBLICA\MEJORAMIENTO DE VIAS\DOCUMENTOS\"/>
    </mc:Choice>
  </mc:AlternateContent>
  <xr:revisionPtr revIDLastSave="0" documentId="8_{61DDE125-1712-4874-8209-6CB09667CDD4}" xr6:coauthVersionLast="47" xr6:coauthVersionMax="47" xr10:uidLastSave="{00000000-0000-0000-0000-000000000000}"/>
  <bookViews>
    <workbookView xWindow="110" yWindow="690" windowWidth="19090" windowHeight="10110" xr2:uid="{0FDCDEFC-E994-4A46-B8F8-CBA9888D7FB5}"/>
  </bookViews>
  <sheets>
    <sheet name="FORM PRES OF" sheetId="1" r:id="rId1"/>
  </sheets>
  <externalReferences>
    <externalReference r:id="rId2"/>
    <externalReference r:id="rId3"/>
  </externalReferences>
  <definedNames>
    <definedName name="__" hidden="1">#REF!</definedName>
    <definedName name="_Fill" hidden="1">#REF!</definedName>
    <definedName name="_Regression_X" hidden="1">#REF!</definedName>
    <definedName name="_REGRESSION_XNJA" hidden="1">#REF!</definedName>
    <definedName name="_Sort" hidden="1">#REF!</definedName>
    <definedName name="_SortNJA" hidden="1">#REF!</definedName>
    <definedName name="AccessDatabase" hidden="1">"A:\SAIN.mdb"</definedName>
    <definedName name="AceroCaseta" hidden="1">#REF!</definedName>
    <definedName name="Director" hidden="1">#REF!</definedName>
    <definedName name="fhg" localSheetId="0" hidden="1">{#N/A,#N/A,FALSE,"310.1";#N/A,#N/A,FALSE,"321.1";#N/A,#N/A,FALSE,"320.3";#N/A,#N/A,FALSE,"330.1"}</definedName>
    <definedName name="fhg" hidden="1">{#N/A,#N/A,FALSE,"310.1";#N/A,#N/A,FALSE,"321.1";#N/A,#N/A,FALSE,"320.3";#N/A,#N/A,FALSE,"330.1"}</definedName>
    <definedName name="LISTADO3" hidden="1">#REF!</definedName>
    <definedName name="QQQ" hidden="1">#REF!</definedName>
    <definedName name="ReSumen" localSheetId="0" hidden="1">{#N/A,#N/A,FALSE,"Hoja1";#N/A,#N/A,FALSE,"Hoja2"}</definedName>
    <definedName name="ReSumen" hidden="1">{#N/A,#N/A,FALSE,"Hoja1";#N/A,#N/A,FALSE,"Hoja2"}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WW" localSheetId="0" hidden="1">{#N/A,#N/A,FALSE,"Hoja1";#N/A,#N/A,FALSE,"Hoja2"}</definedName>
    <definedName name="WWW" hidden="1">{#N/A,#N/A,FALSE,"Hoja1";#N/A,#N/A,FALSE,"Hoja2"}</definedName>
    <definedName name="xx" hidden="1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5" i="1"/>
  <c r="K16" i="1"/>
  <c r="K17" i="1"/>
  <c r="K18" i="1"/>
  <c r="K19" i="1"/>
  <c r="H105" i="1"/>
  <c r="K97" i="1"/>
  <c r="K100" i="1" s="1"/>
  <c r="K86" i="1"/>
  <c r="I86" i="1"/>
  <c r="H86" i="1"/>
  <c r="G86" i="1"/>
  <c r="F86" i="1"/>
  <c r="E86" i="1"/>
  <c r="C86" i="1"/>
  <c r="K85" i="1"/>
  <c r="I85" i="1"/>
  <c r="H85" i="1"/>
  <c r="G85" i="1"/>
  <c r="F85" i="1"/>
  <c r="E85" i="1"/>
  <c r="C85" i="1"/>
  <c r="K84" i="1"/>
  <c r="I84" i="1"/>
  <c r="H84" i="1"/>
  <c r="G84" i="1"/>
  <c r="F84" i="1"/>
  <c r="E84" i="1"/>
  <c r="C84" i="1"/>
  <c r="K83" i="1"/>
  <c r="I83" i="1"/>
  <c r="H83" i="1"/>
  <c r="G83" i="1"/>
  <c r="F83" i="1"/>
  <c r="E83" i="1"/>
  <c r="C83" i="1"/>
  <c r="K82" i="1"/>
  <c r="I82" i="1"/>
  <c r="H82" i="1"/>
  <c r="G82" i="1"/>
  <c r="F82" i="1"/>
  <c r="E82" i="1"/>
  <c r="C82" i="1"/>
  <c r="K81" i="1"/>
  <c r="I81" i="1"/>
  <c r="H81" i="1"/>
  <c r="G81" i="1"/>
  <c r="F81" i="1"/>
  <c r="E81" i="1"/>
  <c r="C81" i="1"/>
  <c r="K80" i="1"/>
  <c r="I80" i="1"/>
  <c r="H80" i="1"/>
  <c r="G80" i="1"/>
  <c r="F80" i="1"/>
  <c r="E80" i="1"/>
  <c r="C80" i="1"/>
  <c r="K79" i="1"/>
  <c r="I79" i="1"/>
  <c r="H79" i="1"/>
  <c r="G79" i="1"/>
  <c r="F79" i="1"/>
  <c r="E79" i="1"/>
  <c r="C79" i="1"/>
  <c r="K78" i="1"/>
  <c r="I78" i="1"/>
  <c r="H78" i="1"/>
  <c r="G78" i="1"/>
  <c r="F78" i="1"/>
  <c r="E78" i="1"/>
  <c r="C78" i="1"/>
  <c r="K77" i="1"/>
  <c r="I77" i="1"/>
  <c r="H77" i="1"/>
  <c r="G77" i="1"/>
  <c r="F77" i="1"/>
  <c r="E77" i="1"/>
  <c r="C77" i="1"/>
  <c r="K76" i="1"/>
  <c r="K87" i="1" s="1"/>
  <c r="I76" i="1"/>
  <c r="H76" i="1"/>
  <c r="G76" i="1"/>
  <c r="F76" i="1"/>
  <c r="E76" i="1"/>
  <c r="C76" i="1"/>
  <c r="K73" i="1"/>
  <c r="I73" i="1"/>
  <c r="H73" i="1"/>
  <c r="G73" i="1"/>
  <c r="F73" i="1"/>
  <c r="E73" i="1"/>
  <c r="C73" i="1"/>
  <c r="K72" i="1"/>
  <c r="I72" i="1"/>
  <c r="H72" i="1"/>
  <c r="G72" i="1"/>
  <c r="F72" i="1"/>
  <c r="E72" i="1"/>
  <c r="C72" i="1"/>
  <c r="K71" i="1"/>
  <c r="I71" i="1"/>
  <c r="H71" i="1"/>
  <c r="G71" i="1"/>
  <c r="F71" i="1"/>
  <c r="E71" i="1"/>
  <c r="C71" i="1"/>
  <c r="K70" i="1"/>
  <c r="I70" i="1"/>
  <c r="H70" i="1"/>
  <c r="G70" i="1"/>
  <c r="F70" i="1"/>
  <c r="E70" i="1"/>
  <c r="C70" i="1"/>
  <c r="G69" i="1"/>
  <c r="C69" i="1"/>
  <c r="K68" i="1"/>
  <c r="I68" i="1"/>
  <c r="H68" i="1"/>
  <c r="G68" i="1"/>
  <c r="F68" i="1"/>
  <c r="E68" i="1"/>
  <c r="C68" i="1"/>
  <c r="K67" i="1"/>
  <c r="I67" i="1"/>
  <c r="H67" i="1"/>
  <c r="G67" i="1"/>
  <c r="F67" i="1"/>
  <c r="E67" i="1"/>
  <c r="C67" i="1"/>
  <c r="G66" i="1"/>
  <c r="C66" i="1"/>
  <c r="K65" i="1"/>
  <c r="I65" i="1"/>
  <c r="H65" i="1"/>
  <c r="G65" i="1"/>
  <c r="F65" i="1"/>
  <c r="E65" i="1"/>
  <c r="C65" i="1"/>
  <c r="K64" i="1"/>
  <c r="I64" i="1"/>
  <c r="H64" i="1"/>
  <c r="G64" i="1"/>
  <c r="F64" i="1"/>
  <c r="E64" i="1"/>
  <c r="C64" i="1"/>
  <c r="K63" i="1"/>
  <c r="I63" i="1"/>
  <c r="H63" i="1"/>
  <c r="G63" i="1"/>
  <c r="F63" i="1"/>
  <c r="E63" i="1"/>
  <c r="C63" i="1"/>
  <c r="G62" i="1"/>
  <c r="C62" i="1"/>
  <c r="K61" i="1"/>
  <c r="K74" i="1" s="1"/>
  <c r="I61" i="1"/>
  <c r="H61" i="1"/>
  <c r="G61" i="1"/>
  <c r="F61" i="1"/>
  <c r="E61" i="1"/>
  <c r="C61" i="1"/>
  <c r="G60" i="1"/>
  <c r="C60" i="1"/>
  <c r="K57" i="1"/>
  <c r="I57" i="1"/>
  <c r="H57" i="1"/>
  <c r="G57" i="1"/>
  <c r="F57" i="1"/>
  <c r="E57" i="1"/>
  <c r="C57" i="1"/>
  <c r="K56" i="1"/>
  <c r="I56" i="1"/>
  <c r="H56" i="1"/>
  <c r="G56" i="1"/>
  <c r="F56" i="1"/>
  <c r="E56" i="1"/>
  <c r="C56" i="1"/>
  <c r="K55" i="1"/>
  <c r="I55" i="1"/>
  <c r="H55" i="1"/>
  <c r="G55" i="1"/>
  <c r="F55" i="1"/>
  <c r="E55" i="1"/>
  <c r="C55" i="1"/>
  <c r="K54" i="1"/>
  <c r="I54" i="1"/>
  <c r="H54" i="1"/>
  <c r="G54" i="1"/>
  <c r="F54" i="1"/>
  <c r="E54" i="1"/>
  <c r="C54" i="1"/>
  <c r="K53" i="1"/>
  <c r="I53" i="1"/>
  <c r="H53" i="1"/>
  <c r="G53" i="1"/>
  <c r="F53" i="1"/>
  <c r="E53" i="1"/>
  <c r="C53" i="1"/>
  <c r="K52" i="1"/>
  <c r="I52" i="1"/>
  <c r="H52" i="1"/>
  <c r="G52" i="1"/>
  <c r="F52" i="1"/>
  <c r="E52" i="1"/>
  <c r="C52" i="1"/>
  <c r="K51" i="1"/>
  <c r="I51" i="1"/>
  <c r="H51" i="1"/>
  <c r="G51" i="1"/>
  <c r="F51" i="1"/>
  <c r="E51" i="1"/>
  <c r="C51" i="1"/>
  <c r="K50" i="1"/>
  <c r="I50" i="1"/>
  <c r="H50" i="1"/>
  <c r="G50" i="1"/>
  <c r="F50" i="1"/>
  <c r="E50" i="1"/>
  <c r="C50" i="1"/>
  <c r="K49" i="1"/>
  <c r="I49" i="1"/>
  <c r="H49" i="1"/>
  <c r="G49" i="1"/>
  <c r="F49" i="1"/>
  <c r="E49" i="1"/>
  <c r="C49" i="1"/>
  <c r="K48" i="1"/>
  <c r="I48" i="1"/>
  <c r="H48" i="1"/>
  <c r="G48" i="1"/>
  <c r="F48" i="1"/>
  <c r="E48" i="1"/>
  <c r="C48" i="1"/>
  <c r="K47" i="1"/>
  <c r="I47" i="1"/>
  <c r="H47" i="1"/>
  <c r="G47" i="1"/>
  <c r="F47" i="1"/>
  <c r="E47" i="1"/>
  <c r="C47" i="1"/>
  <c r="K46" i="1"/>
  <c r="I46" i="1"/>
  <c r="H46" i="1"/>
  <c r="G46" i="1"/>
  <c r="F46" i="1"/>
  <c r="E46" i="1"/>
  <c r="C46" i="1"/>
  <c r="K45" i="1"/>
  <c r="I45" i="1"/>
  <c r="H45" i="1"/>
  <c r="G45" i="1"/>
  <c r="F45" i="1"/>
  <c r="E45" i="1"/>
  <c r="C45" i="1"/>
  <c r="K44" i="1"/>
  <c r="I44" i="1"/>
  <c r="H44" i="1"/>
  <c r="G44" i="1"/>
  <c r="F44" i="1"/>
  <c r="E44" i="1"/>
  <c r="C44" i="1"/>
  <c r="K43" i="1"/>
  <c r="I43" i="1"/>
  <c r="H43" i="1"/>
  <c r="G43" i="1"/>
  <c r="F43" i="1"/>
  <c r="E43" i="1"/>
  <c r="C43" i="1"/>
  <c r="K42" i="1"/>
  <c r="I42" i="1"/>
  <c r="H42" i="1"/>
  <c r="G42" i="1"/>
  <c r="F42" i="1"/>
  <c r="E42" i="1"/>
  <c r="C42" i="1"/>
  <c r="K41" i="1"/>
  <c r="I41" i="1"/>
  <c r="H41" i="1"/>
  <c r="G41" i="1"/>
  <c r="F41" i="1"/>
  <c r="E41" i="1"/>
  <c r="C41" i="1"/>
  <c r="K40" i="1"/>
  <c r="I40" i="1"/>
  <c r="H40" i="1"/>
  <c r="G40" i="1"/>
  <c r="F40" i="1"/>
  <c r="E40" i="1"/>
  <c r="C40" i="1"/>
  <c r="K39" i="1"/>
  <c r="I39" i="1"/>
  <c r="H39" i="1"/>
  <c r="G39" i="1"/>
  <c r="F39" i="1"/>
  <c r="E39" i="1"/>
  <c r="C39" i="1"/>
  <c r="K38" i="1"/>
  <c r="I38" i="1"/>
  <c r="H38" i="1"/>
  <c r="G38" i="1"/>
  <c r="F38" i="1"/>
  <c r="E38" i="1"/>
  <c r="C38" i="1"/>
  <c r="K37" i="1"/>
  <c r="I37" i="1"/>
  <c r="H37" i="1"/>
  <c r="G37" i="1"/>
  <c r="F37" i="1"/>
  <c r="E37" i="1"/>
  <c r="C37" i="1"/>
  <c r="K36" i="1"/>
  <c r="I36" i="1"/>
  <c r="H36" i="1"/>
  <c r="G36" i="1"/>
  <c r="F36" i="1"/>
  <c r="E36" i="1"/>
  <c r="C36" i="1"/>
  <c r="K35" i="1"/>
  <c r="I35" i="1"/>
  <c r="H35" i="1"/>
  <c r="G35" i="1"/>
  <c r="F35" i="1"/>
  <c r="E35" i="1"/>
  <c r="C35" i="1"/>
  <c r="K34" i="1"/>
  <c r="I34" i="1"/>
  <c r="H34" i="1"/>
  <c r="G34" i="1"/>
  <c r="F34" i="1"/>
  <c r="E34" i="1"/>
  <c r="C34" i="1"/>
  <c r="K33" i="1"/>
  <c r="I33" i="1"/>
  <c r="H33" i="1"/>
  <c r="G33" i="1"/>
  <c r="F33" i="1"/>
  <c r="E33" i="1"/>
  <c r="C33" i="1"/>
  <c r="K32" i="1"/>
  <c r="I32" i="1"/>
  <c r="H32" i="1"/>
  <c r="G32" i="1"/>
  <c r="F32" i="1"/>
  <c r="E32" i="1"/>
  <c r="C32" i="1"/>
  <c r="K31" i="1"/>
  <c r="I31" i="1"/>
  <c r="H31" i="1"/>
  <c r="G31" i="1"/>
  <c r="F31" i="1"/>
  <c r="E31" i="1"/>
  <c r="C31" i="1"/>
  <c r="K30" i="1"/>
  <c r="I30" i="1"/>
  <c r="H30" i="1"/>
  <c r="G30" i="1"/>
  <c r="F30" i="1"/>
  <c r="E30" i="1"/>
  <c r="C30" i="1"/>
  <c r="K29" i="1"/>
  <c r="I29" i="1"/>
  <c r="H29" i="1"/>
  <c r="G29" i="1"/>
  <c r="F29" i="1"/>
  <c r="E29" i="1"/>
  <c r="C29" i="1"/>
  <c r="K28" i="1"/>
  <c r="I28" i="1"/>
  <c r="H28" i="1"/>
  <c r="G28" i="1"/>
  <c r="F28" i="1"/>
  <c r="E28" i="1"/>
  <c r="C28" i="1"/>
  <c r="K27" i="1"/>
  <c r="I27" i="1"/>
  <c r="H27" i="1"/>
  <c r="G27" i="1"/>
  <c r="F27" i="1"/>
  <c r="E27" i="1"/>
  <c r="C27" i="1"/>
  <c r="K26" i="1"/>
  <c r="I26" i="1"/>
  <c r="H26" i="1"/>
  <c r="G26" i="1"/>
  <c r="F26" i="1"/>
  <c r="E26" i="1"/>
  <c r="C26" i="1"/>
  <c r="K25" i="1"/>
  <c r="K58" i="1" s="1"/>
  <c r="I25" i="1"/>
  <c r="H25" i="1"/>
  <c r="G25" i="1"/>
  <c r="F25" i="1"/>
  <c r="E25" i="1"/>
  <c r="C25" i="1"/>
  <c r="K22" i="1"/>
  <c r="K23" i="1" s="1"/>
  <c r="I22" i="1"/>
  <c r="H22" i="1"/>
  <c r="G22" i="1"/>
  <c r="F22" i="1"/>
  <c r="E22" i="1"/>
  <c r="C22" i="1"/>
  <c r="I19" i="1"/>
  <c r="H19" i="1"/>
  <c r="G19" i="1"/>
  <c r="F19" i="1"/>
  <c r="E19" i="1"/>
  <c r="C19" i="1"/>
  <c r="I18" i="1"/>
  <c r="H18" i="1"/>
  <c r="G18" i="1"/>
  <c r="F18" i="1"/>
  <c r="E18" i="1"/>
  <c r="C18" i="1"/>
  <c r="I17" i="1"/>
  <c r="H17" i="1"/>
  <c r="G17" i="1"/>
  <c r="F17" i="1"/>
  <c r="E17" i="1"/>
  <c r="C17" i="1"/>
  <c r="I16" i="1"/>
  <c r="H16" i="1"/>
  <c r="G16" i="1"/>
  <c r="F16" i="1"/>
  <c r="E16" i="1"/>
  <c r="C16" i="1"/>
  <c r="I15" i="1"/>
  <c r="H15" i="1"/>
  <c r="G15" i="1"/>
  <c r="F15" i="1"/>
  <c r="E15" i="1"/>
  <c r="C15" i="1"/>
  <c r="I14" i="1"/>
  <c r="H14" i="1"/>
  <c r="G14" i="1"/>
  <c r="F14" i="1"/>
  <c r="E14" i="1"/>
  <c r="C14" i="1"/>
  <c r="K20" i="1" l="1"/>
  <c r="K88" i="1" s="1"/>
</calcChain>
</file>

<file path=xl/sharedStrings.xml><?xml version="1.0" encoding="utf-8"?>
<sst xmlns="http://schemas.openxmlformats.org/spreadsheetml/2006/main" count="46" uniqueCount="41">
  <si>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</si>
  <si>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</si>
  <si>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</si>
  <si>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</si>
  <si>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</si>
  <si>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</si>
  <si>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0"/>
        <rFont val="Arial"/>
        <family val="2"/>
      </rPr>
      <t xml:space="preserve"> presupuesto oficial</t>
    </r>
    <r>
      <rPr>
        <sz val="10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</si>
  <si>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</si>
  <si>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</si>
  <si>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</si>
  <si>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</si>
  <si>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</si>
  <si>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</si>
  <si>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</si>
  <si>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</si>
  <si>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</si>
  <si>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</si>
  <si>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</si>
  <si>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</si>
  <si>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</si>
  <si>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</si>
  <si>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</si>
  <si>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</si>
  <si>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</si>
  <si>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</si>
  <si>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</si>
  <si>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</si>
  <si>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</si>
  <si>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</si>
  <si>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</si>
  <si>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</si>
  <si>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</si>
  <si>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</si>
  <si>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</si>
  <si>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</si>
  <si>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Elaboró:</t>
  </si>
  <si>
    <t>GRETTY CASAS ANILLO</t>
  </si>
  <si>
    <t>WILLSON BALLESTEROS</t>
  </si>
  <si>
    <t>Profesional de Presupuesto</t>
  </si>
  <si>
    <t>Gerente de Proyectos</t>
  </si>
  <si>
    <t>FONDECÚN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</si>
</sst>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&quot;$&quot;\ #,##0.00;[Red]&quot;$&quot;\ \-#,##0.00"/>
    <numFmt numFmtId="165" formatCode="&quot;$&quot;\ #,##0.00_);\(&quot;$&quot;\ #,##0.00\)"/>
    <numFmt numFmtId="166" formatCode="_ &quot;$&quot;\ * #,##0_ ;_ &quot;$&quot;\ * \-#,##0_ ;_ &quot;$&quot;\ * &quot;-&quot;_ ;_ @_ 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1"/>
      <color theme="1"/>
      <name val="Calibri Light"/>
      <family val="2"/>
      <scheme val="major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7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0" fontId="2" fillId="0" borderId="1" xfId="3" applyFont="1" applyBorder="1" applyAlignment="1">
      <alignment vertical="center"/>
    </xf>
    <xf numFmtId="0" fontId="2" fillId="0" borderId="2" xfId="3" applyFont="1" applyBorder="1" applyAlignment="1">
      <alignment vertical="center"/>
    </xf>
    <xf numFmtId="0" fontId="2" fillId="0" borderId="2" xfId="3" applyFont="1" applyBorder="1" applyAlignment="1">
      <alignment horizontal="center" vertical="center"/>
    </xf>
    <xf numFmtId="0" fontId="2" fillId="0" borderId="3" xfId="3" applyFont="1" applyBorder="1" applyAlignment="1">
      <alignment vertical="center"/>
    </xf>
    <xf numFmtId="0" fontId="2" fillId="0" borderId="4" xfId="3" applyFont="1" applyBorder="1" applyAlignment="1">
      <alignment vertical="center"/>
    </xf>
    <xf numFmtId="0" fontId="2" fillId="0" borderId="6" xfId="3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9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/>
    </xf>
    <xf numFmtId="0" fontId="2" fillId="2" borderId="0" xfId="3" applyFont="1" applyFill="1" applyAlignment="1">
      <alignment vertical="center"/>
    </xf>
    <xf numFmtId="0" fontId="2" fillId="0" borderId="9" xfId="3" applyFont="1" applyBorder="1" applyAlignment="1">
      <alignment vertical="center"/>
    </xf>
    <xf numFmtId="0" fontId="3" fillId="0" borderId="25" xfId="6" applyFont="1" applyBorder="1" applyAlignment="1">
      <alignment horizontal="center" vertical="center" wrapText="1"/>
    </xf>
    <xf numFmtId="0" fontId="3" fillId="5" borderId="27" xfId="5" applyFont="1" applyFill="1" applyBorder="1" applyAlignment="1">
      <alignment vertical="center"/>
    </xf>
    <xf numFmtId="0" fontId="3" fillId="5" borderId="28" xfId="5" applyFont="1" applyFill="1" applyBorder="1" applyAlignment="1">
      <alignment vertical="center"/>
    </xf>
    <xf numFmtId="0" fontId="3" fillId="5" borderId="29" xfId="5" applyFont="1" applyFill="1" applyBorder="1" applyAlignment="1">
      <alignment vertical="center"/>
    </xf>
    <xf numFmtId="0" fontId="2" fillId="0" borderId="10" xfId="7" applyBorder="1" applyAlignment="1">
      <alignment horizontal="center" vertical="center"/>
    </xf>
    <xf numFmtId="0" fontId="6" fillId="0" borderId="11" xfId="7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/>
    </xf>
    <xf numFmtId="0" fontId="2" fillId="0" borderId="11" xfId="7" applyBorder="1" applyAlignment="1">
      <alignment horizontal="left" vertical="center" wrapText="1"/>
    </xf>
    <xf numFmtId="0" fontId="2" fillId="0" borderId="11" xfId="7" applyBorder="1" applyAlignment="1">
      <alignment horizontal="center" vertical="center"/>
    </xf>
    <xf numFmtId="43" fontId="2" fillId="0" borderId="11" xfId="1" applyFont="1" applyFill="1" applyBorder="1" applyAlignment="1">
      <alignment vertical="center"/>
    </xf>
    <xf numFmtId="165" fontId="2" fillId="0" borderId="14" xfId="8" applyNumberFormat="1" applyFont="1" applyBorder="1" applyAlignment="1">
      <alignment horizontal="right" vertical="center" wrapText="1"/>
    </xf>
    <xf numFmtId="165" fontId="2" fillId="0" borderId="12" xfId="8" applyNumberFormat="1" applyFont="1" applyBorder="1" applyAlignment="1">
      <alignment horizontal="right" vertical="center" wrapText="1"/>
    </xf>
    <xf numFmtId="0" fontId="2" fillId="0" borderId="30" xfId="5" applyFont="1" applyBorder="1" applyAlignment="1">
      <alignment horizontal="left" vertical="center"/>
    </xf>
    <xf numFmtId="0" fontId="2" fillId="0" borderId="31" xfId="6" applyBorder="1" applyAlignment="1">
      <alignment horizontal="center" vertical="center"/>
    </xf>
    <xf numFmtId="0" fontId="2" fillId="0" borderId="31" xfId="6" applyBorder="1" applyAlignment="1">
      <alignment horizontal="left" vertical="center" wrapText="1"/>
    </xf>
    <xf numFmtId="4" fontId="2" fillId="0" borderId="31" xfId="9" applyNumberFormat="1" applyFont="1" applyBorder="1" applyAlignment="1">
      <alignment vertical="center" wrapText="1"/>
    </xf>
    <xf numFmtId="165" fontId="2" fillId="0" borderId="32" xfId="8" applyNumberFormat="1" applyFont="1" applyBorder="1" applyAlignment="1">
      <alignment horizontal="right" vertical="center" wrapText="1"/>
    </xf>
    <xf numFmtId="165" fontId="3" fillId="0" borderId="33" xfId="8" applyNumberFormat="1" applyFont="1" applyBorder="1" applyAlignment="1">
      <alignment horizontal="right" vertical="center" wrapText="1"/>
    </xf>
    <xf numFmtId="0" fontId="3" fillId="5" borderId="28" xfId="5" applyFont="1" applyFill="1" applyBorder="1" applyAlignment="1">
      <alignment vertical="center" wrapText="1"/>
    </xf>
    <xf numFmtId="0" fontId="6" fillId="0" borderId="11" xfId="10" applyFont="1" applyBorder="1" applyAlignment="1">
      <alignment horizontal="center" vertical="center" wrapText="1"/>
    </xf>
    <xf numFmtId="0" fontId="2" fillId="0" borderId="19" xfId="5" applyFont="1" applyBorder="1" applyAlignment="1">
      <alignment horizontal="left" vertical="center"/>
    </xf>
    <xf numFmtId="0" fontId="2" fillId="0" borderId="8" xfId="3" applyFont="1" applyBorder="1" applyAlignment="1">
      <alignment vertical="center"/>
    </xf>
    <xf numFmtId="0" fontId="2" fillId="0" borderId="8" xfId="3" applyFont="1" applyBorder="1" applyAlignment="1">
      <alignment horizontal="center" vertical="center"/>
    </xf>
    <xf numFmtId="0" fontId="2" fillId="0" borderId="8" xfId="3" applyFont="1" applyBorder="1" applyAlignment="1">
      <alignment vertical="center" wrapText="1"/>
    </xf>
    <xf numFmtId="4" fontId="2" fillId="0" borderId="14" xfId="9" applyNumberFormat="1" applyFont="1" applyBorder="1" applyAlignment="1">
      <alignment vertical="center" wrapText="1"/>
    </xf>
    <xf numFmtId="167" fontId="3" fillId="0" borderId="34" xfId="9" applyNumberFormat="1" applyFont="1" applyBorder="1" applyAlignment="1">
      <alignment horizontal="right" vertical="center"/>
    </xf>
    <xf numFmtId="0" fontId="2" fillId="0" borderId="11" xfId="3" applyFont="1" applyBorder="1" applyAlignment="1">
      <alignment horizontal="center" vertical="center" wrapText="1"/>
    </xf>
    <xf numFmtId="0" fontId="2" fillId="0" borderId="35" xfId="5" applyFont="1" applyBorder="1" applyAlignment="1">
      <alignment horizontal="left"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horizontal="left" vertical="center" wrapText="1"/>
    </xf>
    <xf numFmtId="167" fontId="3" fillId="0" borderId="33" xfId="9" applyNumberFormat="1" applyFont="1" applyBorder="1" applyAlignment="1">
      <alignment horizontal="right" vertical="center"/>
    </xf>
    <xf numFmtId="2" fontId="2" fillId="0" borderId="8" xfId="5" applyNumberFormat="1" applyFont="1" applyBorder="1" applyAlignment="1">
      <alignment horizontal="center" vertical="center"/>
    </xf>
    <xf numFmtId="0" fontId="2" fillId="0" borderId="8" xfId="5" applyFont="1" applyBorder="1" applyAlignment="1">
      <alignment horizontal="left" vertical="center"/>
    </xf>
    <xf numFmtId="0" fontId="2" fillId="0" borderId="8" xfId="5" applyFont="1" applyBorder="1" applyAlignment="1">
      <alignment horizontal="center" vertical="center"/>
    </xf>
    <xf numFmtId="4" fontId="2" fillId="0" borderId="11" xfId="9" applyNumberFormat="1" applyFont="1" applyBorder="1" applyAlignment="1">
      <alignment vertical="center" wrapText="1"/>
    </xf>
    <xf numFmtId="165" fontId="2" fillId="0" borderId="36" xfId="8" applyNumberFormat="1" applyFont="1" applyBorder="1" applyAlignment="1">
      <alignment horizontal="right" vertical="center" wrapText="1"/>
    </xf>
    <xf numFmtId="0" fontId="2" fillId="0" borderId="4" xfId="11" applyBorder="1" applyAlignment="1">
      <alignment vertical="center"/>
    </xf>
    <xf numFmtId="168" fontId="3" fillId="5" borderId="29" xfId="5" applyNumberFormat="1" applyFont="1" applyFill="1" applyBorder="1" applyAlignment="1">
      <alignment vertical="center"/>
    </xf>
    <xf numFmtId="0" fontId="2" fillId="0" borderId="6" xfId="11" applyBorder="1" applyAlignment="1">
      <alignment vertical="center"/>
    </xf>
    <xf numFmtId="0" fontId="2" fillId="0" borderId="0" xfId="11" applyAlignment="1">
      <alignment vertical="center"/>
    </xf>
    <xf numFmtId="49" fontId="3" fillId="0" borderId="0" xfId="12" applyNumberFormat="1" applyFont="1" applyAlignment="1">
      <alignment horizontal="right" vertical="center"/>
    </xf>
    <xf numFmtId="169" fontId="3" fillId="0" borderId="0" xfId="12" applyNumberFormat="1" applyFont="1" applyAlignment="1">
      <alignment vertical="center"/>
    </xf>
    <xf numFmtId="0" fontId="2" fillId="0" borderId="0" xfId="13" applyAlignment="1">
      <alignment vertical="center"/>
    </xf>
    <xf numFmtId="0" fontId="2" fillId="0" borderId="0" xfId="13" applyAlignment="1">
      <alignment horizontal="center" vertical="center"/>
    </xf>
    <xf numFmtId="0" fontId="7" fillId="0" borderId="40" xfId="13" applyFont="1" applyBorder="1" applyAlignment="1">
      <alignment horizontal="right" vertical="center"/>
    </xf>
    <xf numFmtId="171" fontId="2" fillId="0" borderId="23" xfId="14" applyNumberFormat="1" applyFont="1" applyBorder="1" applyAlignment="1">
      <alignment vertical="center"/>
    </xf>
    <xf numFmtId="0" fontId="2" fillId="0" borderId="0" xfId="6" applyAlignment="1">
      <alignment horizontal="center" vertical="center"/>
    </xf>
    <xf numFmtId="0" fontId="3" fillId="0" borderId="16" xfId="13" applyFont="1" applyBorder="1" applyAlignment="1">
      <alignment horizontal="left" vertical="center"/>
    </xf>
    <xf numFmtId="9" fontId="2" fillId="0" borderId="17" xfId="14" applyNumberFormat="1" applyFont="1" applyBorder="1" applyAlignment="1">
      <alignment horizontal="center" vertical="center"/>
    </xf>
    <xf numFmtId="171" fontId="2" fillId="0" borderId="17" xfId="14" applyNumberFormat="1" applyFont="1" applyBorder="1" applyAlignment="1">
      <alignment vertical="center"/>
    </xf>
    <xf numFmtId="0" fontId="2" fillId="0" borderId="41" xfId="13" applyBorder="1" applyAlignment="1">
      <alignment vertical="center"/>
    </xf>
    <xf numFmtId="171" fontId="3" fillId="0" borderId="15" xfId="14" applyNumberFormat="1" applyFont="1" applyBorder="1" applyAlignment="1">
      <alignment vertical="center"/>
    </xf>
    <xf numFmtId="0" fontId="2" fillId="0" borderId="0" xfId="13" applyAlignment="1">
      <alignment horizontal="center" vertical="center" wrapText="1"/>
    </xf>
    <xf numFmtId="0" fontId="2" fillId="0" borderId="16" xfId="13" applyBorder="1" applyAlignment="1">
      <alignment horizontal="left" vertical="center" wrapText="1"/>
    </xf>
    <xf numFmtId="0" fontId="2" fillId="0" borderId="41" xfId="13" applyBorder="1" applyAlignment="1">
      <alignment horizontal="right" vertical="center"/>
    </xf>
    <xf numFmtId="0" fontId="3" fillId="0" borderId="42" xfId="13" applyFont="1" applyBorder="1" applyAlignment="1">
      <alignment horizontal="left" vertical="center"/>
    </xf>
    <xf numFmtId="9" fontId="2" fillId="0" borderId="43" xfId="14" applyNumberFormat="1" applyFont="1" applyBorder="1" applyAlignment="1">
      <alignment horizontal="center" vertical="center"/>
    </xf>
    <xf numFmtId="171" fontId="3" fillId="0" borderId="43" xfId="14" applyNumberFormat="1" applyFont="1" applyBorder="1" applyAlignment="1">
      <alignment vertical="center"/>
    </xf>
    <xf numFmtId="0" fontId="2" fillId="0" borderId="44" xfId="13" applyBorder="1" applyAlignment="1">
      <alignment vertical="center"/>
    </xf>
    <xf numFmtId="2" fontId="2" fillId="0" borderId="0" xfId="13" applyNumberFormat="1" applyAlignment="1">
      <alignment vertical="center"/>
    </xf>
    <xf numFmtId="171" fontId="2" fillId="0" borderId="0" xfId="14" applyNumberFormat="1" applyFont="1" applyBorder="1" applyAlignment="1">
      <alignment vertical="center"/>
    </xf>
    <xf numFmtId="39" fontId="3" fillId="0" borderId="0" xfId="14" applyNumberFormat="1" applyFont="1" applyBorder="1" applyAlignment="1">
      <alignment vertical="center"/>
    </xf>
    <xf numFmtId="0" fontId="3" fillId="0" borderId="38" xfId="15" applyFont="1" applyBorder="1" applyAlignment="1">
      <alignment vertical="center"/>
    </xf>
    <xf numFmtId="172" fontId="2" fillId="0" borderId="6" xfId="11" applyNumberFormat="1" applyBorder="1" applyAlignment="1">
      <alignment vertical="center"/>
    </xf>
    <xf numFmtId="169" fontId="3" fillId="4" borderId="12" xfId="16" applyNumberFormat="1" applyFont="1" applyFill="1" applyBorder="1" applyAlignment="1">
      <alignment horizontal="center" vertical="center"/>
    </xf>
    <xf numFmtId="174" fontId="2" fillId="0" borderId="6" xfId="11" applyNumberFormat="1" applyBorder="1" applyAlignment="1">
      <alignment vertical="center"/>
    </xf>
    <xf numFmtId="169" fontId="3" fillId="4" borderId="14" xfId="16" applyNumberFormat="1" applyFont="1" applyFill="1" applyBorder="1" applyAlignment="1">
      <alignment horizontal="center" vertical="center"/>
    </xf>
    <xf numFmtId="10" fontId="3" fillId="4" borderId="15" xfId="17" applyNumberFormat="1" applyFont="1" applyFill="1" applyBorder="1" applyAlignment="1">
      <alignment horizontal="center" vertical="center"/>
    </xf>
    <xf numFmtId="0" fontId="2" fillId="0" borderId="46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48" xfId="0" applyFont="1" applyBorder="1" applyAlignment="1">
      <alignment vertical="center" wrapText="1"/>
    </xf>
    <xf numFmtId="0" fontId="2" fillId="0" borderId="49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2" borderId="0" xfId="4" applyFont="1" applyFill="1" applyAlignment="1">
      <alignment horizontal="center" vertical="center" wrapText="1"/>
    </xf>
    <xf numFmtId="0" fontId="8" fillId="0" borderId="4" xfId="3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50" xfId="0" applyFont="1" applyBorder="1" applyAlignment="1">
      <alignment vertical="center" wrapText="1"/>
    </xf>
    <xf numFmtId="10" fontId="8" fillId="2" borderId="0" xfId="2" applyNumberFormat="1" applyFont="1" applyFill="1" applyBorder="1" applyAlignment="1">
      <alignment horizontal="center" vertical="center" wrapText="1"/>
    </xf>
    <xf numFmtId="10" fontId="8" fillId="2" borderId="50" xfId="2" applyNumberFormat="1" applyFont="1" applyFill="1" applyBorder="1" applyAlignment="1">
      <alignment horizontal="center" vertical="center" wrapText="1"/>
    </xf>
    <xf numFmtId="10" fontId="8" fillId="2" borderId="6" xfId="2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vertical="center"/>
    </xf>
    <xf numFmtId="0" fontId="8" fillId="2" borderId="0" xfId="4" applyFont="1" applyFill="1" applyAlignment="1">
      <alignment horizontal="center" vertical="center" wrapText="1"/>
    </xf>
    <xf numFmtId="0" fontId="9" fillId="2" borderId="0" xfId="4" applyFont="1" applyFill="1" applyAlignment="1">
      <alignment vertical="center" wrapText="1"/>
    </xf>
    <xf numFmtId="0" fontId="8" fillId="2" borderId="0" xfId="4" applyFont="1" applyFill="1" applyAlignment="1">
      <alignment vertical="center" wrapText="1"/>
    </xf>
    <xf numFmtId="0" fontId="2" fillId="0" borderId="51" xfId="11" applyBorder="1" applyAlignment="1">
      <alignment vertical="center"/>
    </xf>
    <xf numFmtId="0" fontId="2" fillId="0" borderId="52" xfId="3" applyFont="1" applyBorder="1" applyAlignment="1">
      <alignment vertical="center"/>
    </xf>
    <xf numFmtId="0" fontId="2" fillId="0" borderId="52" xfId="3" applyFont="1" applyBorder="1" applyAlignment="1">
      <alignment horizontal="center" vertical="center"/>
    </xf>
    <xf numFmtId="175" fontId="2" fillId="0" borderId="52" xfId="1" applyNumberFormat="1" applyFont="1" applyBorder="1" applyAlignment="1">
      <alignment vertical="center"/>
    </xf>
    <xf numFmtId="0" fontId="2" fillId="0" borderId="53" xfId="3" applyFont="1" applyBorder="1" applyAlignment="1">
      <alignment vertical="center"/>
    </xf>
    <xf numFmtId="0" fontId="9" fillId="2" borderId="0" xfId="4" applyFont="1" applyFill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2" fillId="2" borderId="25" xfId="4" applyFont="1" applyFill="1" applyBorder="1" applyAlignment="1">
      <alignment horizontal="center" vertical="center" wrapText="1"/>
    </xf>
    <xf numFmtId="0" fontId="2" fillId="2" borderId="26" xfId="4" applyFont="1" applyFill="1" applyBorder="1" applyAlignment="1">
      <alignment horizontal="center" vertical="center" wrapText="1"/>
    </xf>
    <xf numFmtId="0" fontId="8" fillId="2" borderId="0" xfId="4" applyFont="1" applyFill="1" applyAlignment="1">
      <alignment horizontal="center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2" fillId="4" borderId="13" xfId="4" applyFont="1" applyFill="1" applyBorder="1" applyAlignment="1">
      <alignment vertical="center" wrapText="1"/>
    </xf>
    <xf numFmtId="0" fontId="2" fillId="4" borderId="14" xfId="4" applyFont="1" applyFill="1" applyBorder="1" applyAlignment="1">
      <alignment vertical="center" wrapText="1"/>
    </xf>
    <xf numFmtId="3" fontId="3" fillId="4" borderId="14" xfId="4" applyNumberFormat="1" applyFont="1" applyFill="1" applyBorder="1" applyAlignment="1">
      <alignment horizontal="left" vertical="center"/>
    </xf>
    <xf numFmtId="0" fontId="3" fillId="4" borderId="14" xfId="4" applyFont="1" applyFill="1" applyBorder="1" applyAlignment="1">
      <alignment horizontal="left" vertical="center" wrapText="1"/>
    </xf>
    <xf numFmtId="0" fontId="3" fillId="4" borderId="14" xfId="4" applyFont="1" applyFill="1" applyBorder="1" applyAlignment="1">
      <alignment horizontal="left" vertical="center"/>
    </xf>
    <xf numFmtId="3" fontId="3" fillId="4" borderId="14" xfId="4" applyNumberFormat="1" applyFont="1" applyFill="1" applyBorder="1" applyAlignment="1">
      <alignment horizontal="left" vertical="center" wrapText="1"/>
    </xf>
    <xf numFmtId="4" fontId="3" fillId="2" borderId="22" xfId="5" applyNumberFormat="1" applyFont="1" applyFill="1" applyBorder="1" applyAlignment="1">
      <alignment horizontal="center" vertical="center" wrapText="1"/>
    </xf>
    <xf numFmtId="4" fontId="3" fillId="2" borderId="25" xfId="5" applyNumberFormat="1" applyFont="1" applyFill="1" applyBorder="1" applyAlignment="1">
      <alignment horizontal="center" vertical="center" wrapText="1"/>
    </xf>
    <xf numFmtId="4" fontId="3" fillId="2" borderId="23" xfId="5" applyNumberFormat="1" applyFont="1" applyFill="1" applyBorder="1" applyAlignment="1">
      <alignment horizontal="center" vertical="center" wrapText="1"/>
    </xf>
    <xf numFmtId="4" fontId="3" fillId="2" borderId="26" xfId="5" applyNumberFormat="1" applyFont="1" applyFill="1" applyBorder="1" applyAlignment="1">
      <alignment horizontal="center" vertical="center" wrapText="1"/>
    </xf>
    <xf numFmtId="0" fontId="3" fillId="5" borderId="27" xfId="5" applyFont="1" applyFill="1" applyBorder="1" applyAlignment="1">
      <alignment horizontal="right" vertical="center"/>
    </xf>
    <xf numFmtId="0" fontId="3" fillId="5" borderId="28" xfId="5" applyFont="1" applyFill="1" applyBorder="1" applyAlignment="1">
      <alignment horizontal="right" vertical="center"/>
    </xf>
    <xf numFmtId="0" fontId="3" fillId="5" borderId="37" xfId="5" applyFont="1" applyFill="1" applyBorder="1" applyAlignment="1">
      <alignment horizontal="right" vertical="center"/>
    </xf>
    <xf numFmtId="0" fontId="2" fillId="0" borderId="38" xfId="13" applyBorder="1" applyAlignment="1">
      <alignment horizontal="left" vertical="center" wrapText="1"/>
    </xf>
    <xf numFmtId="0" fontId="2" fillId="0" borderId="39" xfId="13" applyBorder="1" applyAlignment="1">
      <alignment horizontal="left" vertical="center" wrapText="1"/>
    </xf>
    <xf numFmtId="0" fontId="2" fillId="0" borderId="39" xfId="15" applyBorder="1" applyAlignment="1">
      <alignment horizontal="center" vertical="center"/>
    </xf>
    <xf numFmtId="0" fontId="2" fillId="0" borderId="45" xfId="15" applyBorder="1" applyAlignment="1">
      <alignment horizontal="center" vertical="center"/>
    </xf>
    <xf numFmtId="3" fontId="3" fillId="4" borderId="11" xfId="4" applyNumberFormat="1" applyFont="1" applyFill="1" applyBorder="1" applyAlignment="1">
      <alignment horizontal="center" vertical="center" wrapText="1"/>
    </xf>
    <xf numFmtId="0" fontId="3" fillId="2" borderId="21" xfId="5" applyFont="1" applyFill="1" applyBorder="1" applyAlignment="1">
      <alignment horizontal="center" vertical="center" wrapText="1"/>
    </xf>
    <xf numFmtId="0" fontId="3" fillId="2" borderId="24" xfId="5" applyFont="1" applyFill="1" applyBorder="1" applyAlignment="1">
      <alignment horizontal="center" vertical="center" wrapText="1"/>
    </xf>
    <xf numFmtId="0" fontId="3" fillId="2" borderId="22" xfId="5" applyFont="1" applyFill="1" applyBorder="1" applyAlignment="1">
      <alignment horizontal="center" vertical="center" wrapText="1"/>
    </xf>
    <xf numFmtId="0" fontId="3" fillId="2" borderId="25" xfId="5" applyFont="1" applyFill="1" applyBorder="1" applyAlignment="1">
      <alignment horizontal="center" vertical="center" wrapText="1"/>
    </xf>
    <xf numFmtId="0" fontId="3" fillId="0" borderId="22" xfId="6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2" fillId="3" borderId="10" xfId="3" applyFont="1" applyFill="1" applyBorder="1" applyAlignment="1">
      <alignment horizontal="left" vertical="center" wrapText="1"/>
    </xf>
    <xf numFmtId="0" fontId="2" fillId="3" borderId="11" xfId="3" applyFont="1" applyFill="1" applyBorder="1" applyAlignment="1">
      <alignment horizontal="left" vertical="center" wrapText="1"/>
    </xf>
    <xf numFmtId="0" fontId="2" fillId="3" borderId="12" xfId="3" applyFont="1" applyFill="1" applyBorder="1" applyAlignment="1">
      <alignment horizontal="left" vertical="center" wrapText="1"/>
    </xf>
    <xf numFmtId="0" fontId="2" fillId="3" borderId="13" xfId="3" applyFont="1" applyFill="1" applyBorder="1" applyAlignment="1">
      <alignment horizontal="left" vertical="center" wrapText="1"/>
    </xf>
    <xf numFmtId="0" fontId="2" fillId="3" borderId="14" xfId="3" applyFont="1" applyFill="1" applyBorder="1" applyAlignment="1">
      <alignment horizontal="left" vertical="center" wrapText="1"/>
    </xf>
    <xf numFmtId="0" fontId="2" fillId="3" borderId="15" xfId="3" applyFont="1" applyFill="1" applyBorder="1" applyAlignment="1">
      <alignment horizontal="left" vertical="center" wrapText="1"/>
    </xf>
    <xf numFmtId="0" fontId="2" fillId="4" borderId="16" xfId="3" applyFont="1" applyFill="1" applyBorder="1" applyAlignment="1">
      <alignment horizontal="center" vertical="center" wrapText="1"/>
    </xf>
    <xf numFmtId="0" fontId="2" fillId="4" borderId="17" xfId="3" applyFont="1" applyFill="1" applyBorder="1" applyAlignment="1">
      <alignment horizontal="center" vertical="center" wrapText="1"/>
    </xf>
    <xf numFmtId="0" fontId="2" fillId="4" borderId="18" xfId="3" applyFont="1" applyFill="1" applyBorder="1" applyAlignment="1">
      <alignment horizontal="center" vertical="center" wrapText="1"/>
    </xf>
    <xf numFmtId="0" fontId="3" fillId="5" borderId="19" xfId="5" applyFont="1" applyFill="1" applyBorder="1" applyAlignment="1">
      <alignment horizontal="left" vertical="center"/>
    </xf>
    <xf numFmtId="0" fontId="3" fillId="5" borderId="8" xfId="5" applyFont="1" applyFill="1" applyBorder="1" applyAlignment="1">
      <alignment horizontal="left" vertical="center"/>
    </xf>
    <xf numFmtId="0" fontId="3" fillId="5" borderId="20" xfId="5" applyFont="1" applyFill="1" applyBorder="1" applyAlignment="1">
      <alignment horizontal="left" vertical="center"/>
    </xf>
  </cellXfs>
  <cellStyles count="18">
    <cellStyle name="Millares" xfId="1" builtinId="3"/>
    <cellStyle name="Millares 2" xfId="9" xr:uid="{A9FD2BA5-0FEB-44EE-A4C0-6C7FB6717DC2}"/>
    <cellStyle name="Millares_FORMULARIO 4 - M-OFERENTE PPTA ECONOMICA" xfId="16" xr:uid="{A8E9AA4E-C0C4-4050-B2E3-0245A816B698}"/>
    <cellStyle name="Moneda 2" xfId="8" xr:uid="{BC69FA3C-B24D-4BA3-9131-D779DA9C5FBD}"/>
    <cellStyle name="Moneda 2 2 2 2 2" xfId="14" xr:uid="{8B923E09-0BCF-448D-87D4-0475EF29897B}"/>
    <cellStyle name="Normal" xfId="0" builtinId="0"/>
    <cellStyle name="Normal 10" xfId="10" xr:uid="{F3DFCC82-3A9C-443C-9945-6D2671F760B5}"/>
    <cellStyle name="Normal 2" xfId="5" xr:uid="{03572DC8-C146-4C53-AF8B-15502881947A}"/>
    <cellStyle name="Normal 2 10 2 2" xfId="7" xr:uid="{7AE22A24-4814-4EA3-B527-287D688622DB}"/>
    <cellStyle name="Normal 2 10 3" xfId="6" xr:uid="{454A515C-6E04-4B6E-B613-4EF9C8B1D869}"/>
    <cellStyle name="Normal 2 2" xfId="15" xr:uid="{813B3A99-FCC4-4509-9AA6-ED7BCE20DAA7}"/>
    <cellStyle name="Normal 3" xfId="3" xr:uid="{0DA037A7-BCE9-4A5A-8CD1-280CB66F3DF5}"/>
    <cellStyle name="Normal 3 11" xfId="4" xr:uid="{CAF2461E-6392-4109-93A1-9E04C75DF375}"/>
    <cellStyle name="Normal 3 2" xfId="11" xr:uid="{CC37812E-7D30-4986-A213-F94DFB8AA8CD}"/>
    <cellStyle name="Normal 3 2 2" xfId="13" xr:uid="{B521F5A8-23EB-4F26-8069-DB3EEBCAE5D4}"/>
    <cellStyle name="Normal_PTO OFICIAL PREPLIEGO (CORREGIDO) 2" xfId="12" xr:uid="{CC44320F-E432-4E5F-88FE-1B85785DD8B0}"/>
    <cellStyle name="Porcentaje" xfId="2" builtinId="5"/>
    <cellStyle name="Porcentaje 2 2" xfId="17" xr:uid="{279FE252-9001-47FA-ADC3-97DFDB7DDC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PRESUPUESTO%20Y%20ANALISIS%20AIU%20VIAS%20re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Fondecun\Funza\Informe%20Ppto%20y%20Programacion\Ppto%2022-10-2025%20Callejones\Ppto%20Callejones%20VF\Ppto\Copia%20de%20PRESUPUESTO_FINAL_(PRECIOS_08-2025)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 PRES OF"/>
      <sheetName val="PRESUPUESTO"/>
      <sheetName val="Analisis AIU"/>
      <sheetName val="SALARIOS"/>
      <sheetName val="F.M. +2 SMMLV"/>
      <sheetName val="F.M. -2 SMMLV"/>
      <sheetName val="F.M. -2 SMMLV (INTER.)"/>
      <sheetName val="F.M. +2 SMMLV - INTERV."/>
      <sheetName val="Ensayos"/>
      <sheetName val="G. Ambiental"/>
      <sheetName val="G. SST"/>
      <sheetName val="G. PMT"/>
      <sheetName val="G. Social"/>
      <sheetName val="G. Técnica"/>
    </sheetNames>
    <sheetDataSet>
      <sheetData sheetId="0" refreshError="1"/>
      <sheetData sheetId="1">
        <row r="14">
          <cell r="C14" t="str">
            <v>1.1</v>
          </cell>
          <cell r="E14">
            <v>3007</v>
          </cell>
          <cell r="F14" t="str">
            <v>IDU</v>
          </cell>
          <cell r="G14" t="str">
            <v>REPLANTEO GENERAL</v>
          </cell>
          <cell r="H14" t="str">
            <v>M2</v>
          </cell>
          <cell r="I14">
            <v>22925</v>
          </cell>
        </row>
        <row r="15">
          <cell r="C15" t="str">
            <v>1.2</v>
          </cell>
          <cell r="E15">
            <v>7774</v>
          </cell>
          <cell r="F15" t="str">
            <v>IDU</v>
          </cell>
          <cell r="G15" t="str">
            <v>VALLA MÓVIL DE 1.20M X 1.20M EN LÁMINA GALVANIZADA CALIBRE 20, ÁNGULO EN HIERRO DE 2X 1-1/8" IMPRESO EN VINILO. INCLUYE SUMINISTRO E INSTALACIÓN. IMPRESIÓN 720 DPI;TINTA PARA EXTERIORES</v>
          </cell>
          <cell r="H15" t="str">
            <v>UN</v>
          </cell>
          <cell r="I15">
            <v>18</v>
          </cell>
        </row>
        <row r="16">
          <cell r="C16" t="str">
            <v>1.3</v>
          </cell>
          <cell r="E16" t="str">
            <v>01</v>
          </cell>
          <cell r="F16" t="str">
            <v>PARTICULAR</v>
          </cell>
          <cell r="G16" t="str">
            <v>CERRAMIENTO PROVISIONAL EN POLISOMBRA VERDE, INCLUYE ESTACONES EN MADERA</v>
          </cell>
          <cell r="H16" t="str">
            <v>M</v>
          </cell>
          <cell r="I16">
            <v>3880</v>
          </cell>
        </row>
        <row r="17">
          <cell r="C17" t="str">
            <v>1.4</v>
          </cell>
          <cell r="E17">
            <v>3011</v>
          </cell>
          <cell r="F17" t="str">
            <v>IDU</v>
          </cell>
          <cell r="G17" t="str">
            <v>DEMOLICION MANUAL SARDINEL EXISTENTE (INCLUYE CARGUE). NO INCLUYE TRANSPORTE Y DISPOSICIÓN FINAL DE SOBRANTES.</v>
          </cell>
          <cell r="H17" t="str">
            <v>M3</v>
          </cell>
          <cell r="I17">
            <v>3006</v>
          </cell>
        </row>
        <row r="18">
          <cell r="C18" t="str">
            <v>1.5</v>
          </cell>
          <cell r="E18" t="str">
            <v>1.2   201P</v>
          </cell>
          <cell r="F18" t="str">
            <v>ICCU</v>
          </cell>
          <cell r="G18" t="str">
            <v>DEMOLICIÓN CONCRETO SIMPLE  (INCLUYE CARGUE Y RETIRO DE SOBRANTES A UNA DISTANCIA DE 5KM)</v>
          </cell>
          <cell r="H18" t="str">
            <v>M3</v>
          </cell>
          <cell r="I18">
            <v>336</v>
          </cell>
        </row>
        <row r="19">
          <cell r="C19" t="str">
            <v>1.6</v>
          </cell>
          <cell r="E19">
            <v>3017</v>
          </cell>
          <cell r="F19" t="str">
            <v>IDU</v>
          </cell>
          <cell r="G19" t="str">
            <v>TRANSPORTE Y DISPOSICIÓN FINAL DE ESCOMBROS EN SITIO AUTORIZADO (DISTANCIA DE TRANSPORTE 21 KM). A DISTANCIA MAYOR DEL ACARREO LIBRE (90 M) EN SITIO AUTORIZADO POR LA ENTIDAD AMBIENTAL COMPETENTE.</v>
          </cell>
          <cell r="H19" t="str">
            <v>M3</v>
          </cell>
          <cell r="I19">
            <v>4479</v>
          </cell>
        </row>
        <row r="22">
          <cell r="C22" t="str">
            <v>2.1</v>
          </cell>
          <cell r="E22" t="str">
            <v>INV-210-22</v>
          </cell>
          <cell r="F22" t="str">
            <v>INV-210-22</v>
          </cell>
          <cell r="G22" t="str">
            <v>EXCAVACIÓN SIN CLASIFICAR DE LA EXPLANACIÓN Y CANALES</v>
          </cell>
          <cell r="H22" t="str">
            <v>M3</v>
          </cell>
          <cell r="I22">
            <v>1429</v>
          </cell>
        </row>
        <row r="25">
          <cell r="C25" t="str">
            <v>3.1</v>
          </cell>
          <cell r="E25">
            <v>3210</v>
          </cell>
          <cell r="F25" t="str">
            <v>IDU</v>
          </cell>
          <cell r="G25" t="str">
            <v>BORDILLO PREFABRICADO A80 (SUMINISTRO E INSTALACIÓN. INCLUYE 3CM MORTERO DE NIVELACIÓN 2000 PSI)</v>
          </cell>
          <cell r="H25" t="str">
            <v>ML</v>
          </cell>
          <cell r="I25">
            <v>295</v>
          </cell>
        </row>
        <row r="26">
          <cell r="C26" t="str">
            <v>3.2</v>
          </cell>
          <cell r="E26">
            <v>7028</v>
          </cell>
          <cell r="F26" t="str">
            <v>IDU</v>
          </cell>
          <cell r="G26" t="str">
            <v>BORDILLO PREFABRICADO A81 (SUMINISTRO E INSTALACIÓN. INCLUYE 3CM MORTERO DE NIVELACIÓN 2000 PSI)</v>
          </cell>
          <cell r="H26" t="str">
            <v>ML</v>
          </cell>
          <cell r="I26">
            <v>690</v>
          </cell>
        </row>
        <row r="27">
          <cell r="C27" t="str">
            <v>3.3</v>
          </cell>
          <cell r="E27" t="str">
            <v>5.1</v>
          </cell>
          <cell r="F27" t="str">
            <v>ICCU</v>
          </cell>
          <cell r="G27" t="str">
            <v>ADOQUÍN DE ARCILLA 20X10X6CM</v>
          </cell>
          <cell r="H27" t="str">
            <v>M2</v>
          </cell>
          <cell r="I27">
            <v>1961</v>
          </cell>
        </row>
        <row r="28">
          <cell r="C28" t="str">
            <v>3.4</v>
          </cell>
          <cell r="E28">
            <v>8106</v>
          </cell>
          <cell r="F28" t="str">
            <v>IDU</v>
          </cell>
          <cell r="G28" t="str">
            <v>ADOQUIN DE CONCRETO COLOR GRIS 20X10X8CM (SUMINISTRO E INSTALACIÓN. INCLUYE BASE 4CM, MORTERO 2000 PSI Y ARENA DE SELLO)</v>
          </cell>
          <cell r="H28" t="str">
            <v>M2</v>
          </cell>
          <cell r="I28">
            <v>280</v>
          </cell>
        </row>
        <row r="29">
          <cell r="C29" t="str">
            <v>3.5</v>
          </cell>
          <cell r="E29">
            <v>8160</v>
          </cell>
          <cell r="F29" t="str">
            <v>IDU</v>
          </cell>
          <cell r="G29" t="str">
            <v>ADOQUÍN DE CONCRETO A26 (20X10X6) CM (SUMINISTRO E INSTALACIÓN. INCLUYE BASE 3CM ARENA NIVELACIÓN Y ARENA DE SELLO)</v>
          </cell>
          <cell r="H29" t="str">
            <v>ML</v>
          </cell>
          <cell r="I29">
            <v>580</v>
          </cell>
        </row>
        <row r="30">
          <cell r="C30" t="str">
            <v>3.6</v>
          </cell>
          <cell r="E30">
            <v>4814</v>
          </cell>
          <cell r="F30" t="str">
            <v>IDU</v>
          </cell>
          <cell r="G30" t="str">
            <v>FRANJA DE AJUSTE DE ANCHO VARIABLE ENTRE 0.10 A 0.18MT Y PROFUNDIDAD VARIABLE ENTRE 0.06 Y 0.15MT EN CONCRETO DE 2500 PSI PREMEZCLADO.</v>
          </cell>
          <cell r="H30" t="str">
            <v>ML</v>
          </cell>
          <cell r="I30">
            <v>1744</v>
          </cell>
        </row>
        <row r="31">
          <cell r="C31" t="str">
            <v>3.7</v>
          </cell>
          <cell r="E31">
            <v>8169</v>
          </cell>
          <cell r="F31" t="str">
            <v>IDU</v>
          </cell>
          <cell r="G31" t="str">
            <v>CENEFA EN LOSETA PREFABRICADA A57 TÁCTIL ALERTA (20X20X6) CM. SUMINISTRO E INSTALACIÓN. (INCLUYE 4CM DE MORTERO 1:5 HECHO EN OBRA PARA BASE Y ARENA DE PEÑA PARA SELLO)</v>
          </cell>
          <cell r="H31" t="str">
            <v>M2</v>
          </cell>
          <cell r="I31">
            <v>51</v>
          </cell>
        </row>
        <row r="32">
          <cell r="C32" t="str">
            <v>3.8</v>
          </cell>
          <cell r="E32">
            <v>5426</v>
          </cell>
          <cell r="F32" t="str">
            <v>IDU</v>
          </cell>
          <cell r="G32" t="str">
            <v>CONCRETO 4000 PSI GRAVA COMÚN PARA RAMPAS Y ESCALERAS (PREMEZCLADO. INCL. SUMINISTRO, FORMALETEO Y COLOCACIÓN. NO INCL. REFUERZO, CURADO).</v>
          </cell>
          <cell r="H32" t="str">
            <v>M3</v>
          </cell>
          <cell r="I32">
            <v>22</v>
          </cell>
        </row>
        <row r="33">
          <cell r="C33" t="str">
            <v>3.9</v>
          </cell>
          <cell r="E33">
            <v>10275</v>
          </cell>
          <cell r="F33" t="str">
            <v>IDU</v>
          </cell>
          <cell r="G33" t="str">
            <v>PISO EN CONCRETO MR45 (315 Kg/Cm2) GRAVA COMÚN ACELERADO A 7 DÍAS, ESTAMPADO PARA POMPEYANOS Y VIAS A DESNIVEL, COLOR GRIS (Incluye suministro y colocación de concreto, juego de moldes, desmoldante en polvo, curador para concreto, corte y sellado de juntas)</v>
          </cell>
          <cell r="H33" t="str">
            <v>M2</v>
          </cell>
          <cell r="I33">
            <v>65</v>
          </cell>
        </row>
        <row r="34">
          <cell r="C34" t="str">
            <v>3.10</v>
          </cell>
          <cell r="E34">
            <v>3027</v>
          </cell>
          <cell r="F34" t="str">
            <v>IDU</v>
          </cell>
          <cell r="G34" t="str">
            <v>SARDINEL TIPO A10 (SUMINISTRO E INSTALACIÓN. INCLUYE 3CM MORTERO 1:5)</v>
          </cell>
          <cell r="H34" t="str">
            <v>ML</v>
          </cell>
          <cell r="I34">
            <v>1421</v>
          </cell>
        </row>
        <row r="35">
          <cell r="C35" t="str">
            <v>3.11</v>
          </cell>
          <cell r="E35">
            <v>4088</v>
          </cell>
          <cell r="F35" t="str">
            <v>IDU</v>
          </cell>
          <cell r="G35" t="str">
            <v>SARDINEL BAJO A85 PARA RAMPAS (SUMINISTRO E INSTALACIÓN. INCLUYE 3CM MORTERO 2000 PSI)</v>
          </cell>
          <cell r="H35" t="str">
            <v>ML</v>
          </cell>
          <cell r="I35">
            <v>177</v>
          </cell>
        </row>
        <row r="36">
          <cell r="C36" t="str">
            <v>3.12</v>
          </cell>
          <cell r="E36">
            <v>4543</v>
          </cell>
          <cell r="F36" t="str">
            <v>IDU</v>
          </cell>
          <cell r="G36" t="str">
            <v>SARDINEL PREFABRICADO ALTO RAMPAS A86 (SUMINISTRO E INSTALACIÓN. INCLUYE 3CM MORTERO DE NIVELACIÓN 1:5)</v>
          </cell>
          <cell r="H36" t="str">
            <v>ML</v>
          </cell>
          <cell r="I36">
            <v>33</v>
          </cell>
        </row>
        <row r="37">
          <cell r="C37" t="str">
            <v>3.13</v>
          </cell>
          <cell r="E37">
            <v>4856</v>
          </cell>
          <cell r="F37" t="str">
            <v>IDU</v>
          </cell>
          <cell r="G37" t="str">
            <v>PISOS EN LOSETA PREFABRICADA A55 TÁCTIL ALERTA O A56 GUIA 40X40X6 CM. SUMINISTRO E INSTALACIÓN. (INCLUYE 4CM DE MORTERO 1:5 HECHO EN OBRA PARA BASE Y ARENA DE PEÑA PARA SELLO).</v>
          </cell>
          <cell r="H37" t="str">
            <v>M2</v>
          </cell>
          <cell r="I37">
            <v>181</v>
          </cell>
        </row>
        <row r="38">
          <cell r="C38" t="str">
            <v>3.14</v>
          </cell>
          <cell r="E38">
            <v>4812</v>
          </cell>
          <cell r="F38" t="str">
            <v>IDU</v>
          </cell>
          <cell r="G38" t="str">
            <v>SARDINEL ESPECIAL A 110 PARA RAMPA TIPO B (SUMINISTRO E INSTALACION. INCLUYE 3CM MORTERO 1:5 HECHO EN OBRA).</v>
          </cell>
          <cell r="H38" t="str">
            <v>M2</v>
          </cell>
          <cell r="I38">
            <v>164</v>
          </cell>
        </row>
        <row r="39">
          <cell r="C39" t="str">
            <v>3.15</v>
          </cell>
          <cell r="E39">
            <v>3425</v>
          </cell>
          <cell r="F39" t="str">
            <v>IDU</v>
          </cell>
          <cell r="G39" t="str">
            <v>ANDEN CONCRETO GRAVA COMÚN DE 3000 PSI (210 KG/CM2) PREMEZCLADO E=0.10M (INCLUYE SUMINISTRO, FORMALETEO, FUNDIDA Y CURADO)</v>
          </cell>
          <cell r="H39" t="str">
            <v>M2</v>
          </cell>
          <cell r="I39">
            <v>384</v>
          </cell>
        </row>
        <row r="40">
          <cell r="C40" t="str">
            <v>3.16</v>
          </cell>
          <cell r="E40">
            <v>8503</v>
          </cell>
          <cell r="F40" t="str">
            <v>IDU</v>
          </cell>
          <cell r="G40" t="str">
            <v>PIEZA DE REMATE CURVA A115 PARA RAMPA VEHICULAR TIPO C (600X400X450MM). INCLUYE SUMINISTRO E INSTALACIÓN. INCLUYE 3CM DE MORTERO 1:5.</v>
          </cell>
          <cell r="H40" t="str">
            <v>UN</v>
          </cell>
          <cell r="I40">
            <v>110</v>
          </cell>
        </row>
        <row r="41">
          <cell r="C41" t="str">
            <v>3.17</v>
          </cell>
          <cell r="E41">
            <v>8166</v>
          </cell>
          <cell r="F41" t="str">
            <v>IDU</v>
          </cell>
          <cell r="G41" t="str">
            <v>CENEFA EN LOSETA PREFABRICADA A58 GUIA (20X20X6) CM. SUMINISTRO E INSTALACIÓN. (INCLUYE 4CM DE MORTERO 1:5 HECHO EN OBRA PARA BASE Y ARENA DE PEÑA PARA SELLO)</v>
          </cell>
          <cell r="H41" t="str">
            <v>M2</v>
          </cell>
          <cell r="I41">
            <v>49</v>
          </cell>
        </row>
        <row r="42">
          <cell r="C42" t="str">
            <v>3.18</v>
          </cell>
          <cell r="E42" t="str">
            <v>02</v>
          </cell>
          <cell r="F42" t="str">
            <v>PARTICULAR</v>
          </cell>
          <cell r="G42" t="str">
            <v xml:space="preserve">PLANTACION DE HIEDRA MIAMI (INCLUYE SUMINSTRO AL SITIO DE OBRA DE 12 UNIDADES POR M2, PLANTACION Y TRANSPORTE Y DISPOSICIÓN FINAL DE ESCOMBROS A 28 KM). </v>
          </cell>
          <cell r="H42" t="str">
            <v>M2</v>
          </cell>
          <cell r="I42">
            <v>203</v>
          </cell>
        </row>
        <row r="43">
          <cell r="C43" t="str">
            <v>3.19</v>
          </cell>
          <cell r="E43" t="str">
            <v>03</v>
          </cell>
          <cell r="F43" t="str">
            <v>PARTICULAR</v>
          </cell>
          <cell r="G43" t="str">
            <v>PLANTACION DE FUCCIA H=1.3mt (Incluye tierra, abono, tutor) SUMINISTRO</v>
          </cell>
          <cell r="H43" t="str">
            <v>UN</v>
          </cell>
          <cell r="I43">
            <v>3</v>
          </cell>
        </row>
        <row r="44">
          <cell r="C44" t="str">
            <v>3.20</v>
          </cell>
          <cell r="E44" t="str">
            <v>04</v>
          </cell>
          <cell r="F44" t="str">
            <v>PARTICULAR</v>
          </cell>
          <cell r="G44" t="str">
            <v>PLANTACION DE SIETECUEROS H= 1.5 m. (Incluye suministro al sitio de obra, plantacion, aplicación y mezcla de sustrato, tutor y amarre. Incluye transporte y disposición final de sobrantes en sitio autorizado a 28 km).</v>
          </cell>
          <cell r="H44" t="str">
            <v>UN</v>
          </cell>
          <cell r="I44">
            <v>2</v>
          </cell>
        </row>
        <row r="45">
          <cell r="C45" t="str">
            <v>3.21</v>
          </cell>
          <cell r="E45" t="str">
            <v>05</v>
          </cell>
          <cell r="F45" t="str">
            <v>PARTICULAR</v>
          </cell>
          <cell r="G45" t="str">
            <v>PLANTACION DE EUCALIPTO POMARROSO H=1.5 m. (Incluye suministro al sitio de obra, plantacion, caja, tierra, abono y tutor)</v>
          </cell>
          <cell r="H45" t="str">
            <v>UN</v>
          </cell>
          <cell r="I45">
            <v>2</v>
          </cell>
        </row>
        <row r="46">
          <cell r="C46" t="str">
            <v>3.22</v>
          </cell>
          <cell r="E46" t="str">
            <v>06</v>
          </cell>
          <cell r="F46" t="str">
            <v>PARTICULAR</v>
          </cell>
          <cell r="G46" t="str">
            <v>PLANTACION DE CHICALA H=1.5 m. (Incluye suministro al sitio de obra, plantacion, caja, tierra,  abono y tutor)</v>
          </cell>
          <cell r="H46" t="str">
            <v>UN</v>
          </cell>
          <cell r="I46">
            <v>3</v>
          </cell>
        </row>
        <row r="47">
          <cell r="C47" t="str">
            <v>3.23</v>
          </cell>
          <cell r="E47">
            <v>4029</v>
          </cell>
          <cell r="F47" t="str">
            <v>IDU</v>
          </cell>
          <cell r="G47" t="str">
            <v>GEOTEXTIL TEJIDO CON RESISTENCIA A LA TENSION METODO TIRA ANCHA SENTIDO LONGITUDINAL: ENTRE 90 KN/M Y 110 KN/M. ESTABILIZACION SUBRASANTE/CAPAS GRANULARES. (INCLUYE SUMINISTRO E INSTALACION).</v>
          </cell>
          <cell r="H47" t="str">
            <v>M2</v>
          </cell>
          <cell r="I47">
            <v>9353</v>
          </cell>
        </row>
        <row r="48">
          <cell r="C48" t="str">
            <v>3.24</v>
          </cell>
          <cell r="E48">
            <v>10022</v>
          </cell>
          <cell r="F48" t="str">
            <v>IDU</v>
          </cell>
          <cell r="G48" t="str">
            <v>ESTABILIZACION O MEJORAMIENTO DE SUBRASANTE CON RAJON = 6" A 12" (15 - 30 cm) Y SELLO CON SUBBASE GRANULAR RECICLADA AR_SBG50. INCLUYE (SUMINISTRO, EXTENDIDO, NIVELACION Y COMPACTACIÓN MECANICA CON EXCAVADORA MEDIANA SOBRE ORUGAS Y RODILLO VIBROCOMPACTADOR TANDEM (2,5 - 3,0 TON), TRANSPORTE DEL RAJON Y SELLO HASTA 21 KM)</v>
          </cell>
          <cell r="H48" t="str">
            <v>M3</v>
          </cell>
          <cell r="I48">
            <v>1888</v>
          </cell>
        </row>
        <row r="49">
          <cell r="C49" t="str">
            <v>3.25</v>
          </cell>
          <cell r="E49" t="str">
            <v>INV-330-2022 Clase C</v>
          </cell>
          <cell r="F49" t="str">
            <v>INV-330-2022 Clase C</v>
          </cell>
          <cell r="G49" t="str">
            <v>BASE GRANULAR CLASE A
 (Analizada para NT3, tipo de gradacion BG 40, clase A.)</v>
          </cell>
          <cell r="H49" t="str">
            <v>M3</v>
          </cell>
          <cell r="I49">
            <v>1059</v>
          </cell>
        </row>
        <row r="50">
          <cell r="C50" t="str">
            <v>3.26</v>
          </cell>
          <cell r="E50" t="str">
            <v>INV-320-2022</v>
          </cell>
          <cell r="F50" t="str">
            <v>INV-320-2022</v>
          </cell>
          <cell r="G50" t="str">
            <v>SUB-BASE GRANULAR CLASE A
(Analizada para tipo de gradacion SGB-50 clase A)</v>
          </cell>
          <cell r="H50" t="str">
            <v>M3</v>
          </cell>
          <cell r="I50">
            <v>1171</v>
          </cell>
        </row>
        <row r="51">
          <cell r="C51" t="str">
            <v>3.27</v>
          </cell>
          <cell r="E51" t="str">
            <v>07</v>
          </cell>
          <cell r="F51" t="str">
            <v>PARTICULAR</v>
          </cell>
          <cell r="G51" t="str">
            <v>FRESADO DE PAVIMENTO ASFÁLTICO ________cm
(Aplicado para retiro de carpeta asfáltica con espesor de 10 cm. Incluye fresado con máquina de tambor rotativo, cargue, limpieza de superficie y transporte del material. No contempla disposición final ni reutilización del fresado.)</v>
          </cell>
          <cell r="H51" t="str">
            <v>M2</v>
          </cell>
          <cell r="I51">
            <v>822</v>
          </cell>
        </row>
        <row r="52">
          <cell r="C52" t="str">
            <v>3.28</v>
          </cell>
          <cell r="E52" t="str">
            <v>08</v>
          </cell>
          <cell r="F52" t="str">
            <v>PARTICULAR</v>
          </cell>
          <cell r="G52" t="str">
            <v>CINTA FLEXIBLE PARA SELLO DE JUNTAS A=15cm ((INCLUYE SUMINISTRO, INSTALACIÓN Y ELEMENTOS PARA ANCLAJES)</v>
          </cell>
          <cell r="H52" t="str">
            <v>ML</v>
          </cell>
          <cell r="I52">
            <v>1354</v>
          </cell>
        </row>
        <row r="53">
          <cell r="C53" t="str">
            <v>3.29</v>
          </cell>
          <cell r="E53" t="str">
            <v>420,1</v>
          </cell>
          <cell r="F53" t="str">
            <v>INVIAS</v>
          </cell>
          <cell r="G53" t="str">
            <v>RIEGO DE IMPRIMACIÓN CON EMULSIÓN ASFÁLTICA CRL-40
(Análisis aplicado para el riego de imprimación sobre base granular, mediante equipo distribuidor a presión. Incluye limpieza previa, aplicación uniforme)</v>
          </cell>
          <cell r="H53" t="str">
            <v>m2</v>
          </cell>
          <cell r="I53">
            <v>7782</v>
          </cell>
        </row>
        <row r="54">
          <cell r="C54" t="str">
            <v>3.30</v>
          </cell>
          <cell r="E54">
            <v>3748</v>
          </cell>
          <cell r="F54" t="str">
            <v>IDU</v>
          </cell>
          <cell r="G54" t="str">
            <v>LOSA DE CONCRETO MR45 (SUMINISTRO, FORMALETEADO, COLOCACIÓN Y ACABADO. NO INCLUYE ACERO, CURADO, JUNTAS)</v>
          </cell>
          <cell r="H54" t="str">
            <v>M3</v>
          </cell>
          <cell r="I54">
            <v>175</v>
          </cell>
        </row>
        <row r="55">
          <cell r="C55" t="str">
            <v>3.31</v>
          </cell>
          <cell r="E55" t="str">
            <v>3,9 -450.1 P</v>
          </cell>
          <cell r="F55" t="str">
            <v>ICCU</v>
          </cell>
          <cell r="G55" t="str">
            <v>MEZCLA ASFÁLTICA EN CALIENTE DENSA MD25 CON CEMENTO ASFÁLTICO CA 14. (SUMINISTRO, EXTENDIDO  Y NIVELACIÓN MANUAL, COMPACTACIÓN MECÁNICA CON VIBROCOMPACTADOR TÁNDEM PEQUEÑO, INCLUYE OPERARIO Y COMBUSTIBLE).</v>
          </cell>
          <cell r="H55" t="str">
            <v>M3</v>
          </cell>
          <cell r="I55">
            <v>349</v>
          </cell>
        </row>
        <row r="56">
          <cell r="C56" t="str">
            <v>3.32</v>
          </cell>
          <cell r="E56">
            <v>7776</v>
          </cell>
          <cell r="F56" t="str">
            <v>IDU</v>
          </cell>
          <cell r="G56" t="str">
            <v>ARENA DE RÍO PARA EMBOQUILLADO (INCLUYE SUMINISTRO, BARRIDO PARA SELLADO DE JUNTAS Y COMPACTACIÓN)</v>
          </cell>
          <cell r="H56" t="str">
            <v>M3</v>
          </cell>
          <cell r="I56">
            <v>95</v>
          </cell>
        </row>
        <row r="57">
          <cell r="C57" t="str">
            <v>3.33</v>
          </cell>
          <cell r="E57">
            <v>4.2200000000000104</v>
          </cell>
          <cell r="F57" t="str">
            <v>ICCU</v>
          </cell>
          <cell r="G57" t="str">
            <v>ACERO DE REFUERZO fy = ________ MPa
(Analizado para acero de refuerzo de Fy 4200 Mpa)</v>
          </cell>
          <cell r="H57" t="str">
            <v>Kg</v>
          </cell>
          <cell r="I57">
            <v>4136</v>
          </cell>
        </row>
        <row r="60">
          <cell r="C60" t="str">
            <v>4.1</v>
          </cell>
          <cell r="G60" t="str">
            <v>CARCAMO</v>
          </cell>
        </row>
        <row r="61">
          <cell r="C61" t="str">
            <v>4.1.1</v>
          </cell>
          <cell r="E61" t="str">
            <v>09</v>
          </cell>
          <cell r="F61" t="str">
            <v>PARTICULAR</v>
          </cell>
          <cell r="G61" t="str">
            <v>REJILLA R30/9 (500mm x 300mm x 90mm)</v>
          </cell>
          <cell r="H61" t="str">
            <v>UN</v>
          </cell>
          <cell r="I61">
            <v>4</v>
          </cell>
        </row>
        <row r="62">
          <cell r="C62" t="str">
            <v>4.2</v>
          </cell>
          <cell r="G62" t="str">
            <v>CONEX. SUMIDEROS Y CÁRCAMO</v>
          </cell>
        </row>
        <row r="63">
          <cell r="C63" t="str">
            <v>4.2.1</v>
          </cell>
          <cell r="E63">
            <v>10594</v>
          </cell>
          <cell r="F63" t="str">
            <v>IDU</v>
          </cell>
          <cell r="G63" t="str">
            <v>CODO 90° PVC ALCANTARILLADO D=10". NORMA NTC 3722-3</v>
          </cell>
          <cell r="H63" t="str">
            <v>UN</v>
          </cell>
          <cell r="I63">
            <v>36</v>
          </cell>
        </row>
        <row r="64">
          <cell r="C64" t="str">
            <v>4.2.2</v>
          </cell>
          <cell r="E64">
            <v>8792</v>
          </cell>
          <cell r="F64" t="str">
            <v>IDU</v>
          </cell>
          <cell r="G64" t="str">
            <v>TUBERÍA PVC SANITARIA D=10" TIPO U.S. (Incluye suministro e instalación)</v>
          </cell>
          <cell r="H64" t="str">
            <v>ML</v>
          </cell>
          <cell r="I64">
            <v>220</v>
          </cell>
        </row>
        <row r="65">
          <cell r="C65" t="str">
            <v>4.2.3</v>
          </cell>
          <cell r="E65">
            <v>3043</v>
          </cell>
          <cell r="F65" t="str">
            <v>IDU</v>
          </cell>
          <cell r="G65" t="str">
            <v>TUBERIA PVC U.M. EXT CORRUGADO/INT LISO U.M. NORMA NTC 3722-1 D=8" (INCLUYE SUMINISTRO E INSTALACIÓN)</v>
          </cell>
          <cell r="H65" t="str">
            <v>ML</v>
          </cell>
          <cell r="I65">
            <v>4</v>
          </cell>
        </row>
        <row r="66">
          <cell r="C66" t="str">
            <v>4.3</v>
          </cell>
          <cell r="G66" t="str">
            <v>SUMIDEROS</v>
          </cell>
        </row>
        <row r="67">
          <cell r="C67" t="str">
            <v>4.3.1</v>
          </cell>
          <cell r="E67">
            <v>10</v>
          </cell>
          <cell r="F67" t="str">
            <v>PARTICULAR</v>
          </cell>
          <cell r="G67" t="str">
            <v>REJILLA SUMIDERO LATERAL 83.50 X 45</v>
          </cell>
          <cell r="H67" t="str">
            <v>UN</v>
          </cell>
          <cell r="I67">
            <v>40</v>
          </cell>
        </row>
        <row r="68">
          <cell r="C68" t="str">
            <v>4.3.2</v>
          </cell>
          <cell r="E68">
            <v>11</v>
          </cell>
          <cell r="F68" t="str">
            <v>PARTICULAR</v>
          </cell>
          <cell r="G68" t="str">
            <v>SUMIDERO COMBINADO – CAJA ESPECIAL PARA VÍA ANGOSTA (TAPA Y BASE) FUENTE: EAAB. NORMA NS-047 ANEXO E.</v>
          </cell>
          <cell r="H68" t="str">
            <v>UN</v>
          </cell>
          <cell r="I68">
            <v>40</v>
          </cell>
        </row>
        <row r="69">
          <cell r="C69" t="str">
            <v>4.4</v>
          </cell>
          <cell r="G69" t="str">
            <v>POZOS</v>
          </cell>
        </row>
        <row r="70">
          <cell r="C70" t="str">
            <v>4.4.1</v>
          </cell>
          <cell r="E70">
            <v>12</v>
          </cell>
          <cell r="F70" t="str">
            <v>PARTICULAR</v>
          </cell>
          <cell r="G70" t="str">
            <v>TAPA TIPO CONVENC NO RECICL.ALCANTD0.67M</v>
          </cell>
          <cell r="H70" t="str">
            <v>UN</v>
          </cell>
          <cell r="I70">
            <v>27</v>
          </cell>
        </row>
        <row r="71">
          <cell r="C71" t="str">
            <v>4.4.2</v>
          </cell>
          <cell r="E71">
            <v>13</v>
          </cell>
          <cell r="F71" t="str">
            <v>PARTICULAR</v>
          </cell>
          <cell r="G71" t="str">
            <v>CARGUE CONC E0,25MD1.7M POZO INSP. CILÍN</v>
          </cell>
          <cell r="H71" t="str">
            <v>UN</v>
          </cell>
          <cell r="I71">
            <v>23</v>
          </cell>
        </row>
        <row r="72">
          <cell r="C72" t="str">
            <v>4.4.3</v>
          </cell>
          <cell r="E72">
            <v>14</v>
          </cell>
          <cell r="F72" t="str">
            <v>PARTICULAR</v>
          </cell>
          <cell r="G72" t="str">
            <v>CONO REDUC PREFABR CR 28MPA POZO INSP</v>
          </cell>
          <cell r="H72" t="str">
            <v>UN</v>
          </cell>
          <cell r="I72">
            <v>23</v>
          </cell>
        </row>
        <row r="73">
          <cell r="C73" t="str">
            <v>4.4.4</v>
          </cell>
          <cell r="E73">
            <v>7224</v>
          </cell>
          <cell r="F73" t="str">
            <v>IDU</v>
          </cell>
          <cell r="G73" t="str">
            <v>AROBASE AROTAPA HF TIPO 1 EAAB NP-024</v>
          </cell>
          <cell r="H73" t="str">
            <v>UN</v>
          </cell>
          <cell r="I73">
            <v>23</v>
          </cell>
        </row>
        <row r="76">
          <cell r="C76" t="str">
            <v>5.1</v>
          </cell>
          <cell r="E76">
            <v>3430</v>
          </cell>
          <cell r="F76" t="str">
            <v>IDU</v>
          </cell>
          <cell r="G76" t="str">
            <v>SEÑAL VERTICAL GRUPO I (60X60CM) (INCLUYE SUMINISTRO E INSTALACIÓN)</v>
          </cell>
          <cell r="H76" t="str">
            <v>UN</v>
          </cell>
          <cell r="I76">
            <v>31</v>
          </cell>
        </row>
        <row r="77">
          <cell r="C77" t="str">
            <v>5.2</v>
          </cell>
          <cell r="E77">
            <v>8563</v>
          </cell>
          <cell r="F77" t="str">
            <v>IDU</v>
          </cell>
          <cell r="G77" t="str">
            <v>SEÑAL VERTICAL GRUPO DE REGLAMENTARIAS SR-01 TIPO OCTAGONO CON ALTURA DE 45CM. INCLUYE SUMINISTRO E INSTALACION.</v>
          </cell>
          <cell r="H77" t="str">
            <v>UN</v>
          </cell>
          <cell r="I77">
            <v>23</v>
          </cell>
        </row>
        <row r="78">
          <cell r="C78" t="str">
            <v>5.3</v>
          </cell>
          <cell r="E78">
            <v>6848</v>
          </cell>
          <cell r="F78" t="str">
            <v>IDU</v>
          </cell>
          <cell r="G78" t="str">
            <v>SEÑAL VERTICAL GRUPO DE PREVENTIVAS SR-38 Y SR-39 TIPO RECTÁNGULO (75cm x 25cm)</v>
          </cell>
          <cell r="H78" t="str">
            <v>UN</v>
          </cell>
          <cell r="I78">
            <v>4</v>
          </cell>
        </row>
        <row r="79">
          <cell r="C79" t="str">
            <v>5.4</v>
          </cell>
          <cell r="E79">
            <v>7963</v>
          </cell>
          <cell r="F79" t="str">
            <v>IDU</v>
          </cell>
          <cell r="G79" t="str">
            <v>SEÑAL VERTICAL INFORMATIVA SI-27C (70 CM X 100 CM). INCLUYE SUMINISTRO E INSTALACION.</v>
          </cell>
          <cell r="H79" t="str">
            <v>UN</v>
          </cell>
          <cell r="I79">
            <v>2</v>
          </cell>
        </row>
        <row r="80">
          <cell r="C80" t="str">
            <v>5.5</v>
          </cell>
          <cell r="E80">
            <v>3178</v>
          </cell>
          <cell r="F80" t="str">
            <v>IDU</v>
          </cell>
          <cell r="G80" t="str">
            <v>DEMARCACION PASO PEATONAL-CEBRA (E=15 MILS, ACRÍLICA BASE AGUA. INC. SUMIN. Y APLIC. CON EQUIPO. INCL. MICROESFERAS)</v>
          </cell>
          <cell r="H80" t="str">
            <v>M2</v>
          </cell>
          <cell r="I80">
            <v>138</v>
          </cell>
        </row>
        <row r="81">
          <cell r="C81" t="str">
            <v>5.6</v>
          </cell>
          <cell r="E81">
            <v>6590</v>
          </cell>
          <cell r="F81" t="str">
            <v>IDU</v>
          </cell>
          <cell r="G81" t="str">
            <v>DEMARCACION LINEA DE PARE. ÁREA: 0.60 M2 (E= 15 MILS, ACRÍLICA BASE AGUA. SUMINISTRO Y APLICACIÓN CON EQUIPO. INCLUYE MICROESFERAS.</v>
          </cell>
          <cell r="H81" t="str">
            <v>M2</v>
          </cell>
          <cell r="I81">
            <v>26</v>
          </cell>
        </row>
        <row r="82">
          <cell r="C82" t="str">
            <v>5.7</v>
          </cell>
          <cell r="E82">
            <v>8566</v>
          </cell>
          <cell r="F82" t="str">
            <v>IDU</v>
          </cell>
          <cell r="G82" t="str">
            <v>PINTURA EN PLÁSTICO EN FRÍO METILMETACRILATO PARA MARCAS VIALES, CON MICROESFERAS Y ESPESOR SECO SEGÚN NORMA NTC 4744. SUMINISTRO Y APLICACIÓN. (CEBRAS, FLECHAS, PICTOGRAMAS, LINEAS DE PARE, SENDEROS PEATONALES, ACHURADOS, ETC).</v>
          </cell>
          <cell r="H82" t="str">
            <v>M2</v>
          </cell>
          <cell r="I82">
            <v>19</v>
          </cell>
        </row>
        <row r="83">
          <cell r="C83" t="str">
            <v>5.8</v>
          </cell>
          <cell r="E83">
            <v>8566</v>
          </cell>
          <cell r="F83" t="str">
            <v>IDU</v>
          </cell>
          <cell r="G83" t="str">
            <v>PINTURA EN PLÁSTICO EN FRÍO METILMETACRILATO PARA MARCAS VIALES, CON MICROESFERAS Y ESPESOR SECO SEGÚN NORMA NTC 4744. SUMINISTRO Y APLICACIÓN. (CEBRAS, FLECHAS, PICTOGRAMAS, LINEAS DE PARE, SENDEROS PEATONALES, ACHURADOS, ETC).</v>
          </cell>
          <cell r="H83" t="str">
            <v>M2</v>
          </cell>
          <cell r="I83">
            <v>25</v>
          </cell>
        </row>
        <row r="84">
          <cell r="C84" t="str">
            <v>5.9</v>
          </cell>
          <cell r="E84">
            <v>6571</v>
          </cell>
          <cell r="F84" t="str">
            <v>IDU</v>
          </cell>
          <cell r="G84" t="str">
            <v>DEMARCACION LINEA CONTINUA A=0.12M (E=15 MILS, ACRÍLICA BASE AGUA. INC. SUMIN. Y APLIC. CON EQUIPO. INCL. MICROESFERAS)</v>
          </cell>
          <cell r="H84" t="str">
            <v>ML</v>
          </cell>
          <cell r="I84">
            <v>431</v>
          </cell>
        </row>
        <row r="85">
          <cell r="C85" t="str">
            <v>5.10</v>
          </cell>
          <cell r="E85">
            <v>6571</v>
          </cell>
          <cell r="F85" t="str">
            <v>IDU</v>
          </cell>
          <cell r="G85" t="str">
            <v>DEMARCACION LINEA CONTINUA A=0.12M (E=15 MILS, ACRÍLICA BASE AGUA. INC. SUMIN. Y APLIC. CON EQUIPO. INCL. MICROESFERAS)</v>
          </cell>
          <cell r="H85" t="str">
            <v>ML</v>
          </cell>
          <cell r="I85">
            <v>280</v>
          </cell>
        </row>
        <row r="86">
          <cell r="C86" t="str">
            <v>5.11</v>
          </cell>
          <cell r="E86">
            <v>5733</v>
          </cell>
          <cell r="F86" t="str">
            <v>IDU</v>
          </cell>
          <cell r="G86" t="str">
            <v>DEMARCACION EN PINTURA TIPO TRAFICO BASE SOLVENTE COLOR BLANCO. LINEA 0.20M Y 16 MILS (INCLUYE SUMINISTRO Y APLICACION CON EQUIPO. INCLUYE MICROESFERAS TIPO DROP ON PARA LINEAS DE CARRIL). HORARIO NOCTURNO.</v>
          </cell>
          <cell r="H86" t="str">
            <v>M2</v>
          </cell>
          <cell r="I86">
            <v>26</v>
          </cell>
        </row>
        <row r="95">
          <cell r="N95">
            <v>0.30349999999999999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 PRES OF"/>
      <sheetName val="PRESUPUESTO"/>
      <sheetName val="Analisis AIU"/>
      <sheetName val="Ensayos"/>
      <sheetName val="SALARIOS"/>
      <sheetName val="F.M. +2 SMMLV"/>
      <sheetName val="F.M. -2 SMMLV"/>
      <sheetName val="F.M. -2 SMMLV (INTER.)"/>
      <sheetName val="F.M. +2 SMMLV - INTERV."/>
      <sheetName val="G. Ambiental"/>
      <sheetName val="G. SST"/>
      <sheetName val="G. PMT"/>
      <sheetName val="G. Social"/>
      <sheetName val="G. Técnica"/>
    </sheetNames>
    <sheetDataSet>
      <sheetData sheetId="0"/>
      <sheetData sheetId="1">
        <row r="102">
          <cell r="I102" t="str">
            <v>Aprobó: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68EFB-599E-4BEF-9E27-E6410779E455}">
  <dimension ref="B1:L109"/>
  <sheetViews>
    <sheetView showGridLines="0" tabSelected="1" zoomScale="90" zoomScaleNormal="90" workbookViewId="0">
      <selection activeCell="C3" sqref="C3:F3"/>
    </sheetView>
  </sheetViews>
  <sheetFormatPr baseColWidth="10" defaultColWidth="11.36328125" defaultRowHeight="12.5" x14ac:dyDescent="0.35"/>
  <cols>
    <col min="1" max="2" width="3.36328125" style="1" customWidth="1"/>
    <col min="3" max="3" width="7.7265625" style="1" customWidth="1"/>
    <col min="4" max="4" width="16" style="1" customWidth="1"/>
    <col min="5" max="5" width="9.7265625" style="2" bestFit="1" customWidth="1"/>
    <col min="6" max="6" width="12.81640625" style="1" bestFit="1" customWidth="1"/>
    <col min="7" max="7" width="56.08984375" style="1" customWidth="1"/>
    <col min="8" max="8" width="8.7265625" style="1" customWidth="1"/>
    <col min="9" max="9" width="11.08984375" style="1" bestFit="1" customWidth="1"/>
    <col min="10" max="10" width="17" style="1" bestFit="1" customWidth="1"/>
    <col min="11" max="11" width="24.7265625" style="1" bestFit="1" customWidth="1"/>
    <col min="12" max="12" width="3.26953125" style="1" customWidth="1"/>
    <col min="13" max="13" width="2.7265625" style="1" customWidth="1"/>
    <col min="14" max="16384" width="11.36328125" style="1"/>
  </cols>
  <sheetData>
    <row r="1" spans="2:12" ht="13" thickBot="1" x14ac:dyDescent="0.4"/>
    <row r="2" spans="2:12" ht="13" thickTop="1" x14ac:dyDescent="0.35">
      <c r="B2" s="3"/>
      <c r="C2" s="4"/>
      <c r="D2" s="4"/>
      <c r="E2" s="5"/>
      <c r="F2" s="4"/>
      <c r="G2" s="4"/>
      <c r="H2" s="4"/>
      <c r="I2" s="4"/>
      <c r="J2" s="4"/>
      <c r="K2" s="4"/>
      <c r="L2" s="6"/>
    </row>
    <row r="3" spans="2:12" ht="47.25" customHeight="1" x14ac:dyDescent="0.35">
      <c r="B3" s="7"/>
      <c r="C3" s="137" t="s">
        <v>0</v>
      </c>
      <c r="D3" s="137"/>
      <c r="E3" s="137"/>
      <c r="F3" s="137"/>
      <c r="L3" s="8"/>
    </row>
    <row r="4" spans="2:12" ht="27" customHeight="1" x14ac:dyDescent="0.35">
      <c r="B4" s="7"/>
      <c r="C4" s="9" t="s">
        <v>1</v>
      </c>
      <c r="D4" s="10" t="s">
        <v>2</v>
      </c>
      <c r="E4" s="9" t="s">
        <v>3</v>
      </c>
      <c r="F4" s="10">
        <v>4</v>
      </c>
      <c r="L4" s="8"/>
    </row>
    <row r="5" spans="2:12" ht="13" x14ac:dyDescent="0.35">
      <c r="B5" s="7"/>
      <c r="C5" s="138" t="s">
        <v>4</v>
      </c>
      <c r="D5" s="138"/>
      <c r="E5" s="138"/>
      <c r="F5" s="138"/>
      <c r="G5" s="138"/>
      <c r="H5" s="138"/>
      <c r="I5" s="138"/>
      <c r="J5" s="138"/>
      <c r="K5" s="138"/>
      <c r="L5" s="8"/>
    </row>
    <row r="6" spans="2:12" ht="13.5" thickBot="1" x14ac:dyDescent="0.4">
      <c r="B6" s="7"/>
      <c r="C6" s="139" t="s">
        <v>5</v>
      </c>
      <c r="D6" s="139"/>
      <c r="E6" s="139"/>
      <c r="F6" s="139"/>
      <c r="G6" s="139"/>
      <c r="H6" s="139"/>
      <c r="I6" s="139"/>
      <c r="J6" s="139"/>
      <c r="K6" s="139"/>
      <c r="L6" s="8"/>
    </row>
    <row r="7" spans="2:12" s="13" customFormat="1" x14ac:dyDescent="0.35">
      <c r="B7" s="11"/>
      <c r="C7" s="140" t="s">
        <v>6</v>
      </c>
      <c r="D7" s="141"/>
      <c r="E7" s="141"/>
      <c r="F7" s="141"/>
      <c r="G7" s="141"/>
      <c r="H7" s="141"/>
      <c r="I7" s="141"/>
      <c r="J7" s="141"/>
      <c r="K7" s="142"/>
      <c r="L7" s="12"/>
    </row>
    <row r="8" spans="2:12" ht="19.5" customHeight="1" x14ac:dyDescent="0.35">
      <c r="B8" s="14"/>
      <c r="C8" s="143"/>
      <c r="D8" s="144"/>
      <c r="E8" s="144"/>
      <c r="F8" s="144"/>
      <c r="G8" s="144"/>
      <c r="H8" s="144"/>
      <c r="I8" s="144"/>
      <c r="J8" s="144"/>
      <c r="K8" s="145"/>
      <c r="L8" s="8"/>
    </row>
    <row r="9" spans="2:12" ht="42" customHeight="1" x14ac:dyDescent="0.35">
      <c r="B9" s="14"/>
      <c r="C9" s="146" t="s">
        <v>7</v>
      </c>
      <c r="D9" s="147"/>
      <c r="E9" s="147"/>
      <c r="F9" s="147"/>
      <c r="G9" s="147"/>
      <c r="H9" s="147"/>
      <c r="I9" s="147"/>
      <c r="J9" s="147"/>
      <c r="K9" s="148"/>
      <c r="L9" s="8"/>
    </row>
    <row r="10" spans="2:12" ht="13.5" thickBot="1" x14ac:dyDescent="0.4">
      <c r="B10" s="7"/>
      <c r="C10" s="149"/>
      <c r="D10" s="150"/>
      <c r="E10" s="150"/>
      <c r="F10" s="150"/>
      <c r="G10" s="150"/>
      <c r="H10" s="150"/>
      <c r="I10" s="150"/>
      <c r="J10" s="150"/>
      <c r="K10" s="151"/>
      <c r="L10" s="8"/>
    </row>
    <row r="11" spans="2:12" ht="13" x14ac:dyDescent="0.35">
      <c r="B11" s="7"/>
      <c r="C11" s="132" t="s">
        <v>8</v>
      </c>
      <c r="D11" s="134" t="s">
        <v>9</v>
      </c>
      <c r="E11" s="136" t="s">
        <v>10</v>
      </c>
      <c r="F11" s="136"/>
      <c r="G11" s="132" t="s">
        <v>11</v>
      </c>
      <c r="H11" s="134" t="s">
        <v>12</v>
      </c>
      <c r="I11" s="134" t="s">
        <v>13</v>
      </c>
      <c r="J11" s="120" t="s">
        <v>14</v>
      </c>
      <c r="K11" s="122" t="s">
        <v>15</v>
      </c>
      <c r="L11" s="8"/>
    </row>
    <row r="12" spans="2:12" ht="13.5" thickBot="1" x14ac:dyDescent="0.4">
      <c r="B12" s="7"/>
      <c r="C12" s="133"/>
      <c r="D12" s="135"/>
      <c r="E12" s="15" t="s">
        <v>16</v>
      </c>
      <c r="F12" s="15" t="s">
        <v>17</v>
      </c>
      <c r="G12" s="133"/>
      <c r="H12" s="135"/>
      <c r="I12" s="135"/>
      <c r="J12" s="121"/>
      <c r="K12" s="123"/>
      <c r="L12" s="8"/>
    </row>
    <row r="13" spans="2:12" ht="13.5" thickBot="1" x14ac:dyDescent="0.4">
      <c r="B13" s="7"/>
      <c r="C13" s="16"/>
      <c r="D13" s="17"/>
      <c r="E13" s="17"/>
      <c r="F13" s="17"/>
      <c r="G13" s="17"/>
      <c r="H13" s="17"/>
      <c r="I13" s="17"/>
      <c r="J13" s="17"/>
      <c r="K13" s="18"/>
      <c r="L13" s="8"/>
    </row>
    <row r="14" spans="2:12" x14ac:dyDescent="0.35">
      <c r="B14" s="7"/>
      <c r="C14" s="19" t="str">
        <f>+[1]PRESUPUESTO!C14</f>
        <v>1.1</v>
      </c>
      <c r="D14" s="20"/>
      <c r="E14" s="21">
        <f>+[1]PRESUPUESTO!E14</f>
        <v>3007</v>
      </c>
      <c r="F14" s="21" t="str">
        <f>+[1]PRESUPUESTO!F14</f>
        <v>IDU</v>
      </c>
      <c r="G14" s="22" t="str">
        <f>+[1]PRESUPUESTO!G14</f>
        <v>REPLANTEO GENERAL</v>
      </c>
      <c r="H14" s="23" t="str">
        <f>+[1]PRESUPUESTO!H14</f>
        <v>M2</v>
      </c>
      <c r="I14" s="24">
        <f>+[1]PRESUPUESTO!I14</f>
        <v>22925</v>
      </c>
      <c r="J14" s="25"/>
      <c r="K14" s="26">
        <f>+J14*I14</f>
        <v>0</v>
      </c>
      <c r="L14" s="8"/>
    </row>
    <row r="15" spans="2:12" ht="53.25" customHeight="1" x14ac:dyDescent="0.35">
      <c r="B15" s="7"/>
      <c r="C15" s="19" t="str">
        <f>+[1]PRESUPUESTO!C15</f>
        <v>1.2</v>
      </c>
      <c r="D15" s="20"/>
      <c r="E15" s="21">
        <f>+[1]PRESUPUESTO!E15</f>
        <v>7774</v>
      </c>
      <c r="F15" s="21" t="str">
        <f>+[1]PRESUPUESTO!F15</f>
        <v>IDU</v>
      </c>
      <c r="G15" s="22" t="str">
        <f>+[1]PRESUPUESTO!G15</f>
        <v>VALLA MÓVIL DE 1.20M X 1.20M EN LÁMINA GALVANIZADA CALIBRE 20, ÁNGULO EN HIERRO DE 2X 1-1/8" IMPRESO EN VINILO. INCLUYE SUMINISTRO E INSTALACIÓN. IMPRESIÓN 720 DPI;TINTA PARA EXTERIORES</v>
      </c>
      <c r="H15" s="23" t="str">
        <f>+[1]PRESUPUESTO!H15</f>
        <v>UN</v>
      </c>
      <c r="I15" s="24">
        <f>+[1]PRESUPUESTO!I15</f>
        <v>18</v>
      </c>
      <c r="J15" s="25"/>
      <c r="K15" s="26">
        <f t="shared" ref="K15:K19" si="0">+J15*I15</f>
        <v>0</v>
      </c>
      <c r="L15" s="8"/>
    </row>
    <row r="16" spans="2:12" ht="25" x14ac:dyDescent="0.35">
      <c r="B16" s="7"/>
      <c r="C16" s="19" t="str">
        <f>+[1]PRESUPUESTO!C16</f>
        <v>1.3</v>
      </c>
      <c r="D16" s="20"/>
      <c r="E16" s="21" t="str">
        <f>+[1]PRESUPUESTO!E16</f>
        <v>01</v>
      </c>
      <c r="F16" s="21" t="str">
        <f>+[1]PRESUPUESTO!F16</f>
        <v>PARTICULAR</v>
      </c>
      <c r="G16" s="22" t="str">
        <f>+[1]PRESUPUESTO!G16</f>
        <v>CERRAMIENTO PROVISIONAL EN POLISOMBRA VERDE, INCLUYE ESTACONES EN MADERA</v>
      </c>
      <c r="H16" s="23" t="str">
        <f>+[1]PRESUPUESTO!H16</f>
        <v>M</v>
      </c>
      <c r="I16" s="24">
        <f>+[1]PRESUPUESTO!I16</f>
        <v>3880</v>
      </c>
      <c r="J16" s="25"/>
      <c r="K16" s="26">
        <f t="shared" si="0"/>
        <v>0</v>
      </c>
      <c r="L16" s="8"/>
    </row>
    <row r="17" spans="2:12" ht="37.5" x14ac:dyDescent="0.35">
      <c r="B17" s="7"/>
      <c r="C17" s="19" t="str">
        <f>+[1]PRESUPUESTO!C17</f>
        <v>1.4</v>
      </c>
      <c r="D17" s="20"/>
      <c r="E17" s="21">
        <f>+[1]PRESUPUESTO!E17</f>
        <v>3011</v>
      </c>
      <c r="F17" s="21" t="str">
        <f>+[1]PRESUPUESTO!F17</f>
        <v>IDU</v>
      </c>
      <c r="G17" s="22" t="str">
        <f>+[1]PRESUPUESTO!G17</f>
        <v>DEMOLICION MANUAL SARDINEL EXISTENTE (INCLUYE CARGUE). NO INCLUYE TRANSPORTE Y DISPOSICIÓN FINAL DE SOBRANTES.</v>
      </c>
      <c r="H17" s="23" t="str">
        <f>+[1]PRESUPUESTO!H17</f>
        <v>M3</v>
      </c>
      <c r="I17" s="24">
        <f>+[1]PRESUPUESTO!I17</f>
        <v>3006</v>
      </c>
      <c r="J17" s="25"/>
      <c r="K17" s="26">
        <f t="shared" si="0"/>
        <v>0</v>
      </c>
      <c r="L17" s="8"/>
    </row>
    <row r="18" spans="2:12" ht="25" x14ac:dyDescent="0.35">
      <c r="B18" s="7"/>
      <c r="C18" s="19" t="str">
        <f>+[1]PRESUPUESTO!C18</f>
        <v>1.5</v>
      </c>
      <c r="D18" s="20"/>
      <c r="E18" s="21" t="str">
        <f>+[1]PRESUPUESTO!E18</f>
        <v>1.2   201P</v>
      </c>
      <c r="F18" s="21" t="str">
        <f>+[1]PRESUPUESTO!F18</f>
        <v>ICCU</v>
      </c>
      <c r="G18" s="22" t="str">
        <f>+[1]PRESUPUESTO!G18</f>
        <v>DEMOLICIÓN CONCRETO SIMPLE  (INCLUYE CARGUE Y RETIRO DE SOBRANTES A UNA DISTANCIA DE 5KM)</v>
      </c>
      <c r="H18" s="23" t="str">
        <f>+[1]PRESUPUESTO!H18</f>
        <v>M3</v>
      </c>
      <c r="I18" s="24">
        <f>+[1]PRESUPUESTO!I18</f>
        <v>336</v>
      </c>
      <c r="J18" s="25"/>
      <c r="K18" s="26">
        <f t="shared" si="0"/>
        <v>0</v>
      </c>
      <c r="L18" s="8"/>
    </row>
    <row r="19" spans="2:12" ht="50" x14ac:dyDescent="0.35">
      <c r="B19" s="7"/>
      <c r="C19" s="19" t="str">
        <f>+[1]PRESUPUESTO!C19</f>
        <v>1.6</v>
      </c>
      <c r="D19" s="20"/>
      <c r="E19" s="21">
        <f>+[1]PRESUPUESTO!E19</f>
        <v>3017</v>
      </c>
      <c r="F19" s="21" t="str">
        <f>+[1]PRESUPUESTO!F19</f>
        <v>IDU</v>
      </c>
      <c r="G19" s="22" t="str">
        <f>+[1]PRESUPUESTO!G19</f>
        <v>TRANSPORTE Y DISPOSICIÓN FINAL DE ESCOMBROS EN SITIO AUTORIZADO (DISTANCIA DE TRANSPORTE 21 KM). A DISTANCIA MAYOR DEL ACARREO LIBRE (90 M) EN SITIO AUTORIZADO POR LA ENTIDAD AMBIENTAL COMPETENTE.</v>
      </c>
      <c r="H19" s="23" t="str">
        <f>+[1]PRESUPUESTO!H19</f>
        <v>M3</v>
      </c>
      <c r="I19" s="24">
        <f>+[1]PRESUPUESTO!I19</f>
        <v>4479</v>
      </c>
      <c r="J19" s="25"/>
      <c r="K19" s="26">
        <f t="shared" si="0"/>
        <v>0</v>
      </c>
      <c r="L19" s="8"/>
    </row>
    <row r="20" spans="2:12" ht="13.5" thickBot="1" x14ac:dyDescent="0.4">
      <c r="B20" s="7"/>
      <c r="C20" s="27" t="s">
        <v>18</v>
      </c>
      <c r="D20" s="28"/>
      <c r="E20" s="28"/>
      <c r="F20" s="28"/>
      <c r="G20" s="29"/>
      <c r="H20" s="28"/>
      <c r="I20" s="30"/>
      <c r="J20" s="31"/>
      <c r="K20" s="32">
        <f>SUM(K14:K19)</f>
        <v>0</v>
      </c>
      <c r="L20" s="8"/>
    </row>
    <row r="21" spans="2:12" ht="13.5" thickBot="1" x14ac:dyDescent="0.4">
      <c r="B21" s="7"/>
      <c r="C21" s="16"/>
      <c r="D21" s="17"/>
      <c r="E21" s="17"/>
      <c r="F21" s="17"/>
      <c r="G21" s="33"/>
      <c r="H21" s="17"/>
      <c r="I21" s="17"/>
      <c r="J21" s="17"/>
      <c r="K21" s="18"/>
      <c r="L21" s="8"/>
    </row>
    <row r="22" spans="2:12" ht="25" x14ac:dyDescent="0.35">
      <c r="B22" s="7"/>
      <c r="C22" s="19" t="str">
        <f>+[1]PRESUPUESTO!C22</f>
        <v>2.1</v>
      </c>
      <c r="D22" s="34"/>
      <c r="E22" s="21" t="str">
        <f>+[1]PRESUPUESTO!E22</f>
        <v>INV-210-22</v>
      </c>
      <c r="F22" s="21" t="str">
        <f>+[1]PRESUPUESTO!F22</f>
        <v>INV-210-22</v>
      </c>
      <c r="G22" s="22" t="str">
        <f>+[1]PRESUPUESTO!G22</f>
        <v>EXCAVACIÓN SIN CLASIFICAR DE LA EXPLANACIÓN Y CANALES</v>
      </c>
      <c r="H22" s="23" t="str">
        <f>+[1]PRESUPUESTO!H22</f>
        <v>M3</v>
      </c>
      <c r="I22" s="24">
        <f>+[1]PRESUPUESTO!I22</f>
        <v>1429</v>
      </c>
      <c r="J22" s="25"/>
      <c r="K22" s="26">
        <f>+J22*I22</f>
        <v>0</v>
      </c>
      <c r="L22" s="8"/>
    </row>
    <row r="23" spans="2:12" ht="13.5" thickBot="1" x14ac:dyDescent="0.4">
      <c r="B23" s="7"/>
      <c r="C23" s="35" t="s">
        <v>18</v>
      </c>
      <c r="D23" s="36"/>
      <c r="E23" s="37"/>
      <c r="F23" s="36"/>
      <c r="G23" s="38"/>
      <c r="H23" s="36"/>
      <c r="I23" s="39"/>
      <c r="J23" s="36"/>
      <c r="K23" s="40">
        <f>SUM(K22:K22)</f>
        <v>0</v>
      </c>
      <c r="L23" s="8"/>
    </row>
    <row r="24" spans="2:12" ht="13.5" thickBot="1" x14ac:dyDescent="0.4">
      <c r="B24" s="7"/>
      <c r="C24" s="16"/>
      <c r="D24" s="17"/>
      <c r="E24" s="17"/>
      <c r="F24" s="17"/>
      <c r="G24" s="33"/>
      <c r="H24" s="17"/>
      <c r="I24" s="17"/>
      <c r="J24" s="17"/>
      <c r="K24" s="18"/>
      <c r="L24" s="8"/>
    </row>
    <row r="25" spans="2:12" ht="25" x14ac:dyDescent="0.35">
      <c r="B25" s="7"/>
      <c r="C25" s="19" t="str">
        <f>+[1]PRESUPUESTO!C25</f>
        <v>3.1</v>
      </c>
      <c r="D25" s="34"/>
      <c r="E25" s="21">
        <f>+[1]PRESUPUESTO!E25</f>
        <v>3210</v>
      </c>
      <c r="F25" s="21" t="str">
        <f>+[1]PRESUPUESTO!F25</f>
        <v>IDU</v>
      </c>
      <c r="G25" s="22" t="str">
        <f>+[1]PRESUPUESTO!G25</f>
        <v>BORDILLO PREFABRICADO A80 (SUMINISTRO E INSTALACIÓN. INCLUYE 3CM MORTERO DE NIVELACIÓN 2000 PSI)</v>
      </c>
      <c r="H25" s="23" t="str">
        <f>+[1]PRESUPUESTO!H25</f>
        <v>ML</v>
      </c>
      <c r="I25" s="24">
        <f>+[1]PRESUPUESTO!I25</f>
        <v>295</v>
      </c>
      <c r="J25" s="25"/>
      <c r="K25" s="26">
        <f>+J25*I25</f>
        <v>0</v>
      </c>
      <c r="L25" s="8"/>
    </row>
    <row r="26" spans="2:12" ht="25" x14ac:dyDescent="0.35">
      <c r="B26" s="7"/>
      <c r="C26" s="19" t="str">
        <f>+[1]PRESUPUESTO!C26</f>
        <v>3.2</v>
      </c>
      <c r="D26" s="34"/>
      <c r="E26" s="21">
        <f>+[1]PRESUPUESTO!E26</f>
        <v>7028</v>
      </c>
      <c r="F26" s="21" t="str">
        <f>+[1]PRESUPUESTO!F26</f>
        <v>IDU</v>
      </c>
      <c r="G26" s="22" t="str">
        <f>+[1]PRESUPUESTO!G26</f>
        <v>BORDILLO PREFABRICADO A81 (SUMINISTRO E INSTALACIÓN. INCLUYE 3CM MORTERO DE NIVELACIÓN 2000 PSI)</v>
      </c>
      <c r="H26" s="23" t="str">
        <f>+[1]PRESUPUESTO!H26</f>
        <v>ML</v>
      </c>
      <c r="I26" s="24">
        <f>+[1]PRESUPUESTO!I26</f>
        <v>690</v>
      </c>
      <c r="J26" s="25"/>
      <c r="K26" s="26">
        <f t="shared" ref="K26:K57" si="1">+J26*I26</f>
        <v>0</v>
      </c>
      <c r="L26" s="8"/>
    </row>
    <row r="27" spans="2:12" x14ac:dyDescent="0.35">
      <c r="B27" s="7"/>
      <c r="C27" s="19" t="str">
        <f>+[1]PRESUPUESTO!C27</f>
        <v>3.3</v>
      </c>
      <c r="D27" s="34"/>
      <c r="E27" s="21" t="str">
        <f>+[1]PRESUPUESTO!E27</f>
        <v>5.1</v>
      </c>
      <c r="F27" s="21" t="str">
        <f>+[1]PRESUPUESTO!F27</f>
        <v>ICCU</v>
      </c>
      <c r="G27" s="22" t="str">
        <f>+[1]PRESUPUESTO!G27</f>
        <v>ADOQUÍN DE ARCILLA 20X10X6CM</v>
      </c>
      <c r="H27" s="23" t="str">
        <f>+[1]PRESUPUESTO!H27</f>
        <v>M2</v>
      </c>
      <c r="I27" s="24">
        <f>+[1]PRESUPUESTO!I27</f>
        <v>1961</v>
      </c>
      <c r="J27" s="25"/>
      <c r="K27" s="26">
        <f t="shared" si="1"/>
        <v>0</v>
      </c>
      <c r="L27" s="8"/>
    </row>
    <row r="28" spans="2:12" ht="37.5" x14ac:dyDescent="0.35">
      <c r="B28" s="7"/>
      <c r="C28" s="19" t="str">
        <f>+[1]PRESUPUESTO!C28</f>
        <v>3.4</v>
      </c>
      <c r="D28" s="34"/>
      <c r="E28" s="21">
        <f>+[1]PRESUPUESTO!E28</f>
        <v>8106</v>
      </c>
      <c r="F28" s="21" t="str">
        <f>+[1]PRESUPUESTO!F28</f>
        <v>IDU</v>
      </c>
      <c r="G28" s="22" t="str">
        <f>+[1]PRESUPUESTO!G28</f>
        <v>ADOQUIN DE CONCRETO COLOR GRIS 20X10X8CM (SUMINISTRO E INSTALACIÓN. INCLUYE BASE 4CM, MORTERO 2000 PSI Y ARENA DE SELLO)</v>
      </c>
      <c r="H28" s="23" t="str">
        <f>+[1]PRESUPUESTO!H28</f>
        <v>M2</v>
      </c>
      <c r="I28" s="24">
        <f>+[1]PRESUPUESTO!I28</f>
        <v>280</v>
      </c>
      <c r="J28" s="25"/>
      <c r="K28" s="26">
        <f t="shared" si="1"/>
        <v>0</v>
      </c>
      <c r="L28" s="8"/>
    </row>
    <row r="29" spans="2:12" ht="37.5" x14ac:dyDescent="0.35">
      <c r="B29" s="7"/>
      <c r="C29" s="19" t="str">
        <f>+[1]PRESUPUESTO!C29</f>
        <v>3.5</v>
      </c>
      <c r="D29" s="34"/>
      <c r="E29" s="21">
        <f>+[1]PRESUPUESTO!E29</f>
        <v>8160</v>
      </c>
      <c r="F29" s="21" t="str">
        <f>+[1]PRESUPUESTO!F29</f>
        <v>IDU</v>
      </c>
      <c r="G29" s="22" t="str">
        <f>+[1]PRESUPUESTO!G29</f>
        <v>ADOQUÍN DE CONCRETO A26 (20X10X6) CM (SUMINISTRO E INSTALACIÓN. INCLUYE BASE 3CM ARENA NIVELACIÓN Y ARENA DE SELLO)</v>
      </c>
      <c r="H29" s="23" t="str">
        <f>+[1]PRESUPUESTO!H29</f>
        <v>ML</v>
      </c>
      <c r="I29" s="24">
        <f>+[1]PRESUPUESTO!I29</f>
        <v>580</v>
      </c>
      <c r="J29" s="25"/>
      <c r="K29" s="26">
        <f t="shared" si="1"/>
        <v>0</v>
      </c>
      <c r="L29" s="8"/>
    </row>
    <row r="30" spans="2:12" ht="37.5" x14ac:dyDescent="0.35">
      <c r="B30" s="7"/>
      <c r="C30" s="19" t="str">
        <f>+[1]PRESUPUESTO!C30</f>
        <v>3.6</v>
      </c>
      <c r="D30" s="34"/>
      <c r="E30" s="21">
        <f>+[1]PRESUPUESTO!E30</f>
        <v>4814</v>
      </c>
      <c r="F30" s="21" t="str">
        <f>+[1]PRESUPUESTO!F30</f>
        <v>IDU</v>
      </c>
      <c r="G30" s="22" t="str">
        <f>+[1]PRESUPUESTO!G30</f>
        <v>FRANJA DE AJUSTE DE ANCHO VARIABLE ENTRE 0.10 A 0.18MT Y PROFUNDIDAD VARIABLE ENTRE 0.06 Y 0.15MT EN CONCRETO DE 2500 PSI PREMEZCLADO.</v>
      </c>
      <c r="H30" s="23" t="str">
        <f>+[1]PRESUPUESTO!H30</f>
        <v>ML</v>
      </c>
      <c r="I30" s="24">
        <f>+[1]PRESUPUESTO!I30</f>
        <v>1744</v>
      </c>
      <c r="J30" s="25"/>
      <c r="K30" s="26">
        <f t="shared" si="1"/>
        <v>0</v>
      </c>
      <c r="L30" s="8"/>
    </row>
    <row r="31" spans="2:12" ht="50" x14ac:dyDescent="0.35">
      <c r="B31" s="7"/>
      <c r="C31" s="19" t="str">
        <f>+[1]PRESUPUESTO!C31</f>
        <v>3.7</v>
      </c>
      <c r="D31" s="34"/>
      <c r="E31" s="21">
        <f>+[1]PRESUPUESTO!E31</f>
        <v>8169</v>
      </c>
      <c r="F31" s="21" t="str">
        <f>+[1]PRESUPUESTO!F31</f>
        <v>IDU</v>
      </c>
      <c r="G31" s="22" t="str">
        <f>+[1]PRESUPUESTO!G31</f>
        <v>CENEFA EN LOSETA PREFABRICADA A57 TÁCTIL ALERTA (20X20X6) CM. SUMINISTRO E INSTALACIÓN. (INCLUYE 4CM DE MORTERO 1:5 HECHO EN OBRA PARA BASE Y ARENA DE PEÑA PARA SELLO)</v>
      </c>
      <c r="H31" s="23" t="str">
        <f>+[1]PRESUPUESTO!H31</f>
        <v>M2</v>
      </c>
      <c r="I31" s="24">
        <f>+[1]PRESUPUESTO!I31</f>
        <v>51</v>
      </c>
      <c r="J31" s="25"/>
      <c r="K31" s="26">
        <f t="shared" si="1"/>
        <v>0</v>
      </c>
      <c r="L31" s="8"/>
    </row>
    <row r="32" spans="2:12" ht="50" x14ac:dyDescent="0.35">
      <c r="B32" s="7"/>
      <c r="C32" s="19" t="str">
        <f>+[1]PRESUPUESTO!C32</f>
        <v>3.8</v>
      </c>
      <c r="D32" s="34"/>
      <c r="E32" s="21">
        <f>+[1]PRESUPUESTO!E32</f>
        <v>5426</v>
      </c>
      <c r="F32" s="21" t="str">
        <f>+[1]PRESUPUESTO!F32</f>
        <v>IDU</v>
      </c>
      <c r="G32" s="22" t="str">
        <f>+[1]PRESUPUESTO!G32</f>
        <v>CONCRETO 4000 PSI GRAVA COMÚN PARA RAMPAS Y ESCALERAS (PREMEZCLADO. INCL. SUMINISTRO, FORMALETEO Y COLOCACIÓN. NO INCL. REFUERZO, CURADO).</v>
      </c>
      <c r="H32" s="23" t="str">
        <f>+[1]PRESUPUESTO!H32</f>
        <v>M3</v>
      </c>
      <c r="I32" s="24">
        <f>+[1]PRESUPUESTO!I32</f>
        <v>22</v>
      </c>
      <c r="J32" s="25"/>
      <c r="K32" s="26">
        <f t="shared" si="1"/>
        <v>0</v>
      </c>
      <c r="L32" s="8"/>
    </row>
    <row r="33" spans="2:12" ht="62.5" x14ac:dyDescent="0.35">
      <c r="B33" s="7"/>
      <c r="C33" s="19" t="str">
        <f>+[1]PRESUPUESTO!C33</f>
        <v>3.9</v>
      </c>
      <c r="D33" s="34"/>
      <c r="E33" s="21">
        <f>+[1]PRESUPUESTO!E33</f>
        <v>10275</v>
      </c>
      <c r="F33" s="21" t="str">
        <f>+[1]PRESUPUESTO!F33</f>
        <v>IDU</v>
      </c>
      <c r="G33" s="22" t="str">
        <f>+[1]PRESUPUESTO!G33</f>
        <v>PISO EN CONCRETO MR45 (315 Kg/Cm2) GRAVA COMÚN ACELERADO A 7 DÍAS, ESTAMPADO PARA POMPEYANOS Y VIAS A DESNIVEL, COLOR GRIS (Incluye suministro y colocación de concreto, juego de moldes, desmoldante en polvo, curador para concreto, corte y sellado de juntas)</v>
      </c>
      <c r="H33" s="23" t="str">
        <f>+[1]PRESUPUESTO!H33</f>
        <v>M2</v>
      </c>
      <c r="I33" s="24">
        <f>+[1]PRESUPUESTO!I33</f>
        <v>65</v>
      </c>
      <c r="J33" s="25"/>
      <c r="K33" s="26">
        <f t="shared" si="1"/>
        <v>0</v>
      </c>
      <c r="L33" s="8"/>
    </row>
    <row r="34" spans="2:12" ht="25" x14ac:dyDescent="0.35">
      <c r="B34" s="7"/>
      <c r="C34" s="19" t="str">
        <f>+[1]PRESUPUESTO!C34</f>
        <v>3.10</v>
      </c>
      <c r="D34" s="34"/>
      <c r="E34" s="21">
        <f>+[1]PRESUPUESTO!E34</f>
        <v>3027</v>
      </c>
      <c r="F34" s="21" t="str">
        <f>+[1]PRESUPUESTO!F34</f>
        <v>IDU</v>
      </c>
      <c r="G34" s="22" t="str">
        <f>+[1]PRESUPUESTO!G34</f>
        <v>SARDINEL TIPO A10 (SUMINISTRO E INSTALACIÓN. INCLUYE 3CM MORTERO 1:5)</v>
      </c>
      <c r="H34" s="23" t="str">
        <f>+[1]PRESUPUESTO!H34</f>
        <v>ML</v>
      </c>
      <c r="I34" s="24">
        <f>+[1]PRESUPUESTO!I34</f>
        <v>1421</v>
      </c>
      <c r="J34" s="25"/>
      <c r="K34" s="26">
        <f t="shared" si="1"/>
        <v>0</v>
      </c>
      <c r="L34" s="8"/>
    </row>
    <row r="35" spans="2:12" ht="25" x14ac:dyDescent="0.35">
      <c r="B35" s="7"/>
      <c r="C35" s="19" t="str">
        <f>+[1]PRESUPUESTO!C35</f>
        <v>3.11</v>
      </c>
      <c r="D35" s="34"/>
      <c r="E35" s="21">
        <f>+[1]PRESUPUESTO!E35</f>
        <v>4088</v>
      </c>
      <c r="F35" s="21" t="str">
        <f>+[1]PRESUPUESTO!F35</f>
        <v>IDU</v>
      </c>
      <c r="G35" s="22" t="str">
        <f>+[1]PRESUPUESTO!G35</f>
        <v>SARDINEL BAJO A85 PARA RAMPAS (SUMINISTRO E INSTALACIÓN. INCLUYE 3CM MORTERO 2000 PSI)</v>
      </c>
      <c r="H35" s="23" t="str">
        <f>+[1]PRESUPUESTO!H35</f>
        <v>ML</v>
      </c>
      <c r="I35" s="24">
        <f>+[1]PRESUPUESTO!I35</f>
        <v>177</v>
      </c>
      <c r="J35" s="25"/>
      <c r="K35" s="26">
        <f t="shared" si="1"/>
        <v>0</v>
      </c>
      <c r="L35" s="8"/>
    </row>
    <row r="36" spans="2:12" ht="25" x14ac:dyDescent="0.35">
      <c r="B36" s="7"/>
      <c r="C36" s="19" t="str">
        <f>+[1]PRESUPUESTO!C36</f>
        <v>3.12</v>
      </c>
      <c r="D36" s="34"/>
      <c r="E36" s="21">
        <f>+[1]PRESUPUESTO!E36</f>
        <v>4543</v>
      </c>
      <c r="F36" s="21" t="str">
        <f>+[1]PRESUPUESTO!F36</f>
        <v>IDU</v>
      </c>
      <c r="G36" s="22" t="str">
        <f>+[1]PRESUPUESTO!G36</f>
        <v>SARDINEL PREFABRICADO ALTO RAMPAS A86 (SUMINISTRO E INSTALACIÓN. INCLUYE 3CM MORTERO DE NIVELACIÓN 1:5)</v>
      </c>
      <c r="H36" s="23" t="str">
        <f>+[1]PRESUPUESTO!H36</f>
        <v>ML</v>
      </c>
      <c r="I36" s="24">
        <f>+[1]PRESUPUESTO!I36</f>
        <v>33</v>
      </c>
      <c r="J36" s="25"/>
      <c r="K36" s="26">
        <f t="shared" si="1"/>
        <v>0</v>
      </c>
      <c r="L36" s="8"/>
    </row>
    <row r="37" spans="2:12" ht="50" x14ac:dyDescent="0.35">
      <c r="B37" s="7"/>
      <c r="C37" s="19" t="str">
        <f>+[1]PRESUPUESTO!C37</f>
        <v>3.13</v>
      </c>
      <c r="D37" s="34"/>
      <c r="E37" s="21">
        <f>+[1]PRESUPUESTO!E37</f>
        <v>4856</v>
      </c>
      <c r="F37" s="21" t="str">
        <f>+[1]PRESUPUESTO!F37</f>
        <v>IDU</v>
      </c>
      <c r="G37" s="22" t="str">
        <f>+[1]PRESUPUESTO!G37</f>
        <v>PISOS EN LOSETA PREFABRICADA A55 TÁCTIL ALERTA O A56 GUIA 40X40X6 CM. SUMINISTRO E INSTALACIÓN. (INCLUYE 4CM DE MORTERO 1:5 HECHO EN OBRA PARA BASE Y ARENA DE PEÑA PARA SELLO).</v>
      </c>
      <c r="H37" s="23" t="str">
        <f>+[1]PRESUPUESTO!H37</f>
        <v>M2</v>
      </c>
      <c r="I37" s="24">
        <f>+[1]PRESUPUESTO!I37</f>
        <v>181</v>
      </c>
      <c r="J37" s="25"/>
      <c r="K37" s="26">
        <f t="shared" si="1"/>
        <v>0</v>
      </c>
      <c r="L37" s="8"/>
    </row>
    <row r="38" spans="2:12" ht="37.5" x14ac:dyDescent="0.35">
      <c r="B38" s="7"/>
      <c r="C38" s="19" t="str">
        <f>+[1]PRESUPUESTO!C38</f>
        <v>3.14</v>
      </c>
      <c r="D38" s="34"/>
      <c r="E38" s="21">
        <f>+[1]PRESUPUESTO!E38</f>
        <v>4812</v>
      </c>
      <c r="F38" s="21" t="str">
        <f>+[1]PRESUPUESTO!F38</f>
        <v>IDU</v>
      </c>
      <c r="G38" s="22" t="str">
        <f>+[1]PRESUPUESTO!G38</f>
        <v>SARDINEL ESPECIAL A 110 PARA RAMPA TIPO B (SUMINISTRO E INSTALACION. INCLUYE 3CM MORTERO 1:5 HECHO EN OBRA).</v>
      </c>
      <c r="H38" s="23" t="str">
        <f>+[1]PRESUPUESTO!H38</f>
        <v>M2</v>
      </c>
      <c r="I38" s="24">
        <f>+[1]PRESUPUESTO!I38</f>
        <v>164</v>
      </c>
      <c r="J38" s="25"/>
      <c r="K38" s="26">
        <f t="shared" si="1"/>
        <v>0</v>
      </c>
      <c r="L38" s="8"/>
    </row>
    <row r="39" spans="2:12" ht="37.5" x14ac:dyDescent="0.35">
      <c r="B39" s="7"/>
      <c r="C39" s="19" t="str">
        <f>+[1]PRESUPUESTO!C39</f>
        <v>3.15</v>
      </c>
      <c r="D39" s="34"/>
      <c r="E39" s="21">
        <f>+[1]PRESUPUESTO!E39</f>
        <v>3425</v>
      </c>
      <c r="F39" s="21" t="str">
        <f>+[1]PRESUPUESTO!F39</f>
        <v>IDU</v>
      </c>
      <c r="G39" s="22" t="str">
        <f>+[1]PRESUPUESTO!G39</f>
        <v>ANDEN CONCRETO GRAVA COMÚN DE 3000 PSI (210 KG/CM2) PREMEZCLADO E=0.10M (INCLUYE SUMINISTRO, FORMALETEO, FUNDIDA Y CURADO)</v>
      </c>
      <c r="H39" s="23" t="str">
        <f>+[1]PRESUPUESTO!H39</f>
        <v>M2</v>
      </c>
      <c r="I39" s="24">
        <f>+[1]PRESUPUESTO!I39</f>
        <v>384</v>
      </c>
      <c r="J39" s="25"/>
      <c r="K39" s="26">
        <f t="shared" si="1"/>
        <v>0</v>
      </c>
      <c r="L39" s="8"/>
    </row>
    <row r="40" spans="2:12" ht="37.5" x14ac:dyDescent="0.35">
      <c r="B40" s="7"/>
      <c r="C40" s="19" t="str">
        <f>+[1]PRESUPUESTO!C40</f>
        <v>3.16</v>
      </c>
      <c r="D40" s="34"/>
      <c r="E40" s="21">
        <f>+[1]PRESUPUESTO!E40</f>
        <v>8503</v>
      </c>
      <c r="F40" s="21" t="str">
        <f>+[1]PRESUPUESTO!F40</f>
        <v>IDU</v>
      </c>
      <c r="G40" s="22" t="str">
        <f>+[1]PRESUPUESTO!G40</f>
        <v>PIEZA DE REMATE CURVA A115 PARA RAMPA VEHICULAR TIPO C (600X400X450MM). INCLUYE SUMINISTRO E INSTALACIÓN. INCLUYE 3CM DE MORTERO 1:5.</v>
      </c>
      <c r="H40" s="23" t="str">
        <f>+[1]PRESUPUESTO!H40</f>
        <v>UN</v>
      </c>
      <c r="I40" s="24">
        <f>+[1]PRESUPUESTO!I40</f>
        <v>110</v>
      </c>
      <c r="J40" s="25"/>
      <c r="K40" s="26">
        <f t="shared" si="1"/>
        <v>0</v>
      </c>
      <c r="L40" s="8"/>
    </row>
    <row r="41" spans="2:12" ht="50" x14ac:dyDescent="0.35">
      <c r="B41" s="7"/>
      <c r="C41" s="19" t="str">
        <f>+[1]PRESUPUESTO!C41</f>
        <v>3.17</v>
      </c>
      <c r="D41" s="34"/>
      <c r="E41" s="21">
        <f>+[1]PRESUPUESTO!E41</f>
        <v>8166</v>
      </c>
      <c r="F41" s="21" t="str">
        <f>+[1]PRESUPUESTO!F41</f>
        <v>IDU</v>
      </c>
      <c r="G41" s="22" t="str">
        <f>+[1]PRESUPUESTO!G41</f>
        <v>CENEFA EN LOSETA PREFABRICADA A58 GUIA (20X20X6) CM. SUMINISTRO E INSTALACIÓN. (INCLUYE 4CM DE MORTERO 1:5 HECHO EN OBRA PARA BASE Y ARENA DE PEÑA PARA SELLO)</v>
      </c>
      <c r="H41" s="23" t="str">
        <f>+[1]PRESUPUESTO!H41</f>
        <v>M2</v>
      </c>
      <c r="I41" s="24">
        <f>+[1]PRESUPUESTO!I41</f>
        <v>49</v>
      </c>
      <c r="J41" s="25"/>
      <c r="K41" s="26">
        <f t="shared" si="1"/>
        <v>0</v>
      </c>
      <c r="L41" s="8"/>
    </row>
    <row r="42" spans="2:12" ht="50" x14ac:dyDescent="0.35">
      <c r="B42" s="7"/>
      <c r="C42" s="19" t="str">
        <f>+[1]PRESUPUESTO!C42</f>
        <v>3.18</v>
      </c>
      <c r="D42" s="34"/>
      <c r="E42" s="21" t="str">
        <f>+[1]PRESUPUESTO!E42</f>
        <v>02</v>
      </c>
      <c r="F42" s="21" t="str">
        <f>+[1]PRESUPUESTO!F42</f>
        <v>PARTICULAR</v>
      </c>
      <c r="G42" s="22" t="str">
        <f>+[1]PRESUPUESTO!G42</f>
        <v xml:space="preserve">PLANTACION DE HIEDRA MIAMI (INCLUYE SUMINSTRO AL SITIO DE OBRA DE 12 UNIDADES POR M2, PLANTACION Y TRANSPORTE Y DISPOSICIÓN FINAL DE ESCOMBROS A 28 KM). </v>
      </c>
      <c r="H42" s="23" t="str">
        <f>+[1]PRESUPUESTO!H42</f>
        <v>M2</v>
      </c>
      <c r="I42" s="24">
        <f>+[1]PRESUPUESTO!I42</f>
        <v>203</v>
      </c>
      <c r="J42" s="25"/>
      <c r="K42" s="26">
        <f t="shared" si="1"/>
        <v>0</v>
      </c>
      <c r="L42" s="8"/>
    </row>
    <row r="43" spans="2:12" ht="25" x14ac:dyDescent="0.35">
      <c r="B43" s="7"/>
      <c r="C43" s="19" t="str">
        <f>+[1]PRESUPUESTO!C43</f>
        <v>3.19</v>
      </c>
      <c r="D43" s="34"/>
      <c r="E43" s="21" t="str">
        <f>+[1]PRESUPUESTO!E43</f>
        <v>03</v>
      </c>
      <c r="F43" s="21" t="str">
        <f>+[1]PRESUPUESTO!F43</f>
        <v>PARTICULAR</v>
      </c>
      <c r="G43" s="22" t="str">
        <f>+[1]PRESUPUESTO!G43</f>
        <v>PLANTACION DE FUCCIA H=1.3mt (Incluye tierra, abono, tutor) SUMINISTRO</v>
      </c>
      <c r="H43" s="23" t="str">
        <f>+[1]PRESUPUESTO!H43</f>
        <v>UN</v>
      </c>
      <c r="I43" s="24">
        <f>+[1]PRESUPUESTO!I43</f>
        <v>3</v>
      </c>
      <c r="J43" s="25"/>
      <c r="K43" s="26">
        <f t="shared" si="1"/>
        <v>0</v>
      </c>
      <c r="L43" s="8"/>
    </row>
    <row r="44" spans="2:12" ht="50" x14ac:dyDescent="0.35">
      <c r="B44" s="7"/>
      <c r="C44" s="19" t="str">
        <f>+[1]PRESUPUESTO!C44</f>
        <v>3.20</v>
      </c>
      <c r="D44" s="34"/>
      <c r="E44" s="21" t="str">
        <f>+[1]PRESUPUESTO!E44</f>
        <v>04</v>
      </c>
      <c r="F44" s="21" t="str">
        <f>+[1]PRESUPUESTO!F44</f>
        <v>PARTICULAR</v>
      </c>
      <c r="G44" s="22" t="str">
        <f>+[1]PRESUPUESTO!G44</f>
        <v>PLANTACION DE SIETECUEROS H= 1.5 m. (Incluye suministro al sitio de obra, plantacion, aplicación y mezcla de sustrato, tutor y amarre. Incluye transporte y disposición final de sobrantes en sitio autorizado a 28 km).</v>
      </c>
      <c r="H44" s="23" t="str">
        <f>+[1]PRESUPUESTO!H44</f>
        <v>UN</v>
      </c>
      <c r="I44" s="24">
        <f>+[1]PRESUPUESTO!I44</f>
        <v>2</v>
      </c>
      <c r="J44" s="25"/>
      <c r="K44" s="26">
        <f t="shared" si="1"/>
        <v>0</v>
      </c>
      <c r="L44" s="8"/>
    </row>
    <row r="45" spans="2:12" ht="25" x14ac:dyDescent="0.35">
      <c r="B45" s="7"/>
      <c r="C45" s="19" t="str">
        <f>+[1]PRESUPUESTO!C45</f>
        <v>3.21</v>
      </c>
      <c r="D45" s="34"/>
      <c r="E45" s="21" t="str">
        <f>+[1]PRESUPUESTO!E45</f>
        <v>05</v>
      </c>
      <c r="F45" s="21" t="str">
        <f>+[1]PRESUPUESTO!F45</f>
        <v>PARTICULAR</v>
      </c>
      <c r="G45" s="22" t="str">
        <f>+[1]PRESUPUESTO!G45</f>
        <v>PLANTACION DE EUCALIPTO POMARROSO H=1.5 m. (Incluye suministro al sitio de obra, plantacion, caja, tierra, abono y tutor)</v>
      </c>
      <c r="H45" s="23" t="str">
        <f>+[1]PRESUPUESTO!H45</f>
        <v>UN</v>
      </c>
      <c r="I45" s="24">
        <f>+[1]PRESUPUESTO!I45</f>
        <v>2</v>
      </c>
      <c r="J45" s="25"/>
      <c r="K45" s="26">
        <f t="shared" si="1"/>
        <v>0</v>
      </c>
      <c r="L45" s="8"/>
    </row>
    <row r="46" spans="2:12" ht="25" x14ac:dyDescent="0.35">
      <c r="B46" s="7"/>
      <c r="C46" s="19" t="str">
        <f>+[1]PRESUPUESTO!C46</f>
        <v>3.22</v>
      </c>
      <c r="D46" s="34"/>
      <c r="E46" s="21" t="str">
        <f>+[1]PRESUPUESTO!E46</f>
        <v>06</v>
      </c>
      <c r="F46" s="21" t="str">
        <f>+[1]PRESUPUESTO!F46</f>
        <v>PARTICULAR</v>
      </c>
      <c r="G46" s="22" t="str">
        <f>+[1]PRESUPUESTO!G46</f>
        <v>PLANTACION DE CHICALA H=1.5 m. (Incluye suministro al sitio de obra, plantacion, caja, tierra,  abono y tutor)</v>
      </c>
      <c r="H46" s="23" t="str">
        <f>+[1]PRESUPUESTO!H46</f>
        <v>UN</v>
      </c>
      <c r="I46" s="24">
        <f>+[1]PRESUPUESTO!I46</f>
        <v>3</v>
      </c>
      <c r="J46" s="25"/>
      <c r="K46" s="26">
        <f t="shared" si="1"/>
        <v>0</v>
      </c>
      <c r="L46" s="8"/>
    </row>
    <row r="47" spans="2:12" ht="50" x14ac:dyDescent="0.35">
      <c r="B47" s="7"/>
      <c r="C47" s="19" t="str">
        <f>+[1]PRESUPUESTO!C47</f>
        <v>3.23</v>
      </c>
      <c r="D47" s="34"/>
      <c r="E47" s="21">
        <f>+[1]PRESUPUESTO!E47</f>
        <v>4029</v>
      </c>
      <c r="F47" s="21" t="str">
        <f>+[1]PRESUPUESTO!F47</f>
        <v>IDU</v>
      </c>
      <c r="G47" s="22" t="str">
        <f>+[1]PRESUPUESTO!G47</f>
        <v>GEOTEXTIL TEJIDO CON RESISTENCIA A LA TENSION METODO TIRA ANCHA SENTIDO LONGITUDINAL: ENTRE 90 KN/M Y 110 KN/M. ESTABILIZACION SUBRASANTE/CAPAS GRANULARES. (INCLUYE SUMINISTRO E INSTALACION).</v>
      </c>
      <c r="H47" s="23" t="str">
        <f>+[1]PRESUPUESTO!H47</f>
        <v>M2</v>
      </c>
      <c r="I47" s="24">
        <f>+[1]PRESUPUESTO!I47</f>
        <v>9353</v>
      </c>
      <c r="J47" s="25"/>
      <c r="K47" s="26">
        <f t="shared" si="1"/>
        <v>0</v>
      </c>
      <c r="L47" s="8"/>
    </row>
    <row r="48" spans="2:12" ht="87.5" x14ac:dyDescent="0.35">
      <c r="B48" s="7"/>
      <c r="C48" s="19" t="str">
        <f>+[1]PRESUPUESTO!C48</f>
        <v>3.24</v>
      </c>
      <c r="D48" s="34"/>
      <c r="E48" s="21">
        <f>+[1]PRESUPUESTO!E48</f>
        <v>10022</v>
      </c>
      <c r="F48" s="21" t="str">
        <f>+[1]PRESUPUESTO!F48</f>
        <v>IDU</v>
      </c>
      <c r="G48" s="22" t="str">
        <f>+[1]PRESUPUESTO!G48</f>
        <v>ESTABILIZACION O MEJORAMIENTO DE SUBRASANTE CON RAJON = 6" A 12" (15 - 30 cm) Y SELLO CON SUBBASE GRANULAR RECICLADA AR_SBG50. INCLUYE (SUMINISTRO, EXTENDIDO, NIVELACION Y COMPACTACIÓN MECANICA CON EXCAVADORA MEDIANA SOBRE ORUGAS Y RODILLO VIBROCOMPACTADOR TANDEM (2,5 - 3,0 TON), TRANSPORTE DEL RAJON Y SELLO HASTA 21 KM)</v>
      </c>
      <c r="H48" s="23" t="str">
        <f>+[1]PRESUPUESTO!H48</f>
        <v>M3</v>
      </c>
      <c r="I48" s="24">
        <f>+[1]PRESUPUESTO!I48</f>
        <v>1888</v>
      </c>
      <c r="J48" s="25"/>
      <c r="K48" s="26">
        <f t="shared" si="1"/>
        <v>0</v>
      </c>
      <c r="L48" s="8"/>
    </row>
    <row r="49" spans="2:12" ht="37.5" x14ac:dyDescent="0.35">
      <c r="B49" s="7"/>
      <c r="C49" s="19" t="str">
        <f>+[1]PRESUPUESTO!C49</f>
        <v>3.25</v>
      </c>
      <c r="D49" s="34"/>
      <c r="E49" s="41" t="str">
        <f>+[1]PRESUPUESTO!E49</f>
        <v>INV-330-2022 Clase C</v>
      </c>
      <c r="F49" s="21" t="str">
        <f>+[1]PRESUPUESTO!F49</f>
        <v>INV-330-2022 Clase C</v>
      </c>
      <c r="G49" s="22" t="str">
        <f>+[1]PRESUPUESTO!G49</f>
        <v>BASE GRANULAR CLASE A
 (Analizada para NT3, tipo de gradacion BG 40, clase A.)</v>
      </c>
      <c r="H49" s="23" t="str">
        <f>+[1]PRESUPUESTO!H49</f>
        <v>M3</v>
      </c>
      <c r="I49" s="24">
        <f>+[1]PRESUPUESTO!I49</f>
        <v>1059</v>
      </c>
      <c r="J49" s="25"/>
      <c r="K49" s="26">
        <f t="shared" si="1"/>
        <v>0</v>
      </c>
      <c r="L49" s="8"/>
    </row>
    <row r="50" spans="2:12" ht="25" x14ac:dyDescent="0.35">
      <c r="B50" s="7"/>
      <c r="C50" s="19" t="str">
        <f>+[1]PRESUPUESTO!C50</f>
        <v>3.26</v>
      </c>
      <c r="D50" s="34"/>
      <c r="E50" s="41" t="str">
        <f>+[1]PRESUPUESTO!E50</f>
        <v>INV-320-2022</v>
      </c>
      <c r="F50" s="21" t="str">
        <f>+[1]PRESUPUESTO!F50</f>
        <v>INV-320-2022</v>
      </c>
      <c r="G50" s="22" t="str">
        <f>+[1]PRESUPUESTO!G50</f>
        <v>SUB-BASE GRANULAR CLASE A
(Analizada para tipo de gradacion SGB-50 clase A)</v>
      </c>
      <c r="H50" s="23" t="str">
        <f>+[1]PRESUPUESTO!H50</f>
        <v>M3</v>
      </c>
      <c r="I50" s="24">
        <f>+[1]PRESUPUESTO!I50</f>
        <v>1171</v>
      </c>
      <c r="J50" s="25"/>
      <c r="K50" s="26">
        <f t="shared" si="1"/>
        <v>0</v>
      </c>
      <c r="L50" s="8"/>
    </row>
    <row r="51" spans="2:12" ht="62.5" x14ac:dyDescent="0.35">
      <c r="B51" s="7"/>
      <c r="C51" s="19" t="str">
        <f>+[1]PRESUPUESTO!C51</f>
        <v>3.27</v>
      </c>
      <c r="D51" s="34"/>
      <c r="E51" s="21" t="str">
        <f>+[1]PRESUPUESTO!E51</f>
        <v>07</v>
      </c>
      <c r="F51" s="21" t="str">
        <f>+[1]PRESUPUESTO!F51</f>
        <v>PARTICULAR</v>
      </c>
      <c r="G51" s="22" t="str">
        <f>+[1]PRESUPUESTO!G51</f>
        <v>FRESADO DE PAVIMENTO ASFÁLTICO ________cm
(Aplicado para retiro de carpeta asfáltica con espesor de 10 cm. Incluye fresado con máquina de tambor rotativo, cargue, limpieza de superficie y transporte del material. No contempla disposición final ni reutilización del fresado.)</v>
      </c>
      <c r="H51" s="23" t="str">
        <f>+[1]PRESUPUESTO!H51</f>
        <v>M2</v>
      </c>
      <c r="I51" s="24">
        <f>+[1]PRESUPUESTO!I51</f>
        <v>822</v>
      </c>
      <c r="J51" s="25"/>
      <c r="K51" s="26">
        <f t="shared" si="1"/>
        <v>0</v>
      </c>
      <c r="L51" s="8"/>
    </row>
    <row r="52" spans="2:12" ht="25" x14ac:dyDescent="0.35">
      <c r="B52" s="7"/>
      <c r="C52" s="19" t="str">
        <f>+[1]PRESUPUESTO!C52</f>
        <v>3.28</v>
      </c>
      <c r="D52" s="34"/>
      <c r="E52" s="21" t="str">
        <f>+[1]PRESUPUESTO!E52</f>
        <v>08</v>
      </c>
      <c r="F52" s="21" t="str">
        <f>+[1]PRESUPUESTO!F52</f>
        <v>PARTICULAR</v>
      </c>
      <c r="G52" s="22" t="str">
        <f>+[1]PRESUPUESTO!G52</f>
        <v>CINTA FLEXIBLE PARA SELLO DE JUNTAS A=15cm ((INCLUYE SUMINISTRO, INSTALACIÓN Y ELEMENTOS PARA ANCLAJES)</v>
      </c>
      <c r="H52" s="23" t="str">
        <f>+[1]PRESUPUESTO!H52</f>
        <v>ML</v>
      </c>
      <c r="I52" s="24">
        <f>+[1]PRESUPUESTO!I52</f>
        <v>1354</v>
      </c>
      <c r="J52" s="25"/>
      <c r="K52" s="26">
        <f t="shared" si="1"/>
        <v>0</v>
      </c>
      <c r="L52" s="8"/>
    </row>
    <row r="53" spans="2:12" ht="50" x14ac:dyDescent="0.35">
      <c r="B53" s="7"/>
      <c r="C53" s="19" t="str">
        <f>+[1]PRESUPUESTO!C53</f>
        <v>3.29</v>
      </c>
      <c r="D53" s="34"/>
      <c r="E53" s="21" t="str">
        <f>+[1]PRESUPUESTO!E53</f>
        <v>420,1</v>
      </c>
      <c r="F53" s="21" t="str">
        <f>+[1]PRESUPUESTO!F53</f>
        <v>INVIAS</v>
      </c>
      <c r="G53" s="22" t="str">
        <f>+[1]PRESUPUESTO!G53</f>
        <v>RIEGO DE IMPRIMACIÓN CON EMULSIÓN ASFÁLTICA CRL-40
(Análisis aplicado para el riego de imprimación sobre base granular, mediante equipo distribuidor a presión. Incluye limpieza previa, aplicación uniforme)</v>
      </c>
      <c r="H53" s="23" t="str">
        <f>+[1]PRESUPUESTO!H53</f>
        <v>m2</v>
      </c>
      <c r="I53" s="24">
        <f>+[1]PRESUPUESTO!I53</f>
        <v>7782</v>
      </c>
      <c r="J53" s="25"/>
      <c r="K53" s="26">
        <f t="shared" si="1"/>
        <v>0</v>
      </c>
      <c r="L53" s="8"/>
    </row>
    <row r="54" spans="2:12" ht="37.5" x14ac:dyDescent="0.35">
      <c r="B54" s="7"/>
      <c r="C54" s="19" t="str">
        <f>+[1]PRESUPUESTO!C54</f>
        <v>3.30</v>
      </c>
      <c r="D54" s="34"/>
      <c r="E54" s="21">
        <f>+[1]PRESUPUESTO!E54</f>
        <v>3748</v>
      </c>
      <c r="F54" s="21" t="str">
        <f>+[1]PRESUPUESTO!F54</f>
        <v>IDU</v>
      </c>
      <c r="G54" s="22" t="str">
        <f>+[1]PRESUPUESTO!G54</f>
        <v>LOSA DE CONCRETO MR45 (SUMINISTRO, FORMALETEADO, COLOCACIÓN Y ACABADO. NO INCLUYE ACERO, CURADO, JUNTAS)</v>
      </c>
      <c r="H54" s="23" t="str">
        <f>+[1]PRESUPUESTO!H54</f>
        <v>M3</v>
      </c>
      <c r="I54" s="24">
        <f>+[1]PRESUPUESTO!I54</f>
        <v>175</v>
      </c>
      <c r="J54" s="25"/>
      <c r="K54" s="26">
        <f t="shared" si="1"/>
        <v>0</v>
      </c>
      <c r="L54" s="8"/>
    </row>
    <row r="55" spans="2:12" ht="62.5" x14ac:dyDescent="0.35">
      <c r="B55" s="7"/>
      <c r="C55" s="19" t="str">
        <f>+[1]PRESUPUESTO!C55</f>
        <v>3.31</v>
      </c>
      <c r="D55" s="34"/>
      <c r="E55" s="41" t="str">
        <f>+[1]PRESUPUESTO!E55</f>
        <v>3,9 -450.1 P</v>
      </c>
      <c r="F55" s="21" t="str">
        <f>+[1]PRESUPUESTO!F55</f>
        <v>ICCU</v>
      </c>
      <c r="G55" s="22" t="str">
        <f>+[1]PRESUPUESTO!G55</f>
        <v>MEZCLA ASFÁLTICA EN CALIENTE DENSA MD25 CON CEMENTO ASFÁLTICO CA 14. (SUMINISTRO, EXTENDIDO  Y NIVELACIÓN MANUAL, COMPACTACIÓN MECÁNICA CON VIBROCOMPACTADOR TÁNDEM PEQUEÑO, INCLUYE OPERARIO Y COMBUSTIBLE).</v>
      </c>
      <c r="H55" s="23" t="str">
        <f>+[1]PRESUPUESTO!H55</f>
        <v>M3</v>
      </c>
      <c r="I55" s="24">
        <f>+[1]PRESUPUESTO!I55</f>
        <v>349</v>
      </c>
      <c r="J55" s="25"/>
      <c r="K55" s="26">
        <f t="shared" si="1"/>
        <v>0</v>
      </c>
      <c r="L55" s="8"/>
    </row>
    <row r="56" spans="2:12" ht="25" x14ac:dyDescent="0.35">
      <c r="B56" s="7"/>
      <c r="C56" s="19" t="str">
        <f>+[1]PRESUPUESTO!C56</f>
        <v>3.32</v>
      </c>
      <c r="D56" s="34"/>
      <c r="E56" s="21">
        <f>+[1]PRESUPUESTO!E56</f>
        <v>7776</v>
      </c>
      <c r="F56" s="21" t="str">
        <f>+[1]PRESUPUESTO!F56</f>
        <v>IDU</v>
      </c>
      <c r="G56" s="22" t="str">
        <f>+[1]PRESUPUESTO!G56</f>
        <v>ARENA DE RÍO PARA EMBOQUILLADO (INCLUYE SUMINISTRO, BARRIDO PARA SELLADO DE JUNTAS Y COMPACTACIÓN)</v>
      </c>
      <c r="H56" s="23" t="str">
        <f>+[1]PRESUPUESTO!H56</f>
        <v>M3</v>
      </c>
      <c r="I56" s="24">
        <f>+[1]PRESUPUESTO!I56</f>
        <v>95</v>
      </c>
      <c r="J56" s="25"/>
      <c r="K56" s="26">
        <f t="shared" si="1"/>
        <v>0</v>
      </c>
      <c r="L56" s="8"/>
    </row>
    <row r="57" spans="2:12" ht="25" x14ac:dyDescent="0.35">
      <c r="B57" s="7"/>
      <c r="C57" s="19" t="str">
        <f>+[1]PRESUPUESTO!C57</f>
        <v>3.33</v>
      </c>
      <c r="D57" s="34"/>
      <c r="E57" s="21">
        <f>+[1]PRESUPUESTO!E57</f>
        <v>4.2200000000000104</v>
      </c>
      <c r="F57" s="21" t="str">
        <f>+[1]PRESUPUESTO!F57</f>
        <v>ICCU</v>
      </c>
      <c r="G57" s="22" t="str">
        <f>+[1]PRESUPUESTO!G57</f>
        <v>ACERO DE REFUERZO fy = ________ MPa
(Analizado para acero de refuerzo de Fy 4200 Mpa)</v>
      </c>
      <c r="H57" s="23" t="str">
        <f>+[1]PRESUPUESTO!H57</f>
        <v>Kg</v>
      </c>
      <c r="I57" s="24">
        <f>+[1]PRESUPUESTO!I57</f>
        <v>4136</v>
      </c>
      <c r="J57" s="25"/>
      <c r="K57" s="26">
        <f t="shared" si="1"/>
        <v>0</v>
      </c>
      <c r="L57" s="8"/>
    </row>
    <row r="58" spans="2:12" ht="13.5" thickBot="1" x14ac:dyDescent="0.4">
      <c r="B58" s="7"/>
      <c r="C58" s="42" t="s">
        <v>18</v>
      </c>
      <c r="D58" s="43"/>
      <c r="E58" s="43"/>
      <c r="F58" s="43"/>
      <c r="G58" s="44"/>
      <c r="H58" s="43"/>
      <c r="I58" s="39"/>
      <c r="J58" s="31"/>
      <c r="K58" s="45">
        <f>SUM(K25:K57)</f>
        <v>0</v>
      </c>
      <c r="L58" s="8"/>
    </row>
    <row r="59" spans="2:12" ht="13.5" thickBot="1" x14ac:dyDescent="0.4">
      <c r="B59" s="7"/>
      <c r="C59" s="16"/>
      <c r="D59" s="17"/>
      <c r="E59" s="17"/>
      <c r="F59" s="17"/>
      <c r="G59" s="33"/>
      <c r="H59" s="17"/>
      <c r="I59" s="17"/>
      <c r="J59" s="17"/>
      <c r="K59" s="18"/>
      <c r="L59" s="8"/>
    </row>
    <row r="60" spans="2:12" x14ac:dyDescent="0.35">
      <c r="B60" s="7"/>
      <c r="C60" s="19" t="str">
        <f>+[1]PRESUPUESTO!C60</f>
        <v>4.1</v>
      </c>
      <c r="D60" s="34"/>
      <c r="E60" s="21"/>
      <c r="F60" s="21"/>
      <c r="G60" s="22" t="str">
        <f>+[1]PRESUPUESTO!G60</f>
        <v>CARCAMO</v>
      </c>
      <c r="H60" s="23"/>
      <c r="I60" s="24"/>
      <c r="J60" s="25"/>
      <c r="K60" s="26"/>
      <c r="L60" s="8"/>
    </row>
    <row r="61" spans="2:12" x14ac:dyDescent="0.35">
      <c r="B61" s="7"/>
      <c r="C61" s="19" t="str">
        <f>+[1]PRESUPUESTO!C61</f>
        <v>4.1.1</v>
      </c>
      <c r="D61" s="34"/>
      <c r="E61" s="21" t="str">
        <f>+[1]PRESUPUESTO!E61</f>
        <v>09</v>
      </c>
      <c r="F61" s="21" t="str">
        <f>+[1]PRESUPUESTO!F61</f>
        <v>PARTICULAR</v>
      </c>
      <c r="G61" s="22" t="str">
        <f>+[1]PRESUPUESTO!G61</f>
        <v>REJILLA R30/9 (500mm x 300mm x 90mm)</v>
      </c>
      <c r="H61" s="23" t="str">
        <f>+[1]PRESUPUESTO!H61</f>
        <v>UN</v>
      </c>
      <c r="I61" s="24">
        <f>+[1]PRESUPUESTO!I61</f>
        <v>4</v>
      </c>
      <c r="J61" s="25"/>
      <c r="K61" s="26">
        <f t="shared" ref="K61:K73" si="2">+J61*I61</f>
        <v>0</v>
      </c>
      <c r="L61" s="8"/>
    </row>
    <row r="62" spans="2:12" x14ac:dyDescent="0.35">
      <c r="B62" s="7"/>
      <c r="C62" s="19" t="str">
        <f>+[1]PRESUPUESTO!C62</f>
        <v>4.2</v>
      </c>
      <c r="D62" s="34"/>
      <c r="E62" s="21"/>
      <c r="F62" s="21"/>
      <c r="G62" s="22" t="str">
        <f>+[1]PRESUPUESTO!G62</f>
        <v>CONEX. SUMIDEROS Y CÁRCAMO</v>
      </c>
      <c r="H62" s="23"/>
      <c r="I62" s="24"/>
      <c r="J62" s="25"/>
      <c r="K62" s="26"/>
      <c r="L62" s="8"/>
    </row>
    <row r="63" spans="2:12" x14ac:dyDescent="0.35">
      <c r="B63" s="7"/>
      <c r="C63" s="19" t="str">
        <f>+[1]PRESUPUESTO!C63</f>
        <v>4.2.1</v>
      </c>
      <c r="D63" s="34"/>
      <c r="E63" s="21">
        <f>+[1]PRESUPUESTO!E63</f>
        <v>10594</v>
      </c>
      <c r="F63" s="21" t="str">
        <f>+[1]PRESUPUESTO!F63</f>
        <v>IDU</v>
      </c>
      <c r="G63" s="22" t="str">
        <f>+[1]PRESUPUESTO!G63</f>
        <v>CODO 90° PVC ALCANTARILLADO D=10". NORMA NTC 3722-3</v>
      </c>
      <c r="H63" s="23" t="str">
        <f>+[1]PRESUPUESTO!H63</f>
        <v>UN</v>
      </c>
      <c r="I63" s="24">
        <f>+[1]PRESUPUESTO!I63</f>
        <v>36</v>
      </c>
      <c r="J63" s="25"/>
      <c r="K63" s="26">
        <f t="shared" si="2"/>
        <v>0</v>
      </c>
      <c r="L63" s="8"/>
    </row>
    <row r="64" spans="2:12" ht="25" x14ac:dyDescent="0.35">
      <c r="B64" s="7"/>
      <c r="C64" s="19" t="str">
        <f>+[1]PRESUPUESTO!C64</f>
        <v>4.2.2</v>
      </c>
      <c r="D64" s="34"/>
      <c r="E64" s="21">
        <f>+[1]PRESUPUESTO!E64</f>
        <v>8792</v>
      </c>
      <c r="F64" s="21" t="str">
        <f>+[1]PRESUPUESTO!F64</f>
        <v>IDU</v>
      </c>
      <c r="G64" s="22" t="str">
        <f>+[1]PRESUPUESTO!G64</f>
        <v>TUBERÍA PVC SANITARIA D=10" TIPO U.S. (Incluye suministro e instalación)</v>
      </c>
      <c r="H64" s="23" t="str">
        <f>+[1]PRESUPUESTO!H64</f>
        <v>ML</v>
      </c>
      <c r="I64" s="24">
        <f>+[1]PRESUPUESTO!I64</f>
        <v>220</v>
      </c>
      <c r="J64" s="25"/>
      <c r="K64" s="26">
        <f t="shared" si="2"/>
        <v>0</v>
      </c>
      <c r="L64" s="8"/>
    </row>
    <row r="65" spans="2:12" ht="25" x14ac:dyDescent="0.35">
      <c r="B65" s="7"/>
      <c r="C65" s="19" t="str">
        <f>+[1]PRESUPUESTO!C65</f>
        <v>4.2.3</v>
      </c>
      <c r="D65" s="34"/>
      <c r="E65" s="21">
        <f>+[1]PRESUPUESTO!E65</f>
        <v>3043</v>
      </c>
      <c r="F65" s="21" t="str">
        <f>+[1]PRESUPUESTO!F65</f>
        <v>IDU</v>
      </c>
      <c r="G65" s="22" t="str">
        <f>+[1]PRESUPUESTO!G65</f>
        <v>TUBERIA PVC U.M. EXT CORRUGADO/INT LISO U.M. NORMA NTC 3722-1 D=8" (INCLUYE SUMINISTRO E INSTALACIÓN)</v>
      </c>
      <c r="H65" s="23" t="str">
        <f>+[1]PRESUPUESTO!H65</f>
        <v>ML</v>
      </c>
      <c r="I65" s="24">
        <f>+[1]PRESUPUESTO!I65</f>
        <v>4</v>
      </c>
      <c r="J65" s="25"/>
      <c r="K65" s="26">
        <f t="shared" si="2"/>
        <v>0</v>
      </c>
      <c r="L65" s="8"/>
    </row>
    <row r="66" spans="2:12" x14ac:dyDescent="0.35">
      <c r="B66" s="7"/>
      <c r="C66" s="19" t="str">
        <f>+[1]PRESUPUESTO!C66</f>
        <v>4.3</v>
      </c>
      <c r="D66" s="34"/>
      <c r="E66" s="21"/>
      <c r="F66" s="21"/>
      <c r="G66" s="22" t="str">
        <f>+[1]PRESUPUESTO!G66</f>
        <v>SUMIDEROS</v>
      </c>
      <c r="H66" s="23"/>
      <c r="I66" s="24"/>
      <c r="J66" s="25"/>
      <c r="K66" s="26"/>
      <c r="L66" s="8"/>
    </row>
    <row r="67" spans="2:12" x14ac:dyDescent="0.35">
      <c r="B67" s="7"/>
      <c r="C67" s="19" t="str">
        <f>+[1]PRESUPUESTO!C67</f>
        <v>4.3.1</v>
      </c>
      <c r="D67" s="34"/>
      <c r="E67" s="21">
        <f>+[1]PRESUPUESTO!E67</f>
        <v>10</v>
      </c>
      <c r="F67" s="21" t="str">
        <f>+[1]PRESUPUESTO!F67</f>
        <v>PARTICULAR</v>
      </c>
      <c r="G67" s="22" t="str">
        <f>+[1]PRESUPUESTO!G67</f>
        <v>REJILLA SUMIDERO LATERAL 83.50 X 45</v>
      </c>
      <c r="H67" s="23" t="str">
        <f>+[1]PRESUPUESTO!H67</f>
        <v>UN</v>
      </c>
      <c r="I67" s="24">
        <f>+[1]PRESUPUESTO!I67</f>
        <v>40</v>
      </c>
      <c r="J67" s="25"/>
      <c r="K67" s="26">
        <f t="shared" si="2"/>
        <v>0</v>
      </c>
      <c r="L67" s="8"/>
    </row>
    <row r="68" spans="2:12" ht="37.5" x14ac:dyDescent="0.35">
      <c r="B68" s="7"/>
      <c r="C68" s="19" t="str">
        <f>+[1]PRESUPUESTO!C68</f>
        <v>4.3.2</v>
      </c>
      <c r="D68" s="34"/>
      <c r="E68" s="21">
        <f>+[1]PRESUPUESTO!E68</f>
        <v>11</v>
      </c>
      <c r="F68" s="21" t="str">
        <f>+[1]PRESUPUESTO!F68</f>
        <v>PARTICULAR</v>
      </c>
      <c r="G68" s="22" t="str">
        <f>+[1]PRESUPUESTO!G68</f>
        <v>SUMIDERO COMBINADO – CAJA ESPECIAL PARA VÍA ANGOSTA (TAPA Y BASE) FUENTE: EAAB. NORMA NS-047 ANEXO E.</v>
      </c>
      <c r="H68" s="23" t="str">
        <f>+[1]PRESUPUESTO!H68</f>
        <v>UN</v>
      </c>
      <c r="I68" s="24">
        <f>+[1]PRESUPUESTO!I68</f>
        <v>40</v>
      </c>
      <c r="J68" s="25"/>
      <c r="K68" s="26">
        <f t="shared" si="2"/>
        <v>0</v>
      </c>
      <c r="L68" s="8"/>
    </row>
    <row r="69" spans="2:12" x14ac:dyDescent="0.35">
      <c r="B69" s="7"/>
      <c r="C69" s="19" t="str">
        <f>+[1]PRESUPUESTO!C69</f>
        <v>4.4</v>
      </c>
      <c r="D69" s="34"/>
      <c r="E69" s="21"/>
      <c r="F69" s="21"/>
      <c r="G69" s="22" t="str">
        <f>+[1]PRESUPUESTO!G69</f>
        <v>POZOS</v>
      </c>
      <c r="H69" s="23"/>
      <c r="I69" s="24"/>
      <c r="J69" s="25"/>
      <c r="K69" s="26"/>
      <c r="L69" s="8"/>
    </row>
    <row r="70" spans="2:12" x14ac:dyDescent="0.35">
      <c r="B70" s="7"/>
      <c r="C70" s="19" t="str">
        <f>+[1]PRESUPUESTO!C70</f>
        <v>4.4.1</v>
      </c>
      <c r="D70" s="34"/>
      <c r="E70" s="21">
        <f>+[1]PRESUPUESTO!E70</f>
        <v>12</v>
      </c>
      <c r="F70" s="21" t="str">
        <f>+[1]PRESUPUESTO!F70</f>
        <v>PARTICULAR</v>
      </c>
      <c r="G70" s="22" t="str">
        <f>+[1]PRESUPUESTO!G70</f>
        <v>TAPA TIPO CONVENC NO RECICL.ALCANTD0.67M</v>
      </c>
      <c r="H70" s="23" t="str">
        <f>+[1]PRESUPUESTO!H70</f>
        <v>UN</v>
      </c>
      <c r="I70" s="24">
        <f>+[1]PRESUPUESTO!I70</f>
        <v>27</v>
      </c>
      <c r="J70" s="25"/>
      <c r="K70" s="26">
        <f t="shared" si="2"/>
        <v>0</v>
      </c>
      <c r="L70" s="8"/>
    </row>
    <row r="71" spans="2:12" x14ac:dyDescent="0.35">
      <c r="B71" s="7"/>
      <c r="C71" s="19" t="str">
        <f>+[1]PRESUPUESTO!C71</f>
        <v>4.4.2</v>
      </c>
      <c r="D71" s="34"/>
      <c r="E71" s="21">
        <f>+[1]PRESUPUESTO!E71</f>
        <v>13</v>
      </c>
      <c r="F71" s="21" t="str">
        <f>+[1]PRESUPUESTO!F71</f>
        <v>PARTICULAR</v>
      </c>
      <c r="G71" s="22" t="str">
        <f>+[1]PRESUPUESTO!G71</f>
        <v>CARGUE CONC E0,25MD1.7M POZO INSP. CILÍN</v>
      </c>
      <c r="H71" s="23" t="str">
        <f>+[1]PRESUPUESTO!H71</f>
        <v>UN</v>
      </c>
      <c r="I71" s="24">
        <f>+[1]PRESUPUESTO!I71</f>
        <v>23</v>
      </c>
      <c r="J71" s="25"/>
      <c r="K71" s="26">
        <f t="shared" si="2"/>
        <v>0</v>
      </c>
      <c r="L71" s="8"/>
    </row>
    <row r="72" spans="2:12" x14ac:dyDescent="0.35">
      <c r="B72" s="7"/>
      <c r="C72" s="19" t="str">
        <f>+[1]PRESUPUESTO!C72</f>
        <v>4.4.3</v>
      </c>
      <c r="D72" s="34"/>
      <c r="E72" s="21">
        <f>+[1]PRESUPUESTO!E72</f>
        <v>14</v>
      </c>
      <c r="F72" s="21" t="str">
        <f>+[1]PRESUPUESTO!F72</f>
        <v>PARTICULAR</v>
      </c>
      <c r="G72" s="22" t="str">
        <f>+[1]PRESUPUESTO!G72</f>
        <v>CONO REDUC PREFABR CR 28MPA POZO INSP</v>
      </c>
      <c r="H72" s="23" t="str">
        <f>+[1]PRESUPUESTO!H72</f>
        <v>UN</v>
      </c>
      <c r="I72" s="24">
        <f>+[1]PRESUPUESTO!I72</f>
        <v>23</v>
      </c>
      <c r="J72" s="25"/>
      <c r="K72" s="26">
        <f t="shared" si="2"/>
        <v>0</v>
      </c>
      <c r="L72" s="8"/>
    </row>
    <row r="73" spans="2:12" x14ac:dyDescent="0.35">
      <c r="B73" s="7"/>
      <c r="C73" s="19" t="str">
        <f>+[1]PRESUPUESTO!C73</f>
        <v>4.4.4</v>
      </c>
      <c r="D73" s="34"/>
      <c r="E73" s="21">
        <f>+[1]PRESUPUESTO!E73</f>
        <v>7224</v>
      </c>
      <c r="F73" s="21" t="str">
        <f>+[1]PRESUPUESTO!F73</f>
        <v>IDU</v>
      </c>
      <c r="G73" s="22" t="str">
        <f>+[1]PRESUPUESTO!G73</f>
        <v>AROBASE AROTAPA HF TIPO 1 EAAB NP-024</v>
      </c>
      <c r="H73" s="23" t="str">
        <f>+[1]PRESUPUESTO!H73</f>
        <v>UN</v>
      </c>
      <c r="I73" s="24">
        <f>+[1]PRESUPUESTO!I73</f>
        <v>23</v>
      </c>
      <c r="J73" s="25"/>
      <c r="K73" s="26">
        <f t="shared" si="2"/>
        <v>0</v>
      </c>
      <c r="L73" s="8"/>
    </row>
    <row r="74" spans="2:12" ht="13.5" thickBot="1" x14ac:dyDescent="0.4">
      <c r="B74" s="7"/>
      <c r="C74" s="35" t="s">
        <v>18</v>
      </c>
      <c r="D74" s="46"/>
      <c r="E74" s="46"/>
      <c r="F74" s="46"/>
      <c r="G74" s="47"/>
      <c r="H74" s="48"/>
      <c r="I74" s="49"/>
      <c r="J74" s="50"/>
      <c r="K74" s="40">
        <f>SUM(K61:K73)</f>
        <v>0</v>
      </c>
      <c r="L74" s="8"/>
    </row>
    <row r="75" spans="2:12" ht="13.5" thickBot="1" x14ac:dyDescent="0.4">
      <c r="B75" s="7"/>
      <c r="C75" s="16"/>
      <c r="D75" s="17"/>
      <c r="E75" s="17"/>
      <c r="F75" s="17"/>
      <c r="G75" s="33"/>
      <c r="H75" s="17"/>
      <c r="I75" s="17"/>
      <c r="J75" s="17"/>
      <c r="K75" s="18"/>
      <c r="L75" s="8"/>
    </row>
    <row r="76" spans="2:12" ht="25" x14ac:dyDescent="0.35">
      <c r="B76" s="7"/>
      <c r="C76" s="19" t="str">
        <f>+[1]PRESUPUESTO!C76</f>
        <v>5.1</v>
      </c>
      <c r="D76" s="34"/>
      <c r="E76" s="21">
        <f>+[1]PRESUPUESTO!E76</f>
        <v>3430</v>
      </c>
      <c r="F76" s="21" t="str">
        <f>+[1]PRESUPUESTO!F76</f>
        <v>IDU</v>
      </c>
      <c r="G76" s="22" t="str">
        <f>+[1]PRESUPUESTO!G76</f>
        <v>SEÑAL VERTICAL GRUPO I (60X60CM) (INCLUYE SUMINISTRO E INSTALACIÓN)</v>
      </c>
      <c r="H76" s="23" t="str">
        <f>+[1]PRESUPUESTO!H76</f>
        <v>UN</v>
      </c>
      <c r="I76" s="24">
        <f>+[1]PRESUPUESTO!I76</f>
        <v>31</v>
      </c>
      <c r="J76" s="25"/>
      <c r="K76" s="26">
        <f t="shared" ref="K76:K86" si="3">+J76*I76</f>
        <v>0</v>
      </c>
      <c r="L76" s="8"/>
    </row>
    <row r="77" spans="2:12" ht="37.5" x14ac:dyDescent="0.35">
      <c r="B77" s="7"/>
      <c r="C77" s="19" t="str">
        <f>+[1]PRESUPUESTO!C77</f>
        <v>5.2</v>
      </c>
      <c r="D77" s="34"/>
      <c r="E77" s="21">
        <f>+[1]PRESUPUESTO!E77</f>
        <v>8563</v>
      </c>
      <c r="F77" s="21" t="str">
        <f>+[1]PRESUPUESTO!F77</f>
        <v>IDU</v>
      </c>
      <c r="G77" s="22" t="str">
        <f>+[1]PRESUPUESTO!G77</f>
        <v>SEÑAL VERTICAL GRUPO DE REGLAMENTARIAS SR-01 TIPO OCTAGONO CON ALTURA DE 45CM. INCLUYE SUMINISTRO E INSTALACION.</v>
      </c>
      <c r="H77" s="23" t="str">
        <f>+[1]PRESUPUESTO!H77</f>
        <v>UN</v>
      </c>
      <c r="I77" s="24">
        <f>+[1]PRESUPUESTO!I77</f>
        <v>23</v>
      </c>
      <c r="J77" s="25"/>
      <c r="K77" s="26">
        <f t="shared" si="3"/>
        <v>0</v>
      </c>
      <c r="L77" s="8"/>
    </row>
    <row r="78" spans="2:12" ht="25" x14ac:dyDescent="0.35">
      <c r="B78" s="7"/>
      <c r="C78" s="19" t="str">
        <f>+[1]PRESUPUESTO!C78</f>
        <v>5.3</v>
      </c>
      <c r="D78" s="34"/>
      <c r="E78" s="21">
        <f>+[1]PRESUPUESTO!E78</f>
        <v>6848</v>
      </c>
      <c r="F78" s="21" t="str">
        <f>+[1]PRESUPUESTO!F78</f>
        <v>IDU</v>
      </c>
      <c r="G78" s="22" t="str">
        <f>+[1]PRESUPUESTO!G78</f>
        <v>SEÑAL VERTICAL GRUPO DE PREVENTIVAS SR-38 Y SR-39 TIPO RECTÁNGULO (75cm x 25cm)</v>
      </c>
      <c r="H78" s="23" t="str">
        <f>+[1]PRESUPUESTO!H78</f>
        <v>UN</v>
      </c>
      <c r="I78" s="24">
        <f>+[1]PRESUPUESTO!I78</f>
        <v>4</v>
      </c>
      <c r="J78" s="25"/>
      <c r="K78" s="26">
        <f t="shared" si="3"/>
        <v>0</v>
      </c>
      <c r="L78" s="8"/>
    </row>
    <row r="79" spans="2:12" ht="25" x14ac:dyDescent="0.35">
      <c r="B79" s="7"/>
      <c r="C79" s="19" t="str">
        <f>+[1]PRESUPUESTO!C79</f>
        <v>5.4</v>
      </c>
      <c r="D79" s="34"/>
      <c r="E79" s="21">
        <f>+[1]PRESUPUESTO!E79</f>
        <v>7963</v>
      </c>
      <c r="F79" s="21" t="str">
        <f>+[1]PRESUPUESTO!F79</f>
        <v>IDU</v>
      </c>
      <c r="G79" s="22" t="str">
        <f>+[1]PRESUPUESTO!G79</f>
        <v>SEÑAL VERTICAL INFORMATIVA SI-27C (70 CM X 100 CM). INCLUYE SUMINISTRO E INSTALACION.</v>
      </c>
      <c r="H79" s="23" t="str">
        <f>+[1]PRESUPUESTO!H79</f>
        <v>UN</v>
      </c>
      <c r="I79" s="24">
        <f>+[1]PRESUPUESTO!I79</f>
        <v>2</v>
      </c>
      <c r="J79" s="25"/>
      <c r="K79" s="26">
        <f t="shared" si="3"/>
        <v>0</v>
      </c>
      <c r="L79" s="8"/>
    </row>
    <row r="80" spans="2:12" ht="37.5" x14ac:dyDescent="0.35">
      <c r="B80" s="7"/>
      <c r="C80" s="19" t="str">
        <f>+[1]PRESUPUESTO!C80</f>
        <v>5.5</v>
      </c>
      <c r="D80" s="34"/>
      <c r="E80" s="21">
        <f>+[1]PRESUPUESTO!E80</f>
        <v>3178</v>
      </c>
      <c r="F80" s="21" t="str">
        <f>+[1]PRESUPUESTO!F80</f>
        <v>IDU</v>
      </c>
      <c r="G80" s="22" t="str">
        <f>+[1]PRESUPUESTO!G80</f>
        <v>DEMARCACION PASO PEATONAL-CEBRA (E=15 MILS, ACRÍLICA BASE AGUA. INC. SUMIN. Y APLIC. CON EQUIPO. INCL. MICROESFERAS)</v>
      </c>
      <c r="H80" s="23" t="str">
        <f>+[1]PRESUPUESTO!H80</f>
        <v>M2</v>
      </c>
      <c r="I80" s="24">
        <f>+[1]PRESUPUESTO!I80</f>
        <v>138</v>
      </c>
      <c r="J80" s="25"/>
      <c r="K80" s="26">
        <f t="shared" si="3"/>
        <v>0</v>
      </c>
      <c r="L80" s="8"/>
    </row>
    <row r="81" spans="2:12" ht="37.5" x14ac:dyDescent="0.35">
      <c r="B81" s="7"/>
      <c r="C81" s="19" t="str">
        <f>+[1]PRESUPUESTO!C81</f>
        <v>5.6</v>
      </c>
      <c r="D81" s="34"/>
      <c r="E81" s="21">
        <f>+[1]PRESUPUESTO!E81</f>
        <v>6590</v>
      </c>
      <c r="F81" s="21" t="str">
        <f>+[1]PRESUPUESTO!F81</f>
        <v>IDU</v>
      </c>
      <c r="G81" s="22" t="str">
        <f>+[1]PRESUPUESTO!G81</f>
        <v>DEMARCACION LINEA DE PARE. ÁREA: 0.60 M2 (E= 15 MILS, ACRÍLICA BASE AGUA. SUMINISTRO Y APLICACIÓN CON EQUIPO. INCLUYE MICROESFERAS.</v>
      </c>
      <c r="H81" s="23" t="str">
        <f>+[1]PRESUPUESTO!H81</f>
        <v>M2</v>
      </c>
      <c r="I81" s="24">
        <f>+[1]PRESUPUESTO!I81</f>
        <v>26</v>
      </c>
      <c r="J81" s="25"/>
      <c r="K81" s="26">
        <f t="shared" si="3"/>
        <v>0</v>
      </c>
      <c r="L81" s="8"/>
    </row>
    <row r="82" spans="2:12" ht="62.5" x14ac:dyDescent="0.35">
      <c r="B82" s="7"/>
      <c r="C82" s="19" t="str">
        <f>+[1]PRESUPUESTO!C82</f>
        <v>5.7</v>
      </c>
      <c r="D82" s="34"/>
      <c r="E82" s="21">
        <f>+[1]PRESUPUESTO!E82</f>
        <v>8566</v>
      </c>
      <c r="F82" s="21" t="str">
        <f>+[1]PRESUPUESTO!F82</f>
        <v>IDU</v>
      </c>
      <c r="G82" s="22" t="str">
        <f>+[1]PRESUPUESTO!G82</f>
        <v>PINTURA EN PLÁSTICO EN FRÍO METILMETACRILATO PARA MARCAS VIALES, CON MICROESFERAS Y ESPESOR SECO SEGÚN NORMA NTC 4744. SUMINISTRO Y APLICACIÓN. (CEBRAS, FLECHAS, PICTOGRAMAS, LINEAS DE PARE, SENDEROS PEATONALES, ACHURADOS, ETC).</v>
      </c>
      <c r="H82" s="23" t="str">
        <f>+[1]PRESUPUESTO!H82</f>
        <v>M2</v>
      </c>
      <c r="I82" s="24">
        <f>+[1]PRESUPUESTO!I82</f>
        <v>19</v>
      </c>
      <c r="J82" s="25"/>
      <c r="K82" s="26">
        <f t="shared" si="3"/>
        <v>0</v>
      </c>
      <c r="L82" s="8"/>
    </row>
    <row r="83" spans="2:12" ht="62.5" x14ac:dyDescent="0.35">
      <c r="B83" s="7"/>
      <c r="C83" s="19" t="str">
        <f>+[1]PRESUPUESTO!C83</f>
        <v>5.8</v>
      </c>
      <c r="D83" s="34"/>
      <c r="E83" s="21">
        <f>+[1]PRESUPUESTO!E83</f>
        <v>8566</v>
      </c>
      <c r="F83" s="21" t="str">
        <f>+[1]PRESUPUESTO!F83</f>
        <v>IDU</v>
      </c>
      <c r="G83" s="22" t="str">
        <f>+[1]PRESUPUESTO!G83</f>
        <v>PINTURA EN PLÁSTICO EN FRÍO METILMETACRILATO PARA MARCAS VIALES, CON MICROESFERAS Y ESPESOR SECO SEGÚN NORMA NTC 4744. SUMINISTRO Y APLICACIÓN. (CEBRAS, FLECHAS, PICTOGRAMAS, LINEAS DE PARE, SENDEROS PEATONALES, ACHURADOS, ETC).</v>
      </c>
      <c r="H83" s="23" t="str">
        <f>+[1]PRESUPUESTO!H83</f>
        <v>M2</v>
      </c>
      <c r="I83" s="24">
        <f>+[1]PRESUPUESTO!I83</f>
        <v>25</v>
      </c>
      <c r="J83" s="25"/>
      <c r="K83" s="26">
        <f t="shared" si="3"/>
        <v>0</v>
      </c>
      <c r="L83" s="8"/>
    </row>
    <row r="84" spans="2:12" ht="37.5" x14ac:dyDescent="0.35">
      <c r="B84" s="7"/>
      <c r="C84" s="19" t="str">
        <f>+[1]PRESUPUESTO!C84</f>
        <v>5.9</v>
      </c>
      <c r="D84" s="34"/>
      <c r="E84" s="21">
        <f>+[1]PRESUPUESTO!E84</f>
        <v>6571</v>
      </c>
      <c r="F84" s="21" t="str">
        <f>+[1]PRESUPUESTO!F84</f>
        <v>IDU</v>
      </c>
      <c r="G84" s="22" t="str">
        <f>+[1]PRESUPUESTO!G84</f>
        <v>DEMARCACION LINEA CONTINUA A=0.12M (E=15 MILS, ACRÍLICA BASE AGUA. INC. SUMIN. Y APLIC. CON EQUIPO. INCL. MICROESFERAS)</v>
      </c>
      <c r="H84" s="23" t="str">
        <f>+[1]PRESUPUESTO!H84</f>
        <v>ML</v>
      </c>
      <c r="I84" s="24">
        <f>+[1]PRESUPUESTO!I84</f>
        <v>431</v>
      </c>
      <c r="J84" s="25"/>
      <c r="K84" s="26">
        <f t="shared" si="3"/>
        <v>0</v>
      </c>
      <c r="L84" s="8"/>
    </row>
    <row r="85" spans="2:12" ht="37.5" x14ac:dyDescent="0.35">
      <c r="B85" s="7"/>
      <c r="C85" s="19" t="str">
        <f>+[1]PRESUPUESTO!C85</f>
        <v>5.10</v>
      </c>
      <c r="D85" s="34"/>
      <c r="E85" s="21">
        <f>+[1]PRESUPUESTO!E85</f>
        <v>6571</v>
      </c>
      <c r="F85" s="21" t="str">
        <f>+[1]PRESUPUESTO!F85</f>
        <v>IDU</v>
      </c>
      <c r="G85" s="22" t="str">
        <f>+[1]PRESUPUESTO!G85</f>
        <v>DEMARCACION LINEA CONTINUA A=0.12M (E=15 MILS, ACRÍLICA BASE AGUA. INC. SUMIN. Y APLIC. CON EQUIPO. INCL. MICROESFERAS)</v>
      </c>
      <c r="H85" s="23" t="str">
        <f>+[1]PRESUPUESTO!H85</f>
        <v>ML</v>
      </c>
      <c r="I85" s="24">
        <f>+[1]PRESUPUESTO!I85</f>
        <v>280</v>
      </c>
      <c r="J85" s="25"/>
      <c r="K85" s="26">
        <f t="shared" si="3"/>
        <v>0</v>
      </c>
      <c r="L85" s="8"/>
    </row>
    <row r="86" spans="2:12" ht="62.5" x14ac:dyDescent="0.35">
      <c r="B86" s="7"/>
      <c r="C86" s="19" t="str">
        <f>+[1]PRESUPUESTO!C86</f>
        <v>5.11</v>
      </c>
      <c r="D86" s="34"/>
      <c r="E86" s="21">
        <f>+[1]PRESUPUESTO!E86</f>
        <v>5733</v>
      </c>
      <c r="F86" s="21" t="str">
        <f>+[1]PRESUPUESTO!F86</f>
        <v>IDU</v>
      </c>
      <c r="G86" s="22" t="str">
        <f>+[1]PRESUPUESTO!G86</f>
        <v>DEMARCACION EN PINTURA TIPO TRAFICO BASE SOLVENTE COLOR BLANCO. LINEA 0.20M Y 16 MILS (INCLUYE SUMINISTRO Y APLICACION CON EQUIPO. INCLUYE MICROESFERAS TIPO DROP ON PARA LINEAS DE CARRIL). HORARIO NOCTURNO.</v>
      </c>
      <c r="H86" s="23" t="str">
        <f>+[1]PRESUPUESTO!H86</f>
        <v>M2</v>
      </c>
      <c r="I86" s="24">
        <f>+[1]PRESUPUESTO!I86</f>
        <v>26</v>
      </c>
      <c r="J86" s="25"/>
      <c r="K86" s="26">
        <f t="shared" si="3"/>
        <v>0</v>
      </c>
      <c r="L86" s="8"/>
    </row>
    <row r="87" spans="2:12" ht="13.5" thickBot="1" x14ac:dyDescent="0.4">
      <c r="B87" s="7"/>
      <c r="C87" s="35" t="s">
        <v>18</v>
      </c>
      <c r="D87" s="46"/>
      <c r="E87" s="46"/>
      <c r="F87" s="46"/>
      <c r="G87" s="47"/>
      <c r="H87" s="48"/>
      <c r="I87" s="49"/>
      <c r="J87" s="50"/>
      <c r="K87" s="40">
        <f>SUM(K76:K86)</f>
        <v>0</v>
      </c>
      <c r="L87" s="8"/>
    </row>
    <row r="88" spans="2:12" s="54" customFormat="1" ht="14.25" customHeight="1" thickBot="1" x14ac:dyDescent="0.4">
      <c r="B88" s="51"/>
      <c r="C88" s="124" t="s">
        <v>19</v>
      </c>
      <c r="D88" s="125"/>
      <c r="E88" s="125"/>
      <c r="F88" s="125"/>
      <c r="G88" s="125"/>
      <c r="H88" s="125"/>
      <c r="I88" s="125"/>
      <c r="J88" s="126"/>
      <c r="K88" s="52">
        <f>K20+K23+K58+K74+K87</f>
        <v>0</v>
      </c>
      <c r="L88" s="53"/>
    </row>
    <row r="89" spans="2:12" s="54" customFormat="1" ht="13.5" thickBot="1" x14ac:dyDescent="0.4">
      <c r="B89" s="51"/>
      <c r="C89" s="55"/>
      <c r="D89" s="55"/>
      <c r="E89" s="55"/>
      <c r="F89" s="55"/>
      <c r="G89" s="55"/>
      <c r="H89" s="55"/>
      <c r="I89" s="55"/>
      <c r="J89" s="55"/>
      <c r="K89" s="56"/>
      <c r="L89" s="53"/>
    </row>
    <row r="90" spans="2:12" s="54" customFormat="1" ht="13" x14ac:dyDescent="0.35">
      <c r="B90" s="51"/>
      <c r="C90" s="57"/>
      <c r="D90" s="58"/>
      <c r="E90" s="57"/>
      <c r="F90" s="57"/>
      <c r="G90" s="127"/>
      <c r="H90" s="128"/>
      <c r="I90" s="128"/>
      <c r="J90" s="59"/>
      <c r="K90" s="60"/>
      <c r="L90" s="53"/>
    </row>
    <row r="91" spans="2:12" s="54" customFormat="1" ht="13" x14ac:dyDescent="0.35">
      <c r="B91" s="51"/>
      <c r="C91" s="57"/>
      <c r="D91" s="61"/>
      <c r="E91" s="61"/>
      <c r="F91" s="61"/>
      <c r="G91" s="62" t="s">
        <v>20</v>
      </c>
      <c r="H91" s="63"/>
      <c r="I91" s="64"/>
      <c r="J91" s="65"/>
      <c r="K91" s="66"/>
      <c r="L91" s="53"/>
    </row>
    <row r="92" spans="2:12" s="54" customFormat="1" ht="13.5" thickBot="1" x14ac:dyDescent="0.4">
      <c r="B92" s="51"/>
      <c r="C92" s="57"/>
      <c r="D92" s="58"/>
      <c r="E92" s="57"/>
      <c r="F92" s="67"/>
      <c r="G92" s="68"/>
      <c r="H92" s="63"/>
      <c r="I92" s="64"/>
      <c r="J92" s="69"/>
      <c r="K92" s="66"/>
      <c r="L92" s="53"/>
    </row>
    <row r="93" spans="2:12" s="54" customFormat="1" ht="13.5" thickBot="1" x14ac:dyDescent="0.4">
      <c r="B93" s="51"/>
      <c r="C93" s="57"/>
      <c r="D93" s="58"/>
      <c r="E93" s="57"/>
      <c r="F93" s="57"/>
      <c r="G93" s="70" t="s">
        <v>21</v>
      </c>
      <c r="H93" s="71"/>
      <c r="I93" s="72"/>
      <c r="J93" s="73"/>
      <c r="K93" s="52"/>
      <c r="L93" s="53"/>
    </row>
    <row r="94" spans="2:12" s="54" customFormat="1" ht="13.5" thickBot="1" x14ac:dyDescent="0.4">
      <c r="B94" s="51"/>
      <c r="C94" s="57"/>
      <c r="D94" s="58"/>
      <c r="E94" s="58"/>
      <c r="F94" s="58"/>
      <c r="G94" s="57"/>
      <c r="H94" s="57"/>
      <c r="I94" s="74"/>
      <c r="J94" s="75"/>
      <c r="K94" s="76"/>
      <c r="L94" s="53"/>
    </row>
    <row r="95" spans="2:12" s="54" customFormat="1" ht="13" x14ac:dyDescent="0.35">
      <c r="B95" s="51"/>
      <c r="C95" s="77"/>
      <c r="D95" s="129"/>
      <c r="E95" s="129"/>
      <c r="F95" s="129"/>
      <c r="G95" s="129"/>
      <c r="H95" s="129"/>
      <c r="I95" s="129"/>
      <c r="J95" s="129"/>
      <c r="K95" s="130"/>
      <c r="L95" s="78"/>
    </row>
    <row r="96" spans="2:12" s="54" customFormat="1" ht="24.75" customHeight="1" x14ac:dyDescent="0.35">
      <c r="B96" s="51"/>
      <c r="C96" s="114" t="s">
        <v>22</v>
      </c>
      <c r="D96" s="115"/>
      <c r="E96" s="115"/>
      <c r="F96" s="115"/>
      <c r="G96" s="115"/>
      <c r="H96" s="131" t="s">
        <v>23</v>
      </c>
      <c r="I96" s="131"/>
      <c r="J96" s="131"/>
      <c r="K96" s="79" t="s">
        <v>24</v>
      </c>
      <c r="L96" s="80"/>
    </row>
    <row r="97" spans="2:12" s="54" customFormat="1" ht="38.25" customHeight="1" x14ac:dyDescent="0.35">
      <c r="B97" s="51"/>
      <c r="C97" s="114" t="s">
        <v>25</v>
      </c>
      <c r="D97" s="115"/>
      <c r="E97" s="115"/>
      <c r="F97" s="115"/>
      <c r="G97" s="115"/>
      <c r="H97" s="116" t="s">
        <v>26</v>
      </c>
      <c r="I97" s="116"/>
      <c r="J97" s="81" t="s">
        <v>27</v>
      </c>
      <c r="K97" s="82">
        <f>+[1]PRESUPUESTO!N95</f>
        <v>0.30349999999999999</v>
      </c>
      <c r="L97" s="80"/>
    </row>
    <row r="98" spans="2:12" s="54" customFormat="1" ht="13" x14ac:dyDescent="0.35">
      <c r="B98" s="51"/>
      <c r="C98" s="114" t="s">
        <v>28</v>
      </c>
      <c r="D98" s="115"/>
      <c r="E98" s="115"/>
      <c r="F98" s="115"/>
      <c r="G98" s="115"/>
      <c r="H98" s="117" t="s">
        <v>29</v>
      </c>
      <c r="I98" s="118"/>
      <c r="J98" s="81" t="s">
        <v>30</v>
      </c>
      <c r="K98" s="82">
        <v>0.01</v>
      </c>
      <c r="L98" s="80"/>
    </row>
    <row r="99" spans="2:12" s="54" customFormat="1" ht="13" x14ac:dyDescent="0.35">
      <c r="B99" s="51"/>
      <c r="C99" s="83"/>
      <c r="E99" s="84"/>
      <c r="F99" s="84"/>
      <c r="G99" s="85"/>
      <c r="H99" s="119" t="s">
        <v>31</v>
      </c>
      <c r="I99" s="116"/>
      <c r="J99" s="81" t="s">
        <v>32</v>
      </c>
      <c r="K99" s="82">
        <v>0.05</v>
      </c>
      <c r="L99" s="53"/>
    </row>
    <row r="100" spans="2:12" ht="13" x14ac:dyDescent="0.35">
      <c r="B100" s="7"/>
      <c r="C100" s="86"/>
      <c r="D100" s="87"/>
      <c r="E100" s="87"/>
      <c r="F100" s="87"/>
      <c r="G100" s="88"/>
      <c r="H100" s="116" t="s">
        <v>33</v>
      </c>
      <c r="I100" s="116"/>
      <c r="J100" s="81" t="s">
        <v>34</v>
      </c>
      <c r="K100" s="82">
        <f>SUM(K97:K99)</f>
        <v>0.36349999999999999</v>
      </c>
      <c r="L100" s="8"/>
    </row>
    <row r="101" spans="2:12" ht="13" thickBot="1" x14ac:dyDescent="0.4">
      <c r="B101" s="7"/>
      <c r="C101" s="89"/>
      <c r="D101" s="90"/>
      <c r="E101" s="90"/>
      <c r="F101" s="90"/>
      <c r="G101" s="91"/>
      <c r="H101" s="110"/>
      <c r="I101" s="110"/>
      <c r="J101" s="110"/>
      <c r="K101" s="111"/>
      <c r="L101" s="8"/>
    </row>
    <row r="102" spans="2:12" x14ac:dyDescent="0.35">
      <c r="B102" s="7"/>
      <c r="C102" s="87"/>
      <c r="D102" s="87"/>
      <c r="E102" s="87"/>
      <c r="F102" s="87"/>
      <c r="G102" s="87"/>
      <c r="H102" s="92"/>
      <c r="I102" s="92"/>
      <c r="J102" s="92"/>
      <c r="K102" s="92"/>
      <c r="L102" s="8"/>
    </row>
    <row r="103" spans="2:12" ht="12.75" customHeight="1" x14ac:dyDescent="0.35">
      <c r="B103" s="7"/>
      <c r="C103" s="87"/>
      <c r="D103" s="87"/>
      <c r="E103" s="87"/>
      <c r="F103" s="87"/>
      <c r="G103" s="87"/>
      <c r="H103" s="92"/>
      <c r="I103" s="92"/>
      <c r="J103" s="92"/>
      <c r="K103" s="92"/>
      <c r="L103" s="8"/>
    </row>
    <row r="104" spans="2:12" s="99" customFormat="1" ht="10.5" x14ac:dyDescent="0.35">
      <c r="B104" s="93"/>
      <c r="C104" s="94"/>
      <c r="D104" s="94"/>
      <c r="E104" s="95"/>
      <c r="F104" s="95"/>
      <c r="G104" s="94"/>
      <c r="H104" s="96"/>
      <c r="I104" s="97"/>
      <c r="J104" s="97"/>
      <c r="K104" s="96"/>
      <c r="L104" s="98"/>
    </row>
    <row r="105" spans="2:12" s="99" customFormat="1" ht="17.25" customHeight="1" x14ac:dyDescent="0.35">
      <c r="B105" s="93"/>
      <c r="C105" s="94"/>
      <c r="D105" s="100" t="s">
        <v>35</v>
      </c>
      <c r="E105" s="108" t="s">
        <v>36</v>
      </c>
      <c r="F105" s="108"/>
      <c r="G105" s="101"/>
      <c r="H105" s="96" t="str">
        <f>+[2]PRESUPUESTO!I102</f>
        <v>Aprobó:</v>
      </c>
      <c r="I105" s="108" t="s">
        <v>37</v>
      </c>
      <c r="J105" s="112"/>
      <c r="K105" s="108"/>
      <c r="L105" s="113"/>
    </row>
    <row r="106" spans="2:12" s="99" customFormat="1" ht="10.5" x14ac:dyDescent="0.35">
      <c r="B106" s="93"/>
      <c r="C106" s="94"/>
      <c r="D106" s="100"/>
      <c r="E106" s="112" t="s">
        <v>38</v>
      </c>
      <c r="F106" s="112"/>
      <c r="G106" s="102"/>
      <c r="H106" s="96"/>
      <c r="I106" s="112" t="s">
        <v>39</v>
      </c>
      <c r="J106" s="112"/>
      <c r="K106" s="112"/>
      <c r="L106" s="113"/>
    </row>
    <row r="107" spans="2:12" s="99" customFormat="1" ht="10.5" x14ac:dyDescent="0.35">
      <c r="B107" s="93"/>
      <c r="C107" s="94"/>
      <c r="D107" s="100"/>
      <c r="E107" s="108" t="s">
        <v>40</v>
      </c>
      <c r="F107" s="108"/>
      <c r="G107" s="101"/>
      <c r="H107" s="96"/>
      <c r="I107" s="108" t="s">
        <v>40</v>
      </c>
      <c r="J107" s="108"/>
      <c r="K107" s="108"/>
      <c r="L107" s="109"/>
    </row>
    <row r="108" spans="2:12" ht="13" thickBot="1" x14ac:dyDescent="0.4">
      <c r="B108" s="103"/>
      <c r="C108" s="104"/>
      <c r="D108" s="104"/>
      <c r="E108" s="105"/>
      <c r="F108" s="104"/>
      <c r="G108" s="106"/>
      <c r="H108" s="104"/>
      <c r="I108" s="104"/>
      <c r="J108" s="104"/>
      <c r="K108" s="104"/>
      <c r="L108" s="107"/>
    </row>
    <row r="109" spans="2:12" ht="13" thickTop="1" x14ac:dyDescent="0.35"/>
  </sheetData>
  <mergeCells count="35">
    <mergeCell ref="C10:K10"/>
    <mergeCell ref="C3:F3"/>
    <mergeCell ref="C5:K5"/>
    <mergeCell ref="C6:K6"/>
    <mergeCell ref="C7:K8"/>
    <mergeCell ref="C9:K9"/>
    <mergeCell ref="H100:I100"/>
    <mergeCell ref="J11:J12"/>
    <mergeCell ref="K11:K12"/>
    <mergeCell ref="C88:J88"/>
    <mergeCell ref="G90:I90"/>
    <mergeCell ref="D95:K95"/>
    <mergeCell ref="C96:G96"/>
    <mergeCell ref="H96:J96"/>
    <mergeCell ref="C11:C12"/>
    <mergeCell ref="D11:D12"/>
    <mergeCell ref="E11:F11"/>
    <mergeCell ref="G11:G12"/>
    <mergeCell ref="H11:H12"/>
    <mergeCell ref="I11:I12"/>
    <mergeCell ref="C97:G97"/>
    <mergeCell ref="H97:I97"/>
    <mergeCell ref="C98:G98"/>
    <mergeCell ref="H98:I98"/>
    <mergeCell ref="H99:I99"/>
    <mergeCell ref="E107:F107"/>
    <mergeCell ref="I107:J107"/>
    <mergeCell ref="K107:L107"/>
    <mergeCell ref="H101:K101"/>
    <mergeCell ref="E105:F105"/>
    <mergeCell ref="I105:J105"/>
    <mergeCell ref="K105:L105"/>
    <mergeCell ref="E106:F106"/>
    <mergeCell ref="I106:J106"/>
    <mergeCell ref="K106:L106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 PRES 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Steffany Xiomara Berrios Guzman</dc:creator>
  <cp:lastModifiedBy>usuario</cp:lastModifiedBy>
  <dcterms:created xsi:type="dcterms:W3CDTF">2025-10-31T15:40:57Z</dcterms:created>
  <dcterms:modified xsi:type="dcterms:W3CDTF">2025-10-31T22:12:33Z</dcterms:modified>
</cp:coreProperties>
</file>