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2020 GC Grupo de Contratacion\01 Contratos con formalidades plenas\ABOGADOS\2025\MARIA ALEJANDRA ESTUPIÑAN FORERO\MODIFICACIONES\2. ADICION Y PRORROGA MANDATO DNP-877-2021\"/>
    </mc:Choice>
  </mc:AlternateContent>
  <xr:revisionPtr revIDLastSave="0" documentId="8_{D3F76E0D-A5C7-417E-A139-3F302E5D8823}" xr6:coauthVersionLast="47" xr6:coauthVersionMax="47" xr10:uidLastSave="{00000000-0000-0000-0000-000000000000}"/>
  <bookViews>
    <workbookView xWindow="-28920" yWindow="-2265" windowWidth="29040" windowHeight="15720" xr2:uid="{30BA0E1D-42AE-4D1C-A63B-670FB349ED8A}"/>
  </bookViews>
  <sheets>
    <sheet name="Balance General" sheetId="10" r:id="rId1"/>
    <sheet name="BALANCE 2025" sheetId="8" r:id="rId2"/>
    <sheet name="BALANCE 2024" sheetId="7" r:id="rId3"/>
    <sheet name="BALANCE 2023" sheetId="1" r:id="rId4"/>
    <sheet name="BALANCE 2022" sheetId="12" r:id="rId5"/>
    <sheet name="BALANCE 2021" sheetId="1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0" l="1"/>
  <c r="D6" i="10"/>
  <c r="D11" i="7" l="1"/>
  <c r="D10" i="7"/>
  <c r="D30" i="10"/>
  <c r="D36" i="10"/>
  <c r="D43" i="10"/>
  <c r="D38" i="10"/>
  <c r="D24" i="10"/>
  <c r="D18" i="10"/>
  <c r="D5" i="12"/>
  <c r="D9" i="11"/>
  <c r="D10" i="11"/>
  <c r="D11" i="12"/>
  <c r="D12" i="12"/>
  <c r="D12" i="1"/>
  <c r="D11" i="1"/>
  <c r="D5" i="1"/>
  <c r="D5" i="7"/>
  <c r="D9" i="8"/>
  <c r="D5" i="8"/>
  <c r="D10" i="8" l="1"/>
</calcChain>
</file>

<file path=xl/sharedStrings.xml><?xml version="1.0" encoding="utf-8"?>
<sst xmlns="http://schemas.openxmlformats.org/spreadsheetml/2006/main" count="105" uniqueCount="57">
  <si>
    <t>CONCEPTO</t>
  </si>
  <si>
    <t>VALOR</t>
  </si>
  <si>
    <t>N°</t>
  </si>
  <si>
    <t>EMPRESA NACIONAL PROMOTORA DEL DESARROLLO TERRITORIAL - ENTerritorio</t>
  </si>
  <si>
    <t>DNP-877-2021</t>
  </si>
  <si>
    <t>Valor del Contrato - Registro Presupuestal N° 2525 - Vigencia 2025</t>
  </si>
  <si>
    <t>Valor del Contrato - Registro Presupuestal N° 2625 - Vigencia 2025</t>
  </si>
  <si>
    <t>Valor Total del Contrato - Vigencia 2025</t>
  </si>
  <si>
    <t>Valor Ejecutado por el Contratista</t>
  </si>
  <si>
    <t>Valor Pagado al Contratista</t>
  </si>
  <si>
    <t>Valor del Contrato - Registro Presupuestal N° 2824 - Vigencia 2024</t>
  </si>
  <si>
    <t>Valor del Contrato - Registro Presupuestal N° 2924 - Vigencia 2024</t>
  </si>
  <si>
    <t>VALOR SALDO DEL CONTRATO</t>
  </si>
  <si>
    <t>Valor por Ejecutar del Contrato - Vigencia 2025</t>
  </si>
  <si>
    <t>Valor Total del Contrato - Vigencia 2024</t>
  </si>
  <si>
    <t>Valor Total del Contratp - Vigencia 2023</t>
  </si>
  <si>
    <t>Valor del Contrato - Registro Presupuestal N° 123 - Vigencia 2023</t>
  </si>
  <si>
    <t>Valor del Contrato - Registro Presupuestal N° 223 - Vigencia 2023</t>
  </si>
  <si>
    <t>Valor Liberado del Contrato</t>
  </si>
  <si>
    <t>Valor pendiente de Pago</t>
  </si>
  <si>
    <t>Valor Pendiente de Pago al Contratista</t>
  </si>
  <si>
    <t>VALOR SALDO DEL CONTRATO A LIBERAR</t>
  </si>
  <si>
    <t>Valor Total del Contratp - Vigencia 2022</t>
  </si>
  <si>
    <t>Valor del Contrato - Registro Presupuestal N° 2822 - Vigencia 2022</t>
  </si>
  <si>
    <t>Valor del Contrato - Registro Presupuestal N° 4422 - Vigencia 2022</t>
  </si>
  <si>
    <t>Valor Total del Contrato - Vigencia 2021</t>
  </si>
  <si>
    <t>Valor del Contrato - Registro Presupuestal N° 262221 - Vigencia 2021</t>
  </si>
  <si>
    <t>Valor Ejecutado Total</t>
  </si>
  <si>
    <t>Valor Ejecutado Vigencia 2025</t>
  </si>
  <si>
    <t>Valor Ejecutado Vigencia 2024</t>
  </si>
  <si>
    <t>Valor Ejecutado Vigencia 2023</t>
  </si>
  <si>
    <t>Valor Ejecutado Vigencia 2022</t>
  </si>
  <si>
    <t>Valor Ejecutado Vigencia 2021</t>
  </si>
  <si>
    <t>Valor Pagado Total</t>
  </si>
  <si>
    <t>Valor Pagado Vigencia 2025</t>
  </si>
  <si>
    <t>Valor Pagado Vigencia 2024</t>
  </si>
  <si>
    <t>Valor Pagado Vigencia 2023</t>
  </si>
  <si>
    <t>Valor Pagado Vigencia 2022</t>
  </si>
  <si>
    <t>Valor Pagado Vigencia 2021</t>
  </si>
  <si>
    <t>Valor Adición al Contrato - Registro Presupuestal N° 2822</t>
  </si>
  <si>
    <t>Valor Liberado (Vigencia 2023 Registro Presupuestal N° 223)</t>
  </si>
  <si>
    <t>Valor Adición al Contrato (Vigencia 2022 Registro Presupuestal N° 2822)</t>
  </si>
  <si>
    <t>Valor Por Pagar Total</t>
  </si>
  <si>
    <t>Valor por Pagar Vigencia 2025</t>
  </si>
  <si>
    <t>Valor por Pagar Vigencia 2024</t>
  </si>
  <si>
    <t>Valor por Pagar Vigencia 2023</t>
  </si>
  <si>
    <t>Valor por Pagar Vigencia 2022</t>
  </si>
  <si>
    <t>Valor por Pagar Vigencia 2021</t>
  </si>
  <si>
    <t>Saldo a Liberar Total</t>
  </si>
  <si>
    <t>Valor a Liberar por no Ejecución Vigencia 2024</t>
  </si>
  <si>
    <t>Valor a Liberar por no Ejecución Vigencia 2023</t>
  </si>
  <si>
    <t>Valor a Liberar por no Ejecución Vigencia 2022</t>
  </si>
  <si>
    <t>Valor a Liberar por no Ejecución Vigencia 2021</t>
  </si>
  <si>
    <t>Saldo Pendiente por Ejecutar Total</t>
  </si>
  <si>
    <t>Saldo Pendiente por Ejecutar Vigencia 2024</t>
  </si>
  <si>
    <t>Valor Pendiente por Ejecutar</t>
  </si>
  <si>
    <t>Valor Total del Contrato Original - Vigencia 2025 (Sin Adición ni Adición)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</si>
</sst>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[$-580A]d&quot; de &quot;mmmm&quot; de &quot;yyyy;@"/>
    <numFmt numFmtId="166" formatCode="&quot;Fecha: &quot;[$-580A]d&quot; de &quot;mmmm&quot; de &quot;yyyy;@"/>
    <numFmt numFmtId="167" formatCode="_-* #,##0.000_-;\-* #,##0.000_-;_-* &quot;-&quot;???_-;_-@_-"/>
    <numFmt numFmtId="168" formatCode="_-[$$-240A]\ * #,##0.00_-;\-[$$-240A]\ * #,##0.00_-;_-[$$-240A]\ * &quot;-&quot;??_-;_-@_-"/>
    <numFmt numFmtId="169" formatCode="_-[$$-2C0A]\ * #,##0.00_-;\-[$$-2C0A]\ * #,##0.00_-;_-[$$-2C0A]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164" fontId="0" fillId="0" borderId="1" xfId="1" applyFont="1" applyBorder="1"/>
    <xf numFmtId="164" fontId="0" fillId="0" borderId="1" xfId="0" applyNumberFormat="1" applyBorder="1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166" fontId="0" fillId="0" borderId="0" xfId="0" applyNumberFormat="1" applyAlignment="1">
      <alignment horizontal="left"/>
    </xf>
    <xf numFmtId="0" fontId="0" fillId="0" borderId="1" xfId="0" applyBorder="1" applyAlignment="1">
      <alignment horizontal="center"/>
    </xf>
    <xf numFmtId="43" fontId="0" fillId="0" borderId="0" xfId="0" applyNumberFormat="1"/>
    <xf numFmtId="164" fontId="0" fillId="0" borderId="0" xfId="1" applyFont="1"/>
    <xf numFmtId="167" fontId="0" fillId="0" borderId="0" xfId="0" applyNumberFormat="1"/>
    <xf numFmtId="168" fontId="0" fillId="0" borderId="0" xfId="0" applyNumberFormat="1"/>
    <xf numFmtId="0" fontId="2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169" fontId="4" fillId="3" borderId="1" xfId="0" applyNumberFormat="1" applyFont="1" applyFill="1" applyBorder="1"/>
    <xf numFmtId="164" fontId="4" fillId="3" borderId="1" xfId="0" applyNumberFormat="1" applyFont="1" applyFill="1" applyBorder="1"/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164" fontId="2" fillId="4" borderId="1" xfId="1" applyFont="1" applyFill="1" applyBorder="1"/>
    <xf numFmtId="164" fontId="2" fillId="4" borderId="1" xfId="0" applyNumberFormat="1" applyFont="1" applyFill="1" applyBorder="1"/>
    <xf numFmtId="3" fontId="0" fillId="0" borderId="0" xfId="0" applyNumberFormat="1"/>
    <xf numFmtId="0" fontId="2" fillId="2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A75F0-13F5-48B3-90BB-2CB943212FF2}">
  <dimension ref="B2:H43"/>
  <sheetViews>
    <sheetView tabSelected="1" zoomScale="90" zoomScaleNormal="90" workbookViewId="0"/>
  </sheetViews>
  <sheetFormatPr baseColWidth="10" defaultRowHeight="15" x14ac:dyDescent="0.25"/>
  <cols>
    <col min="2" max="2" width="8.28515625" customWidth="1"/>
    <col min="3" max="3" width="67.5703125" customWidth="1"/>
    <col min="4" max="4" width="25.140625" customWidth="1"/>
    <col min="5" max="5" width="20.28515625" bestFit="1" customWidth="1"/>
    <col min="6" max="6" width="22" bestFit="1" customWidth="1"/>
    <col min="7" max="7" width="19.28515625" bestFit="1" customWidth="1"/>
    <col min="8" max="8" width="16.42578125" bestFit="1" customWidth="1"/>
  </cols>
  <sheetData>
    <row r="2" spans="2:8" x14ac:dyDescent="0.25">
      <c r="B2" s="23" t="s">
        <v>3</v>
      </c>
      <c r="C2" s="23"/>
      <c r="D2" s="23"/>
    </row>
    <row r="3" spans="2:8" x14ac:dyDescent="0.25">
      <c r="B3" s="23" t="s">
        <v>4</v>
      </c>
      <c r="C3" s="23"/>
      <c r="D3" s="23"/>
    </row>
    <row r="4" spans="2:8" x14ac:dyDescent="0.25">
      <c r="B4" s="13" t="s">
        <v>2</v>
      </c>
      <c r="C4" s="13" t="s">
        <v>0</v>
      </c>
      <c r="D4" s="13" t="s">
        <v>1</v>
      </c>
    </row>
    <row r="5" spans="2:8" x14ac:dyDescent="0.25">
      <c r="B5" s="18">
        <v>1</v>
      </c>
      <c r="C5" s="19" t="s">
        <v>7</v>
      </c>
      <c r="D5" s="21">
        <f>SUM(D7:D15)-D17+D16</f>
        <v>2870981917381.6001</v>
      </c>
    </row>
    <row r="6" spans="2:8" x14ac:dyDescent="0.25">
      <c r="B6" s="8">
        <v>2</v>
      </c>
      <c r="C6" s="1" t="s">
        <v>56</v>
      </c>
      <c r="D6" s="3">
        <f>SUM(D7:D15)</f>
        <v>2765993131307</v>
      </c>
    </row>
    <row r="7" spans="2:8" x14ac:dyDescent="0.25">
      <c r="B7" s="8">
        <v>3</v>
      </c>
      <c r="C7" s="1" t="s">
        <v>5</v>
      </c>
      <c r="D7" s="3">
        <v>79461400000</v>
      </c>
      <c r="F7" s="22"/>
    </row>
    <row r="8" spans="2:8" x14ac:dyDescent="0.25">
      <c r="B8" s="8">
        <v>4</v>
      </c>
      <c r="C8" s="1" t="s">
        <v>6</v>
      </c>
      <c r="D8" s="3">
        <v>6600000000</v>
      </c>
      <c r="F8" s="22"/>
    </row>
    <row r="9" spans="2:8" x14ac:dyDescent="0.25">
      <c r="B9" s="8">
        <v>5</v>
      </c>
      <c r="C9" s="1" t="s">
        <v>10</v>
      </c>
      <c r="D9" s="2">
        <v>308511551384</v>
      </c>
      <c r="F9" s="22"/>
      <c r="G9" s="22"/>
      <c r="H9" s="22"/>
    </row>
    <row r="10" spans="2:8" x14ac:dyDescent="0.25">
      <c r="B10" s="8">
        <v>6</v>
      </c>
      <c r="C10" s="1" t="s">
        <v>11</v>
      </c>
      <c r="D10" s="2">
        <v>276929405005</v>
      </c>
      <c r="E10" s="4"/>
      <c r="F10" s="4"/>
    </row>
    <row r="11" spans="2:8" x14ac:dyDescent="0.25">
      <c r="B11" s="8">
        <v>7</v>
      </c>
      <c r="C11" s="1" t="s">
        <v>16</v>
      </c>
      <c r="D11" s="2">
        <v>846121991534</v>
      </c>
    </row>
    <row r="12" spans="2:8" x14ac:dyDescent="0.25">
      <c r="B12" s="8">
        <v>8</v>
      </c>
      <c r="C12" s="1" t="s">
        <v>17</v>
      </c>
      <c r="D12" s="2">
        <v>233352662611</v>
      </c>
      <c r="F12" s="4"/>
    </row>
    <row r="13" spans="2:8" x14ac:dyDescent="0.25">
      <c r="B13" s="8">
        <v>9</v>
      </c>
      <c r="C13" s="1" t="s">
        <v>23</v>
      </c>
      <c r="D13" s="2">
        <v>496199791162</v>
      </c>
      <c r="F13" s="4"/>
    </row>
    <row r="14" spans="2:8" x14ac:dyDescent="0.25">
      <c r="B14" s="8">
        <v>10</v>
      </c>
      <c r="C14" s="1" t="s">
        <v>24</v>
      </c>
      <c r="D14" s="2">
        <v>211546329611</v>
      </c>
    </row>
    <row r="15" spans="2:8" x14ac:dyDescent="0.25">
      <c r="B15" s="8">
        <v>11</v>
      </c>
      <c r="C15" s="1" t="s">
        <v>26</v>
      </c>
      <c r="D15" s="2">
        <v>307270000000</v>
      </c>
      <c r="F15" s="4"/>
    </row>
    <row r="16" spans="2:8" x14ac:dyDescent="0.25">
      <c r="B16" s="8">
        <v>12</v>
      </c>
      <c r="C16" s="1" t="s">
        <v>41</v>
      </c>
      <c r="D16" s="2">
        <v>104999879227</v>
      </c>
    </row>
    <row r="17" spans="2:6" x14ac:dyDescent="0.25">
      <c r="B17" s="8">
        <v>13</v>
      </c>
      <c r="C17" s="1" t="s">
        <v>40</v>
      </c>
      <c r="D17" s="2">
        <v>11093152.4</v>
      </c>
    </row>
    <row r="18" spans="2:6" x14ac:dyDescent="0.25">
      <c r="B18" s="18">
        <v>14</v>
      </c>
      <c r="C18" s="19" t="s">
        <v>27</v>
      </c>
      <c r="D18" s="20">
        <f>SUM(D19:D23)</f>
        <v>2705875022635.4502</v>
      </c>
    </row>
    <row r="19" spans="2:6" x14ac:dyDescent="0.25">
      <c r="B19" s="8">
        <v>15</v>
      </c>
      <c r="C19" s="1" t="s">
        <v>28</v>
      </c>
      <c r="D19" s="2">
        <v>79224925370</v>
      </c>
    </row>
    <row r="20" spans="2:6" x14ac:dyDescent="0.25">
      <c r="B20" s="8">
        <v>16</v>
      </c>
      <c r="C20" s="1" t="s">
        <v>29</v>
      </c>
      <c r="D20" s="2">
        <v>568913819011.44995</v>
      </c>
      <c r="E20" s="4"/>
      <c r="F20" s="4"/>
    </row>
    <row r="21" spans="2:6" x14ac:dyDescent="0.25">
      <c r="B21" s="8">
        <v>17</v>
      </c>
      <c r="C21" s="1" t="s">
        <v>30</v>
      </c>
      <c r="D21" s="2">
        <v>1006294465555.4</v>
      </c>
    </row>
    <row r="22" spans="2:6" x14ac:dyDescent="0.25">
      <c r="B22" s="8">
        <v>18</v>
      </c>
      <c r="C22" s="1" t="s">
        <v>31</v>
      </c>
      <c r="D22" s="2">
        <v>787483954384</v>
      </c>
    </row>
    <row r="23" spans="2:6" x14ac:dyDescent="0.25">
      <c r="B23" s="8">
        <v>19</v>
      </c>
      <c r="C23" s="1" t="s">
        <v>32</v>
      </c>
      <c r="D23" s="3">
        <v>263957858314.60001</v>
      </c>
    </row>
    <row r="24" spans="2:6" x14ac:dyDescent="0.25">
      <c r="B24" s="18">
        <v>20</v>
      </c>
      <c r="C24" s="19" t="s">
        <v>33</v>
      </c>
      <c r="D24" s="21">
        <f>SUM(D25:D29)</f>
        <v>2210061977287.3799</v>
      </c>
    </row>
    <row r="25" spans="2:6" x14ac:dyDescent="0.25">
      <c r="B25" s="8">
        <v>21</v>
      </c>
      <c r="C25" s="1" t="s">
        <v>34</v>
      </c>
      <c r="D25" s="3">
        <v>79224925370</v>
      </c>
    </row>
    <row r="26" spans="2:6" x14ac:dyDescent="0.25">
      <c r="B26" s="8">
        <v>22</v>
      </c>
      <c r="C26" s="1" t="s">
        <v>35</v>
      </c>
      <c r="D26" s="3">
        <v>525817998391.95996</v>
      </c>
      <c r="E26" s="4"/>
      <c r="F26" s="4"/>
    </row>
    <row r="27" spans="2:6" x14ac:dyDescent="0.25">
      <c r="B27" s="8">
        <v>23</v>
      </c>
      <c r="C27" s="1" t="s">
        <v>36</v>
      </c>
      <c r="D27" s="3">
        <v>553577240826.81995</v>
      </c>
    </row>
    <row r="28" spans="2:6" x14ac:dyDescent="0.25">
      <c r="B28" s="8">
        <v>24</v>
      </c>
      <c r="C28" s="1" t="s">
        <v>37</v>
      </c>
      <c r="D28" s="3">
        <v>787483954384</v>
      </c>
    </row>
    <row r="29" spans="2:6" x14ac:dyDescent="0.25">
      <c r="B29" s="8">
        <v>25</v>
      </c>
      <c r="C29" s="1" t="s">
        <v>38</v>
      </c>
      <c r="D29" s="3">
        <v>263957858314.60001</v>
      </c>
    </row>
    <row r="30" spans="2:6" x14ac:dyDescent="0.25">
      <c r="B30" s="18">
        <v>26</v>
      </c>
      <c r="C30" s="19" t="s">
        <v>42</v>
      </c>
      <c r="D30" s="21">
        <f>SUM(D31:D35)</f>
        <v>495813045348.07007</v>
      </c>
    </row>
    <row r="31" spans="2:6" x14ac:dyDescent="0.25">
      <c r="B31" s="8">
        <v>27</v>
      </c>
      <c r="C31" s="1" t="s">
        <v>43</v>
      </c>
      <c r="D31" s="3">
        <v>0</v>
      </c>
    </row>
    <row r="32" spans="2:6" x14ac:dyDescent="0.25">
      <c r="B32" s="8">
        <v>28</v>
      </c>
      <c r="C32" s="1" t="s">
        <v>44</v>
      </c>
      <c r="D32" s="3">
        <v>43095820619.48999</v>
      </c>
      <c r="E32" s="4"/>
    </row>
    <row r="33" spans="2:4" x14ac:dyDescent="0.25">
      <c r="B33" s="8">
        <v>29</v>
      </c>
      <c r="C33" s="1" t="s">
        <v>45</v>
      </c>
      <c r="D33" s="3">
        <v>452717224728.58008</v>
      </c>
    </row>
    <row r="34" spans="2:4" x14ac:dyDescent="0.25">
      <c r="B34" s="8">
        <v>30</v>
      </c>
      <c r="C34" s="1" t="s">
        <v>46</v>
      </c>
      <c r="D34" s="3">
        <v>0</v>
      </c>
    </row>
    <row r="35" spans="2:4" x14ac:dyDescent="0.25">
      <c r="B35" s="8">
        <v>31</v>
      </c>
      <c r="C35" s="1" t="s">
        <v>47</v>
      </c>
      <c r="D35" s="2">
        <v>0</v>
      </c>
    </row>
    <row r="36" spans="2:4" x14ac:dyDescent="0.25">
      <c r="B36" s="18">
        <v>32</v>
      </c>
      <c r="C36" s="19" t="s">
        <v>53</v>
      </c>
      <c r="D36" s="21">
        <f>+D37</f>
        <v>16527137377.550049</v>
      </c>
    </row>
    <row r="37" spans="2:4" x14ac:dyDescent="0.25">
      <c r="B37" s="8">
        <v>33</v>
      </c>
      <c r="C37" s="1" t="s">
        <v>54</v>
      </c>
      <c r="D37" s="2">
        <v>16527137377.550049</v>
      </c>
    </row>
    <row r="38" spans="2:4" x14ac:dyDescent="0.25">
      <c r="B38" s="18">
        <v>34</v>
      </c>
      <c r="C38" s="19" t="s">
        <v>48</v>
      </c>
      <c r="D38" s="21">
        <f>SUM(D39:D42)</f>
        <v>141743282738.59998</v>
      </c>
    </row>
    <row r="39" spans="2:4" x14ac:dyDescent="0.25">
      <c r="B39" s="8">
        <v>35</v>
      </c>
      <c r="C39" s="1" t="s">
        <v>49</v>
      </c>
      <c r="D39" s="3">
        <v>0</v>
      </c>
    </row>
    <row r="40" spans="2:4" x14ac:dyDescent="0.25">
      <c r="B40" s="8">
        <v>36</v>
      </c>
      <c r="C40" s="1" t="s">
        <v>50</v>
      </c>
      <c r="D40" s="3">
        <v>73169095437.199997</v>
      </c>
    </row>
    <row r="41" spans="2:4" x14ac:dyDescent="0.25">
      <c r="B41" s="8">
        <v>37</v>
      </c>
      <c r="C41" s="1" t="s">
        <v>51</v>
      </c>
      <c r="D41" s="3">
        <v>25262045616</v>
      </c>
    </row>
    <row r="42" spans="2:4" x14ac:dyDescent="0.25">
      <c r="B42" s="8">
        <v>38</v>
      </c>
      <c r="C42" s="1" t="s">
        <v>52</v>
      </c>
      <c r="D42" s="2">
        <v>43312141685.399994</v>
      </c>
    </row>
    <row r="43" spans="2:4" ht="15.75" x14ac:dyDescent="0.25">
      <c r="B43" s="14">
        <v>39</v>
      </c>
      <c r="C43" s="15" t="s">
        <v>13</v>
      </c>
      <c r="D43" s="16">
        <f>+D7+D8-D19</f>
        <v>6836474630</v>
      </c>
    </row>
  </sheetData>
  <mergeCells count="2">
    <mergeCell ref="B2:D2"/>
    <mergeCell ref="B3:D3"/>
  </mergeCells>
  <phoneticPr fontId="3" type="noConversion"/>
  <pageMargins left="0.7" right="0.7" top="0.75" bottom="0.75" header="0.3" footer="0.3"/>
  <ignoredErrors>
    <ignoredError sqref="D3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BAC7D-AF1A-45D2-AF53-2C1829EFFDBF}">
  <dimension ref="B2:F26"/>
  <sheetViews>
    <sheetView workbookViewId="0"/>
  </sheetViews>
  <sheetFormatPr baseColWidth="10" defaultRowHeight="15" x14ac:dyDescent="0.25"/>
  <cols>
    <col min="2" max="2" width="8.28515625" customWidth="1"/>
    <col min="3" max="3" width="67.5703125" customWidth="1"/>
    <col min="4" max="4" width="25.140625" customWidth="1"/>
    <col min="6" max="6" width="17.85546875" bestFit="1" customWidth="1"/>
    <col min="7" max="7" width="12.85546875" bestFit="1" customWidth="1"/>
    <col min="9" max="9" width="12.85546875" bestFit="1" customWidth="1"/>
    <col min="10" max="10" width="11.85546875" bestFit="1" customWidth="1"/>
  </cols>
  <sheetData>
    <row r="2" spans="2:6" x14ac:dyDescent="0.25">
      <c r="B2" s="23" t="s">
        <v>3</v>
      </c>
      <c r="C2" s="23"/>
      <c r="D2" s="23"/>
    </row>
    <row r="3" spans="2:6" x14ac:dyDescent="0.25">
      <c r="B3" s="23" t="s">
        <v>4</v>
      </c>
      <c r="C3" s="23"/>
      <c r="D3" s="23"/>
    </row>
    <row r="4" spans="2:6" x14ac:dyDescent="0.25">
      <c r="B4" s="13" t="s">
        <v>2</v>
      </c>
      <c r="C4" s="13" t="s">
        <v>0</v>
      </c>
      <c r="D4" s="13" t="s">
        <v>1</v>
      </c>
    </row>
    <row r="5" spans="2:6" x14ac:dyDescent="0.25">
      <c r="B5" s="8">
        <v>1</v>
      </c>
      <c r="C5" s="1" t="s">
        <v>7</v>
      </c>
      <c r="D5" s="3">
        <f>+D6+D7</f>
        <v>86061400000</v>
      </c>
      <c r="F5" s="11"/>
    </row>
    <row r="6" spans="2:6" x14ac:dyDescent="0.25">
      <c r="B6" s="8">
        <v>2</v>
      </c>
      <c r="C6" s="1" t="s">
        <v>5</v>
      </c>
      <c r="D6" s="3">
        <v>79461400000</v>
      </c>
      <c r="F6" s="11"/>
    </row>
    <row r="7" spans="2:6" x14ac:dyDescent="0.25">
      <c r="B7" s="8">
        <v>3</v>
      </c>
      <c r="C7" s="1" t="s">
        <v>6</v>
      </c>
      <c r="D7" s="3">
        <v>6600000000</v>
      </c>
      <c r="F7" s="11"/>
    </row>
    <row r="8" spans="2:6" x14ac:dyDescent="0.25">
      <c r="B8" s="8">
        <v>4</v>
      </c>
      <c r="C8" s="1" t="s">
        <v>8</v>
      </c>
      <c r="D8" s="3">
        <v>79224925370</v>
      </c>
    </row>
    <row r="9" spans="2:6" x14ac:dyDescent="0.25">
      <c r="B9" s="8">
        <v>5</v>
      </c>
      <c r="C9" s="1" t="s">
        <v>9</v>
      </c>
      <c r="D9" s="2">
        <f>+D8</f>
        <v>79224925370</v>
      </c>
    </row>
    <row r="10" spans="2:6" ht="15.75" x14ac:dyDescent="0.25">
      <c r="B10" s="14">
        <v>6</v>
      </c>
      <c r="C10" s="15" t="s">
        <v>13</v>
      </c>
      <c r="D10" s="16">
        <f>D5 - D8</f>
        <v>6836474630</v>
      </c>
    </row>
    <row r="13" spans="2:6" x14ac:dyDescent="0.25">
      <c r="F13" s="12"/>
    </row>
    <row r="14" spans="2:6" x14ac:dyDescent="0.25">
      <c r="F14" s="12"/>
    </row>
    <row r="15" spans="2:6" x14ac:dyDescent="0.25">
      <c r="F15" s="12"/>
    </row>
    <row r="16" spans="2:6" x14ac:dyDescent="0.25">
      <c r="F16" s="12"/>
    </row>
    <row r="17" spans="3:6" x14ac:dyDescent="0.25">
      <c r="C17" s="7"/>
    </row>
    <row r="18" spans="3:6" x14ac:dyDescent="0.25">
      <c r="C18" s="5"/>
      <c r="F18" s="6"/>
    </row>
    <row r="20" spans="3:6" x14ac:dyDescent="0.25">
      <c r="C20" s="5"/>
      <c r="D20" s="10"/>
      <c r="F20" s="9"/>
    </row>
    <row r="21" spans="3:6" x14ac:dyDescent="0.25">
      <c r="C21" s="10"/>
      <c r="D21" s="10"/>
    </row>
    <row r="23" spans="3:6" x14ac:dyDescent="0.25">
      <c r="C23" s="9"/>
      <c r="D23" s="9"/>
    </row>
    <row r="26" spans="3:6" x14ac:dyDescent="0.25">
      <c r="D26" s="9"/>
    </row>
  </sheetData>
  <mergeCells count="2">
    <mergeCell ref="B2:D2"/>
    <mergeCell ref="B3:D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3AA7B-1853-45A3-BB40-25DDBFD6B4E2}">
  <dimension ref="B2:F28"/>
  <sheetViews>
    <sheetView workbookViewId="0"/>
  </sheetViews>
  <sheetFormatPr baseColWidth="10" defaultRowHeight="15" x14ac:dyDescent="0.25"/>
  <cols>
    <col min="2" max="2" width="8.28515625" customWidth="1"/>
    <col min="3" max="3" width="69.85546875" customWidth="1"/>
    <col min="4" max="4" width="22.5703125" bestFit="1" customWidth="1"/>
    <col min="5" max="5" width="19.28515625" bestFit="1" customWidth="1"/>
    <col min="6" max="6" width="17.85546875" bestFit="1" customWidth="1"/>
    <col min="7" max="7" width="12.85546875" bestFit="1" customWidth="1"/>
    <col min="9" max="9" width="12.85546875" bestFit="1" customWidth="1"/>
    <col min="10" max="10" width="11.85546875" bestFit="1" customWidth="1"/>
  </cols>
  <sheetData>
    <row r="2" spans="2:6" x14ac:dyDescent="0.25">
      <c r="B2" s="23" t="s">
        <v>3</v>
      </c>
      <c r="C2" s="23"/>
      <c r="D2" s="23"/>
    </row>
    <row r="3" spans="2:6" x14ac:dyDescent="0.25">
      <c r="B3" s="23" t="s">
        <v>4</v>
      </c>
      <c r="C3" s="23"/>
      <c r="D3" s="23"/>
    </row>
    <row r="4" spans="2:6" x14ac:dyDescent="0.25">
      <c r="B4" s="13" t="s">
        <v>2</v>
      </c>
      <c r="C4" s="13" t="s">
        <v>0</v>
      </c>
      <c r="D4" s="13" t="s">
        <v>1</v>
      </c>
    </row>
    <row r="5" spans="2:6" x14ac:dyDescent="0.25">
      <c r="B5" s="8">
        <v>1</v>
      </c>
      <c r="C5" s="1" t="s">
        <v>14</v>
      </c>
      <c r="D5" s="2">
        <f>+D6+D7</f>
        <v>585440956389</v>
      </c>
      <c r="F5" s="11"/>
    </row>
    <row r="6" spans="2:6" x14ac:dyDescent="0.25">
      <c r="B6" s="8">
        <v>2</v>
      </c>
      <c r="C6" s="1" t="s">
        <v>10</v>
      </c>
      <c r="D6" s="2">
        <v>308511551384</v>
      </c>
      <c r="F6" s="11"/>
    </row>
    <row r="7" spans="2:6" x14ac:dyDescent="0.25">
      <c r="B7" s="8">
        <v>3</v>
      </c>
      <c r="C7" s="1" t="s">
        <v>11</v>
      </c>
      <c r="D7" s="2">
        <v>276929405005</v>
      </c>
      <c r="F7" s="11"/>
    </row>
    <row r="8" spans="2:6" x14ac:dyDescent="0.25">
      <c r="B8" s="8">
        <v>4</v>
      </c>
      <c r="C8" s="1" t="s">
        <v>8</v>
      </c>
      <c r="D8" s="3">
        <v>568913819011.44995</v>
      </c>
    </row>
    <row r="9" spans="2:6" x14ac:dyDescent="0.25">
      <c r="B9" s="8">
        <v>5</v>
      </c>
      <c r="C9" s="1" t="s">
        <v>9</v>
      </c>
      <c r="D9" s="2">
        <v>525817998391.95996</v>
      </c>
    </row>
    <row r="10" spans="2:6" x14ac:dyDescent="0.25">
      <c r="B10" s="8">
        <v>6</v>
      </c>
      <c r="C10" s="1" t="s">
        <v>55</v>
      </c>
      <c r="D10" s="2">
        <f>+D5-D8</f>
        <v>16527137377.550049</v>
      </c>
    </row>
    <row r="11" spans="2:6" x14ac:dyDescent="0.25">
      <c r="B11" s="8">
        <v>7</v>
      </c>
      <c r="C11" s="1" t="s">
        <v>19</v>
      </c>
      <c r="D11" s="3">
        <f>+D8-D9</f>
        <v>43095820619.48999</v>
      </c>
      <c r="E11" s="4"/>
    </row>
    <row r="12" spans="2:6" ht="15.75" x14ac:dyDescent="0.25">
      <c r="B12" s="14">
        <v>8</v>
      </c>
      <c r="C12" s="15" t="s">
        <v>12</v>
      </c>
      <c r="D12" s="17">
        <v>0</v>
      </c>
    </row>
    <row r="15" spans="2:6" x14ac:dyDescent="0.25">
      <c r="F15" s="12"/>
    </row>
    <row r="16" spans="2:6" x14ac:dyDescent="0.25">
      <c r="F16" s="12"/>
    </row>
    <row r="17" spans="3:6" x14ac:dyDescent="0.25">
      <c r="F17" s="12"/>
    </row>
    <row r="18" spans="3:6" x14ac:dyDescent="0.25">
      <c r="F18" s="12"/>
    </row>
    <row r="19" spans="3:6" x14ac:dyDescent="0.25">
      <c r="C19" s="7"/>
    </row>
    <row r="20" spans="3:6" x14ac:dyDescent="0.25">
      <c r="C20" s="5"/>
      <c r="F20" s="6"/>
    </row>
    <row r="22" spans="3:6" x14ac:dyDescent="0.25">
      <c r="C22" s="5"/>
      <c r="D22" s="10"/>
      <c r="F22" s="9"/>
    </row>
    <row r="23" spans="3:6" x14ac:dyDescent="0.25">
      <c r="C23" s="10"/>
      <c r="D23" s="10"/>
    </row>
    <row r="25" spans="3:6" x14ac:dyDescent="0.25">
      <c r="C25" s="9"/>
      <c r="D25" s="9"/>
    </row>
    <row r="28" spans="3:6" x14ac:dyDescent="0.25">
      <c r="D28" s="9"/>
    </row>
  </sheetData>
  <mergeCells count="2">
    <mergeCell ref="B2:D2"/>
    <mergeCell ref="B3:D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BE114-E253-4758-828E-A83E011ACB5C}">
  <dimension ref="B2:F24"/>
  <sheetViews>
    <sheetView workbookViewId="0">
      <selection activeCell="F13" sqref="F13"/>
    </sheetView>
  </sheetViews>
  <sheetFormatPr baseColWidth="10" defaultRowHeight="15" x14ac:dyDescent="0.25"/>
  <cols>
    <col min="2" max="2" width="8.28515625" customWidth="1"/>
    <col min="3" max="3" width="62.5703125" customWidth="1"/>
    <col min="4" max="4" width="24.28515625" bestFit="1" customWidth="1"/>
    <col min="6" max="6" width="17.85546875" bestFit="1" customWidth="1"/>
    <col min="7" max="7" width="12.85546875" bestFit="1" customWidth="1"/>
    <col min="9" max="9" width="12.85546875" bestFit="1" customWidth="1"/>
    <col min="10" max="10" width="11.85546875" bestFit="1" customWidth="1"/>
  </cols>
  <sheetData>
    <row r="2" spans="2:6" x14ac:dyDescent="0.25">
      <c r="B2" s="23" t="s">
        <v>3</v>
      </c>
      <c r="C2" s="23"/>
      <c r="D2" s="23"/>
    </row>
    <row r="3" spans="2:6" x14ac:dyDescent="0.25">
      <c r="B3" s="23" t="s">
        <v>4</v>
      </c>
      <c r="C3" s="23"/>
      <c r="D3" s="23"/>
    </row>
    <row r="4" spans="2:6" x14ac:dyDescent="0.25">
      <c r="B4" s="13" t="s">
        <v>2</v>
      </c>
      <c r="C4" s="13" t="s">
        <v>0</v>
      </c>
      <c r="D4" s="13" t="s">
        <v>1</v>
      </c>
    </row>
    <row r="5" spans="2:6" x14ac:dyDescent="0.25">
      <c r="B5" s="8">
        <v>1</v>
      </c>
      <c r="C5" s="1" t="s">
        <v>15</v>
      </c>
      <c r="D5" s="2">
        <f>+D6+D7</f>
        <v>1079474654145</v>
      </c>
      <c r="F5" s="11"/>
    </row>
    <row r="6" spans="2:6" x14ac:dyDescent="0.25">
      <c r="B6" s="8">
        <v>2</v>
      </c>
      <c r="C6" s="1" t="s">
        <v>16</v>
      </c>
      <c r="D6" s="2">
        <v>846121991534</v>
      </c>
    </row>
    <row r="7" spans="2:6" x14ac:dyDescent="0.25">
      <c r="B7" s="8">
        <v>3</v>
      </c>
      <c r="C7" s="1" t="s">
        <v>17</v>
      </c>
      <c r="D7" s="2">
        <v>233352662611</v>
      </c>
    </row>
    <row r="8" spans="2:6" x14ac:dyDescent="0.25">
      <c r="B8" s="8">
        <v>4</v>
      </c>
      <c r="C8" s="1" t="s">
        <v>18</v>
      </c>
      <c r="D8" s="2">
        <v>11093152.4</v>
      </c>
    </row>
    <row r="9" spans="2:6" x14ac:dyDescent="0.25">
      <c r="B9" s="8">
        <v>5</v>
      </c>
      <c r="C9" s="1" t="s">
        <v>8</v>
      </c>
      <c r="D9" s="3">
        <v>1006294465555.4</v>
      </c>
    </row>
    <row r="10" spans="2:6" x14ac:dyDescent="0.25">
      <c r="B10" s="8">
        <v>6</v>
      </c>
      <c r="C10" s="1" t="s">
        <v>9</v>
      </c>
      <c r="D10" s="2">
        <v>553577240826.81995</v>
      </c>
    </row>
    <row r="11" spans="2:6" x14ac:dyDescent="0.25">
      <c r="B11" s="8">
        <v>7</v>
      </c>
      <c r="C11" s="1" t="s">
        <v>20</v>
      </c>
      <c r="D11" s="2">
        <f>+D9-D10</f>
        <v>452717224728.58008</v>
      </c>
      <c r="F11" s="12"/>
    </row>
    <row r="12" spans="2:6" ht="15.75" x14ac:dyDescent="0.25">
      <c r="B12" s="14">
        <v>8</v>
      </c>
      <c r="C12" s="15" t="s">
        <v>21</v>
      </c>
      <c r="D12" s="17">
        <f>D5-D9-D8</f>
        <v>73169095437.199982</v>
      </c>
      <c r="F12" s="12"/>
    </row>
    <row r="13" spans="2:6" x14ac:dyDescent="0.25">
      <c r="F13" s="12"/>
    </row>
    <row r="14" spans="2:6" x14ac:dyDescent="0.25">
      <c r="F14" s="12"/>
    </row>
    <row r="15" spans="2:6" x14ac:dyDescent="0.25">
      <c r="C15" s="7"/>
    </row>
    <row r="16" spans="2:6" x14ac:dyDescent="0.25">
      <c r="C16" s="5"/>
      <c r="F16" s="6"/>
    </row>
    <row r="18" spans="3:6" x14ac:dyDescent="0.25">
      <c r="C18" s="5"/>
      <c r="D18" s="10"/>
      <c r="F18" s="9"/>
    </row>
    <row r="19" spans="3:6" x14ac:dyDescent="0.25">
      <c r="C19" s="10"/>
      <c r="D19" s="10"/>
    </row>
    <row r="21" spans="3:6" x14ac:dyDescent="0.25">
      <c r="C21" s="9"/>
      <c r="D21" s="9"/>
    </row>
    <row r="24" spans="3:6" x14ac:dyDescent="0.25">
      <c r="D24" s="9"/>
    </row>
  </sheetData>
  <mergeCells count="2">
    <mergeCell ref="B3:D3"/>
    <mergeCell ref="B2:D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7DB0E-C8A6-41C6-BF6E-AC5ADE3FE314}">
  <dimension ref="B2:F24"/>
  <sheetViews>
    <sheetView workbookViewId="0"/>
  </sheetViews>
  <sheetFormatPr baseColWidth="10" defaultRowHeight="15" x14ac:dyDescent="0.25"/>
  <cols>
    <col min="2" max="2" width="8.28515625" customWidth="1"/>
    <col min="3" max="3" width="59.5703125" customWidth="1"/>
    <col min="4" max="5" width="23" customWidth="1"/>
    <col min="6" max="6" width="17.85546875" bestFit="1" customWidth="1"/>
    <col min="7" max="7" width="12.85546875" bestFit="1" customWidth="1"/>
    <col min="9" max="9" width="12.85546875" bestFit="1" customWidth="1"/>
    <col min="10" max="10" width="11.85546875" bestFit="1" customWidth="1"/>
  </cols>
  <sheetData>
    <row r="2" spans="2:6" x14ac:dyDescent="0.25">
      <c r="B2" s="23" t="s">
        <v>3</v>
      </c>
      <c r="C2" s="23"/>
      <c r="D2" s="23"/>
    </row>
    <row r="3" spans="2:6" x14ac:dyDescent="0.25">
      <c r="B3" s="23" t="s">
        <v>4</v>
      </c>
      <c r="C3" s="23"/>
      <c r="D3" s="23"/>
    </row>
    <row r="4" spans="2:6" x14ac:dyDescent="0.25">
      <c r="B4" s="13" t="s">
        <v>2</v>
      </c>
      <c r="C4" s="13" t="s">
        <v>0</v>
      </c>
      <c r="D4" s="13" t="s">
        <v>1</v>
      </c>
    </row>
    <row r="5" spans="2:6" x14ac:dyDescent="0.25">
      <c r="B5" s="8">
        <v>1</v>
      </c>
      <c r="C5" s="1" t="s">
        <v>22</v>
      </c>
      <c r="D5" s="2">
        <f>+D6+D7+D8</f>
        <v>812746000000</v>
      </c>
      <c r="F5" s="11"/>
    </row>
    <row r="6" spans="2:6" x14ac:dyDescent="0.25">
      <c r="B6" s="8">
        <v>2</v>
      </c>
      <c r="C6" s="1" t="s">
        <v>23</v>
      </c>
      <c r="D6" s="2">
        <v>496199791162</v>
      </c>
    </row>
    <row r="7" spans="2:6" x14ac:dyDescent="0.25">
      <c r="B7" s="8">
        <v>3</v>
      </c>
      <c r="C7" s="1" t="s">
        <v>24</v>
      </c>
      <c r="D7" s="2">
        <v>211546329611</v>
      </c>
    </row>
    <row r="8" spans="2:6" x14ac:dyDescent="0.25">
      <c r="B8" s="8">
        <v>4</v>
      </c>
      <c r="C8" s="1" t="s">
        <v>39</v>
      </c>
      <c r="D8" s="2">
        <v>104999879227</v>
      </c>
    </row>
    <row r="9" spans="2:6" x14ac:dyDescent="0.25">
      <c r="B9" s="8">
        <v>5</v>
      </c>
      <c r="C9" s="1" t="s">
        <v>8</v>
      </c>
      <c r="D9" s="3">
        <v>787483954384</v>
      </c>
    </row>
    <row r="10" spans="2:6" x14ac:dyDescent="0.25">
      <c r="B10" s="8">
        <v>6</v>
      </c>
      <c r="C10" s="1" t="s">
        <v>9</v>
      </c>
      <c r="D10" s="2">
        <v>787483954384</v>
      </c>
    </row>
    <row r="11" spans="2:6" x14ac:dyDescent="0.25">
      <c r="B11" s="8">
        <v>7</v>
      </c>
      <c r="C11" s="1" t="s">
        <v>20</v>
      </c>
      <c r="D11" s="2">
        <f>+D9-D10</f>
        <v>0</v>
      </c>
      <c r="F11" s="12"/>
    </row>
    <row r="12" spans="2:6" ht="15.75" x14ac:dyDescent="0.25">
      <c r="B12" s="14">
        <v>8</v>
      </c>
      <c r="C12" s="15" t="s">
        <v>21</v>
      </c>
      <c r="D12" s="17">
        <f>+D5-D9</f>
        <v>25262045616</v>
      </c>
      <c r="F12" s="12"/>
    </row>
    <row r="13" spans="2:6" x14ac:dyDescent="0.25">
      <c r="F13" s="12"/>
    </row>
    <row r="14" spans="2:6" x14ac:dyDescent="0.25">
      <c r="F14" s="12"/>
    </row>
    <row r="15" spans="2:6" x14ac:dyDescent="0.25">
      <c r="C15" s="7"/>
    </row>
    <row r="16" spans="2:6" x14ac:dyDescent="0.25">
      <c r="C16" s="5"/>
      <c r="F16" s="6"/>
    </row>
    <row r="18" spans="3:6" x14ac:dyDescent="0.25">
      <c r="C18" s="5"/>
      <c r="D18" s="10"/>
      <c r="F18" s="9"/>
    </row>
    <row r="19" spans="3:6" x14ac:dyDescent="0.25">
      <c r="C19" s="10"/>
      <c r="D19" s="10"/>
    </row>
    <row r="21" spans="3:6" x14ac:dyDescent="0.25">
      <c r="C21" s="9"/>
      <c r="D21" s="9"/>
    </row>
    <row r="24" spans="3:6" x14ac:dyDescent="0.25">
      <c r="D24" s="9"/>
    </row>
  </sheetData>
  <mergeCells count="2">
    <mergeCell ref="B2:D2"/>
    <mergeCell ref="B3:D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B0013-BA10-48A5-9DC8-B6BB6F9B70C9}">
  <dimension ref="B2:F23"/>
  <sheetViews>
    <sheetView workbookViewId="0">
      <selection activeCell="C6" sqref="C6:D6"/>
    </sheetView>
  </sheetViews>
  <sheetFormatPr baseColWidth="10" defaultRowHeight="15" x14ac:dyDescent="0.25"/>
  <cols>
    <col min="2" max="2" width="8.28515625" customWidth="1"/>
    <col min="3" max="3" width="63" customWidth="1"/>
    <col min="4" max="4" width="21.42578125" bestFit="1" customWidth="1"/>
    <col min="6" max="6" width="17.85546875" bestFit="1" customWidth="1"/>
    <col min="7" max="7" width="12.85546875" bestFit="1" customWidth="1"/>
    <col min="9" max="9" width="12.85546875" bestFit="1" customWidth="1"/>
    <col min="10" max="10" width="11.85546875" bestFit="1" customWidth="1"/>
  </cols>
  <sheetData>
    <row r="2" spans="2:6" x14ac:dyDescent="0.25">
      <c r="B2" s="23" t="s">
        <v>3</v>
      </c>
      <c r="C2" s="23"/>
      <c r="D2" s="23"/>
    </row>
    <row r="3" spans="2:6" x14ac:dyDescent="0.25">
      <c r="B3" s="23" t="s">
        <v>4</v>
      </c>
      <c r="C3" s="23"/>
      <c r="D3" s="23"/>
    </row>
    <row r="4" spans="2:6" x14ac:dyDescent="0.25">
      <c r="B4" s="13" t="s">
        <v>2</v>
      </c>
      <c r="C4" s="13" t="s">
        <v>0</v>
      </c>
      <c r="D4" s="13" t="s">
        <v>1</v>
      </c>
    </row>
    <row r="5" spans="2:6" x14ac:dyDescent="0.25">
      <c r="B5" s="8">
        <v>1</v>
      </c>
      <c r="C5" s="1" t="s">
        <v>25</v>
      </c>
      <c r="D5" s="2">
        <v>307270000000</v>
      </c>
      <c r="F5" s="11"/>
    </row>
    <row r="6" spans="2:6" x14ac:dyDescent="0.25">
      <c r="B6" s="8">
        <v>2</v>
      </c>
      <c r="C6" s="1" t="s">
        <v>26</v>
      </c>
      <c r="D6" s="2">
        <v>307270000000</v>
      </c>
    </row>
    <row r="7" spans="2:6" x14ac:dyDescent="0.25">
      <c r="B7" s="8">
        <v>3</v>
      </c>
      <c r="C7" s="1" t="s">
        <v>8</v>
      </c>
      <c r="D7" s="3">
        <v>263957858314.60001</v>
      </c>
    </row>
    <row r="8" spans="2:6" x14ac:dyDescent="0.25">
      <c r="B8" s="8">
        <v>4</v>
      </c>
      <c r="C8" s="1" t="s">
        <v>9</v>
      </c>
      <c r="D8" s="2">
        <v>263957858314.60001</v>
      </c>
    </row>
    <row r="9" spans="2:6" x14ac:dyDescent="0.25">
      <c r="B9" s="8">
        <v>5</v>
      </c>
      <c r="C9" s="1" t="s">
        <v>20</v>
      </c>
      <c r="D9" s="2">
        <f>+D7-D8</f>
        <v>0</v>
      </c>
    </row>
    <row r="10" spans="2:6" ht="15.75" x14ac:dyDescent="0.25">
      <c r="B10" s="14">
        <v>6</v>
      </c>
      <c r="C10" s="15" t="s">
        <v>21</v>
      </c>
      <c r="D10" s="17">
        <f>+D5-D7</f>
        <v>43312141685.399994</v>
      </c>
      <c r="F10" s="12"/>
    </row>
    <row r="11" spans="2:6" x14ac:dyDescent="0.25">
      <c r="F11" s="12"/>
    </row>
    <row r="12" spans="2:6" x14ac:dyDescent="0.25">
      <c r="F12" s="12"/>
    </row>
    <row r="13" spans="2:6" x14ac:dyDescent="0.25">
      <c r="F13" s="12"/>
    </row>
    <row r="14" spans="2:6" x14ac:dyDescent="0.25">
      <c r="C14" s="7"/>
    </row>
    <row r="15" spans="2:6" x14ac:dyDescent="0.25">
      <c r="C15" s="5"/>
      <c r="F15" s="6"/>
    </row>
    <row r="17" spans="3:6" x14ac:dyDescent="0.25">
      <c r="C17" s="5"/>
      <c r="D17" s="10"/>
      <c r="F17" s="9"/>
    </row>
    <row r="18" spans="3:6" x14ac:dyDescent="0.25">
      <c r="C18" s="10"/>
      <c r="D18" s="10"/>
    </row>
    <row r="20" spans="3:6" x14ac:dyDescent="0.25">
      <c r="C20" s="9"/>
      <c r="D20" s="9"/>
    </row>
    <row r="23" spans="3:6" x14ac:dyDescent="0.25">
      <c r="D23" s="9"/>
    </row>
  </sheetData>
  <mergeCells count="2">
    <mergeCell ref="B2:D2"/>
    <mergeCell ref="B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Balance General</vt:lpstr>
      <vt:lpstr>BALANCE 2025</vt:lpstr>
      <vt:lpstr>BALANCE 2024</vt:lpstr>
      <vt:lpstr>BALANCE 2023</vt:lpstr>
      <vt:lpstr>BALANCE 2022</vt:lpstr>
      <vt:lpstr>BALANCE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 Johana Cifuentes Rivera</dc:creator>
  <cp:lastModifiedBy>Maria Alejandra Estupinan Forero</cp:lastModifiedBy>
  <dcterms:created xsi:type="dcterms:W3CDTF">2025-01-21T21:55:47Z</dcterms:created>
  <dcterms:modified xsi:type="dcterms:W3CDTF">2025-10-28T16:40:14Z</dcterms:modified>
</cp:coreProperties>
</file>