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icbfgob-my.sharepoint.com/personal/jhossen_reyes_icbf_gov_co/Documents/2025/7. CONTRATO SALA DE LACTANCIA/"/>
    </mc:Choice>
  </mc:AlternateContent>
  <xr:revisionPtr revIDLastSave="88" documentId="13_ncr:1_{45285713-AEB4-47F8-834F-FD38477DC423}" xr6:coauthVersionLast="47" xr6:coauthVersionMax="47" xr10:uidLastSave="{E73647B6-C460-4DCF-90F3-E50B854F64BA}"/>
  <bookViews>
    <workbookView xWindow="-120" yWindow="-120" windowWidth="29040" windowHeight="15720" xr2:uid="{8F98FBD7-A1DD-4ABD-91E4-A62040D170B5}"/>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1" l="1"/>
  <c r="J11" i="1"/>
  <c r="K11" i="1" l="1"/>
  <c r="J8" i="1"/>
  <c r="K8" i="1" s="1"/>
  <c r="J9" i="1"/>
  <c r="K9" i="1" s="1"/>
  <c r="J10" i="1"/>
  <c r="K10" i="1" s="1"/>
  <c r="J7" i="1"/>
  <c r="K7" i="1" s="1"/>
  <c r="I12" i="1"/>
  <c r="I13" i="1" s="1"/>
  <c r="K12" i="1" l="1"/>
  <c r="H14" i="1"/>
  <c r="G12" i="1"/>
  <c r="G13" i="1" s="1"/>
  <c r="K14" i="1" l="1"/>
  <c r="F14" i="1"/>
</calcChain>
</file>

<file path=xl/sharedStrings.xml><?xml version="1.0" encoding="utf-8"?>
<sst xmlns="http://schemas.openxmlformats.org/spreadsheetml/2006/main" count="33" uniqueCount="27">
  <si>
    <t>República de Colombia
Instituto Colombiano de Bienestar Familiar - Sede de la Direccion General
Dirección Administrativa - Grupo Infraestructura Inmobiliaria</t>
  </si>
  <si>
    <t>Clasificación de Información:
 Pública</t>
  </si>
  <si>
    <t>CUADRO DE ANÁLISIS COMPARATIVO DE COTIZACIONES DE SALA DE LACTANCIA</t>
  </si>
  <si>
    <t>N° Actividad</t>
  </si>
  <si>
    <t>Actividad</t>
  </si>
  <si>
    <t xml:space="preserve">U.M. </t>
  </si>
  <si>
    <t>Cantidad</t>
  </si>
  <si>
    <t>Contraste Mercado Equivalente</t>
  </si>
  <si>
    <t>Vr. Unitario</t>
  </si>
  <si>
    <t>Vr. Total</t>
  </si>
  <si>
    <t>Observaciones Listado Usado</t>
  </si>
  <si>
    <t>TOTAL COSTOS DIRECTOS</t>
  </si>
  <si>
    <t>IVA / UTILIDAD</t>
  </si>
  <si>
    <t>TOTAL COSTO DE PROYECTO</t>
  </si>
  <si>
    <t>Mesa Auxiliar o de Apoyo en Mdp 50cm Blanco, Modelo Delta, Código 700892
Mesa auxiliar en MDP 60cm Mesa de apoyo complemento para tu hogar.Material: MDP. El acabado del mueble es echo en pintura UV texturizada de larga durabilidad y fácil limpieza.Amplio espacio en la tapa, Producto desarmado. Incluye manual de armado y tornillería necesaria.Soporta: 15Kg.Medidas: Alto: 45cm - Ancho: 60cm - Profundidad: 36cmGARANTÍA: 6 meses en madera.</t>
  </si>
  <si>
    <t>Sillón Reclinable Darwin Cord,Modelo Darwin
Código 906156,Tipo : Poltronas,Color del tapiz : Blanco, Garantía : 1 año, Material de la estructura : Metal, MDF, Estilo deco : Vintage Modern</t>
  </si>
  <si>
    <t>Nevera WHIRLPOOL No Frost Congelador Superior 263 Litros WRW25CKTWW Gris Código: 7704353383652 Nevera WHIRLPOOL No Frost Congelador Superior 263 Litros WRW25CKTWW Gris con dispensador de agua exterior, superficie Anti Fingerprint y sistema de deshielo automático. Cuenta con tecnología 3D de distribución de aire, manteniendo la frescura de los alimentos por más tiempo. Adicional, tiene un cajón para frutas y verduras, compartimiento extra frío, cajón con control de humedad, anaquel con capacidad de latas y capacidad para botellas, tanque de agua de 2 litros y luz Led.</t>
  </si>
  <si>
    <t>Termometro Medidor Digital Temperatura -50º A 110º Con Sonda, Tipo de batería: LR44. Incluye baterías. Dimensiones: 4.8cm de largo x 1.5cm de alto x 28cm de ancho.</t>
  </si>
  <si>
    <t>Caneca Plástica Inmold Pedal 12.5 Litros Gris Metalizado, Largo 31.3 cm, Color Metalizado Ancho 19.2 cm, Cuenta con ruedas No
Alto 38.8 cm, Mecanismo de accionamiento
Pedal, Capacidad volumétrico, 12.5 litros.</t>
  </si>
  <si>
    <t>unidad</t>
  </si>
  <si>
    <t>COTIZACIÓN 1 Precios homecenter</t>
  </si>
  <si>
    <t>COTIZACIÓN 2 soluciones D Y R</t>
  </si>
  <si>
    <t>Vr. Unitario promedis simples</t>
  </si>
  <si>
    <t>Valor unitario total</t>
  </si>
  <si>
    <t>Fecha: 15-08-2025</t>
  </si>
  <si>
    <t xml:space="preserve">Sede: REGIONAL GUAINÍA </t>
  </si>
  <si>
    <t>Regional: GUAINÍA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</si>
</sst>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quot;$&quot;\ #,##0"/>
  </numFmts>
  <fonts count="9" x14ac:knownFonts="1">
    <font>
      <sz val="11"/>
      <color theme="1"/>
      <name val="Aptos Narrow"/>
      <family val="2"/>
      <scheme val="minor"/>
    </font>
    <font>
      <sz val="11"/>
      <color theme="1"/>
      <name val="Aptos Narrow"/>
      <family val="2"/>
      <scheme val="minor"/>
    </font>
    <font>
      <sz val="8"/>
      <name val="Aptos Narrow"/>
      <family val="2"/>
      <scheme val="minor"/>
    </font>
    <font>
      <sz val="10"/>
      <color rgb="FF000000"/>
      <name val="Times New Roman"/>
      <family val="1"/>
    </font>
    <font>
      <b/>
      <sz val="11"/>
      <color theme="1"/>
      <name val="Aptos Narrow"/>
      <family val="2"/>
      <scheme val="minor"/>
    </font>
    <font>
      <sz val="9"/>
      <color theme="1"/>
      <name val="Aptos Narrow"/>
      <family val="2"/>
      <scheme val="minor"/>
    </font>
    <font>
      <b/>
      <sz val="9"/>
      <color theme="1"/>
      <name val="Aptos Narrow"/>
      <family val="2"/>
      <scheme val="minor"/>
    </font>
    <font>
      <sz val="11"/>
      <color indexed="8"/>
      <name val="Aptos Narrow"/>
      <family val="2"/>
      <scheme val="minor"/>
    </font>
    <font>
      <b/>
      <sz val="14"/>
      <color theme="1"/>
      <name val="Aptos Narrow"/>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rgb="FFCE97FB"/>
        <bgColor indexed="64"/>
      </patternFill>
    </fill>
    <fill>
      <patternFill patternType="solid">
        <fgColor rgb="FF9999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cellStyleXfs>
  <cellXfs count="49">
    <xf numFmtId="0" fontId="0" fillId="0" borderId="0" xfId="0"/>
    <xf numFmtId="0" fontId="5" fillId="0" borderId="0" xfId="0" applyFont="1"/>
    <xf numFmtId="44" fontId="5" fillId="0" borderId="0" xfId="1" applyFont="1"/>
    <xf numFmtId="0" fontId="6" fillId="0" borderId="2" xfId="3" applyFont="1" applyBorder="1" applyAlignment="1">
      <alignment horizontal="center" vertical="center" wrapText="1"/>
    </xf>
    <xf numFmtId="0" fontId="6" fillId="0" borderId="4" xfId="3" applyFont="1" applyBorder="1" applyAlignment="1">
      <alignment vertical="center" wrapText="1"/>
    </xf>
    <xf numFmtId="0" fontId="6" fillId="0" borderId="5" xfId="3" applyFont="1" applyBorder="1" applyAlignment="1">
      <alignment horizontal="center" vertical="center" wrapText="1"/>
    </xf>
    <xf numFmtId="0" fontId="1" fillId="0" borderId="1" xfId="0" applyFont="1" applyBorder="1" applyAlignment="1">
      <alignment horizontal="center" vertical="center" wrapText="1"/>
    </xf>
    <xf numFmtId="44" fontId="1" fillId="0" borderId="1" xfId="1" applyFont="1" applyBorder="1" applyAlignment="1">
      <alignment horizontal="center" vertical="center"/>
    </xf>
    <xf numFmtId="2" fontId="1" fillId="0" borderId="1" xfId="0" applyNumberFormat="1" applyFont="1" applyBorder="1" applyAlignment="1">
      <alignment horizontal="center" vertical="center"/>
    </xf>
    <xf numFmtId="16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xf>
    <xf numFmtId="165" fontId="7" fillId="0" borderId="1" xfId="4" applyNumberFormat="1" applyFont="1" applyBorder="1" applyAlignment="1">
      <alignment horizontal="right" vertical="center"/>
    </xf>
    <xf numFmtId="164" fontId="7" fillId="0" borderId="1" xfId="4" applyNumberFormat="1" applyFont="1" applyBorder="1" applyAlignment="1">
      <alignment horizontal="right" vertical="center"/>
    </xf>
    <xf numFmtId="44" fontId="7" fillId="0" borderId="1" xfId="1" applyFont="1" applyFill="1" applyBorder="1" applyAlignment="1">
      <alignment horizontal="left" vertical="center" wrapText="1"/>
    </xf>
    <xf numFmtId="10" fontId="1" fillId="0" borderId="1" xfId="2" applyNumberFormat="1" applyFont="1" applyBorder="1"/>
    <xf numFmtId="44" fontId="1" fillId="0" borderId="1" xfId="1" applyFont="1" applyBorder="1"/>
    <xf numFmtId="3" fontId="1" fillId="0" borderId="1" xfId="0" applyNumberFormat="1" applyFont="1" applyBorder="1"/>
    <xf numFmtId="2" fontId="1" fillId="0" borderId="0" xfId="0" applyNumberFormat="1" applyFont="1" applyAlignment="1">
      <alignment horizontal="center" vertical="center"/>
    </xf>
    <xf numFmtId="0" fontId="4" fillId="0" borderId="0" xfId="0" applyFont="1" applyAlignment="1">
      <alignment horizontal="left"/>
    </xf>
    <xf numFmtId="0" fontId="1" fillId="0" borderId="0" xfId="0" applyFont="1"/>
    <xf numFmtId="2" fontId="7" fillId="0" borderId="0" xfId="4" applyNumberFormat="1"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44" fontId="1" fillId="0" borderId="0" xfId="1" applyFont="1"/>
    <xf numFmtId="44" fontId="4" fillId="0" borderId="0" xfId="1" applyFont="1"/>
    <xf numFmtId="3" fontId="4" fillId="0" borderId="0" xfId="0" applyNumberFormat="1" applyFont="1"/>
    <xf numFmtId="164" fontId="1" fillId="0" borderId="0" xfId="0" applyNumberFormat="1" applyFont="1" applyAlignment="1">
      <alignment horizontal="right"/>
    </xf>
    <xf numFmtId="0" fontId="4" fillId="0" borderId="0" xfId="0" applyFont="1"/>
    <xf numFmtId="0" fontId="8" fillId="2" borderId="1" xfId="0" applyFont="1" applyFill="1" applyBorder="1"/>
    <xf numFmtId="3" fontId="8" fillId="2" borderId="1" xfId="0" applyNumberFormat="1" applyFont="1" applyFill="1" applyBorder="1"/>
    <xf numFmtId="44" fontId="8" fillId="2" borderId="1" xfId="1" applyFont="1" applyFill="1" applyBorder="1" applyAlignment="1">
      <alignment horizontal="right" vertical="center"/>
    </xf>
    <xf numFmtId="3" fontId="8" fillId="2" borderId="1" xfId="0" applyNumberFormat="1" applyFont="1" applyFill="1" applyBorder="1" applyAlignment="1">
      <alignment vertical="center"/>
    </xf>
    <xf numFmtId="44" fontId="7" fillId="0" borderId="6" xfId="1" applyFont="1" applyFill="1" applyBorder="1" applyAlignment="1">
      <alignment horizontal="left" vertical="center" wrapText="1"/>
    </xf>
    <xf numFmtId="164" fontId="8" fillId="2" borderId="1" xfId="0" applyNumberFormat="1" applyFont="1" applyFill="1" applyBorder="1"/>
    <xf numFmtId="164" fontId="1" fillId="0" borderId="1" xfId="0" applyNumberFormat="1" applyFont="1" applyBorder="1"/>
    <xf numFmtId="0" fontId="6" fillId="0" borderId="3" xfId="3" applyFont="1" applyBorder="1" applyAlignment="1">
      <alignment horizontal="center" vertical="center" wrapText="1"/>
    </xf>
    <xf numFmtId="0" fontId="4" fillId="4" borderId="1" xfId="3" applyFont="1" applyFill="1" applyBorder="1" applyAlignment="1">
      <alignment horizontal="center" vertical="center" wrapText="1"/>
    </xf>
    <xf numFmtId="0" fontId="4" fillId="0" borderId="1" xfId="3" applyFont="1" applyBorder="1" applyAlignment="1">
      <alignment horizontal="left" vertical="center" wrapText="1"/>
    </xf>
    <xf numFmtId="0" fontId="1" fillId="0" borderId="1" xfId="0" applyFont="1" applyBorder="1" applyAlignment="1">
      <alignment horizontal="center" vertical="center" wrapText="1"/>
    </xf>
    <xf numFmtId="0" fontId="4" fillId="0" borderId="1" xfId="3" applyFont="1" applyBorder="1" applyAlignment="1">
      <alignment horizontal="center" vertical="center" wrapText="1"/>
    </xf>
    <xf numFmtId="0" fontId="4" fillId="0" borderId="1" xfId="0" applyFont="1" applyBorder="1" applyAlignment="1">
      <alignment horizontal="center" vertical="center"/>
    </xf>
    <xf numFmtId="0" fontId="4" fillId="3" borderId="1" xfId="3" applyFont="1" applyFill="1" applyBorder="1" applyAlignment="1">
      <alignment horizontal="center" vertical="center" wrapText="1"/>
    </xf>
    <xf numFmtId="2" fontId="4" fillId="0" borderId="1" xfId="0" applyNumberFormat="1" applyFont="1" applyBorder="1" applyAlignment="1">
      <alignment horizontal="center" vertical="center"/>
    </xf>
    <xf numFmtId="0" fontId="6" fillId="0" borderId="0" xfId="3" applyFont="1" applyAlignment="1">
      <alignment horizontal="center" vertical="center" wrapText="1"/>
    </xf>
    <xf numFmtId="3" fontId="8" fillId="2" borderId="1" xfId="0" applyNumberFormat="1" applyFont="1" applyFill="1" applyBorder="1" applyAlignment="1">
      <alignment horizontal="right"/>
    </xf>
    <xf numFmtId="0" fontId="8" fillId="2" borderId="1" xfId="0" applyFont="1" applyFill="1" applyBorder="1" applyAlignment="1">
      <alignment horizontal="right"/>
    </xf>
    <xf numFmtId="0" fontId="4" fillId="2" borderId="1" xfId="0" applyFont="1" applyFill="1" applyBorder="1" applyAlignment="1">
      <alignment horizontal="right"/>
    </xf>
    <xf numFmtId="0" fontId="4" fillId="0" borderId="1" xfId="0" applyFont="1" applyBorder="1" applyAlignment="1">
      <alignment horizontal="right"/>
    </xf>
    <xf numFmtId="3" fontId="8" fillId="2" borderId="1" xfId="0" applyNumberFormat="1" applyFont="1" applyFill="1" applyBorder="1" applyAlignment="1">
      <alignment horizontal="right" vertical="center"/>
    </xf>
  </cellXfs>
  <cellStyles count="5">
    <cellStyle name="Moneda" xfId="1" builtinId="4"/>
    <cellStyle name="Normal" xfId="0" builtinId="0"/>
    <cellStyle name="Normal 2" xfId="3" xr:uid="{356B995E-43CC-4C32-B934-08458034E7EC}"/>
    <cellStyle name="Normal 3" xfId="4" xr:uid="{BC3BC5F4-43BE-4821-A22A-44F580D673CE}"/>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69245</xdr:colOff>
      <xdr:row>1</xdr:row>
      <xdr:rowOff>217170</xdr:rowOff>
    </xdr:from>
    <xdr:ext cx="884887" cy="363855"/>
    <xdr:pic>
      <xdr:nvPicPr>
        <xdr:cNvPr id="2" name="Imagen 1">
          <a:extLst>
            <a:ext uri="{FF2B5EF4-FFF2-40B4-BE49-F238E27FC236}">
              <a16:creationId xmlns:a16="http://schemas.microsoft.com/office/drawing/2014/main" id="{EFC7F09B-AFAF-4454-8887-26C76C1459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880495" y="398145"/>
          <a:ext cx="884887" cy="363855"/>
        </a:xfrm>
        <a:prstGeom prst="rect">
          <a:avLst/>
        </a:prstGeom>
      </xdr:spPr>
    </xdr:pic>
    <xdr:clientData/>
  </xdr:oneCellAnchor>
  <xdr:oneCellAnchor>
    <xdr:from>
      <xdr:col>0</xdr:col>
      <xdr:colOff>161766</xdr:colOff>
      <xdr:row>1</xdr:row>
      <xdr:rowOff>25694</xdr:rowOff>
    </xdr:from>
    <xdr:ext cx="695325" cy="745160"/>
    <xdr:pic>
      <xdr:nvPicPr>
        <xdr:cNvPr id="3" name="Imagen 2" descr="Resultado de imagen para ICBF LOGO">
          <a:extLst>
            <a:ext uri="{FF2B5EF4-FFF2-40B4-BE49-F238E27FC236}">
              <a16:creationId xmlns:a16="http://schemas.microsoft.com/office/drawing/2014/main" id="{ECF5ED3F-D154-44E6-BD52-B63C9439EA51}"/>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161766" y="216194"/>
          <a:ext cx="695325" cy="745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E88E6-749D-4A50-97CA-316F2044531E}">
  <dimension ref="B1:L17"/>
  <sheetViews>
    <sheetView tabSelected="1" zoomScale="80" zoomScaleNormal="80" workbookViewId="0">
      <selection activeCell="G7" sqref="G7"/>
    </sheetView>
  </sheetViews>
  <sheetFormatPr baseColWidth="10" defaultColWidth="11.42578125" defaultRowHeight="12" x14ac:dyDescent="0.2"/>
  <cols>
    <col min="1" max="1" width="2.7109375" style="1" customWidth="1"/>
    <col min="2" max="2" width="9.85546875" style="1" customWidth="1"/>
    <col min="3" max="3" width="55.85546875" style="1" customWidth="1"/>
    <col min="4" max="4" width="8.140625" style="1" customWidth="1"/>
    <col min="5" max="5" width="9.42578125" style="1" customWidth="1"/>
    <col min="6" max="6" width="25.28515625" style="2" customWidth="1"/>
    <col min="7" max="7" width="21.7109375" style="2" customWidth="1"/>
    <col min="8" max="8" width="18.7109375" style="1" customWidth="1"/>
    <col min="9" max="9" width="21.85546875" style="1" customWidth="1"/>
    <col min="10" max="10" width="16.7109375" style="1" customWidth="1"/>
    <col min="11" max="11" width="18.28515625" style="1" customWidth="1"/>
    <col min="12" max="12" width="28.7109375" style="1" customWidth="1"/>
    <col min="13" max="13" width="23.42578125" style="1" customWidth="1"/>
    <col min="14" max="16384" width="11.42578125" style="1"/>
  </cols>
  <sheetData>
    <row r="1" spans="2:12" ht="12.75" thickBot="1" x14ac:dyDescent="0.25"/>
    <row r="2" spans="2:12" ht="62.45" customHeight="1" thickBot="1" x14ac:dyDescent="0.25">
      <c r="B2" s="3"/>
      <c r="C2" s="35" t="s">
        <v>0</v>
      </c>
      <c r="D2" s="35"/>
      <c r="E2" s="35"/>
      <c r="F2" s="35"/>
      <c r="G2" s="35"/>
      <c r="H2" s="35"/>
      <c r="I2" s="35"/>
      <c r="J2" s="35"/>
      <c r="K2" s="4"/>
      <c r="L2" s="5" t="s">
        <v>1</v>
      </c>
    </row>
    <row r="3" spans="2:12" ht="15" customHeight="1" x14ac:dyDescent="0.2">
      <c r="B3" s="43" t="s">
        <v>2</v>
      </c>
      <c r="C3" s="43"/>
      <c r="D3" s="43"/>
      <c r="E3" s="43"/>
      <c r="F3" s="43"/>
      <c r="G3" s="43"/>
      <c r="H3" s="43"/>
      <c r="I3" s="43"/>
      <c r="J3" s="43"/>
      <c r="K3" s="43"/>
      <c r="L3" s="43"/>
    </row>
    <row r="4" spans="2:12" ht="15" x14ac:dyDescent="0.2">
      <c r="B4" s="37" t="s">
        <v>26</v>
      </c>
      <c r="C4" s="37"/>
      <c r="D4" s="37" t="s">
        <v>25</v>
      </c>
      <c r="E4" s="37"/>
      <c r="F4" s="37"/>
      <c r="G4" s="37"/>
      <c r="H4" s="37"/>
      <c r="I4" s="37"/>
      <c r="J4" s="37" t="s">
        <v>24</v>
      </c>
      <c r="K4" s="37"/>
      <c r="L4" s="37"/>
    </row>
    <row r="5" spans="2:12" ht="25.5" customHeight="1" x14ac:dyDescent="0.2">
      <c r="B5" s="38" t="s">
        <v>3</v>
      </c>
      <c r="C5" s="39" t="s">
        <v>4</v>
      </c>
      <c r="D5" s="40" t="s">
        <v>5</v>
      </c>
      <c r="E5" s="42" t="s">
        <v>6</v>
      </c>
      <c r="F5" s="41" t="s">
        <v>20</v>
      </c>
      <c r="G5" s="41"/>
      <c r="H5" s="36" t="s">
        <v>21</v>
      </c>
      <c r="I5" s="36"/>
      <c r="J5" s="39" t="s">
        <v>7</v>
      </c>
      <c r="K5" s="39"/>
      <c r="L5" s="39"/>
    </row>
    <row r="6" spans="2:12" ht="45" x14ac:dyDescent="0.2">
      <c r="B6" s="38"/>
      <c r="C6" s="39"/>
      <c r="D6" s="40"/>
      <c r="E6" s="42"/>
      <c r="F6" s="7" t="s">
        <v>8</v>
      </c>
      <c r="G6" s="7" t="s">
        <v>9</v>
      </c>
      <c r="H6" s="8" t="s">
        <v>8</v>
      </c>
      <c r="I6" s="8" t="s">
        <v>9</v>
      </c>
      <c r="J6" s="9" t="s">
        <v>22</v>
      </c>
      <c r="K6" s="6" t="s">
        <v>23</v>
      </c>
      <c r="L6" s="6" t="s">
        <v>10</v>
      </c>
    </row>
    <row r="7" spans="2:12" ht="135" x14ac:dyDescent="0.2">
      <c r="B7" s="6">
        <v>1</v>
      </c>
      <c r="C7" s="6" t="s">
        <v>14</v>
      </c>
      <c r="D7" s="6" t="s">
        <v>19</v>
      </c>
      <c r="E7" s="6">
        <v>1</v>
      </c>
      <c r="F7" s="10">
        <v>407880</v>
      </c>
      <c r="G7" s="10">
        <v>407880</v>
      </c>
      <c r="H7" s="11">
        <v>750000</v>
      </c>
      <c r="I7" s="11">
        <v>750000</v>
      </c>
      <c r="J7" s="12">
        <f>(G7+I7)/2</f>
        <v>578940</v>
      </c>
      <c r="K7" s="12">
        <f>J7</f>
        <v>578940</v>
      </c>
      <c r="L7" s="13"/>
    </row>
    <row r="8" spans="2:12" ht="60" x14ac:dyDescent="0.2">
      <c r="B8" s="6">
        <v>2</v>
      </c>
      <c r="C8" s="6" t="s">
        <v>15</v>
      </c>
      <c r="D8" s="6" t="s">
        <v>19</v>
      </c>
      <c r="E8" s="6">
        <v>1</v>
      </c>
      <c r="F8" s="10">
        <v>1439880</v>
      </c>
      <c r="G8" s="10">
        <v>1439880</v>
      </c>
      <c r="H8" s="11">
        <v>2325406</v>
      </c>
      <c r="I8" s="11">
        <v>2325406</v>
      </c>
      <c r="J8" s="12">
        <f>(G8+I8)/2</f>
        <v>1882643</v>
      </c>
      <c r="K8" s="12">
        <f t="shared" ref="K8:K10" si="0">J8</f>
        <v>1882643</v>
      </c>
      <c r="L8" s="13"/>
    </row>
    <row r="9" spans="2:12" ht="165" x14ac:dyDescent="0.2">
      <c r="B9" s="6">
        <v>3</v>
      </c>
      <c r="C9" s="6" t="s">
        <v>16</v>
      </c>
      <c r="D9" s="6" t="s">
        <v>19</v>
      </c>
      <c r="E9" s="6">
        <v>1</v>
      </c>
      <c r="F9" s="10">
        <v>2579880</v>
      </c>
      <c r="G9" s="10">
        <v>2579880</v>
      </c>
      <c r="H9" s="11">
        <v>4166506</v>
      </c>
      <c r="I9" s="11">
        <v>4166506</v>
      </c>
      <c r="J9" s="12">
        <f>(G9+I9)/2</f>
        <v>3373193</v>
      </c>
      <c r="K9" s="12">
        <f t="shared" si="0"/>
        <v>3373193</v>
      </c>
      <c r="L9" s="13"/>
    </row>
    <row r="10" spans="2:12" ht="45" x14ac:dyDescent="0.2">
      <c r="B10" s="6">
        <v>4</v>
      </c>
      <c r="C10" s="6" t="s">
        <v>17</v>
      </c>
      <c r="D10" s="6" t="s">
        <v>19</v>
      </c>
      <c r="E10" s="6">
        <v>1</v>
      </c>
      <c r="F10" s="10">
        <v>17400</v>
      </c>
      <c r="G10" s="10">
        <v>17400</v>
      </c>
      <c r="H10" s="11">
        <v>65000</v>
      </c>
      <c r="I10" s="11">
        <v>65000</v>
      </c>
      <c r="J10" s="12">
        <f>(G10+I10)/2</f>
        <v>41200</v>
      </c>
      <c r="K10" s="12">
        <f t="shared" si="0"/>
        <v>41200</v>
      </c>
      <c r="L10" s="13"/>
    </row>
    <row r="11" spans="2:12" ht="75" x14ac:dyDescent="0.2">
      <c r="B11" s="6">
        <v>5</v>
      </c>
      <c r="C11" s="6" t="s">
        <v>18</v>
      </c>
      <c r="D11" s="6" t="s">
        <v>19</v>
      </c>
      <c r="E11" s="6">
        <v>1</v>
      </c>
      <c r="F11" s="10">
        <v>70800</v>
      </c>
      <c r="G11" s="10">
        <v>70800</v>
      </c>
      <c r="H11" s="11">
        <v>114342</v>
      </c>
      <c r="I11" s="11">
        <v>114342</v>
      </c>
      <c r="J11" s="12">
        <f>(G11+I11)/2</f>
        <v>92571</v>
      </c>
      <c r="K11" s="12">
        <f>J11</f>
        <v>92571</v>
      </c>
      <c r="L11" s="32"/>
    </row>
    <row r="12" spans="2:12" ht="18.75" x14ac:dyDescent="0.3">
      <c r="B12" s="19"/>
      <c r="C12" s="46" t="s">
        <v>11</v>
      </c>
      <c r="D12" s="46"/>
      <c r="E12" s="46"/>
      <c r="F12" s="30"/>
      <c r="G12" s="30">
        <f>SUM(G7:G11)</f>
        <v>4515840</v>
      </c>
      <c r="H12" s="31"/>
      <c r="I12" s="30">
        <f>SUM(I7:I11)</f>
        <v>7421254</v>
      </c>
      <c r="J12" s="28"/>
      <c r="K12" s="33">
        <f>SUM(K7:K11)</f>
        <v>5968547</v>
      </c>
      <c r="L12" s="19"/>
    </row>
    <row r="13" spans="2:12" ht="15" x14ac:dyDescent="0.25">
      <c r="B13" s="20"/>
      <c r="C13" s="47" t="s">
        <v>12</v>
      </c>
      <c r="D13" s="47"/>
      <c r="E13" s="47"/>
      <c r="F13" s="14">
        <v>0.19</v>
      </c>
      <c r="G13" s="15">
        <f>G12*F13</f>
        <v>858009.59999999998</v>
      </c>
      <c r="H13" s="14">
        <v>0.19</v>
      </c>
      <c r="I13" s="16">
        <f>I12*H13</f>
        <v>1410038.26</v>
      </c>
      <c r="J13" s="14">
        <v>0.19</v>
      </c>
      <c r="K13" s="34">
        <f>K12*J13</f>
        <v>1134023.93</v>
      </c>
      <c r="L13" s="19"/>
    </row>
    <row r="14" spans="2:12" ht="18.75" x14ac:dyDescent="0.3">
      <c r="B14" s="17"/>
      <c r="C14" s="46" t="s">
        <v>13</v>
      </c>
      <c r="D14" s="46"/>
      <c r="E14" s="46"/>
      <c r="F14" s="44">
        <f>SUM(G12:G13)</f>
        <v>5373849.5999999996</v>
      </c>
      <c r="G14" s="45"/>
      <c r="H14" s="48">
        <f>SUM(I12:I13)</f>
        <v>8831292.2599999998</v>
      </c>
      <c r="I14" s="48"/>
      <c r="J14" s="28"/>
      <c r="K14" s="29">
        <f>SUM(K12:K13)</f>
        <v>7102570.9299999997</v>
      </c>
      <c r="L14" s="19"/>
    </row>
    <row r="15" spans="2:12" ht="15" x14ac:dyDescent="0.25">
      <c r="B15" s="20"/>
      <c r="C15" s="21"/>
      <c r="D15" s="22"/>
      <c r="E15" s="18"/>
      <c r="F15" s="23"/>
      <c r="G15" s="24"/>
      <c r="H15" s="19"/>
      <c r="I15" s="25"/>
      <c r="J15" s="26"/>
      <c r="K15" s="19"/>
      <c r="L15" s="19"/>
    </row>
    <row r="16" spans="2:12" ht="15" x14ac:dyDescent="0.25">
      <c r="B16" s="19"/>
      <c r="C16" s="19"/>
      <c r="D16" s="27"/>
      <c r="E16" s="19"/>
      <c r="F16" s="19"/>
      <c r="G16" s="19"/>
      <c r="H16" s="19"/>
      <c r="I16" s="19"/>
      <c r="J16" s="19"/>
      <c r="K16" s="19"/>
      <c r="L16" s="19"/>
    </row>
    <row r="17" s="1" customFormat="1" x14ac:dyDescent="0.2"/>
  </sheetData>
  <mergeCells count="17">
    <mergeCell ref="F14:G14"/>
    <mergeCell ref="C12:E12"/>
    <mergeCell ref="C13:E13"/>
    <mergeCell ref="C14:E14"/>
    <mergeCell ref="H14:I14"/>
    <mergeCell ref="C2:J2"/>
    <mergeCell ref="H5:I5"/>
    <mergeCell ref="B4:C4"/>
    <mergeCell ref="B5:B6"/>
    <mergeCell ref="C5:C6"/>
    <mergeCell ref="J4:L4"/>
    <mergeCell ref="J5:L5"/>
    <mergeCell ref="D5:D6"/>
    <mergeCell ref="F5:G5"/>
    <mergeCell ref="E5:E6"/>
    <mergeCell ref="B3:L3"/>
    <mergeCell ref="D4:I4"/>
  </mergeCells>
  <phoneticPr fontId="2"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Danna Camacho</dc:creator>
  <cp:keywords/>
  <dc:description/>
  <cp:lastModifiedBy>Jhossen Nicolas Reyes Guayara</cp:lastModifiedBy>
  <cp:revision/>
  <dcterms:created xsi:type="dcterms:W3CDTF">2024-05-24T18:06:00Z</dcterms:created>
  <dcterms:modified xsi:type="dcterms:W3CDTF">2025-08-15T15:37:14Z</dcterms:modified>
  <cp:category/>
  <cp:contentStatus/>
</cp:coreProperties>
</file>