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B:\GESTION TRANSPARENTE\CONTRATACION 2025\S.SALUD\CONTRATOS INTERADMINISTRATIVOS VIGENCIA FUTURAS\ESE (PIC)\"/>
    </mc:Choice>
  </mc:AlternateContent>
  <xr:revisionPtr revIDLastSave="0" documentId="8_{3E3FC0F0-38B9-493E-81EA-7D75CEF16247}" xr6:coauthVersionLast="47" xr6:coauthVersionMax="47" xr10:uidLastSave="{00000000-0000-0000-0000-000000000000}"/>
  <bookViews>
    <workbookView xWindow="-120" yWindow="-120" windowWidth="29040" windowHeight="15720" tabRatio="954" firstSheet="8" activeTab="8" xr2:uid="{00000000-000D-0000-FFFF-FFFF00000000}"/>
  </bookViews>
  <sheets>
    <sheet name="PLAN DE ACCION EN SALUD" sheetId="16" r:id="rId1"/>
    <sheet name="SPC - E2 Pueblos y comunidades " sheetId="1" r:id="rId2"/>
    <sheet name="SPC - E3 Determinantes Inters" sheetId="2" r:id="rId3"/>
    <sheet name="SPC - E3 Determinantes Crónicas" sheetId="3" r:id="rId4"/>
    <sheet name="SPC - E4 APS Fam y Comunidades" sheetId="4" r:id="rId5"/>
    <sheet name="SPC - E4 APS materno-perinatal" sheetId="5" r:id="rId6"/>
    <sheet name="SPC - E4 APS Primera infancia" sheetId="6" r:id="rId7"/>
    <sheet name="SPC - E4 APS Infancia" sheetId="7" r:id="rId8"/>
    <sheet name="SPC - E4 APS Adolescencia" sheetId="8" r:id="rId9"/>
    <sheet name="Hoja2" sheetId="21" r:id="rId10"/>
    <sheet name="SPC - E4 APS Juventud" sheetId="9" r:id="rId11"/>
    <sheet name="SPC - E4 APS Adultez" sheetId="12" r:id="rId12"/>
    <sheet name="SPC - E4 APS Persona mayor" sheetId="13" r:id="rId13"/>
    <sheet name="SPC - E5 Cambio Climático" sheetId="14" r:id="rId14"/>
    <sheet name="SPC - E7 Laboral" sheetId="15" r:id="rId15"/>
    <sheet name="SPC - E1 Gestion de insumos" sheetId="20" r:id="rId16"/>
    <sheet name="BALANCE DE RECURSOS" sheetId="10" r:id="rId17"/>
    <sheet name="Hoja1" sheetId="17" r:id="rId18"/>
  </sheets>
  <definedNames>
    <definedName name="_xlnm._FilterDatabase" localSheetId="0" hidden="1">'PLAN DE ACCION EN SALUD'!$B$4:$AD$76</definedName>
    <definedName name="_xlnm._FilterDatabase" localSheetId="11" hidden="1">'SPC - E4 APS Adultez'!$A$3:$AB$7</definedName>
    <definedName name="_xlnm._FilterDatabase" localSheetId="12" hidden="1">'SPC - E4 APS Persona mayor'!$A$3:$AB$7</definedName>
    <definedName name="_xlnm._FilterDatabase" localSheetId="13" hidden="1">'SPC - E5 Cambio Climático'!$A$3:$AB$8</definedName>
    <definedName name="_xlnm._FilterDatabase" localSheetId="14" hidden="1">'SPC - E7 Laboral'!$A$3:$AB$7</definedName>
    <definedName name="_Hlk191983032" localSheetId="0">'PLAN DE ACCION EN SALUD'!#REF!</definedName>
    <definedName name="_xlnm.Print_Area" localSheetId="0">'PLAN DE ACCION EN SALUD'!$L$4:$AD$36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2" i="16" l="1"/>
  <c r="R74" i="16"/>
  <c r="X76" i="16"/>
  <c r="Y76" i="16"/>
  <c r="W76" i="16"/>
  <c r="X29" i="16"/>
  <c r="Y29" i="16"/>
  <c r="W29" i="16"/>
  <c r="X75" i="16"/>
  <c r="Y75" i="16"/>
  <c r="W75" i="16"/>
  <c r="K5" i="20"/>
  <c r="J4" i="20"/>
  <c r="K12" i="4"/>
  <c r="B6" i="10" s="1"/>
  <c r="AA73" i="16"/>
  <c r="Z73" i="16"/>
  <c r="Y73" i="16"/>
  <c r="X73" i="16"/>
  <c r="W73" i="16"/>
  <c r="R72" i="16"/>
  <c r="R71" i="16"/>
  <c r="R70" i="16"/>
  <c r="AA69" i="16"/>
  <c r="Z69" i="16"/>
  <c r="Y69" i="16"/>
  <c r="X69" i="16"/>
  <c r="W69" i="16"/>
  <c r="R68" i="16"/>
  <c r="R67" i="16"/>
  <c r="R66" i="16"/>
  <c r="R65" i="16"/>
  <c r="AA64" i="16"/>
  <c r="Z64" i="16"/>
  <c r="Y64" i="16"/>
  <c r="X64" i="16"/>
  <c r="W64" i="16"/>
  <c r="R63" i="16"/>
  <c r="R62" i="16"/>
  <c r="R61" i="16"/>
  <c r="AA60" i="16"/>
  <c r="Z60" i="16"/>
  <c r="Y60" i="16"/>
  <c r="X60" i="16"/>
  <c r="W60" i="16"/>
  <c r="R59" i="16"/>
  <c r="R57" i="16"/>
  <c r="AA56" i="16"/>
  <c r="Z56" i="16"/>
  <c r="Y56" i="16"/>
  <c r="X56" i="16"/>
  <c r="W56" i="16"/>
  <c r="R55" i="16"/>
  <c r="R53" i="16"/>
  <c r="AA51" i="16"/>
  <c r="Z51" i="16"/>
  <c r="Y51" i="16"/>
  <c r="X51" i="16"/>
  <c r="W51" i="16"/>
  <c r="R50" i="16"/>
  <c r="R49" i="16"/>
  <c r="R48" i="16"/>
  <c r="R47" i="16"/>
  <c r="AA46" i="16"/>
  <c r="Z46" i="16"/>
  <c r="Y46" i="16"/>
  <c r="X46" i="16"/>
  <c r="W46" i="16"/>
  <c r="R45" i="16"/>
  <c r="R44" i="16"/>
  <c r="R42" i="16"/>
  <c r="AA41" i="16"/>
  <c r="Z41" i="16"/>
  <c r="Y41" i="16"/>
  <c r="X41" i="16"/>
  <c r="W41" i="16"/>
  <c r="R40" i="16"/>
  <c r="R39" i="16"/>
  <c r="R38" i="16"/>
  <c r="R37" i="16"/>
  <c r="AA36" i="16"/>
  <c r="Z36" i="16"/>
  <c r="Y36" i="16"/>
  <c r="X36" i="16"/>
  <c r="W36" i="16"/>
  <c r="R35" i="16"/>
  <c r="R34" i="16"/>
  <c r="R33" i="16"/>
  <c r="R32" i="16"/>
  <c r="R31" i="16"/>
  <c r="R30" i="16"/>
  <c r="R27" i="16"/>
  <c r="R26" i="16"/>
  <c r="R25" i="16"/>
  <c r="R23" i="16"/>
  <c r="R22" i="16"/>
  <c r="R21" i="16"/>
  <c r="AA20" i="16"/>
  <c r="Z20" i="16"/>
  <c r="Y20" i="16"/>
  <c r="X20" i="16"/>
  <c r="W20" i="16"/>
  <c r="R19" i="16"/>
  <c r="R18" i="16"/>
  <c r="R17" i="16"/>
  <c r="AA16" i="16"/>
  <c r="Z16" i="16"/>
  <c r="Y16" i="16"/>
  <c r="X16" i="16"/>
  <c r="W16" i="16"/>
  <c r="R15" i="16"/>
  <c r="R14" i="16"/>
  <c r="R13" i="16"/>
  <c r="R12" i="16"/>
  <c r="R11" i="16"/>
  <c r="R10" i="16"/>
  <c r="AA9" i="16"/>
  <c r="Z9" i="16"/>
  <c r="Y9" i="16"/>
  <c r="X9" i="16"/>
  <c r="W9" i="16"/>
  <c r="R8" i="16"/>
  <c r="R7" i="16"/>
  <c r="R6" i="16"/>
  <c r="K8" i="9"/>
  <c r="J5" i="4"/>
  <c r="J6" i="4"/>
  <c r="J7" i="4"/>
  <c r="J8" i="4"/>
  <c r="J9" i="4"/>
  <c r="J10" i="4"/>
  <c r="J11" i="4"/>
  <c r="J4" i="4"/>
  <c r="K7" i="3"/>
  <c r="K7" i="15"/>
  <c r="K8" i="14"/>
  <c r="K7" i="13"/>
  <c r="K7" i="12"/>
  <c r="K8" i="7"/>
  <c r="K8" i="6"/>
  <c r="K10" i="5"/>
  <c r="B7" i="10" s="1"/>
  <c r="K10" i="2"/>
  <c r="J5" i="3"/>
  <c r="J6" i="3"/>
  <c r="J4" i="3"/>
  <c r="K7" i="1"/>
  <c r="J5" i="5"/>
  <c r="J6" i="5"/>
  <c r="J7" i="5"/>
  <c r="J8" i="5"/>
  <c r="J9" i="5"/>
  <c r="J4" i="5"/>
  <c r="J5" i="6"/>
  <c r="J6" i="6"/>
  <c r="J7" i="6"/>
  <c r="J4" i="6"/>
  <c r="J5" i="7"/>
  <c r="J6" i="7"/>
  <c r="J7" i="7"/>
  <c r="J4" i="7"/>
  <c r="K8" i="8"/>
  <c r="J5" i="8"/>
  <c r="J6" i="8"/>
  <c r="J7" i="8"/>
  <c r="J4" i="8"/>
  <c r="J5" i="9"/>
  <c r="J6" i="9"/>
  <c r="J7" i="9"/>
  <c r="J4" i="9"/>
  <c r="J5" i="12"/>
  <c r="J6" i="12"/>
  <c r="J4" i="12"/>
  <c r="J5" i="13"/>
  <c r="J6" i="13"/>
  <c r="J4" i="13"/>
  <c r="J5" i="15"/>
  <c r="J6" i="15"/>
  <c r="J4" i="15"/>
  <c r="J7" i="14"/>
  <c r="J5" i="14"/>
  <c r="J6" i="14"/>
  <c r="J4" i="14"/>
  <c r="J5" i="1"/>
  <c r="J6" i="1"/>
  <c r="J4" i="1"/>
  <c r="B15" i="10" l="1"/>
  <c r="B14" i="10"/>
  <c r="I10" i="6"/>
  <c r="I10" i="7"/>
  <c r="B13" i="10" l="1"/>
  <c r="B12" i="10"/>
  <c r="B11" i="10" l="1"/>
  <c r="B10" i="10" l="1"/>
  <c r="B8" i="10" l="1"/>
  <c r="B4" i="10" l="1"/>
  <c r="B3" i="10"/>
  <c r="B5" i="10" l="1"/>
  <c r="B9" i="10" l="1"/>
  <c r="B18" i="10" l="1"/>
  <c r="C17" i="10" s="1"/>
  <c r="C12" i="10" l="1"/>
  <c r="C13" i="10"/>
  <c r="C4" i="10"/>
  <c r="C5" i="10"/>
  <c r="C6" i="10"/>
  <c r="C10" i="10"/>
  <c r="C15" i="10"/>
  <c r="C8" i="10"/>
  <c r="C7" i="10"/>
  <c r="C14" i="10"/>
  <c r="C3" i="10"/>
  <c r="C9" i="10"/>
  <c r="C11" i="10"/>
  <c r="C18" i="10" l="1"/>
  <c r="AA76" i="16"/>
  <c r="AA29" i="16"/>
  <c r="Z29" i="16"/>
  <c r="Z76" i="16"/>
</calcChain>
</file>

<file path=xl/sharedStrings.xml><?xml version="1.0" encoding="utf-8"?>
<sst xmlns="http://schemas.openxmlformats.org/spreadsheetml/2006/main" count="2507" uniqueCount="609">
  <si>
    <t>ESTRATEGIA</t>
  </si>
  <si>
    <t>ACTIVIDAD</t>
  </si>
  <si>
    <t>POBLACIÓN SUJETO</t>
  </si>
  <si>
    <t>LUGAR DE EJECUCIÓN</t>
  </si>
  <si>
    <t>CANTIDAD</t>
  </si>
  <si>
    <t>TRIMESTRE</t>
  </si>
  <si>
    <t>ORIENTACIONES ESPECIFICAS TÉCNICAS</t>
  </si>
  <si>
    <t>INDICADOR DE PRODUCTO O DE RESULTADO</t>
  </si>
  <si>
    <t>SOPORTES REQUERIDOS PARA LA AUDITORIA Y EVALUACIÓN TÉCNICA ADMINISTRATIVA Y FINANCIERA</t>
  </si>
  <si>
    <t xml:space="preserve">CODIGO CUPS
 (Resolución 2077 de 2021 anexo 5) </t>
  </si>
  <si>
    <t>EDUCACION</t>
  </si>
  <si>
    <t>Talleres  de promoción y prevención de la salud enfocados manejo de residuos sólidos, excretas.</t>
  </si>
  <si>
    <t xml:space="preserve">Caseta comunal </t>
  </si>
  <si>
    <t>200 habitantes de estas veredas</t>
  </si>
  <si>
    <t>COMUNITARIO</t>
  </si>
  <si>
    <t>ENTORNOENTORNO EN EL CUAL DESARROLLAN LAS ACTIVIDADES(Familia, escolar, comunitario, laboral, Institucional) De acuerdo a la Resolucion 3280 de 2018</t>
  </si>
  <si>
    <t>VALOR UNITARIO</t>
  </si>
  <si>
    <t>VALOR TOTAL</t>
  </si>
  <si>
    <t>NUMERO DE ACTIVIDADES</t>
  </si>
  <si>
    <t>TIPO DE ACTIVIDAD</t>
  </si>
  <si>
    <t>ENFOQUE DIFERENCIAL</t>
  </si>
  <si>
    <t>ENFOQUE POBLACIONAL</t>
  </si>
  <si>
    <t>CURSO DE VIDA</t>
  </si>
  <si>
    <t>I</t>
  </si>
  <si>
    <t>II</t>
  </si>
  <si>
    <t>IV</t>
  </si>
  <si>
    <t>PROFESIONAL QUE REALIZA LA ACTIVIDAD</t>
  </si>
  <si>
    <t>RESULTADO O PRODUCTO</t>
  </si>
  <si>
    <t>TIEMPO DE EJECUCION</t>
  </si>
  <si>
    <t>Talleres</t>
  </si>
  <si>
    <t>OTROS</t>
  </si>
  <si>
    <t>PROFESIONAL DE ENFERMERIA Y/O ENFERMERA PROFESIONAL</t>
  </si>
  <si>
    <t>Acta del Taller realizado, que incluya registro fotografico a color ,con tres evaluaciones de los asistentes a los talleres,evidencia d ela informacion suministrada.</t>
  </si>
  <si>
    <t xml:space="preserve">Ejecucion del 100% de los talleres </t>
  </si>
  <si>
    <t>EVENTO DE INTERES DE SALUD PUBLICA</t>
  </si>
  <si>
    <t>ENFERMEDAD TRANSMITIDA POR VECTORES</t>
  </si>
  <si>
    <t>I10302</t>
  </si>
  <si>
    <t>ENFERMEDADES VEHICULIZADAS POR AGUA</t>
  </si>
  <si>
    <t>Acciones de Información, Educación y Comunicación para el Manejo Sanitario los alimentos y bebidas en los siguientes aspectos: Manejo seguro de alimentos (adquisición, cadena de frío, almacenamiento, preparación, conservación en caliente y servido)</t>
  </si>
  <si>
    <t>HABITANTES DEL AREA RURAL DE LAS VEREDAS LA PAVA,TOCAIMA,SAN LORENZO,EL POPO,EL CERRO</t>
  </si>
  <si>
    <t>GESTION DEL RIESGO</t>
  </si>
  <si>
    <t>Acciones de Información,educación y comunicación, enfocadas a la tenencia responsable de animales, de modo que se reduzca el riesgo de transmisión de zoonosis</t>
  </si>
  <si>
    <t>ZOONOSIS</t>
  </si>
  <si>
    <t>INFORMACION</t>
  </si>
  <si>
    <t>I10002</t>
  </si>
  <si>
    <t>CAPACITACION</t>
  </si>
  <si>
    <t>HABITANTES DEL AREA RURAL CERRO,INMACULADA,RESPALDO,EL POPO</t>
  </si>
  <si>
    <t>INSTITUCIONES EDUCATIVAS</t>
  </si>
  <si>
    <t>Realizar capacitaciones con un grupo como minimo de 18 personas   ,duracion de la capacitacion,como minimo 40 minutos y maximo 1 hora,donde se brindara  informacion, respecto a la tenencia Responsable de mascotas,incluye carteleras,plegables y video por las redes sociales,con pantallazos a los grupos de estudiantes del cual se brindo la educacion</t>
  </si>
  <si>
    <t>VACUNACION ANTIRRABICA</t>
  </si>
  <si>
    <t>I11001</t>
  </si>
  <si>
    <t>Apoyo con educacion IEC en las Campañas de vacunacion antirrabica dirigida a la la poblacion canina y felina del municipio</t>
  </si>
  <si>
    <t>APOYO EN CAMPAÑA</t>
  </si>
  <si>
    <t>HABITANTES DEL AREA URBANA Y AREA RURAL,SEGÚN LOS LINEAMIENTOS PROYECTADOS PARA EL ACOMPAÑAMIENTO DE LAS CAMPAÑAS A NIVEL DEPARTAMENTAL</t>
  </si>
  <si>
    <t>LUGARES DE ENCUENTRO PARA LA REALIZACION DE CAMPAÑAS</t>
  </si>
  <si>
    <t>100 Habitantes</t>
  </si>
  <si>
    <t>Ejecucion del 100% de los acompañamiento de las campañas de vacunacion antirrabica</t>
  </si>
  <si>
    <t>AUXILIAR DE ENFERMERIA Y/O TECNICO EN SALUD PUBLICA</t>
  </si>
  <si>
    <t>Cobertura de vacunación felina y canina
(% de vacunación a especies menores)</t>
  </si>
  <si>
    <t>Una semana por campaña</t>
  </si>
  <si>
    <t xml:space="preserve">1. Acta que contenga cada uno de los acompañamientos ejecutados,que integren la planeacion y apoyo en la ejecucion,los logros obtenidos,                                                                                                                                          Listados de Asistencia                                                                                                                                     Caracterizacion Poblacional                                                                                                 Evidencia  de difusion en redes                                                                                               Evidencia fotografica        </t>
  </si>
  <si>
    <t>INFORMACION,EDUCACION PARA LA SALUD</t>
  </si>
  <si>
    <t>I11407</t>
  </si>
  <si>
    <t xml:space="preserve">Realizar Información y educación en cancer (Estomago, Mama, Cuello uterino, Pulmonar):  Generalidades, Signos de Alarma, Tratramiento, Rehabilitación </t>
  </si>
  <si>
    <t>CANCER DE ESTOMAGO,MAMA,CUELLO UTERINO,PULMONAR</t>
  </si>
  <si>
    <t>HABITANTES DE LAS VEREDAS: San Antonio,El Cerro,la Inmaculada,Cruces,San Jose,Piedras,Tocaima,la Pava,el Carbon,Remolino,el Popo,San Lorenzo,San Miguel,El Respaldo,San Pedro ,tambien,se incluye area urbana</t>
  </si>
  <si>
    <t xml:space="preserve">1. Consolidado de Actividades Educativas                                                                          2. Planeacion de Actividades Educativas                                                                                              3. Estrategia de Ejecucion y logros obtenidos                                                                   4. Listados de Asistencia                                                                                                                                     5. Caracterizacion Poblacional                                                                                                 6 . Evaluacion deActividades Educativas                                                                                                       7. Promedio de encuenta de Opinion                                             8. Evidencia fotografica </t>
  </si>
  <si>
    <t>Taller lúdico educativo y practico en la detección del cancer en general orientado a la realización de autoexamenes de:  Mama, Boca, Testiculo, Piel y los tamizajes de mama, cuello uterino, próstata, colon</t>
  </si>
  <si>
    <t>EDUCACION PARA LA SALUD</t>
  </si>
  <si>
    <t>FAMILIAR-COMUNITARIO-LABORAL, EDUCATIVO</t>
  </si>
  <si>
    <t>CANCER DE ESTOMAGO,MAMA,CUELLO UTERINO,PULMONAR,PROSTATA,GASTRICO</t>
  </si>
  <si>
    <t>INFORMACION Y EDUCACION PARA LA SALUD</t>
  </si>
  <si>
    <t>Realizar actividades  en IEC relacionadas con reconocimiento de los riesgos, signos y síntomas las Enfermedades crónicas como Hipertensión, Diabetes, Enfermedades del sistema circulatorio (Infarto Agudo de Miocardio, Eventos cerebrovasculares,)</t>
  </si>
  <si>
    <t>ENFERMEDADES CRONICAS</t>
  </si>
  <si>
    <t>I11410</t>
  </si>
  <si>
    <t xml:space="preserve">CUÑAS RADIALES  DE 30 SEGUNDO </t>
  </si>
  <si>
    <t>EDUCATIVO,COMUNITARIO</t>
  </si>
  <si>
    <t xml:space="preserve">Realización de Campaña para el uso adecuado de los implementos de higiene oral, prevención de enfermedades de la cavidad oral e importancia del correcto cepillado, en  institucion  educativa del municipio 
</t>
  </si>
  <si>
    <t>I11404</t>
  </si>
  <si>
    <t>VIOLENCIA</t>
  </si>
  <si>
    <t>VIOLENCIA,CONSUMO DE SUSTANCIAS PSICOACTIVAS,INTENTO DE SUICIDIO</t>
  </si>
  <si>
    <t>Sensibilizaciones</t>
  </si>
  <si>
    <t>Campaña  IEC prevención del  abuso sexual infantil  en la población escolar.</t>
  </si>
  <si>
    <t>Campaña</t>
  </si>
  <si>
    <t>I11103</t>
  </si>
  <si>
    <t>Educacion para la Salud</t>
  </si>
  <si>
    <t>Realizar IEC en lactancia materna exclusiva hasta los 6 meses y complementaria hasta los 2 años.</t>
  </si>
  <si>
    <t>Programas Radiales de 30 minutos</t>
  </si>
  <si>
    <t>Campaña de habitos alimentarios  y estilos de vida Saludables</t>
  </si>
  <si>
    <t>Realizar IEC que permitan socializar la importancia de la alimentación saludable promoviendo el aprovechamiento de los alimentos  de cosecha y que son producidos en el municipio</t>
  </si>
  <si>
    <t>Realizar actividades educativas y de sensibilización sobre:  
Tipos de Infecciones de transmisión sexual
Comportamientos sexuales: valoración del riesgo y decisiones
Consumo de alcohol y conductas de riesgo
Higiene y prevención de ITU</t>
  </si>
  <si>
    <t xml:space="preserve">Realizar actividades de IEC en temas relacionados con derechos sexuales y reproductivos, maternidad segura, infecciones de trasmision sexual  atravez de medios masivos de comunicación </t>
  </si>
  <si>
    <t>programa Radial de  30 minutos</t>
  </si>
  <si>
    <t>Campaña Prevencion de Embarazo en Adolescentes</t>
  </si>
  <si>
    <t>Campaña con las comunidad en temáticas especificas para la prevención de Enfermedades de Transmisión Sexual</t>
  </si>
  <si>
    <t>Difusión de rutas de atención a las violencias de genero y abuso sexual, entre los grupos vulnerables como familias en acción, padres de familia de los CDI, población en  general.</t>
  </si>
  <si>
    <t>Capacitaciones</t>
  </si>
  <si>
    <t xml:space="preserve">Realizar visitas domiciliarias con el fin promover la salud sexual y reproductiva para prevenir embarazos tempranos  en adolescentes, además la socialización de temas que conlleven a garantizar el ejercicio de una sexualidad placentera y responsable: Metodos de planificación familiar, enfermetades de transmisión sexual, IVE , Higiene y prevención de ITU y todos los que sean necesarios durante la intervención. </t>
  </si>
  <si>
    <t>Realizar encuentros educativos con la comunidad frente a la importancia de la vacunación, Lectura de carnet, riesgos  y principales enfermedades inmunoprevenibles.</t>
  </si>
  <si>
    <t>Apoyos</t>
  </si>
  <si>
    <t>Encuentros educativos que permitan la sensibilización de la población en temas relacionados con la salud infantil, fortalecimiento la estrategia AIEPI Comunitaria en la zona urbana y rural del municipio</t>
  </si>
  <si>
    <t>Capacitacion en prevencion y atención de emergencias naturales, antropicas y sanitarias que afecten directamente el estado de salud  de la población: Intoxicaciones, brotes, quemaduras dirigidas a grupos organizados como Juntas de accion comunal, asociacion  de usuarios, padres de familia del CDI e instituciones educativas</t>
  </si>
  <si>
    <t>Capacitacion</t>
  </si>
  <si>
    <t xml:space="preserve">Realizar Simulacro en el Municipio de Alejandría; que permitan evaluar si se está preparado técnica, económica y locativamente para la atención de las emergencias naturales </t>
  </si>
  <si>
    <t>Simulacro</t>
  </si>
  <si>
    <t>Taller</t>
  </si>
  <si>
    <t>Capacitacion al Equipo de Respuesta, bomberos, personal de la Estacion de Policia,  inmediata frente a eventos de interes en salud publica</t>
  </si>
  <si>
    <t>Realizar capacitación a la población trabajadora informal del municipio (Vendedores,  recuperadores, agricultores, etc.) en los riesgos laborales a los que se pueda ver expuestos diariamente: Identificacion de riesgos</t>
  </si>
  <si>
    <t>Realizar acciones  de informacion a traves de medios de comunicaciòn (cuñas radiales, videos, tv, redes sociales) sobre la importancia al SGSSS, riesgos laborales y ARL</t>
  </si>
  <si>
    <t>Programa Radial de 30 minutos</t>
  </si>
  <si>
    <t xml:space="preserve">Realizar acciones a traves de medios de comunicaciòn (cuñas radiales, videos, tv, redes sociales) en temas de salud y seguridad en el trabajo, tales como higiene postural, pausas activas, comunicaciòn asertiva, entre otros. </t>
  </si>
  <si>
    <t>Difusion</t>
  </si>
  <si>
    <t>Realizar IEC sobre derechos y deberes de la poblacion en situacion de Discapacidad de acuerdo a la normatividad nacional e internacional aplicable</t>
  </si>
  <si>
    <t>%  de hogares con Inadecuada eliminacion de excretas(DNP/DANE)</t>
  </si>
  <si>
    <t>Ejecucion del 100% de los talleres ejecutados en el manejo de residuos solidos y excretas</t>
  </si>
  <si>
    <t>Acta del Taller realizado, que incluya registro fotografico a color ,con tres evaluaciones de los asistentes a los talleres,evidencia dela informacion suministrada.</t>
  </si>
  <si>
    <t>Realizar talleres con un grupo como minimo de 19 personas a excepcion de la vereda San Antonio ,donde se brindara educacion respecto a manejo de residuos solidos en el hogar,su disposicion y adecuado manejo y excretas ,manejo de los pozos septicos.Esto incluye realizacion de cateleras,entrega de plegables.</t>
  </si>
  <si>
    <t xml:space="preserve">  Porcentaje de brotes de ETA de notificación inmediata
notificados oportunamente</t>
  </si>
  <si>
    <t>Realizar talleres con un grupo como minimo de 20 personas  ,donde se brindara educacion respecto al Manejo Sanitario los alimentos y bebidas en los siguientes aspectos: Manejo seguro de alimentos (adquisición, cadena de frío, almacenamiento, preparación, conservación en caliente y servido) .esto incluye realizacion de cateleras,entrega de plegables ,donde se exponga las crencias y actitudes que desarrolla la comunidad,entorno al manejo sanitario de las bebidas y alimentos en el hogar.</t>
  </si>
  <si>
    <t xml:space="preserve">Ejecucion del 100% de los talleres,respecto al Manejo Sanitario los alimentos y bebidas en los siguientes aspectos: Manejo seguro de alimentos (adquisición, cadena de frío, almacenamiento, preparación, conservación en caliente y servido) </t>
  </si>
  <si>
    <t>Formato de caracterizacion familiar, para la realizacion de las visitas domiciliarias,acta,registro fotografico y listado de asistencia,con la educacion brindada y los hallazgos encontrados en cada una de las visitas.</t>
  </si>
  <si>
    <t>Disminuir la Incidencia de agresiones por animales potencialmente transmisores de rabia (Número de casos presentados por año)</t>
  </si>
  <si>
    <t>40 minutos ,maximo 1 hora</t>
  </si>
  <si>
    <t>Comunidad sensibilizada frente al cuidado responsable de mascotas</t>
  </si>
  <si>
    <t xml:space="preserve"> El acompañamiento,en las campañas ,se debe coordinar con el Tecnico de sanidad Municipal ,apoyar en  la planeaciòn ,ejecucion y  convocatoria por redes sociales a las campañas.</t>
  </si>
  <si>
    <t>DIMENSION VIDA SALUDABLES Y ENFERMEDADES CRONICAS NO TRANSMISIBLES</t>
  </si>
  <si>
    <t>100% de las actividades de sensibilización proyectadas acorde a lo establecido para la vigencia</t>
  </si>
  <si>
    <t>Tasa mortalidad por Cancer</t>
  </si>
  <si>
    <t>PROFESIONAL DE ENFERMERIA Y/O AUXILIAR DE ENFERMERIA</t>
  </si>
  <si>
    <t>200 Habitanes de estas veredas</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</si>
  <si>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y dejar plegable a cada uno de los participes e informacion en cartelera</t>
  </si>
  <si>
    <t>EMISORA COMUNITARIA</t>
  </si>
  <si>
    <t>SALON COMUNAL</t>
  </si>
  <si>
    <t>200 Habitantes del municipio</t>
  </si>
  <si>
    <t>Tasa mortalidad por enfermedades del sistema circulatorio</t>
  </si>
  <si>
    <t>2  HORAS</t>
  </si>
  <si>
    <t>2 HORAS</t>
  </si>
  <si>
    <t xml:space="preserve">Realizar talleres con los grupos conformados de mujeres a nivel rural para trabajar la prevencion del cancer de mama y cancer de cuello uterino sin excepcion ,con las Juntas de Accion Comunal trabajar la prevencion de Cancer de Estomago y pulmonar como minimo de 19 personas a excepcion de la vereda San Antonio  ,duracion del taller 2 HORAS,donde se brindara educacion respecto a Generalidades, Signos de Alarma, Tratramiento, Rehabilitación </t>
  </si>
  <si>
    <t xml:space="preserve">2  HORAS </t>
  </si>
  <si>
    <t>El taller  debe tener una duraciòn 2 HORAS, se debe tener la planeacion con sus momentos, contar con los materiales para el trabajo a desarrolllar, debe contar con un numero de 20 personas minimo por taller.</t>
  </si>
  <si>
    <t>comunidad sensibilizada frente a las enfermedades Cardiovasculares</t>
  </si>
  <si>
    <t>Habitantes del Territorio Alejandrino</t>
  </si>
  <si>
    <t>La actividad debe tener una duraciòn entre 30 minutos, se debe tener evidencias la preparacion del tema, se puede realizar invitacion con profesionales externos expertos en el tema, se debe difundir en medios de comunicación del municipio</t>
  </si>
  <si>
    <t>PROGRAMAS RADIALES 30 MINUTOS</t>
  </si>
  <si>
    <t>La actividad debe tener una duraciòn entre 30 Segundos, con mensajes claros y concretos,para  difundir en medios de comunicación del municipio</t>
  </si>
  <si>
    <t>30 MINUTOS</t>
  </si>
  <si>
    <t>30 SEGUNDOS POR CUÑA</t>
  </si>
  <si>
    <t xml:space="preserve">1. Consolidado de Actividades Educativas                                                                          2. Planeacion de Actividades Educativas                                                                                              3. Estrategia de Ejecucion y logros obtenidos                                                                   4. Listados de Asistencia                                                                                                                                     5. Caracterizacion Poblacional                                                                                                 6 . Evaluacion deActividades Educativas                                                                                                       7. Promedio de encuenta de Opinion                                                 8. Evidencia fotografica                                                                         9. Difuncion en medios de comunicacion      10. Certificado de la emisora </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</si>
  <si>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9. Difuncion en medios de comunicacion      10. Certificado de la emisora.11. cd con cuñas</t>
  </si>
  <si>
    <t>CARIES DENTAL</t>
  </si>
  <si>
    <t>CUÑAS RADIAL DE 30 SEGUNDOS</t>
  </si>
  <si>
    <t>50  ESTUDIANTES</t>
  </si>
  <si>
    <t>comunidad estudiantil sensibilizada frente a las enfermedades de la cavidad oral</t>
  </si>
  <si>
    <t>comunidad estudiantil sensibilizada para el uso adecuado de los implementos de higiene oral, prevención de enfermedades de la cavidad oral e importancia del correcto cepillado</t>
  </si>
  <si>
    <t>HIGIENISTA ORAL</t>
  </si>
  <si>
    <t>Tasa de prevalencia de enfermedades bucodentales</t>
  </si>
  <si>
    <t>30  SEGUNDOS</t>
  </si>
  <si>
    <t>I10103</t>
  </si>
  <si>
    <t>TALLER</t>
  </si>
  <si>
    <t>Comites de Salud,sensibilizados  en rutas de atencion en violencia de genero e intrafamiliar</t>
  </si>
  <si>
    <t>Disminucion de violencia de genero intrafamilar</t>
  </si>
  <si>
    <t xml:space="preserve"> 2 HORAS</t>
  </si>
  <si>
    <t>CONSUMO DE SUSTANCIAS PSICOACTIVAS</t>
  </si>
  <si>
    <t>FAMILIAR-COMUNITARIO</t>
  </si>
  <si>
    <t>FAMILIAR-COMUNITARIO-EDUCACION</t>
  </si>
  <si>
    <t>320 HABITANTES DEL TERRITORIO</t>
  </si>
  <si>
    <t>Institucion Educativa,Caseta Comunal</t>
  </si>
  <si>
    <t>Poblacion Alejandrina,sensibilizada en la promocion de las habilidades para la vida,como factor protector del consumo de sustancias psicoactivas</t>
  </si>
  <si>
    <t>Realizar talleres con los diferentes grupos a nivel urbano y rural con mayor enfasis en las instituciones educativas del area urbana,rural y COREDI, en las juntas de Accion Comunal ,del area urbana y rural.</t>
  </si>
  <si>
    <t>Disminucion consumo temprano de spa</t>
  </si>
  <si>
    <t>PROFESIONAL EN PSICOLOGIA Y/O TRABAJADOR SOCIAL</t>
  </si>
  <si>
    <t>FAMILIAR-COMUNITARIO-EDUCACION-LABORAL</t>
  </si>
  <si>
    <t>I10105-I10109</t>
  </si>
  <si>
    <t>Estrategia de IEC en  Promoción de habilidades para la vida como factor protector frente al consumo temprano de Sustancias Psicoactivas.</t>
  </si>
  <si>
    <t>I10101-I10107-I10110</t>
  </si>
  <si>
    <t>Poblacion Alejandrina,sensibilizada,en la utilizacion de los Centros de Escuchas comunitarios</t>
  </si>
  <si>
    <t>Realizar sensibilizaciones con los diferentes grupos a nivel urbano y rural con mayor enfasis en las instituciones educativas del area urbana,rural y COREDI, en las juntas de Accion Comunal ,del area urbana y rural.</t>
  </si>
  <si>
    <t xml:space="preserve">400 HABITANTES DEL TERRITORIO </t>
  </si>
  <si>
    <t>Disminucion consumo temprano de spa, el comportamiento suicida y las conductas violentas.</t>
  </si>
  <si>
    <t>Institucion Educativa  Procesa Delgado 2 sedes primaria y secundaria</t>
  </si>
  <si>
    <t>Institucion Educativa</t>
  </si>
  <si>
    <t>Poblacion Alejandrina,sensibilizada,frente a la prevencion del abuso sexual infantil</t>
  </si>
  <si>
    <t>200 ESTUDIANTES</t>
  </si>
  <si>
    <t>La campaña debe tener una participaciòn minima de 200 personas, el profesional encargado debe realizar la planeaciòn y coordinar la campaña con apoyo del equipo, se debe anexar un programa radial .Utilizar las redes sociales para invitar a la campaña</t>
  </si>
  <si>
    <t>Disminucion del abuso sexual infantil</t>
  </si>
  <si>
    <t>DIMENSION SEGURIDAD ALIMENTARIA Y NUTRICIONAL</t>
  </si>
  <si>
    <t>DESNUTRICIÓN AGUDA EN MENORES DE 5 AÑOS</t>
  </si>
  <si>
    <t>I10413</t>
  </si>
  <si>
    <t>primera infancia (0-5 años)</t>
  </si>
  <si>
    <t>EMISORA</t>
  </si>
  <si>
    <t>COMUNIDAD EN GENERAL</t>
  </si>
  <si>
    <t>Comunidad sensibilizada frente a la importancia de la lactancia materna para la supervivencia de los niños y las niñas</t>
  </si>
  <si>
    <t>El taller  debe tener una duraciòn 2 horas,debe ser realizado por el profesional de salud y/o Auxiliar, se debe tener la planeacion con sus momentos, contar con los materiales para el trabajo a desarrolllar, debe contar con un numero de  15 personas minimo por taller.</t>
  </si>
  <si>
    <t>Tasa de desnutricion menores 5 años</t>
  </si>
  <si>
    <t>La actividad debe tener una duraciòn entre 30 minutos, se debe tener evidencias la preparacion del tema, se puede realizar invitacion con profesionales externos expertos en el tema, se debe difundir en medios de comunicación.</t>
  </si>
  <si>
    <t>FAMILIAR-COMUNITARIO,EDUCACION</t>
  </si>
  <si>
    <t>Comunidad Sensibilizada frente a la importancia de la alimentacion Balanceada y Saludable</t>
  </si>
  <si>
    <t>I10403</t>
  </si>
  <si>
    <t>PARQUE PRINCIPAL</t>
  </si>
  <si>
    <t>Prevalencia de exceso de peso en niños y niñas 5-12 años  y  adolescentes de 13 a 17 años</t>
  </si>
  <si>
    <t>EDUCACION,INFORMACION</t>
  </si>
  <si>
    <t>FAMILIAR,COMUNITARIO,EDUCACION,LABORAL</t>
  </si>
  <si>
    <t>i11403</t>
  </si>
  <si>
    <t>COMUNIDA EN GENERAL</t>
  </si>
  <si>
    <t>250 HABITANTES</t>
  </si>
  <si>
    <t>comunidad sensibilizada frente a la alimentacion saludable</t>
  </si>
  <si>
    <t>La cartilla debe contener tips para tener una alimentacion saludable y como aprovechar los alimentos que se generan en nuestro territorio</t>
  </si>
  <si>
    <t>1 MES PARA SU ENTREGA</t>
  </si>
  <si>
    <t xml:space="preserve">1. Consolidado de Actividades Educativas                                                                          2. Planeacion de Actividades Educativas                                                                                              3. Estrategia de Ejecucion y logros obtenidos                                                                   4. Listados de Asistencia                                                                                                                                     5. Caracterizacion Poblacional                                                                                                 6 . Evaluacion deActividades Educativas                                                                                                       7. Promedio de encuenta de Opinion                                                 8. Evidencia fotografica                                                                         9. Difuncion en medios de comunicacion  </t>
  </si>
  <si>
    <t>MORTALIDAD MATERNA Y MORTALIDAD NEONATAL</t>
  </si>
  <si>
    <t>I11203</t>
  </si>
  <si>
    <t>SALON DE PROMOCION Y PREVENCION</t>
  </si>
  <si>
    <t>MADRES GESTANTES DEL MUNICIPIO DE ALEJANDRINO</t>
  </si>
  <si>
    <t>Comunidad sensibilizada frente a cuidados en la gestacion</t>
  </si>
  <si>
    <t>El taller  debe tener una duraciòn 2 horas,debe ser realizado por el profesional de salud y/o auxiliar, se debe tener la planeacion con sus momentos, contar con los materiales para el trabajo a desarrolllar, debe contar con un numero de 10 personas minimo por taller. desarrolla  la Implementacion del el Plan de aceleración para la reducción de la mortalidad materna.</t>
  </si>
  <si>
    <t>mantener en 0 la mortalidad materna</t>
  </si>
  <si>
    <t xml:space="preserve">PROFESIONAL DE ENFERMERIA Y/O AUXILIAR DE  ENFERMERA </t>
  </si>
  <si>
    <t xml:space="preserve">EDUCACION </t>
  </si>
  <si>
    <t>ENFERMEDADES  DE TRANSMISION SEXUAL</t>
  </si>
  <si>
    <t>I11206</t>
  </si>
  <si>
    <t>SALON COMUNALES</t>
  </si>
  <si>
    <t>360 HABITANTES DEL TERRITORIO</t>
  </si>
  <si>
    <t>EDUCATIVO</t>
  </si>
  <si>
    <t>Comunidad sensibilizada frente a las ITS/VIH.
Aumento de captaciones casos</t>
  </si>
  <si>
    <t xml:space="preserve">El taller  debe tener una duraciòn 2 horas,debe ser realizado por el profesional de salud, se debe tener la planeacion con sus momentos, contar con los materiales para el trabajo a desarrolllar, debe contar con un numero de 20 personas minimo por taller. </t>
  </si>
  <si>
    <t>Número de casos de sífilis gestacional y congénita 
Tasa de incidencia por VIH/SIDA</t>
  </si>
  <si>
    <t>COMUNICACIÓN</t>
  </si>
  <si>
    <t>I10207</t>
  </si>
  <si>
    <t>HABITANTES DEL TERRITORIO</t>
  </si>
  <si>
    <t>COMUNITARIO,FAMILIAR,EDUCACION,LABORAL</t>
  </si>
  <si>
    <t>ENFERMEDADES  DE TRANSMISION SEXUAL,VIOLENCIA</t>
  </si>
  <si>
    <t>Comunidad sensibilizada frente a las ITS/VIH.</t>
  </si>
  <si>
    <t>Aumento de captaciones casos</t>
  </si>
  <si>
    <t>I10202</t>
  </si>
  <si>
    <t>180 HABITANTES DEL TERRITORIO</t>
  </si>
  <si>
    <t>Rutas de atención a las violencias de genero y abuso sexual revisadas, ajustadas y socializadas en la población vulnerable</t>
  </si>
  <si>
    <t>Disminucion de tasa de violencia contra la mujer</t>
  </si>
  <si>
    <t>El taller  debe tener una duraciòn 2 horas,debe ser realizado por el profesional de salud y/o auxiliar, se debe tener la planeacion con sus momentos, contar con los materiales para el trabajo a desarrolllar, debe contar con un numero de 20 personas minimo por taller. desarrolla  la Implementacion del el Plan de aceleración para la reducción de la mortalidad materna.</t>
  </si>
  <si>
    <t>COMUNITARIO,FAMILAR,EDUCACION</t>
  </si>
  <si>
    <t>EMBARAZOS EN ADOLESCENTES</t>
  </si>
  <si>
    <t>ENFERMEDADES DE TRANSMISION  SEXUAL</t>
  </si>
  <si>
    <t xml:space="preserve">VIOLENCIA </t>
  </si>
  <si>
    <t>I10203</t>
  </si>
  <si>
    <t>200 HABITANTES DEL TERRITORIO</t>
  </si>
  <si>
    <t xml:space="preserve">AULA MULTIPLE DEL LICEO </t>
  </si>
  <si>
    <t>AULA MULTIPLE DEL LICEO  Y/0 PARQUE PRINCIPAL</t>
  </si>
  <si>
    <t>La campaña debe tener una participaciòn minima de 200 personas, el profesional encargado debe realizar la planeaciòn y coordinar la campaña con apoyo del equipo, se debe anexar un programa radial .Utilizar las redes sociales para invitar a la campaña,se realizan pruebas rapidas de VIH</t>
  </si>
  <si>
    <t>Poblacion sensiblizada en la prevencion del embarazo en Adolescentes</t>
  </si>
  <si>
    <t>Disminucion de la tasa de embarazos en Adolescentes</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</si>
  <si>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t>
  </si>
  <si>
    <t>Poblacion sensibilizada frente a la prevencion de Enfermedades de Transmision sexual.</t>
  </si>
  <si>
    <t>Disminucion de la tasa de Enfermedades de Transmision sexual</t>
  </si>
  <si>
    <t>SALONES COMUNALES</t>
  </si>
  <si>
    <t>Poblacion sensibilizada frente a la prevencion de Violencia de Genero y Abuso sexual</t>
  </si>
  <si>
    <t xml:space="preserve">la Capacitacion debe tener una duraciòn 1 horas,debe ser realizado por el profesional de salud, se debe tener la planeacion con sus momentos, contar con los materiales para el trabajo a desarrolllar, debe contar con un numero de 20 personas minimo por Capacitacion. </t>
  </si>
  <si>
    <t>1 HORA</t>
  </si>
  <si>
    <t>I10209</t>
  </si>
  <si>
    <t>Personal Administrativo,Asistencial del Hospital,Policia Nacional,Bomberos</t>
  </si>
  <si>
    <t>SALON DE PROMOCION Y PREVENCION Y/O PARQUE EDUCATIVO</t>
  </si>
  <si>
    <t>55 HABITANTES DEL TERRITORIO</t>
  </si>
  <si>
    <t xml:space="preserve">. Consolidado de Actividades Educativas                                                                          2. Planeacion de Actividades Educativas                                                                                              3. Estrategia de Ejecucion y logros obtenidos                                                                   4. Listados de Asistencia                                                                                                                                     5. Caracterizacion Poblacional                                                                                                 6 . Evaluacion deActividades Educativas                                                                                                       7. Promedio de encuenta de Opinion                                                 8. Evidencia fotografica                                                                         9. Difuncion en medios de comunicacion      10. Certificado de la emisora </t>
  </si>
  <si>
    <t>COMUNITARIO,FAMILIAR</t>
  </si>
  <si>
    <t>I10206</t>
  </si>
  <si>
    <t>VISITA CASA A CASA</t>
  </si>
  <si>
    <t xml:space="preserve">Comunidad sensibilizada frente aMetodos de planificación familiar, enfermetades de transmisión sexual, IVE , Higiene y prevención de ITU </t>
  </si>
  <si>
    <t>DIMENSION VIDA SALUDABLE Y ENFERMEDADES TRANSMISIBLES</t>
  </si>
  <si>
    <t>JORNADAS DE VACUNACION</t>
  </si>
  <si>
    <t>I10307</t>
  </si>
  <si>
    <t>Familiar- Educativo-Comunitario-Laboral</t>
  </si>
  <si>
    <t>A DEMANDA</t>
  </si>
  <si>
    <t>100% de las campalñas realizadas</t>
  </si>
  <si>
    <t>Campañas de gestión del riesgo para enfermedades Inmunoprevenibles implementadas</t>
  </si>
  <si>
    <t>1  Semana con 1 dia central</t>
  </si>
  <si>
    <t>PROFESIONAL DE ENFERMERIA Y/O  AUXILIAR DE ENFERMERIA</t>
  </si>
  <si>
    <t xml:space="preserve"> ENFERMEDADES INMUNOPREVENIBLES</t>
  </si>
  <si>
    <t>I11307</t>
  </si>
  <si>
    <t>100% de las capacitaciones programadas realizadas</t>
  </si>
  <si>
    <t xml:space="preserve">La actividad debe tener una duraciòn entre 30-45 minutos, se debe tener evidencias de la socializaciòn, donde se evidencien los participantes, se puede realizar presencial,con entrega de plegables u otro material educativo. </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</si>
  <si>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t>
  </si>
  <si>
    <t>30-45 minutos</t>
  </si>
  <si>
    <t>GESTION DE INSUMOS</t>
  </si>
  <si>
    <t>ENFERMEDADES INMUNOPREVENIBLES</t>
  </si>
  <si>
    <t>VIGILANCIA EPIDEMIOLOGICA</t>
  </si>
  <si>
    <t>I2</t>
  </si>
  <si>
    <t>CASA A CASA</t>
  </si>
  <si>
    <t xml:space="preserve">Busqueda Activa </t>
  </si>
  <si>
    <t xml:space="preserve">Comunidad sensibilizada frente a Enfermedades respiratorias </t>
  </si>
  <si>
    <t>A  DEMANDA</t>
  </si>
  <si>
    <t>% de Capatacion de Sintomaticos Respiratorios</t>
  </si>
  <si>
    <t>Implementar el libro de sintomaticos respiratorios del ambito extramural, producto de las Busquedas Activas comunitarias, diferente al libro de sintomatios respiratorios intitucional.</t>
  </si>
  <si>
    <t>Implementacion de libro</t>
  </si>
  <si>
    <t xml:space="preserve">1. Consolidado de Actividades Educativas                                                                          2. libro de sintomaticos respiratorios         </t>
  </si>
  <si>
    <t>INFECCIONES RESPIRATORIAS AGUDAS</t>
  </si>
  <si>
    <t>100 HABITANTES DEL TERRITORIO</t>
  </si>
  <si>
    <t xml:space="preserve">2 HORAS </t>
  </si>
  <si>
    <t>Tasa mortalidad por I.R.A en menores de 5 años
Tasa mortalidad por E.D.A</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</si>
  <si>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t>
  </si>
  <si>
    <t>I11601</t>
  </si>
  <si>
    <t>ENFERMEDADES PREVALENTES EN LA INFANCIA</t>
  </si>
  <si>
    <t>HABITANTES DE LAS VEREDAS: San Antonio,El Cerro,la Inmaculada,Cruces,San Jose,Piedras,Tocaima,la Pava,el Carbon,Remolino,el Popo,San Lorenzo,San Miguel,El Respaldo,San Pedro y casco urbano</t>
  </si>
  <si>
    <t>260 HABITANTES DEL TERRITORIO</t>
  </si>
  <si>
    <t>100% de Talleres programados realizados</t>
  </si>
  <si>
    <t>100% de los volantes entregados</t>
  </si>
  <si>
    <t>I20101-I20102</t>
  </si>
  <si>
    <t>PARASITOSIS</t>
  </si>
  <si>
    <t>MEDICAMENTOS</t>
  </si>
  <si>
    <t>100% de las Dosis de Antiparasitario entregadas</t>
  </si>
  <si>
    <t>Realizar campaña por las veredas y el area rural ,para entregar en primer lugar a los niños de las instituciones educativas,seguidamente,con adolescentes ,jovenes y por ultimo adultos mayores</t>
  </si>
  <si>
    <t>Prevalencia de enfermedades parasitarias</t>
  </si>
  <si>
    <t>DESASTRES NATURALES O SANITARIOS</t>
  </si>
  <si>
    <t>COMUNITARIO -LABORAL</t>
  </si>
  <si>
    <t>I10607</t>
  </si>
  <si>
    <t>200 habitantes del territorio</t>
  </si>
  <si>
    <t>Ejecucion del 100% de las Capacitaciones para la comunidad.</t>
  </si>
  <si>
    <t>40 minutos</t>
  </si>
  <si>
    <t>EDUCACION-GESTION DEL RIESGO</t>
  </si>
  <si>
    <t>AREA URBANA DEL MUNICIPIO</t>
  </si>
  <si>
    <t>A Demanda</t>
  </si>
  <si>
    <t>Ejecucion del 100% del Simulacro Realizado</t>
  </si>
  <si>
    <t>Realizar simulacro con un grupo como minimo de 18 personas   ,duracion de la capacitacion, minimo 2 horas . se debe tener evidencias la preparacion del tema, se puede realizar invitacion con profesionales externos expertos en el tema, se debe difundir en medios de comunicación.</t>
  </si>
  <si>
    <t>Realizar capacitaciones con un grupo como minimo de 18 personas   ,duracion de la capacitacion, 40 minutos. se debe tener evidencias la preparacion del tema, se puede realizar invitacion con profesionales externos expertos en el tema.</t>
  </si>
  <si>
    <t>Comunidad capacitada en prevencion y atención de emergencias naturales, antropicas y sanitarias.</t>
  </si>
  <si>
    <t>2 horas</t>
  </si>
  <si>
    <t>PERSONAL ASISTENCIA,POLICIA NACIONAL,ADMINISTRACION MUNICIPAL,BOMBEROS.</t>
  </si>
  <si>
    <t>Parque Educativo</t>
  </si>
  <si>
    <t>Ejecucion del 100% del taller</t>
  </si>
  <si>
    <t xml:space="preserve">El taller  debe tener una duraciòn 2 horas,debe ser realizado por el profesional de salud y/o auxiliar, se debe tener la planeacion con sus momentos, contar con los materiales para el trabajo a desarrollar, debe contar con un numero de 20 personas minimo por taller. </t>
  </si>
  <si>
    <t>INSTITUCIONAL</t>
  </si>
  <si>
    <t>I11501</t>
  </si>
  <si>
    <t>LABORAL</t>
  </si>
  <si>
    <t>120 Habitantes del territorio</t>
  </si>
  <si>
    <t>Población informal de la economía capacitada en prevención de enfermedades relacionadas con la actividad laboral</t>
  </si>
  <si>
    <t xml:space="preserve">Disminucion de enfermedades laborales </t>
  </si>
  <si>
    <t xml:space="preserve">El taller  debe tener una duraciòn 2 horas,debe ser realizado por el profesional de salud  Ocupacional y/o tecnico en salud ocupacional, se debe tener la planeacion con sus momentos, contar con los materiales para el trabajo a desarrollar, debe contar con un numero de 20 personas minimo por taller. </t>
  </si>
  <si>
    <t>PROFESIONAL  DE SALUD OCUPACIONAL Y/O TECNICO EN SALUD OCUPACIONAL</t>
  </si>
  <si>
    <t>ENFERMEDAD LABORAL</t>
  </si>
  <si>
    <t>EMISORA NARE ESTERIEO</t>
  </si>
  <si>
    <t>Ejecucion del 100% de los programas radiales</t>
  </si>
  <si>
    <t>30 minutos</t>
  </si>
  <si>
    <t>Diferentes medios de comunicación</t>
  </si>
  <si>
    <t>Ejecucion del 100% de las Difusiones programadas</t>
  </si>
  <si>
    <t>GRUPO VULNERABLE</t>
  </si>
  <si>
    <t>Comunidad educada en derechos y deberes de la poblacion en situacion de Discapacidad</t>
  </si>
  <si>
    <t>2 Horas</t>
  </si>
  <si>
    <t>ITEMS</t>
  </si>
  <si>
    <t>Costo Proyectado de las Actividades</t>
  </si>
  <si>
    <t>Valores</t>
  </si>
  <si>
    <t>Porcentaje</t>
  </si>
  <si>
    <t>TOTAL COSTO ACTIVIDADES PROYECTADAS</t>
  </si>
  <si>
    <t>I11101</t>
  </si>
  <si>
    <t>150 INTEGRANTES DE LAS REDES PROTECTORAS</t>
  </si>
  <si>
    <t>Redes Protectoras a nivel municipal,sensiblizadas en  acciones de promocion de salud mental</t>
  </si>
  <si>
    <t>Realizar talleres con las Redes  conformadas a nivel municipal , como minimo de 25 personas por taller  ,duracion del taller 2 HORAS,donde se brindara educacion respecto a  temas como: Resiliencia,Manejo de las emociones,prevencion de la conducta suicida,promocion del involucramiento parenteral,acciones de prevencion  de la epilepsia.</t>
  </si>
  <si>
    <t>Fortelecimiento a los Grupos de Mujeres del Municipio de Alejandria ,en el  area de salud mental ,con el tema de la Sororidad ,Brindando informacion,Educacion y Comunicación,en este tema</t>
  </si>
  <si>
    <t>90 MUJERES</t>
  </si>
  <si>
    <t>Grupos de Mujeres sensiblizados</t>
  </si>
  <si>
    <t>Realizar talleres con grupos de mujeres , como minimo de 15 personas por taller  ,duracion del taller 2 HORAS,donde se brindara educacion respecto a  temas como: Sororidad Femenina</t>
  </si>
  <si>
    <t>LINEAMIENTO OPERATIVO SALUD PUBLICA-MUNICIPIO DE ALEJANDRIA 2024</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</si>
  <si>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t>
  </si>
  <si>
    <t xml:space="preserve">1. Consolidado de Actividades Educativas.
2. Planeacion de Actividades Educativas.
3. Estrategia de Ejecucion y logros obtenidos.
4. Listados de Asistencia .
5. Caracterizacion Poblacional.
6 . Evaluacion deActividades Educativas.
7. Promedio de encuenta de Opinion.
8. Evidencia fotografica </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</si>
  <si>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9. Difuncion en medios de comunicacion.
10. Certificado de la emisora.</t>
  </si>
  <si>
    <t>ENTORNOENTORNO EN EL CUAL DESARROLLAN LAS ACTIVIDADES (Familia, escolar, comunitario, laboral, Institucional) De acuerdo a la Resolucion 3280 de 2018</t>
  </si>
  <si>
    <t>HABITANTES DE LAS VEREDAS: San Antonio, El Cerro, la inmaculada, Cruces, San Jose, Piedras, Tocaima, la Pava,el Carbon, Remolino, el Popo, San Lorenzo, San Miguel, El Respaldo, San Pedro y casco urbano</t>
  </si>
  <si>
    <t>HABITANTES DE LAS VEREDAS: San Antonio, El Cerro, la Inmaculada, Cruces, San Jose, Piedras, Tocaima, la Pava, el Carbon, Remolino, el Popo, San Lorenzo, San Miguel, El Respaldo, San Pedro y casco urbano</t>
  </si>
  <si>
    <r>
      <rPr>
        <sz val="10"/>
        <color rgb="FFFF0000"/>
        <rFont val="Calibri"/>
        <family val="2"/>
        <scheme val="minor"/>
      </rPr>
      <t xml:space="preserve">La actividad debe ser realizada de acuerdo a la RESOLUCION 227-2020, la meta de captacion de sintomaticos debe ser el 10% de los poblacion por barrio-vereda, Se debe realizar el 10% </t>
    </r>
    <r>
      <rPr>
        <sz val="10"/>
        <color theme="1"/>
        <rFont val="Calibri"/>
        <family val="2"/>
        <scheme val="minor"/>
      </rPr>
      <t xml:space="preserve">de la captacion sintomaticos respiratorios de ( hogares de paso, privados de libertad, habitante de calle) ante la identificacion de sintomaticos respiratorios  se debe realizar las muestra pertinentes </t>
    </r>
  </si>
  <si>
    <t>HABITANTES DE LAS VEREDAS: San Antonio, El Cerro, la Inmaculada, Cruces, San Jose, Piedras, Tocaima, la Pava, el Carbon, Remolino, el Popo, San Lorenzo, San Miguel, El Respaldo, San Pedro, tambien se incluye area urbana</t>
  </si>
  <si>
    <t>HABITANTES DE LAS VEREDAS: San Antonio, El Cerro, la Inmaculada, Cruces, San Jose, Piedras, Tocaima, la Pava, el Carbon, Remolino, el Popo, San Lorenzo, San Miguel, El Respaldo, San Pedro y casco urbano.</t>
  </si>
  <si>
    <r>
      <rPr>
        <sz val="10"/>
        <color rgb="FFFF0000"/>
        <rFont val="Calibri"/>
        <family val="2"/>
        <scheme val="minor"/>
      </rPr>
      <t>La actividad debe ser realizada de acuerdo a la RESOLUCION 227-2020, la meta de captacion de sintomaticos debe ser el 10% de los poblacion por barrio-vereda, Se debe realizar el 10%</t>
    </r>
    <r>
      <rPr>
        <sz val="10"/>
        <color theme="1"/>
        <rFont val="Calibri"/>
        <family val="2"/>
        <scheme val="minor"/>
      </rPr>
      <t xml:space="preserve"> de la captacion sintomaticos respiratorios de (hogares de paso, privados de libertad, habitante de calle) ante la identificacion de sintomaticos respiratorios  se debe realizar las muestra pertinentes.</t>
    </r>
  </si>
  <si>
    <t>Realizar Busqueda Activa comunitaria de casos y contactos de tuberculosis y toma de muestras de BK en poblacion en condicion de calle, en adultos mayores institucionalizados, en centros carcelarios y en las comunidades donde se hayan presentado casos y/o siguiendo la tabla 4. Grupos Priorizados para la Busqueda Activa de Sintomaticos Respiratorios. Resolucion 0227 del 2020.</t>
  </si>
  <si>
    <t>Desparasitación antihelmíntica a niños en edad escolar (5 a 14 años), ampliando progresivamente a otros grupos poblacionales elegibles según lineamientos nacionales.</t>
  </si>
  <si>
    <t>AREA DE VACUNACION, PARQUE PRINCIPAL</t>
  </si>
  <si>
    <t>La campaña debe tener una participaciòn minima de 20 personas, el auxiliar encargado  encargado debe de apoyar en la realizacion la planeaciòn, se debe realizar difusion de la campañas por medios comunicación.</t>
  </si>
  <si>
    <t>9 MESES</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</si>
  <si>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Z4:Z7</t>
  </si>
  <si>
    <t>Elaboración de material educativo para ser socializado en población en general y grupos organizados  durante las prejornadas y jornadas nacionales de vacunación en temáticas: Esquema adecuado de vacunación, Importancia de la vacunación, ESAVI: eventos supuestamente atribuidos a la vacuna, Principales enfermedades inmunoprevenibles (sarampión rubeola, varicela, tosferina, polio, tuberculosis, difteria, tétanos), Importancia de la vacuna PVH (que es porque se aplica, edades)</t>
  </si>
  <si>
    <t>III</t>
  </si>
  <si>
    <t>Acta de cada una de las Capacitaciones  realizadas, que incluya registro fotografico a color ,con tres evaluaciones de los asistentes a las capacitaciones, evidencia dela informacion suministrada y se anexa al informe los pantallazos a los diferentes grupos estudiantiles del video brindado..</t>
  </si>
  <si>
    <t>PROFESIONAL DE ENFERMERIA Y/O AUXILIAR DE ENFERMERA</t>
  </si>
  <si>
    <t>HABITANTES DEL AREA RURAL DE LAS VEREDAS SAN ANTONIO, EL CERRO, INMACULADA, PIEDRAS, RESPALDO, SAN MIGUEL</t>
  </si>
  <si>
    <t>Fortalecimiento del centro municipal de escucha como medio para
escuchar a toda la comunidad desde los diferentes grupos etarios,
en sus necesidades específicas en temas de salud mental, para
desde allí activar las rutas de atención.</t>
  </si>
  <si>
    <t>Trabajar con 6 Grupos de mujeres  del municipio de Alejandria, HABITANTES DE LAS VEREDAS: San Antonio, El Cerro, la Inmaculada, Cruces, San Jose, Piedras, Tocaima, la Pava, Remolino, el Popo, San Lorenzo, San Miguel, El Respaldo, tambien se incluye area urbana</t>
  </si>
  <si>
    <t xml:space="preserve">Realizar talleres con los comites  de salud conformados, en las juntas de Accion Comunal ,del area urbana y rural, brindando educacion sobre como identificar los tipos de violencia en el territorio y la activacion de rutas de atencion </t>
  </si>
  <si>
    <t>La campaña debe tener una participación mínima de 200 personas, el profesional encargado debe realizar la planeaciòn y coordinar la campaña con apoyo del equipo, se debe anexar un programa radial .Utilizar las redes sociales para invitar a la campaña.</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</si>
  <si>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</si>
  <si>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
9 Entregar rutas de atencion   a los participes de los talleres</t>
  </si>
  <si>
    <t xml:space="preserve">1. Consolidado de Actividades Educativas                                                                          2. Planeacion de Actividades Educativas                                                                                              3. Estrategia de Ejecucion y logros obtenidos                                                                   4. Listados de Asistencia                                                                                                                                     5. Caracterizacion Poblacional                                                                                                 6 . Evaluacion deActividades Educativas                                                                                                       7. Promedio de encuenta de Opinion.
8. Evidencia fotografica .
9 Entregar rutas de atencion   a los participes de los talleres.
10 Terminado los talleres,se realizara encuentro y se entregara un Diploma </t>
  </si>
  <si>
    <t>HABITANTES DE LAS VEREDAS: San Antonio, El Cerro, la Inmaculada,  Cruces, San Jose, Piedras, Tocaima, la Pava, el Carbon, Remolino, el Popo, San Lorenzo, San Miguel, El Respaldo, San Pedro, tambien se incluye area urbana</t>
  </si>
  <si>
    <t>160 niños, con sus acudientes habitantes de estas veredas y del area urbana</t>
  </si>
  <si>
    <t>PROFESIONAL DE ENFERMERIA, NUTRICIONISTA Y/O AUXILIAR DE ENFERMERIA</t>
  </si>
  <si>
    <t>Realizar campaña de promoción de la alimentación saludable en los servicios de salud, comedores y restaurantes escolares y puntos de venta de alimentos. (azúcares, grasas y sal)</t>
  </si>
  <si>
    <t>EDUCACION INFORMACION</t>
  </si>
  <si>
    <t>FAMILIAR,COMUNITARI, EDUCACION, LABORAL</t>
  </si>
  <si>
    <t>OBESIDAD, DESNUTRICION</t>
  </si>
  <si>
    <t>HABITANTES DE LAS VEREDAS: San Antonio, El Cerro, la Inmaculada, Cruces, San Jose, Piedras,Tocaima,la Pava, el Carbon, Remolino, el Popo, San Lorenzo, San Miguel, El Respaldo, San Pedro, tambien se incluye area urbana</t>
  </si>
  <si>
    <t>EDUCACIÓN</t>
  </si>
  <si>
    <t>RESTAURANTES Y PUNTOS DE VENTA DE ALIMENTOS</t>
  </si>
  <si>
    <t>50 PUNTOS DE COMERCIO</t>
  </si>
  <si>
    <t>La campaña debe tener una participaciòn minima de 50 personas, el profesional encargado debe realizar la planeaciòn y coordinar la campaña con apoyo del equipo, se debe anexar un programa radial.
Utilizar las redes sociales para invitar a la campaña</t>
  </si>
  <si>
    <t>Prevalencia de hipertensión y diabetes en adultez (27 - 59 años) y vejez (60 años y más).</t>
  </si>
  <si>
    <t>La campaña debe tener una participaciòn minima de 100 personas, el profesional encargado debe realizar la planeaciòn y coordinar la campaña con apoyo del equipo, se debe anexar un programa radial.
Utilizar las redes sociales para invitar a la campaña</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</si>
  <si>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9. Certificado de la emisora Comunitaria.</t>
  </si>
  <si>
    <t>Comunidad sensibilizada frente a la alimentacion saludable</t>
  </si>
  <si>
    <t>Realizar el Fortalecimiento de las Estrategias de información y comunicación para promover el cuidado y la salud materna y neonatal.: Ingreso temprano al control prenatal, importancia de los exámenes durante la gestación, consumo de multivitamínicos,  maternidad y paternidad responsable), Prevención de ITS de transmisión vertical</t>
  </si>
  <si>
    <t>Divulgación</t>
  </si>
  <si>
    <t>Visitas Domiciliarias</t>
  </si>
  <si>
    <t>PROFESIONAL DE PSICOLOGIA, MEDICO, PROFESIONAL DE ENFERMERIA  Y/O AUXILIAR DE ENFERMERIA</t>
  </si>
  <si>
    <t xml:space="preserve">1. Consolidado de Actividades Educativas                                                                          2. Planeacion de Actividades Educativas                                                                                              3. Estrategia de Ejecucion y logros obtenidos                                                                   4. Listados de Asistencia                                                                                                                                     5. Caracterizacion Poblacional                                                                                                 6 . Evaluacion deActividades Educativas                                                                                                       7. Promedio de encuenta de Opinion .
8. Evidencia fotografica </t>
  </si>
  <si>
    <t>A NECESIDAD</t>
  </si>
  <si>
    <t xml:space="preserve">Fortalecer la Vigilancia de la morbilidad materna y neonatal extrema y del modelo de seguridad clínica para la atención segura de la mujer durante un evento obstétrico. - Talleres
</t>
  </si>
  <si>
    <t xml:space="preserve">Fortalecer la Vigilancia de la morbilidad materna y neonatal extrema y del modelo de seguridad clínica para la atención segura de la mujer durante un evento obstétrico. - Programa radial
</t>
  </si>
  <si>
    <t>Difusión de ruta de Atención del CODIGO FUCSIA - Programa radial</t>
  </si>
  <si>
    <t>Difusión de ruta de Atención del CODIGO FUCSIA - Talleres</t>
  </si>
  <si>
    <t>Campaña  IEC prevención de la violencia de género</t>
  </si>
  <si>
    <t>Campaña  IEC prevención del uso de pólvora</t>
  </si>
  <si>
    <t xml:space="preserve">60 HABITANTES DEL TERRITORIO </t>
  </si>
  <si>
    <t>Poblacion Alejandrina,sensibilizada, en la conformación d e redes protectoras para sus comunidades</t>
  </si>
  <si>
    <t>Realizar campaña que permitan socializar la importancia de la alimentación saludable promoviendo el aprovechamiento de los alimentos  de cosecha y que son producidos en el municipio</t>
  </si>
  <si>
    <t>Entrenar a los comites de Salud  de las Diferentes Juntas de Accion Comunal  en:  Como identificar en el territorio, la presencia de casos de Violencia, Rutas de Atencion contra la violencia intrafamiliar y de Equidad y Genero</t>
  </si>
  <si>
    <t>Fortalecimiento de redes sectoriales e intersectoriales, como espacios de construcción de saberes y generación de respuestas que promueven practicas sociales y de salud por curso de vida/entorno.,en temas como: Resiliencia, Manejo de las emociones, prevencion de la conducta suicida, promocion del involucramiento parenteral, acciones de prevencion  de la epilepsia.</t>
  </si>
  <si>
    <t>Conformación y/o fortalecimiento de la red protectora municipal</t>
  </si>
  <si>
    <t>Entrenar a los gestores institucionales y comunitarios, en Salud Mental, se conforma una red protectora y con esta red se hacen los 1 encuentro con alguna de las siguientes temáticas:
• Red Protectora
• Resiliencia 
• Primeros Auxilios Psicológicos
• Factores de Riesgo y Factores Protectores 
• Gestión de casos y activación de rutas
• Rehabilitación basada en comunidad
Nota: En caso de que la red protectora esté conformada evidencie el encuentro mensual para un total de diez encuentros.</t>
  </si>
  <si>
    <t xml:space="preserve">200 HABITANTES DEL TERRITORIO </t>
  </si>
  <si>
    <t>La campaña debe tener una participación mínima de 200 personas, el profesional encargado debe realizar la planeaciòn y coordinar la campaña con apoyo del equipo, se debe anexar un programa radial .
Utilizar las redes sociales para invitar a la campaña.</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</si>
  <si>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
9. Certificado de la emisora Comunitaria.</t>
  </si>
  <si>
    <t>San Antonio, El Cerro, la Inmaculada,  Cruces, San Jose, Piedras, Tocaima, la Pava, el Carbon, Remolino, el Popo, San Lorenzo, San Miguel, El Respaldo, San Pedro, tambien se incluye area urbana</t>
  </si>
  <si>
    <t>PROPIETARIOS DE CENTROS DE DISTRIBUCIÓN  Y PUNTOS DE VENTA DE ALIMENTOS NO PROCESADOS</t>
  </si>
  <si>
    <t>PUNTOS DE VENTA DE ALIMENTOS</t>
  </si>
  <si>
    <t>40 PUNTOS DE COMERCIO</t>
  </si>
  <si>
    <t>La campaña debe tener una participaciòn minima de 40 personas, el profesional encargado debe realizar la planeaciòn y coordinar la campaña con apoyo del equipo, se debe anexar un programa radial.
Utilizar las redes sociales para invitar a la campaña</t>
  </si>
  <si>
    <t>San Antonio, El Cerro, la Inmaculada, Cruces, San Jose, Piedras,Tocaima,la Pava, el Carbon, Remolino, el Popo, San Lorenzo, San Miguel, El Respaldo, San Pedro, tambien se incluye area urbana</t>
  </si>
  <si>
    <t>PROPIETARIOS DE RESTAURANTES Y PUNTOS DE VENTA DE ALIMENTOS PROCESADOS</t>
  </si>
  <si>
    <t>20 PUNTOS DE COMERCIO</t>
  </si>
  <si>
    <t>La campaña debe tener una participaciòn minima de 20 personas, el profesional encargado debe realizar la planeaciòn y coordinar la campaña con apoyo del equipo, se debe anexar un programa radial.
Utilizar las redes sociales para invitar a la campaña</t>
  </si>
  <si>
    <t>2 DIAS</t>
  </si>
  <si>
    <t>1 DIA</t>
  </si>
  <si>
    <t xml:space="preserve">SPC - E2 Pueblos y comunidades - L3 Cuidado de la Salud - Garantía del derecho a la salud de pueblos y comunidades étnicas y campesinas, mujeres, sectores LGBTIQ+ y otras poblaciones por condición y/o situación. </t>
  </si>
  <si>
    <t>SPC - E3 Determinantes - L2 Acuerdos Sociales y Comunitarios - Coordinación intersectorial para la afectación positiva de los determinantes sociales de la salud.</t>
  </si>
  <si>
    <t>SPC - E3 Determinantes - L3 Cuidado de la Salud - Información en salud para la afectación positiva de los determinantes sociales de la salud en el territorio.  Prevención de cáncer y otras enferm.catastróficas SGP SAL.PUB. Vig. Act.</t>
  </si>
  <si>
    <t>SPC - E4 Atención Primaria Salud - L3 Cuidado de la Salud - Cuidado de la Salud - familias, colectivos y comunidades</t>
  </si>
  <si>
    <t>SPC - E4 Atención Primaria Salud - L3 Cuidado de la Salud - Cuidado de la salud - Población materna-perinatal</t>
  </si>
  <si>
    <t>SPC - E4 Atención Primaria Salud - L3 Cuidado de la Salud - Cuidado de la salud - Primera infancia</t>
  </si>
  <si>
    <t>SPC - E4 Atención Primaria Salud - L3 Cuidado de la Salud - Cuidado de la salud - Infancia</t>
  </si>
  <si>
    <t>SPC - E4 Atención Primaria Salud - L3 Cuidado de la Salud - Cuidado de la salud - Adolescencia</t>
  </si>
  <si>
    <t>SPC - E4 Atención Primaria Salud - L3 Cuidado de la Salud - Cuidado de la salud - Juventud</t>
  </si>
  <si>
    <t>SPC - E4 Atención Primaria Salud - L3 Cuidado de la Salud - Cuidado de la salud - Adultez</t>
  </si>
  <si>
    <t>SPC - E4 Atención Primaria Salud - L3 Cuidado de la Salud - Cuidado de la salud - Persona mayor</t>
  </si>
  <si>
    <t>SPC - E5 Cambio Climático - L2 Acuerdos Sociales y Comunitarios - Participación social incidencia acciones adaptación mitigación la variabilidad cambio climático y efectos en salud gestión prevención atención emergencias desastres pandemias</t>
  </si>
  <si>
    <t>SPC - E7 Personal Salud - L3 Cuidado de la Salud - Cuidado de la salud en el entorno laboral</t>
  </si>
  <si>
    <t>EJE ESTRATÉGICO</t>
  </si>
  <si>
    <t xml:space="preserve">Pueblos y comunidades étnicas y campesinas, mujeres, sectores LGBTIQ+ y otras poblaciones por condición y/o situación. </t>
  </si>
  <si>
    <t>FAMILIAS, COLECTIVOS Y COMUNIDADES</t>
  </si>
  <si>
    <t xml:space="preserve">SPC - E5 Cambio Climático - L3 Cuidado de la Salud - Respuesta en salud pública SGP    </t>
  </si>
  <si>
    <t>SPC - E7 PERSONAL SALUD - L3 CUIDADO DE LA SALUD - CUIDADO DE LA SALUD EN EL ENTORNO LABORAL</t>
  </si>
  <si>
    <t>Personas mayores</t>
  </si>
  <si>
    <t>Porcentaje de obesidad en la población de 60 años y más</t>
  </si>
  <si>
    <t>Adultez</t>
  </si>
  <si>
    <t>Prevalencia de exceso de peso adultez</t>
  </si>
  <si>
    <t xml:space="preserve"> Grupos Organizados de Trabajo Informal - GOTIS</t>
  </si>
  <si>
    <t>Juventud</t>
  </si>
  <si>
    <t>Adolescencia</t>
  </si>
  <si>
    <t>Cobertura de vacunación VPH</t>
  </si>
  <si>
    <t>Volantes
Jingel
Post</t>
  </si>
  <si>
    <t>Infancia</t>
  </si>
  <si>
    <t>Realización de acciones educativas de infeccion Respiratoria Aguda -IRA-EDA - Talleres</t>
  </si>
  <si>
    <t>Materno - perinatal</t>
  </si>
  <si>
    <t>Cobertura de vacunación</t>
  </si>
  <si>
    <t xml:space="preserve">Promoción de estilos de vida saludable la ENT a traves de sensibilización sobre el consumo de sal/sodio/persona/día. </t>
  </si>
  <si>
    <t>Realizar  Jornadas Nacionales de vacunación y solicitar y transportar los biológicos necesarios para el Municipio y de medicamentos de vigilancia epidemiológica que se requieran en el Municipio. (Póliza de seguro todo riesgo).</t>
  </si>
  <si>
    <t>Realizar IEC que permitan socializar la importancia de la alimentación saludable promoviendo el aprovechamiento de los alimentos  de cosecha y que son producidos en el municipio - Cartilla virtual a través de redes sociales</t>
  </si>
  <si>
    <t>IEC</t>
  </si>
  <si>
    <t xml:space="preserve">SPC - E3 Determinantes - L3 Cuidado de la Salud - Información en salud para la afectación positiva de los determinantes sociales de la salud en el territorio.  Prevención de cáncer y otras enferm.catastróficas SGP SAL.PUB. Vig. Act.         </t>
  </si>
  <si>
    <t>ESE Hospital</t>
  </si>
  <si>
    <t>Promoción de estilos de vida saludable con el fin de disminuir  el riesgo de enfermedades no transmisibles: isquemicas del corazón, cardiovasculares, muertes por IAM.</t>
  </si>
  <si>
    <t>Prevalencia de exceso de peso en la población</t>
  </si>
  <si>
    <t>Prevalencia de hipertensión y diabetes</t>
  </si>
  <si>
    <t xml:space="preserve">AÑO DE EJECUCIÓN: </t>
  </si>
  <si>
    <t xml:space="preserve">PLAN TERRITORIAL DE SALUD - PLAN DE ACCION EN SALUD </t>
  </si>
  <si>
    <t>0.Id</t>
  </si>
  <si>
    <t>1 . Eje estrátegico el PDSP 2022-2031</t>
  </si>
  <si>
    <t>2 . Resultado esperado del PDSP 2022-2031</t>
  </si>
  <si>
    <t>3 . Meta de resultados en salud del PDSP 2022-2031 adaptadas al territorio</t>
  </si>
  <si>
    <t>4 . Estrategias del Plan Territorial de Salud</t>
  </si>
  <si>
    <t xml:space="preserve">5 . Programa </t>
  </si>
  <si>
    <t>6 . Subprograma</t>
  </si>
  <si>
    <t>7 .Proyecto</t>
  </si>
  <si>
    <t>8 . Meta de Producto PTS</t>
  </si>
  <si>
    <t>9 . Línea Operativa PDSP 2022-2031</t>
  </si>
  <si>
    <t xml:space="preserve">10 . Actividades </t>
  </si>
  <si>
    <t>11. Cantidad</t>
  </si>
  <si>
    <t>12 . Unidad de medida</t>
  </si>
  <si>
    <t>13 . Programación de actividades</t>
  </si>
  <si>
    <t>14 . Cronograma</t>
  </si>
  <si>
    <t>15.  Recursos</t>
  </si>
  <si>
    <t>16 . Población sujeto</t>
  </si>
  <si>
    <t xml:space="preserve">17 . Concepto de gasto </t>
  </si>
  <si>
    <t xml:space="preserve">18 . Responsables del cumplimiento </t>
  </si>
  <si>
    <t>19. Avance cualitativo</t>
  </si>
  <si>
    <t>0. ID</t>
  </si>
  <si>
    <t>TOTAL</t>
  </si>
  <si>
    <t>Fecha de inicio de la actividad (dd/m/a)</t>
  </si>
  <si>
    <t>Fecha de terminación de la actividad ( dd/m/a)</t>
  </si>
  <si>
    <t>Rubro Presupuestal</t>
  </si>
  <si>
    <t>Fuente</t>
  </si>
  <si>
    <t>Total de recursos programados ( en pesos)</t>
  </si>
  <si>
    <t xml:space="preserve">Apropiacion </t>
  </si>
  <si>
    <t>Compromiso</t>
  </si>
  <si>
    <t>Obligaciones</t>
  </si>
  <si>
    <t>Pagado</t>
  </si>
  <si>
    <t>Atención Primaria en Salud</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</si>
  <si>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</si>
  <si>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Conformar los Equipos Básicos de Salud para acercar los servicios de salud a las comunidades.</t>
  </si>
  <si>
    <t>PROGRAMA 2: Formulación, aprobación y ejecución del plan territorial de salud</t>
  </si>
  <si>
    <t>N/A</t>
  </si>
  <si>
    <t>Salud Pública</t>
  </si>
  <si>
    <t>Planes de salud pública ejecutados al 90%</t>
  </si>
  <si>
    <t>CUIDADO DE LA SALUD EN EL TERRITORIO.</t>
  </si>
  <si>
    <t>Realizar IEC sobre derechos y deberes de la poblacion vulnetable de acuerdo a la normatividad nacional e internacional aplicable</t>
  </si>
  <si>
    <t xml:space="preserve">Número </t>
  </si>
  <si>
    <t>2320202009190299</t>
  </si>
  <si>
    <t>Recursos_Provenientes_del_Sistema_General_de_Participaciones_SGP</t>
  </si>
  <si>
    <t>Gladys Cecilia Campo Agudelo
Secretaria de Salud y Bienestar Social</t>
  </si>
  <si>
    <t>Disminución de violencia de género intrafamilar</t>
  </si>
  <si>
    <t>Fortelecimiento a los Grupos de Mujeres del Municipio de Alejandria ,en el  area de salud mental ,con el tema de la Sororidad, Brindando informacion, Educacion y Comunicación,en este tema.</t>
  </si>
  <si>
    <t>Realizar campaña de promoción de la alimentación saludable en los servicios de salud, comedores y restaurantes escolares y puntos de venta de alimentos. (azúcares, grasas y sal) - Campaña</t>
  </si>
  <si>
    <t>23202020091902101</t>
  </si>
  <si>
    <t>Realizar Busqueda Activa comunitaria de casos y contactos de tuberculosis y toma de muestras de BK en poblacion en condicion de calle, en adultos mayores institucionalizados, en centros carcelarios y en las comunidades donde se hayan presentado casos y/o siguiendo la tabla 4. Grupos Priorizados para la Busqueda Activa de Sintomaticos Respiratorios. Resolucion 0227 del 2020 - Búsqueda Activa</t>
  </si>
  <si>
    <t>Implementar el libro de sintomaticos respiratorios del ambito extramural, producto de las Busquedas Activas comunitarias, diferente al libro de sintomatios respiratorios intitucional - Implementación de libro</t>
  </si>
  <si>
    <t>A 2027, disminuir la tasa mortalidad por Cancer</t>
  </si>
  <si>
    <t>23202020091902103</t>
  </si>
  <si>
    <t>A 2027, mantener la Prevalencia de hipertensión arterial en 9.67 en el Municipio</t>
  </si>
  <si>
    <t>232020200918030103</t>
  </si>
  <si>
    <t>Acciones de Información, educación y comunicación, enfocadas a la tenencia responsable de animales, de modo que se reduzca el riesgo de transmisión de zoonosis</t>
  </si>
  <si>
    <t>23202020091902107</t>
  </si>
  <si>
    <t>Realizar IEC que permitan socializar la importancia de la alimentación saludable promoviendo el aprovechamiento de los alimentos  de cosecha y que son producidos en el municipio - programa radial</t>
  </si>
  <si>
    <t>Disminuir la tasa de mortalidad por infarto agudo del miocardo.</t>
  </si>
  <si>
    <t xml:space="preserve">Numero </t>
  </si>
  <si>
    <t>Disminuir a 0 la tasa de mortalidad por suicidio.</t>
  </si>
  <si>
    <t>Realizar campaña "no violencia de género"</t>
  </si>
  <si>
    <t>Mantener por encima 95% la cobertura administrativas de triple viral en menores de 1 año</t>
  </si>
  <si>
    <t>2320202009190290</t>
  </si>
  <si>
    <t>SPC - E1 Gobernabilidad y Gobernanza - L1 Desarrollo Institucional y Sectorial - Gestión de insumos de interés en salud pública</t>
  </si>
  <si>
    <t>Mantener en 0 la mortalidad materna</t>
  </si>
  <si>
    <t>23202020091902108</t>
  </si>
  <si>
    <t>Cobertura de vacunación triple viral</t>
  </si>
  <si>
    <t>Realizar encuentros educativos con la comunidad frente a la importancia de la vacunación, Lectura de carnet, riesgos  y principales enfermedades inmunoprevenibles</t>
  </si>
  <si>
    <t>Realizar campaña IEC en lactancia materna exclusiva hasta los 6 meses y complementaria hasta los 2 años.</t>
  </si>
  <si>
    <t>23202020091902109</t>
  </si>
  <si>
    <t>Realizar IEC en lactancia materna exclusiva hasta los 6 meses y complementaria hasta los 2 años - Programa radial</t>
  </si>
  <si>
    <t>A 2027, incrementar en un 2% las coberturas de prevención y detección temprana de las ENT, las alteraciones de la salud bucal, visual, auditiva y comunicativa y sus factores de riesgo.</t>
  </si>
  <si>
    <t>Realizar encuentros educativos que permitan la sensibilización de la población en temas relacionados con la salud infantil, fortalecimiento la estrategia AIEPI Comunitaria en la zona urbana y rural del municipio - Talleres</t>
  </si>
  <si>
    <t>Desparasitación antihelmíntica a niños en edad escolar, ampliando progresivamente a otros grupos poblacionales elegibles según lineamientos nacionales - Medicamentos</t>
  </si>
  <si>
    <t>23202020091902110</t>
  </si>
  <si>
    <t>Disminución del abuso sexual infantil</t>
  </si>
  <si>
    <t>23202020091902111</t>
  </si>
  <si>
    <t>Disminución consumo temprano de spa</t>
  </si>
  <si>
    <t>Elaboración de material educativo para ser socializado en población en general y grupos organizados  durante las prejornadas y jornadas nacionales de vacunación en temáticas: Esquema adecuado de vacunación, Importancia de la vacunación, ESAVI: eventos supuestamente atribuidos a la vacuna, Principales enfermedades inmunoprevenibles (sarampión rubeola, varicela, tosferina, polio, tuberculosis, difteria, tétanos), Importancia de la vacuna PVH (que es porque se aplica, edades) - Volantes</t>
  </si>
  <si>
    <t>Fortalecimiento de redes sectoriales e intersectoriales, como espacios de construcción de saberes y generación de respuestas que promueven practicas sociales y de salud por curso de vida/entorno.,en temas como: Resiliencia,Manejo de las emociones,prevencion de la conducta suicida,promocion del involucramiento parenteral,acciones de prevencion  de la epilepsia.</t>
  </si>
  <si>
    <t>23202020091902112</t>
  </si>
  <si>
    <t>Disminución consumo temprano de spa, el comportamiento suicida y las conductas violentas.</t>
  </si>
  <si>
    <t>Fortalecimiento del centro municipal de escucha como medio para escuchar a toda la comunidad desde los diferentes grupos etarios, en sus necesidades específicas en temas de salud mental, para desde allí activar las rutas de atención.</t>
  </si>
  <si>
    <t>Realizar actividades educativas y de sensibilización sobre:  
Tipos de Infecciones de transmisión sexual
Comportamientos sexuales: valoración del riesgo y decisiones
Consumo de alcohol y conductas de riesgo
Higiene y prevención de Infecciones de Tracto Urinario -ITU</t>
  </si>
  <si>
    <t>Difusión de rutas de atención a las violencias de genero y abuso sexual, entre los grupos vulnerables como familias en acción, padres de familia de los CDI.</t>
  </si>
  <si>
    <t>23202020091902113</t>
  </si>
  <si>
    <t>23202020091902114</t>
  </si>
  <si>
    <t>Porcentaje de obesidad en la población de 18 a 64 años</t>
  </si>
  <si>
    <t>Campaña de habitos alimentarios  y estilos de vida Saludables - campaña</t>
  </si>
  <si>
    <t>L2 Acuerdos Sociales y Comunitarios</t>
  </si>
  <si>
    <t>23202020091902117</t>
  </si>
  <si>
    <t>Gladys Campo Agudelo
Secretaria de Salud y Bienestar Social</t>
  </si>
  <si>
    <t>23202020091902127</t>
  </si>
  <si>
    <t xml:space="preserve">El taller  debe tener una duraciòn 2 horas,debe ser realizado por el profesional , se debe tener la planeacion con sus momentos, contar con los materiales para el trabajo a desarrollar, debe contar con un numero de 15 personas minimo por taller. </t>
  </si>
  <si>
    <t>150 habitantes de estas veredas</t>
  </si>
  <si>
    <t>100 Habitantes de estas veredas</t>
  </si>
  <si>
    <t>25 FAMILIAS</t>
  </si>
  <si>
    <t>Poblacion Alejandrina,sensibilizada,frente a la prevencion de las violencias</t>
  </si>
  <si>
    <t xml:space="preserve">Dismunuciòn de las distintas violencias </t>
  </si>
  <si>
    <t xml:space="preserve">Campaña  IEC prevención de la violencia de las diferentes clases de violencias </t>
  </si>
  <si>
    <t>Entrenar a los comites de Salud  de las Diferentes Juntas de Accion Comunal, Asociacion de usuarios, comunidad en general  en:  Como identificar en el territorio, la presencia de casos de Violencia, Rutas de Atencion contra la violencia intrafamiliar y de Equidad y Genero</t>
  </si>
  <si>
    <t>64 INTEGRANTES DE LOS COMITES Y COMUNIDAD EN GENERAL</t>
  </si>
  <si>
    <t>Poblacion Alejandrina,sensibilizada,frente a la prevencion del uso de la polvora</t>
  </si>
  <si>
    <t xml:space="preserve">No uso de polvora en ningun escenario y festividades del municipio </t>
  </si>
  <si>
    <t xml:space="preserve">DURANTE EL MES DE NOVIEMBRE </t>
  </si>
  <si>
    <t xml:space="preserve">Institucion Educativa Procesa Delgado, sede Primaria y sede Secundaria, primera infancia </t>
  </si>
  <si>
    <t>primera infancia (0-5 años), Institucion educativa Procesa Delgado , sede primaria y secundaria</t>
  </si>
  <si>
    <t>SEDES DE LA INSTITUCION EDUCATIVA PROCESA DELGADO, ESE PBRO. LUIS FELIPE ARBELAEZ</t>
  </si>
  <si>
    <t>Para trabajar con Jòvenes de la I.E. Procesa Delgado, Coredi, jòvenes  con Discapcidad y sus cuidadores</t>
  </si>
  <si>
    <t>Apoyar Jornadas Nacionales de vacunación y solicitar y transportar los biológicos necesarios para el Municipio y de medicamentos de vigilancia epidemiológica que se requieran en el Municipio. (Póliza de seguro todo riesgo).</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</si>
  <si>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t>
  </si>
  <si>
    <t>100% de las jormadas realizadas</t>
  </si>
  <si>
    <t>La jornada debe tener una participaciòn minima de 20 personas, el auxiliar encargado  encargado debe de apoyar en la realizacion la planeaciòn, se debe realizar difusion de la campañas por medios comunicación.</t>
  </si>
  <si>
    <t>Jornadas de gestión del riesgo para enfermedades Inmunoprevenibles implementadas</t>
  </si>
  <si>
    <t>Gobernanza y Gobernabilidad – 40%</t>
  </si>
  <si>
    <t>Gestión de insumos de interés en salud pública</t>
  </si>
  <si>
    <t>Realizar campañas de promoción de la Jornadas Nacionales de Vacunación Del Progama Ampliado de Inmunizaciones-PAI- de acuerdo al calendario anual o las extraordinarias según el caso,</t>
  </si>
  <si>
    <t>LINEAMIENTO OPERATIVO SALUD PUBLICA-MUNICIPIO DE ALEJANDRIA 2026</t>
  </si>
  <si>
    <t>LINEAMIENTO OPERATIVO SALUD PUBLICA-MUNICIPIO DE ALEJANDRIA 2025</t>
  </si>
  <si>
    <t>las visitas deben realizarsen son los formatos estipulados por la Secretaria de Salud Departamental, se debe presentar evidencia fotografica de las visita y las canalizaciones q se requieran para las familias.el profesional encargado debe realizar la planeaciòn y coordinar de las visitas las cuales se realizaran en zona rural.</t>
  </si>
  <si>
    <t>TERRITORIO</t>
  </si>
  <si>
    <t>MICROTERRITORIO</t>
  </si>
  <si>
    <t xml:space="preserve">1. Consolidado de Actividades Educativas
2. Planeacion de Actividades Educativas
3. Estrategia de Ejecucion y logros obtenidos
4. Listados de Asistencia
5. Caracterizacion Poblacional
6 . Evaluacion deActividades Educativas
7. Promedio de encuenta de Opinion.
8. Evidencia fotografica .
9 Entregar rutas de atencion   a los participes de los talleres.
10 Terminado los talleres se realizara encuentro </t>
  </si>
  <si>
    <t>1. Consolidado de Actividades Educativas
2. Planeacion de Actividades Educativas
3. Estrategia de Ejecucion y logros obtenidos
4. Listados de Asistencia
5. Caracterizacion Poblacional
6 . Evaluacion deActividades Educativas
7. Promedio de encuenta de Opinion.
8. Evidencia fotografica.</t>
  </si>
  <si>
    <t>La actividad debe tener una duraciòn entre 30 minutos, se debe tener evidencias la preparacion del tema, se puede realizar invitacion con profesionales externos expertos en el tema, se debe difundir en medios de comunicación del municipio,realizar carteleras.</t>
  </si>
  <si>
    <t>El material elaborado de forma digital debe contener informacion eventos supuestamente atribuidos a la vacuna Principales enfermedades inmunoprevenibles (sarampión rubeola, varicela, tosferina, polio, tuberculosis, difteria, tétanos) Importancia de la vacuna PVH (que es porque se aplica, edades)</t>
  </si>
  <si>
    <t>1,000 publicaciones por diferentes medios</t>
  </si>
  <si>
    <t>EMBALSES 1
EMBALSES 2</t>
  </si>
  <si>
    <t>MT01, MT02, MT03,MT04</t>
  </si>
  <si>
    <t>CAMPAÑA</t>
  </si>
  <si>
    <t>EMBALSES 1</t>
  </si>
  <si>
    <t>MT01, MT02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</si>
</sst>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quot;\ #,##0;[Red]\-&quot;$&quot;\ #,##0"/>
    <numFmt numFmtId="165" formatCode="_-&quot;$&quot;\ * #,##0_-;\-&quot;$&quot;\ * #,##0_-;_-&quot;$&quot;\ * &quot;-&quot;_-;_-@_-"/>
    <numFmt numFmtId="166" formatCode="_-* #,##0_-;\-* #,##0_-;_-* &quot;-&quot;_-;_-@_-"/>
    <numFmt numFmtId="167" formatCode="_-* #,##0.00_-;\-* #,##0.00_-;_-* &quot;-&quot;??_-;_-@_-"/>
    <numFmt numFmtId="168" formatCode="&quot;$&quot;\ #,##0"/>
    <numFmt numFmtId="169" formatCode="&quot;$&quot;\ #,##0.00"/>
    <numFmt numFmtId="170" formatCode="_-* #,##0_-;\-* #,##0_-;_-* &quot;-&quot;??_-;_-@_-"/>
    <numFmt numFmtId="171" formatCode="\$#,##0"/>
    <numFmt numFmtId="172" formatCode="&quot;$&quot;#,##0"/>
  </numFmts>
  <fonts count="24" x14ac:knownFonts="1">
    <font>
      <sz val="11"/>
      <color theme="1"/>
      <name val="Calibri"/>
      <family val="2"/>
      <scheme val="minor"/>
    </font>
    <font>
      <b/>
      <sz val="11"/>
      <color theme="1"/>
      <name val="Calibri"/>
      <family val="2"/>
      <scheme val="minor"/>
    </font>
    <font>
      <b/>
      <sz val="22"/>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0"/>
      <color rgb="FFFF0000"/>
      <name val="Calibri"/>
      <family val="2"/>
      <scheme val="minor"/>
    </font>
    <font>
      <b/>
      <sz val="14"/>
      <color theme="1"/>
      <name val="Calibri"/>
      <family val="2"/>
      <scheme val="minor"/>
    </font>
    <font>
      <sz val="10"/>
      <name val="Calibri"/>
      <family val="2"/>
    </font>
    <font>
      <sz val="12"/>
      <color theme="1"/>
      <name val="Calibri"/>
      <family val="2"/>
      <scheme val="minor"/>
    </font>
    <font>
      <sz val="12"/>
      <name val="Calibri"/>
      <family val="2"/>
      <scheme val="minor"/>
    </font>
    <font>
      <b/>
      <sz val="16"/>
      <name val="Arial"/>
      <family val="2"/>
    </font>
    <font>
      <b/>
      <sz val="20"/>
      <name val="Arial"/>
      <family val="2"/>
    </font>
    <font>
      <sz val="18"/>
      <name val="Calibri"/>
      <family val="2"/>
      <scheme val="minor"/>
    </font>
    <font>
      <b/>
      <sz val="12"/>
      <name val="Calibri"/>
      <family val="2"/>
      <scheme val="minor"/>
    </font>
    <font>
      <b/>
      <sz val="12"/>
      <color theme="1"/>
      <name val="Calibri"/>
      <family val="2"/>
      <scheme val="minor"/>
    </font>
    <font>
      <sz val="10"/>
      <name val="Arial"/>
      <family val="2"/>
    </font>
    <font>
      <sz val="11"/>
      <name val="Calibri"/>
      <family val="2"/>
      <scheme val="minor"/>
    </font>
    <font>
      <b/>
      <sz val="11"/>
      <color theme="1"/>
      <name val="Times"/>
    </font>
    <font>
      <b/>
      <sz val="9"/>
      <color theme="1"/>
      <name val="Calibri"/>
      <family val="2"/>
      <scheme val="minor"/>
    </font>
    <font>
      <b/>
      <sz val="11"/>
      <name val="Calibri"/>
      <family val="2"/>
    </font>
    <font>
      <sz val="9"/>
      <name val="Arial"/>
      <family val="2"/>
    </font>
    <font>
      <sz val="11"/>
      <color theme="1"/>
      <name val="Times"/>
    </font>
    <font>
      <sz val="14"/>
      <color theme="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rgb="FFECEEEF"/>
      </patternFill>
    </fill>
    <fill>
      <patternFill patternType="solid">
        <fgColor theme="0" tint="-0.34998626667073579"/>
        <bgColor theme="0" tint="-0.34998626667073579"/>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auto="1"/>
      </bottom>
      <diagonal/>
    </border>
  </borders>
  <cellStyleXfs count="5">
    <xf numFmtId="0" fontId="0" fillId="0" borderId="0"/>
    <xf numFmtId="165" fontId="3" fillId="0" borderId="0" applyFont="0" applyFill="0" applyBorder="0" applyAlignment="0" applyProtection="0"/>
    <xf numFmtId="166" fontId="3" fillId="0" borderId="0" applyFont="0" applyFill="0" applyBorder="0" applyAlignment="0" applyProtection="0"/>
    <xf numFmtId="167" fontId="3" fillId="0" borderId="0" applyFont="0" applyFill="0" applyBorder="0" applyAlignment="0" applyProtection="0"/>
    <xf numFmtId="0" fontId="3" fillId="0" borderId="0"/>
  </cellStyleXfs>
  <cellXfs count="160">
    <xf numFmtId="0" fontId="0" fillId="0" borderId="0" xfId="0"/>
    <xf numFmtId="0" fontId="1" fillId="2" borderId="1" xfId="0" applyFont="1" applyFill="1" applyBorder="1" applyAlignment="1">
      <alignment horizontal="center" vertical="center" wrapText="1"/>
    </xf>
    <xf numFmtId="0" fontId="1" fillId="0" borderId="0" xfId="0" applyFont="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168" fontId="0" fillId="0" borderId="1" xfId="0" applyNumberFormat="1" applyBorder="1" applyAlignment="1">
      <alignment horizontal="center" vertical="center" wrapText="1"/>
    </xf>
    <xf numFmtId="164" fontId="0" fillId="0" borderId="1" xfId="0" applyNumberFormat="1" applyBorder="1" applyAlignment="1">
      <alignment horizontal="center" vertical="center" wrapText="1"/>
    </xf>
    <xf numFmtId="0" fontId="4" fillId="0" borderId="1" xfId="0" applyFont="1" applyBorder="1" applyAlignment="1">
      <alignment vertical="center" wrapText="1"/>
    </xf>
    <xf numFmtId="0" fontId="1" fillId="0" borderId="1" xfId="0" applyFont="1" applyBorder="1" applyAlignment="1">
      <alignment horizontal="center" vertical="center" wrapText="1"/>
    </xf>
    <xf numFmtId="168" fontId="0" fillId="0" borderId="0" xfId="0" applyNumberFormat="1"/>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xf numFmtId="0" fontId="4" fillId="0" borderId="0" xfId="0" applyFont="1"/>
    <xf numFmtId="168" fontId="5" fillId="0" borderId="1" xfId="0" applyNumberFormat="1" applyFont="1" applyBorder="1"/>
    <xf numFmtId="168" fontId="5" fillId="0" borderId="1" xfId="0" applyNumberFormat="1" applyFont="1" applyBorder="1" applyAlignment="1">
      <alignment horizontal="center" vertical="center" wrapText="1"/>
    </xf>
    <xf numFmtId="0" fontId="0" fillId="0" borderId="0" xfId="0" applyAlignment="1">
      <alignment vertical="center" wrapText="1"/>
    </xf>
    <xf numFmtId="168" fontId="7" fillId="0" borderId="1" xfId="0" applyNumberFormat="1" applyFont="1" applyBorder="1" applyAlignment="1">
      <alignment vertical="center" wrapText="1"/>
    </xf>
    <xf numFmtId="0" fontId="5" fillId="0" borderId="0" xfId="0" applyFont="1" applyAlignment="1">
      <alignment vertical="center" wrapText="1"/>
    </xf>
    <xf numFmtId="0" fontId="5" fillId="0" borderId="1" xfId="0" applyFont="1" applyBorder="1" applyAlignment="1">
      <alignment vertical="center" wrapText="1"/>
    </xf>
    <xf numFmtId="0" fontId="4" fillId="0" borderId="0" xfId="0" applyFont="1" applyAlignment="1">
      <alignment vertical="center" wrapText="1"/>
    </xf>
    <xf numFmtId="168" fontId="5" fillId="0" borderId="1" xfId="0" applyNumberFormat="1" applyFont="1" applyBorder="1" applyAlignment="1">
      <alignment vertical="center" wrapText="1"/>
    </xf>
    <xf numFmtId="0" fontId="5" fillId="0" borderId="7" xfId="0" applyFont="1" applyBorder="1" applyAlignment="1">
      <alignment vertical="center" wrapText="1"/>
    </xf>
    <xf numFmtId="0" fontId="5" fillId="0" borderId="0" xfId="0" applyFont="1" applyAlignment="1">
      <alignment horizontal="center" vertical="center" wrapText="1"/>
    </xf>
    <xf numFmtId="0" fontId="4" fillId="0" borderId="7" xfId="0" applyFont="1" applyBorder="1" applyAlignment="1">
      <alignment vertical="center" wrapText="1"/>
    </xf>
    <xf numFmtId="0" fontId="1" fillId="0" borderId="1" xfId="0" applyFont="1" applyBorder="1" applyAlignment="1">
      <alignment horizontal="center"/>
    </xf>
    <xf numFmtId="164" fontId="0" fillId="0" borderId="0" xfId="0" applyNumberFormat="1"/>
    <xf numFmtId="9" fontId="0" fillId="0" borderId="0" xfId="0" applyNumberFormat="1"/>
    <xf numFmtId="167" fontId="0" fillId="0" borderId="0" xfId="3" applyFont="1"/>
    <xf numFmtId="167" fontId="1" fillId="0" borderId="0" xfId="3" applyFont="1"/>
    <xf numFmtId="0" fontId="5" fillId="0" borderId="1" xfId="0" applyFont="1" applyBorder="1" applyAlignment="1">
      <alignment horizontal="center" vertical="center"/>
    </xf>
    <xf numFmtId="0" fontId="9"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164" fontId="4" fillId="0" borderId="1" xfId="0" applyNumberFormat="1" applyFont="1" applyBorder="1" applyAlignment="1">
      <alignment horizontal="center" vertical="center" wrapText="1"/>
    </xf>
    <xf numFmtId="168" fontId="4" fillId="0" borderId="1" xfId="0" applyNumberFormat="1" applyFont="1" applyBorder="1" applyAlignment="1">
      <alignment horizontal="center" vertical="center" wrapText="1"/>
    </xf>
    <xf numFmtId="0" fontId="4" fillId="0" borderId="1" xfId="0" applyFont="1" applyBorder="1" applyAlignment="1">
      <alignment wrapText="1"/>
    </xf>
    <xf numFmtId="168" fontId="4" fillId="0" borderId="1" xfId="0" applyNumberFormat="1" applyFont="1" applyBorder="1" applyAlignment="1">
      <alignment horizontal="center" vertical="center"/>
    </xf>
    <xf numFmtId="168" fontId="4" fillId="0" borderId="1" xfId="1" applyNumberFormat="1" applyFont="1" applyFill="1" applyBorder="1" applyAlignment="1">
      <alignment horizontal="center" vertical="center" wrapText="1"/>
    </xf>
    <xf numFmtId="0" fontId="4" fillId="0" borderId="1" xfId="0" applyFont="1" applyBorder="1" applyAlignment="1">
      <alignment horizontal="left"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wrapText="1"/>
    </xf>
    <xf numFmtId="168" fontId="0" fillId="0" borderId="1" xfId="0" applyNumberFormat="1" applyBorder="1" applyAlignment="1">
      <alignment horizontal="center" vertical="center"/>
    </xf>
    <xf numFmtId="164" fontId="4" fillId="0" borderId="1" xfId="0" applyNumberFormat="1" applyFont="1" applyBorder="1" applyAlignment="1">
      <alignment horizontal="center" vertical="center"/>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0" borderId="6" xfId="0" applyFont="1" applyBorder="1" applyAlignment="1">
      <alignment vertical="center" wrapText="1"/>
    </xf>
    <xf numFmtId="0" fontId="4" fillId="0" borderId="6" xfId="0" applyFont="1" applyBorder="1" applyAlignment="1">
      <alignment horizontal="justify" vertical="center" wrapText="1"/>
    </xf>
    <xf numFmtId="0" fontId="4" fillId="0" borderId="6" xfId="0" applyFont="1" applyBorder="1" applyAlignment="1">
      <alignment horizontal="center" vertical="center"/>
    </xf>
    <xf numFmtId="0" fontId="4" fillId="0" borderId="5" xfId="0" applyFont="1" applyBorder="1" applyAlignment="1">
      <alignment horizontal="center" vertical="center" wrapText="1"/>
    </xf>
    <xf numFmtId="168" fontId="4" fillId="0" borderId="1" xfId="2" applyNumberFormat="1"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vertical="center" wrapText="1"/>
    </xf>
    <xf numFmtId="0" fontId="4" fillId="0" borderId="5" xfId="0" applyFont="1" applyBorder="1" applyAlignment="1">
      <alignment vertical="center"/>
    </xf>
    <xf numFmtId="165" fontId="4" fillId="0" borderId="1" xfId="0" applyNumberFormat="1" applyFont="1" applyBorder="1" applyAlignment="1">
      <alignment horizontal="center" vertical="center" wrapText="1"/>
    </xf>
    <xf numFmtId="0" fontId="4" fillId="0" borderId="5" xfId="0" applyFont="1" applyBorder="1" applyAlignment="1">
      <alignment horizontal="justify" vertical="center" wrapText="1"/>
    </xf>
    <xf numFmtId="0" fontId="4" fillId="0" borderId="5" xfId="0" applyFont="1" applyBorder="1" applyAlignment="1">
      <alignment horizontal="center" vertical="center"/>
    </xf>
    <xf numFmtId="0" fontId="10" fillId="0" borderId="1" xfId="0" applyFont="1" applyBorder="1" applyAlignment="1">
      <alignment horizontal="center" vertical="center" wrapText="1"/>
    </xf>
    <xf numFmtId="164" fontId="0" fillId="0" borderId="1" xfId="0" applyNumberFormat="1" applyBorder="1" applyAlignment="1">
      <alignment horizontal="center" vertical="center"/>
    </xf>
    <xf numFmtId="168" fontId="0" fillId="0" borderId="1" xfId="1" applyNumberFormat="1" applyFont="1" applyFill="1" applyBorder="1" applyAlignment="1">
      <alignment horizontal="center" vertical="center"/>
    </xf>
    <xf numFmtId="0" fontId="3" fillId="0" borderId="1" xfId="4" applyBorder="1" applyAlignment="1">
      <alignment horizontal="justify" vertical="center" wrapText="1"/>
    </xf>
    <xf numFmtId="0" fontId="4" fillId="0" borderId="7" xfId="0" applyFont="1" applyBorder="1" applyAlignment="1">
      <alignment horizontal="center" vertical="center"/>
    </xf>
    <xf numFmtId="0" fontId="4" fillId="0" borderId="1" xfId="0" applyFont="1" applyBorder="1" applyAlignment="1">
      <alignment vertical="center"/>
    </xf>
    <xf numFmtId="169" fontId="4" fillId="0" borderId="1" xfId="0" applyNumberFormat="1" applyFont="1" applyBorder="1" applyAlignment="1">
      <alignment horizontal="center" vertical="center" wrapText="1"/>
    </xf>
    <xf numFmtId="0" fontId="9" fillId="0" borderId="1" xfId="0" applyFont="1" applyBorder="1" applyAlignment="1">
      <alignment vertical="center" wrapText="1"/>
    </xf>
    <xf numFmtId="0" fontId="11" fillId="0" borderId="4" xfId="0" applyFont="1" applyBorder="1" applyAlignment="1">
      <alignment vertical="center"/>
    </xf>
    <xf numFmtId="0" fontId="0" fillId="0" borderId="4" xfId="0" applyBorder="1"/>
    <xf numFmtId="0" fontId="11" fillId="6" borderId="1" xfId="0" applyFont="1" applyFill="1" applyBorder="1" applyAlignment="1">
      <alignment horizontal="center" vertical="center" wrapText="1"/>
    </xf>
    <xf numFmtId="0" fontId="13" fillId="0" borderId="0" xfId="0" applyFont="1"/>
    <xf numFmtId="0" fontId="9" fillId="0" borderId="1" xfId="0" applyFont="1" applyBorder="1"/>
    <xf numFmtId="0" fontId="9" fillId="8" borderId="1" xfId="0" applyFont="1" applyFill="1" applyBorder="1" applyAlignment="1">
      <alignment vertical="center" wrapText="1"/>
    </xf>
    <xf numFmtId="0" fontId="10" fillId="8" borderId="1" xfId="0" applyFont="1" applyFill="1" applyBorder="1" applyAlignment="1">
      <alignment horizontal="center" vertical="center" wrapText="1"/>
    </xf>
    <xf numFmtId="0" fontId="9" fillId="8" borderId="1" xfId="4" applyFont="1" applyFill="1" applyBorder="1" applyAlignment="1">
      <alignment horizontal="center" vertical="center" wrapText="1"/>
    </xf>
    <xf numFmtId="0" fontId="14" fillId="8" borderId="1" xfId="0" applyFont="1" applyFill="1" applyBorder="1" applyAlignment="1">
      <alignment horizontal="center" vertical="center" wrapText="1"/>
    </xf>
    <xf numFmtId="0" fontId="9" fillId="8" borderId="1" xfId="0" applyFont="1" applyFill="1" applyBorder="1" applyAlignment="1">
      <alignment horizontal="left" vertical="center" wrapText="1"/>
    </xf>
    <xf numFmtId="0" fontId="10" fillId="8" borderId="1" xfId="0" applyFont="1" applyFill="1" applyBorder="1" applyAlignment="1">
      <alignment vertical="center" wrapText="1"/>
    </xf>
    <xf numFmtId="0" fontId="9" fillId="8" borderId="1" xfId="0" applyFont="1" applyFill="1" applyBorder="1" applyAlignment="1">
      <alignment horizontal="center" vertical="center" wrapText="1"/>
    </xf>
    <xf numFmtId="14" fontId="9" fillId="8" borderId="1" xfId="0" applyNumberFormat="1" applyFont="1" applyFill="1" applyBorder="1" applyAlignment="1">
      <alignment horizontal="center" vertical="center" wrapText="1"/>
    </xf>
    <xf numFmtId="2" fontId="9" fillId="8" borderId="1" xfId="4" applyNumberFormat="1" applyFont="1" applyFill="1" applyBorder="1" applyAlignment="1">
      <alignment horizontal="center" vertical="center" wrapText="1"/>
    </xf>
    <xf numFmtId="170" fontId="15" fillId="8" borderId="1" xfId="3" applyNumberFormat="1" applyFont="1" applyFill="1" applyBorder="1" applyAlignment="1">
      <alignment horizontal="right" vertical="center" wrapText="1"/>
    </xf>
    <xf numFmtId="1" fontId="9" fillId="8" borderId="1" xfId="4" applyNumberFormat="1" applyFont="1" applyFill="1" applyBorder="1" applyAlignment="1">
      <alignment horizontal="right" vertical="center" wrapText="1"/>
    </xf>
    <xf numFmtId="0" fontId="15" fillId="8" borderId="1" xfId="0" applyFont="1" applyFill="1" applyBorder="1" applyAlignment="1">
      <alignment horizontal="center" vertical="center" wrapText="1"/>
    </xf>
    <xf numFmtId="0" fontId="9" fillId="0" borderId="0" xfId="0" applyFont="1"/>
    <xf numFmtId="0" fontId="9" fillId="0" borderId="1" xfId="4" applyFont="1" applyBorder="1" applyAlignment="1">
      <alignment horizontal="center" vertical="center" wrapText="1"/>
    </xf>
    <xf numFmtId="0" fontId="14" fillId="0" borderId="1" xfId="0" applyFont="1" applyBorder="1" applyAlignment="1">
      <alignment horizontal="center" vertical="center" wrapText="1"/>
    </xf>
    <xf numFmtId="0" fontId="16" fillId="0" borderId="1" xfId="0" applyFont="1" applyBorder="1" applyAlignment="1" applyProtection="1">
      <alignment horizontal="left" vertical="top" wrapText="1"/>
      <protection locked="0"/>
    </xf>
    <xf numFmtId="0" fontId="9" fillId="0" borderId="1" xfId="4" applyFont="1" applyBorder="1" applyAlignment="1">
      <alignment horizontal="justify" vertical="center" wrapText="1"/>
    </xf>
    <xf numFmtId="0" fontId="10"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49" fontId="9" fillId="0" borderId="1" xfId="4" applyNumberFormat="1" applyFont="1" applyBorder="1" applyAlignment="1">
      <alignment horizontal="center" vertical="center" wrapText="1"/>
    </xf>
    <xf numFmtId="170" fontId="9" fillId="0" borderId="1" xfId="3" applyNumberFormat="1" applyFont="1" applyBorder="1" applyAlignment="1">
      <alignment vertical="center" wrapText="1"/>
    </xf>
    <xf numFmtId="1" fontId="9" fillId="0" borderId="1" xfId="4" applyNumberFormat="1" applyFont="1" applyBorder="1" applyAlignment="1">
      <alignmen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3"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4"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1" fontId="10" fillId="0" borderId="1" xfId="0" applyNumberFormat="1" applyFont="1" applyBorder="1" applyAlignment="1">
      <alignment horizontal="center" vertical="center" wrapText="1"/>
    </xf>
    <xf numFmtId="0" fontId="16" fillId="0" borderId="1" xfId="0" applyFont="1" applyBorder="1" applyAlignment="1" applyProtection="1">
      <alignment vertical="top" wrapText="1"/>
      <protection locked="0"/>
    </xf>
    <xf numFmtId="0" fontId="10" fillId="0" borderId="1" xfId="0" applyFont="1" applyBorder="1"/>
    <xf numFmtId="0" fontId="10" fillId="0" borderId="0" xfId="0" applyFont="1"/>
    <xf numFmtId="0" fontId="9" fillId="0" borderId="1" xfId="0" applyFont="1" applyBorder="1" applyAlignment="1">
      <alignment vertical="center"/>
    </xf>
    <xf numFmtId="170" fontId="18" fillId="8" borderId="1" xfId="3" applyNumberFormat="1" applyFont="1" applyFill="1" applyBorder="1" applyAlignment="1">
      <alignment horizontal="right" vertical="center" wrapText="1"/>
    </xf>
    <xf numFmtId="0" fontId="19" fillId="8" borderId="1" xfId="0" applyFont="1" applyFill="1" applyBorder="1" applyAlignment="1">
      <alignment horizontal="left" vertical="center" wrapText="1"/>
    </xf>
    <xf numFmtId="0" fontId="20" fillId="8" borderId="1" xfId="0" applyFont="1" applyFill="1" applyBorder="1" applyAlignment="1">
      <alignment vertical="center" wrapText="1"/>
    </xf>
    <xf numFmtId="0" fontId="1" fillId="0" borderId="0" xfId="0" applyFont="1" applyAlignment="1">
      <alignment vertical="center" wrapText="1"/>
    </xf>
    <xf numFmtId="4" fontId="21" fillId="0" borderId="0" xfId="0" applyNumberFormat="1" applyFont="1"/>
    <xf numFmtId="171" fontId="3" fillId="0" borderId="0" xfId="4" applyNumberFormat="1" applyAlignment="1">
      <alignment vertical="center" wrapText="1"/>
    </xf>
    <xf numFmtId="172" fontId="22" fillId="0" borderId="0" xfId="4" applyNumberFormat="1" applyFont="1" applyAlignment="1">
      <alignment horizontal="right" vertical="center" wrapText="1"/>
    </xf>
    <xf numFmtId="171" fontId="0" fillId="0" borderId="0" xfId="0" applyNumberFormat="1"/>
    <xf numFmtId="0" fontId="1"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164" fontId="0" fillId="5" borderId="1" xfId="0" applyNumberFormat="1" applyFill="1" applyBorder="1" applyAlignment="1">
      <alignment horizontal="center" vertical="center"/>
    </xf>
    <xf numFmtId="168" fontId="4" fillId="5" borderId="1" xfId="0" applyNumberFormat="1" applyFont="1" applyFill="1" applyBorder="1" applyAlignment="1">
      <alignment horizontal="center" vertical="center" wrapText="1"/>
    </xf>
    <xf numFmtId="0" fontId="9" fillId="5" borderId="1" xfId="0" applyFont="1" applyFill="1" applyBorder="1" applyAlignment="1">
      <alignment horizontal="center" vertical="center" wrapText="1"/>
    </xf>
    <xf numFmtId="0" fontId="4" fillId="5" borderId="1" xfId="0" applyFont="1" applyFill="1" applyBorder="1" applyAlignment="1">
      <alignment vertical="center" wrapText="1"/>
    </xf>
    <xf numFmtId="0" fontId="4" fillId="5" borderId="0" xfId="0" applyFont="1" applyFill="1"/>
    <xf numFmtId="0" fontId="23" fillId="0" borderId="1" xfId="0" applyFont="1" applyBorder="1" applyAlignment="1">
      <alignment horizontal="center" vertical="center" wrapText="1"/>
    </xf>
    <xf numFmtId="168" fontId="23" fillId="0" borderId="1" xfId="0" applyNumberFormat="1" applyFont="1" applyBorder="1" applyAlignment="1">
      <alignment horizontal="center" vertical="center" wrapText="1"/>
    </xf>
    <xf numFmtId="9" fontId="23" fillId="0" borderId="1" xfId="0" applyNumberFormat="1" applyFont="1" applyBorder="1" applyAlignment="1">
      <alignment horizontal="center" vertical="center" wrapText="1"/>
    </xf>
    <xf numFmtId="0" fontId="23" fillId="5" borderId="1" xfId="0" applyFont="1" applyFill="1" applyBorder="1" applyAlignment="1">
      <alignment horizontal="center" vertical="center" wrapText="1"/>
    </xf>
    <xf numFmtId="168" fontId="23" fillId="5" borderId="1" xfId="0" applyNumberFormat="1" applyFont="1" applyFill="1" applyBorder="1" applyAlignment="1">
      <alignment horizontal="center" vertical="center" wrapText="1"/>
    </xf>
    <xf numFmtId="0" fontId="23" fillId="0" borderId="2" xfId="0" applyFont="1" applyBorder="1" applyAlignment="1">
      <alignment horizontal="center" vertical="center" wrapText="1"/>
    </xf>
    <xf numFmtId="164" fontId="23"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9" fontId="7" fillId="0" borderId="1" xfId="0" applyNumberFormat="1" applyFont="1" applyBorder="1" applyAlignment="1">
      <alignment horizontal="center" vertical="center" wrapText="1"/>
    </xf>
    <xf numFmtId="9" fontId="7" fillId="0" borderId="1" xfId="0" applyNumberFormat="1" applyFont="1" applyBorder="1" applyAlignment="1">
      <alignment horizontal="center" vertical="center" wrapText="1"/>
    </xf>
    <xf numFmtId="0" fontId="1" fillId="8"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7" borderId="1" xfId="0" applyFont="1" applyFill="1" applyBorder="1" applyAlignment="1">
      <alignment horizontal="center" vertical="center"/>
    </xf>
    <xf numFmtId="0" fontId="11" fillId="6" borderId="1" xfId="0" applyFont="1" applyFill="1" applyBorder="1" applyAlignment="1">
      <alignment horizontal="center" vertical="center" wrapText="1"/>
    </xf>
    <xf numFmtId="0" fontId="0" fillId="0" borderId="0" xfId="0" applyAlignment="1">
      <alignment horizontal="center"/>
    </xf>
    <xf numFmtId="0" fontId="12" fillId="0" borderId="10" xfId="0" applyFont="1" applyBorder="1" applyAlignment="1">
      <alignment horizontal="center" vertical="center"/>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1"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cellXfs>
  <cellStyles count="5">
    <cellStyle name="Millares" xfId="3" builtinId="3"/>
    <cellStyle name="Millares [0]" xfId="2" builtinId="6"/>
    <cellStyle name="Moneda [0]" xfId="1" builtinId="7"/>
    <cellStyle name="Normal" xfId="0" builtinId="0"/>
    <cellStyle name="Normal 2" xfId="4" xr:uid="{15675BC1-FD40-4BE5-BE6E-03D2A20099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28</xdr:col>
      <xdr:colOff>1481991</xdr:colOff>
      <xdr:row>0</xdr:row>
      <xdr:rowOff>36399</xdr:rowOff>
    </xdr:from>
    <xdr:to>
      <xdr:col>28</xdr:col>
      <xdr:colOff>3347003</xdr:colOff>
      <xdr:row>1</xdr:row>
      <xdr:rowOff>116683</xdr:rowOff>
    </xdr:to>
    <xdr:pic>
      <xdr:nvPicPr>
        <xdr:cNvPr id="2" name="Imagen 1">
          <a:extLst>
            <a:ext uri="{FF2B5EF4-FFF2-40B4-BE49-F238E27FC236}">
              <a16:creationId xmlns:a16="http://schemas.microsoft.com/office/drawing/2014/main" id="{835CEF74-8F4D-4841-8BEA-7FE6F40832EA}"/>
            </a:ext>
          </a:extLst>
        </xdr:cNvPr>
        <xdr:cNvPicPr>
          <a:picLocks noChangeAspect="1"/>
        </xdr:cNvPicPr>
      </xdr:nvPicPr>
      <xdr:blipFill>
        <a:blip xmlns:r="http://schemas.openxmlformats.org/officeDocument/2006/relationships" r:embed="rId1"/>
        <a:stretch/>
      </xdr:blipFill>
      <xdr:spPr bwMode="auto">
        <a:xfrm>
          <a:off x="53938071" y="36399"/>
          <a:ext cx="1865012" cy="788944"/>
        </a:xfrm>
        <a:prstGeom prst="rect">
          <a:avLst/>
        </a:prstGeom>
      </xdr:spPr>
    </xdr:pic>
    <xdr:clientData/>
  </xdr:twoCellAnchor>
  <xdr:twoCellAnchor editAs="oneCell">
    <xdr:from>
      <xdr:col>0</xdr:col>
      <xdr:colOff>0</xdr:colOff>
      <xdr:row>0</xdr:row>
      <xdr:rowOff>976</xdr:rowOff>
    </xdr:from>
    <xdr:to>
      <xdr:col>1</xdr:col>
      <xdr:colOff>1499711</xdr:colOff>
      <xdr:row>1</xdr:row>
      <xdr:rowOff>103660</xdr:rowOff>
    </xdr:to>
    <xdr:pic>
      <xdr:nvPicPr>
        <xdr:cNvPr id="3" name="Imagen 2">
          <a:extLst>
            <a:ext uri="{FF2B5EF4-FFF2-40B4-BE49-F238E27FC236}">
              <a16:creationId xmlns:a16="http://schemas.microsoft.com/office/drawing/2014/main" id="{DD544D58-E0D3-408B-B900-5D37BE3357E3}"/>
            </a:ext>
          </a:extLst>
        </xdr:cNvPr>
        <xdr:cNvPicPr>
          <a:picLocks noChangeAspect="1"/>
        </xdr:cNvPicPr>
      </xdr:nvPicPr>
      <xdr:blipFill>
        <a:blip xmlns:r="http://schemas.openxmlformats.org/officeDocument/2006/relationships" r:embed="rId2"/>
        <a:stretch/>
      </xdr:blipFill>
      <xdr:spPr bwMode="auto">
        <a:xfrm>
          <a:off x="0" y="976"/>
          <a:ext cx="2490311" cy="811344"/>
        </a:xfrm>
        <a:prstGeom prst="rect">
          <a:avLst/>
        </a:prstGeom>
      </xdr:spPr>
    </xdr:pic>
    <xdr:clientData/>
  </xdr:twoCellAnchor>
  <xdr:twoCellAnchor editAs="oneCell">
    <xdr:from>
      <xdr:col>28</xdr:col>
      <xdr:colOff>1481991</xdr:colOff>
      <xdr:row>0</xdr:row>
      <xdr:rowOff>36399</xdr:rowOff>
    </xdr:from>
    <xdr:to>
      <xdr:col>28</xdr:col>
      <xdr:colOff>3347002</xdr:colOff>
      <xdr:row>1</xdr:row>
      <xdr:rowOff>116683</xdr:rowOff>
    </xdr:to>
    <xdr:pic>
      <xdr:nvPicPr>
        <xdr:cNvPr id="4" name="Imagen 3">
          <a:extLst>
            <a:ext uri="{FF2B5EF4-FFF2-40B4-BE49-F238E27FC236}">
              <a16:creationId xmlns:a16="http://schemas.microsoft.com/office/drawing/2014/main" id="{AC6AFBD9-52F0-4315-A898-715AAC1A9962}"/>
            </a:ext>
          </a:extLst>
        </xdr:cNvPr>
        <xdr:cNvPicPr>
          <a:picLocks noChangeAspect="1"/>
        </xdr:cNvPicPr>
      </xdr:nvPicPr>
      <xdr:blipFill>
        <a:blip xmlns:r="http://schemas.openxmlformats.org/officeDocument/2006/relationships" r:embed="rId1"/>
        <a:stretch/>
      </xdr:blipFill>
      <xdr:spPr bwMode="auto">
        <a:xfrm>
          <a:off x="53938071" y="36399"/>
          <a:ext cx="1865011" cy="788944"/>
        </a:xfrm>
        <a:prstGeom prst="rect">
          <a:avLst/>
        </a:prstGeom>
      </xdr:spPr>
    </xdr:pic>
    <xdr:clientData/>
  </xdr:twoCellAnchor>
  <xdr:twoCellAnchor editAs="oneCell">
    <xdr:from>
      <xdr:col>28</xdr:col>
      <xdr:colOff>1481991</xdr:colOff>
      <xdr:row>0</xdr:row>
      <xdr:rowOff>36399</xdr:rowOff>
    </xdr:from>
    <xdr:to>
      <xdr:col>28</xdr:col>
      <xdr:colOff>3347002</xdr:colOff>
      <xdr:row>1</xdr:row>
      <xdr:rowOff>116683</xdr:rowOff>
    </xdr:to>
    <xdr:pic>
      <xdr:nvPicPr>
        <xdr:cNvPr id="5" name="Imagen 4">
          <a:extLst>
            <a:ext uri="{FF2B5EF4-FFF2-40B4-BE49-F238E27FC236}">
              <a16:creationId xmlns:a16="http://schemas.microsoft.com/office/drawing/2014/main" id="{BD57B939-1A81-4F62-A25B-4B977FCF498E}"/>
            </a:ext>
          </a:extLst>
        </xdr:cNvPr>
        <xdr:cNvPicPr>
          <a:picLocks noChangeAspect="1"/>
        </xdr:cNvPicPr>
      </xdr:nvPicPr>
      <xdr:blipFill>
        <a:blip xmlns:r="http://schemas.openxmlformats.org/officeDocument/2006/relationships" r:embed="rId1"/>
        <a:stretch/>
      </xdr:blipFill>
      <xdr:spPr bwMode="auto">
        <a:xfrm>
          <a:off x="53938071" y="36399"/>
          <a:ext cx="1865011" cy="78894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D1150-42B5-4CC9-90A1-2B78C24CEE1E}">
  <sheetPr>
    <tabColor rgb="FFFFC000"/>
  </sheetPr>
  <dimension ref="A1:AE79"/>
  <sheetViews>
    <sheetView showGridLines="0" topLeftCell="K1" zoomScale="55" zoomScaleNormal="55" workbookViewId="0">
      <pane ySplit="4" topLeftCell="A44" activePane="bottomLeft" state="frozen"/>
      <selection activeCell="E23" sqref="E23"/>
      <selection pane="bottomLeft" activeCell="T47" sqref="T47"/>
    </sheetView>
  </sheetViews>
  <sheetFormatPr baseColWidth="10" defaultColWidth="14.42578125" defaultRowHeight="15" x14ac:dyDescent="0.25"/>
  <cols>
    <col min="2" max="2" width="32.7109375" customWidth="1"/>
    <col min="3" max="3" width="75.85546875" customWidth="1"/>
    <col min="4" max="4" width="42.85546875" customWidth="1"/>
    <col min="5" max="5" width="33.85546875" customWidth="1"/>
    <col min="6" max="6" width="30.5703125" customWidth="1"/>
    <col min="7" max="7" width="28.140625" customWidth="1"/>
    <col min="8" max="8" width="29.140625" customWidth="1"/>
    <col min="9" max="9" width="27.140625" customWidth="1"/>
    <col min="10" max="10" width="37.7109375" customWidth="1"/>
    <col min="11" max="11" width="71.28515625" customWidth="1"/>
    <col min="12" max="12" width="16.5703125" customWidth="1"/>
    <col min="13" max="13" width="18" customWidth="1"/>
    <col min="14" max="14" width="9.7109375" bestFit="1" customWidth="1"/>
    <col min="15" max="15" width="10.42578125" bestFit="1" customWidth="1"/>
    <col min="16" max="16" width="11.28515625" customWidth="1"/>
    <col min="17" max="17" width="11.7109375" bestFit="1" customWidth="1"/>
    <col min="18" max="18" width="14.28515625" customWidth="1"/>
    <col min="19" max="19" width="21.7109375" customWidth="1"/>
    <col min="20" max="20" width="23.85546875" customWidth="1"/>
    <col min="21" max="21" width="29.85546875" customWidth="1"/>
    <col min="22" max="22" width="30.7109375" customWidth="1"/>
    <col min="23" max="24" width="21" customWidth="1"/>
    <col min="25" max="25" width="22" customWidth="1"/>
    <col min="26" max="26" width="27.7109375" bestFit="1" customWidth="1"/>
    <col min="27" max="27" width="19.85546875" bestFit="1" customWidth="1"/>
    <col min="28" max="28" width="36" bestFit="1" customWidth="1"/>
    <col min="29" max="29" width="58.28515625" customWidth="1"/>
    <col min="30" max="30" width="34.85546875" customWidth="1"/>
    <col min="31" max="31" width="27.42578125" customWidth="1"/>
    <col min="32" max="32" width="16" customWidth="1"/>
  </cols>
  <sheetData>
    <row r="1" spans="1:31" ht="55.9" customHeight="1" x14ac:dyDescent="0.25">
      <c r="A1" s="143"/>
      <c r="B1" s="143"/>
      <c r="C1" s="143"/>
      <c r="D1" s="70" t="s">
        <v>475</v>
      </c>
      <c r="E1" s="70">
        <v>2026</v>
      </c>
      <c r="F1" s="71"/>
      <c r="G1" s="71"/>
      <c r="H1" s="71"/>
      <c r="I1" s="71"/>
      <c r="J1" s="71"/>
      <c r="K1" s="71"/>
      <c r="L1" s="71"/>
      <c r="M1" s="143"/>
      <c r="N1" s="143"/>
      <c r="O1" s="143"/>
      <c r="P1" s="143"/>
      <c r="Q1" s="143"/>
      <c r="R1" s="143"/>
      <c r="S1" s="143"/>
      <c r="T1" s="143"/>
      <c r="U1" s="143"/>
      <c r="V1" s="143"/>
      <c r="W1" s="143"/>
      <c r="X1" s="143"/>
      <c r="Y1" s="143"/>
      <c r="Z1" s="143"/>
      <c r="AA1" s="143"/>
      <c r="AB1" s="143"/>
      <c r="AC1" s="143"/>
      <c r="AD1" s="143"/>
      <c r="AE1" s="143"/>
    </row>
    <row r="2" spans="1:31" ht="57.6" customHeight="1" x14ac:dyDescent="0.25">
      <c r="A2" s="144" t="s">
        <v>476</v>
      </c>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row>
    <row r="3" spans="1:31" ht="35.450000000000003" customHeight="1" x14ac:dyDescent="0.25">
      <c r="A3" s="142" t="s">
        <v>477</v>
      </c>
      <c r="B3" s="142" t="s">
        <v>478</v>
      </c>
      <c r="C3" s="142" t="s">
        <v>479</v>
      </c>
      <c r="D3" s="142" t="s">
        <v>480</v>
      </c>
      <c r="E3" s="142" t="s">
        <v>481</v>
      </c>
      <c r="F3" s="142" t="s">
        <v>482</v>
      </c>
      <c r="G3" s="142" t="s">
        <v>483</v>
      </c>
      <c r="H3" s="142" t="s">
        <v>484</v>
      </c>
      <c r="I3" s="142" t="s">
        <v>485</v>
      </c>
      <c r="J3" s="142" t="s">
        <v>486</v>
      </c>
      <c r="K3" s="142" t="s">
        <v>487</v>
      </c>
      <c r="L3" s="142" t="s">
        <v>488</v>
      </c>
      <c r="M3" s="142" t="s">
        <v>489</v>
      </c>
      <c r="N3" s="140" t="s">
        <v>490</v>
      </c>
      <c r="O3" s="140"/>
      <c r="P3" s="140"/>
      <c r="Q3" s="140"/>
      <c r="R3" s="140"/>
      <c r="S3" s="141" t="s">
        <v>491</v>
      </c>
      <c r="T3" s="141"/>
      <c r="U3" s="141" t="s">
        <v>492</v>
      </c>
      <c r="V3" s="141"/>
      <c r="W3" s="141"/>
      <c r="X3" s="141"/>
      <c r="Y3" s="141"/>
      <c r="Z3" s="141"/>
      <c r="AA3" s="141"/>
      <c r="AB3" s="142" t="s">
        <v>493</v>
      </c>
      <c r="AC3" s="142" t="s">
        <v>494</v>
      </c>
      <c r="AD3" s="142" t="s">
        <v>495</v>
      </c>
      <c r="AE3" s="142" t="s">
        <v>496</v>
      </c>
    </row>
    <row r="4" spans="1:31" s="73" customFormat="1" ht="81" x14ac:dyDescent="0.35">
      <c r="A4" s="142" t="s">
        <v>497</v>
      </c>
      <c r="B4" s="142"/>
      <c r="C4" s="142"/>
      <c r="D4" s="142"/>
      <c r="E4" s="142"/>
      <c r="F4" s="142"/>
      <c r="G4" s="142"/>
      <c r="H4" s="142"/>
      <c r="I4" s="142"/>
      <c r="J4" s="142"/>
      <c r="K4" s="142"/>
      <c r="L4" s="142"/>
      <c r="M4" s="142"/>
      <c r="N4" s="72" t="s">
        <v>23</v>
      </c>
      <c r="O4" s="72" t="s">
        <v>24</v>
      </c>
      <c r="P4" s="72" t="s">
        <v>375</v>
      </c>
      <c r="Q4" s="72" t="s">
        <v>25</v>
      </c>
      <c r="R4" s="72" t="s">
        <v>498</v>
      </c>
      <c r="S4" s="72" t="s">
        <v>499</v>
      </c>
      <c r="T4" s="72" t="s">
        <v>500</v>
      </c>
      <c r="U4" s="72" t="s">
        <v>501</v>
      </c>
      <c r="V4" s="72" t="s">
        <v>502</v>
      </c>
      <c r="W4" s="72" t="s">
        <v>503</v>
      </c>
      <c r="X4" s="72" t="s">
        <v>504</v>
      </c>
      <c r="Y4" s="72" t="s">
        <v>505</v>
      </c>
      <c r="Z4" s="72" t="s">
        <v>506</v>
      </c>
      <c r="AA4" s="72" t="s">
        <v>507</v>
      </c>
      <c r="AB4" s="142"/>
      <c r="AC4" s="142"/>
      <c r="AD4" s="142"/>
      <c r="AE4" s="142"/>
    </row>
    <row r="5" spans="1:31" s="87" customFormat="1" ht="110.45" customHeight="1" x14ac:dyDescent="0.25">
      <c r="A5" s="74"/>
      <c r="B5" s="75"/>
      <c r="C5" s="76"/>
      <c r="D5" s="77"/>
      <c r="E5" s="76"/>
      <c r="F5" s="78"/>
      <c r="G5" s="76"/>
      <c r="H5" s="76"/>
      <c r="I5" s="76"/>
      <c r="J5" s="79"/>
      <c r="K5" s="80"/>
      <c r="L5" s="77"/>
      <c r="M5" s="81"/>
      <c r="N5" s="77"/>
      <c r="O5" s="77"/>
      <c r="P5" s="77"/>
      <c r="Q5" s="77"/>
      <c r="R5" s="77"/>
      <c r="S5" s="82"/>
      <c r="T5" s="82"/>
      <c r="U5" s="83"/>
      <c r="V5" s="75"/>
      <c r="W5" s="84"/>
      <c r="X5" s="84"/>
      <c r="Y5" s="85"/>
      <c r="Z5" s="85"/>
      <c r="AA5" s="85"/>
      <c r="AB5" s="79"/>
      <c r="AC5" s="86" t="s">
        <v>435</v>
      </c>
      <c r="AD5" s="80"/>
      <c r="AE5" s="80"/>
    </row>
    <row r="6" spans="1:31" s="87" customFormat="1" ht="78.75" x14ac:dyDescent="0.25">
      <c r="A6" s="74">
        <v>1</v>
      </c>
      <c r="B6" s="69" t="s">
        <v>508</v>
      </c>
      <c r="C6" s="62" t="s">
        <v>509</v>
      </c>
      <c r="D6" s="88" t="s">
        <v>342</v>
      </c>
      <c r="E6" s="62" t="s">
        <v>510</v>
      </c>
      <c r="F6" s="89" t="s">
        <v>511</v>
      </c>
      <c r="G6" s="62" t="s">
        <v>512</v>
      </c>
      <c r="H6" s="62" t="s">
        <v>513</v>
      </c>
      <c r="I6" s="62" t="s">
        <v>514</v>
      </c>
      <c r="J6" s="90" t="s">
        <v>515</v>
      </c>
      <c r="K6" s="91" t="s">
        <v>516</v>
      </c>
      <c r="L6" s="88">
        <v>8</v>
      </c>
      <c r="M6" s="88" t="s">
        <v>517</v>
      </c>
      <c r="N6" s="88">
        <v>1</v>
      </c>
      <c r="O6" s="88">
        <v>2</v>
      </c>
      <c r="P6" s="88">
        <v>3</v>
      </c>
      <c r="Q6" s="88">
        <v>2</v>
      </c>
      <c r="R6" s="92">
        <f>SUM(N6:Q6)</f>
        <v>8</v>
      </c>
      <c r="S6" s="93">
        <v>46023</v>
      </c>
      <c r="T6" s="93">
        <v>46387</v>
      </c>
      <c r="U6" s="94" t="s">
        <v>518</v>
      </c>
      <c r="V6" s="69" t="s">
        <v>519</v>
      </c>
      <c r="W6" s="95">
        <v>4000000</v>
      </c>
      <c r="X6" s="95">
        <v>4000000</v>
      </c>
      <c r="Y6" s="95">
        <v>4000000</v>
      </c>
      <c r="Z6" s="96">
        <v>0</v>
      </c>
      <c r="AA6" s="96">
        <v>0</v>
      </c>
      <c r="AB6" s="69" t="s">
        <v>449</v>
      </c>
      <c r="AC6" s="97" t="s">
        <v>435</v>
      </c>
      <c r="AD6" s="98" t="s">
        <v>520</v>
      </c>
      <c r="AE6" s="74"/>
    </row>
    <row r="7" spans="1:31" s="87" customFormat="1" ht="78.75" x14ac:dyDescent="0.25">
      <c r="A7" s="74">
        <v>2</v>
      </c>
      <c r="B7" s="69" t="s">
        <v>508</v>
      </c>
      <c r="C7" s="62" t="s">
        <v>509</v>
      </c>
      <c r="D7" s="88" t="s">
        <v>521</v>
      </c>
      <c r="E7" s="62" t="s">
        <v>510</v>
      </c>
      <c r="F7" s="89" t="s">
        <v>511</v>
      </c>
      <c r="G7" s="62" t="s">
        <v>512</v>
      </c>
      <c r="H7" s="62" t="s">
        <v>513</v>
      </c>
      <c r="I7" s="62" t="s">
        <v>514</v>
      </c>
      <c r="J7" s="90" t="s">
        <v>515</v>
      </c>
      <c r="K7" s="91" t="s">
        <v>522</v>
      </c>
      <c r="L7" s="88">
        <v>8</v>
      </c>
      <c r="M7" s="88" t="s">
        <v>517</v>
      </c>
      <c r="N7" s="88">
        <v>1</v>
      </c>
      <c r="O7" s="88">
        <v>2</v>
      </c>
      <c r="P7" s="88">
        <v>3</v>
      </c>
      <c r="Q7" s="88">
        <v>2</v>
      </c>
      <c r="R7" s="92">
        <f>SUM(N7:Q7)</f>
        <v>8</v>
      </c>
      <c r="S7" s="93">
        <v>46023</v>
      </c>
      <c r="T7" s="93">
        <v>46387</v>
      </c>
      <c r="U7" s="94" t="s">
        <v>518</v>
      </c>
      <c r="V7" s="69" t="s">
        <v>519</v>
      </c>
      <c r="W7" s="95">
        <v>4000000</v>
      </c>
      <c r="X7" s="95">
        <v>4000000</v>
      </c>
      <c r="Y7" s="95">
        <v>4000000</v>
      </c>
      <c r="Z7" s="96">
        <v>0</v>
      </c>
      <c r="AA7" s="96">
        <v>0</v>
      </c>
      <c r="AB7" s="69" t="s">
        <v>449</v>
      </c>
      <c r="AC7" s="97" t="s">
        <v>435</v>
      </c>
      <c r="AD7" s="98" t="s">
        <v>520</v>
      </c>
      <c r="AE7" s="74"/>
    </row>
    <row r="8" spans="1:31" s="87" customFormat="1" ht="90" customHeight="1" x14ac:dyDescent="0.25">
      <c r="A8" s="74">
        <v>3</v>
      </c>
      <c r="B8" s="69" t="s">
        <v>508</v>
      </c>
      <c r="C8" s="62" t="s">
        <v>509</v>
      </c>
      <c r="D8" s="88" t="s">
        <v>521</v>
      </c>
      <c r="E8" s="62" t="s">
        <v>510</v>
      </c>
      <c r="F8" s="89" t="s">
        <v>511</v>
      </c>
      <c r="G8" s="62" t="s">
        <v>512</v>
      </c>
      <c r="H8" s="62" t="s">
        <v>513</v>
      </c>
      <c r="I8" s="62" t="s">
        <v>514</v>
      </c>
      <c r="J8" s="90" t="s">
        <v>515</v>
      </c>
      <c r="K8" s="99" t="s">
        <v>412</v>
      </c>
      <c r="L8" s="88">
        <v>8</v>
      </c>
      <c r="M8" s="88" t="s">
        <v>517</v>
      </c>
      <c r="N8" s="88">
        <v>1</v>
      </c>
      <c r="O8" s="88">
        <v>2</v>
      </c>
      <c r="P8" s="88">
        <v>3</v>
      </c>
      <c r="Q8" s="88">
        <v>2</v>
      </c>
      <c r="R8" s="92">
        <f>SUM(N8:Q8)</f>
        <v>8</v>
      </c>
      <c r="S8" s="93">
        <v>46023</v>
      </c>
      <c r="T8" s="93">
        <v>46387</v>
      </c>
      <c r="U8" s="94" t="s">
        <v>518</v>
      </c>
      <c r="V8" s="69" t="s">
        <v>519</v>
      </c>
      <c r="W8" s="95">
        <v>4002635</v>
      </c>
      <c r="X8" s="95">
        <v>4002635</v>
      </c>
      <c r="Y8" s="95">
        <v>4002635</v>
      </c>
      <c r="Z8" s="96">
        <v>0</v>
      </c>
      <c r="AA8" s="96">
        <v>0</v>
      </c>
      <c r="AB8" s="69" t="s">
        <v>449</v>
      </c>
      <c r="AC8" s="97" t="s">
        <v>435</v>
      </c>
      <c r="AD8" s="98" t="s">
        <v>520</v>
      </c>
      <c r="AE8" s="74"/>
    </row>
    <row r="9" spans="1:31" s="87" customFormat="1" ht="110.45" customHeight="1" x14ac:dyDescent="0.25">
      <c r="A9" s="74"/>
      <c r="B9" s="75"/>
      <c r="C9" s="76"/>
      <c r="D9" s="77"/>
      <c r="E9" s="76"/>
      <c r="F9" s="76"/>
      <c r="G9" s="76"/>
      <c r="H9" s="76"/>
      <c r="I9" s="76"/>
      <c r="J9" s="79"/>
      <c r="K9" s="80"/>
      <c r="L9" s="77"/>
      <c r="M9" s="81"/>
      <c r="N9" s="77"/>
      <c r="O9" s="77"/>
      <c r="P9" s="77"/>
      <c r="Q9" s="77"/>
      <c r="R9" s="77"/>
      <c r="S9" s="82"/>
      <c r="T9" s="82"/>
      <c r="U9" s="83"/>
      <c r="V9" s="75"/>
      <c r="W9" s="84">
        <f>SUM(W6:W8)</f>
        <v>12002635</v>
      </c>
      <c r="X9" s="84">
        <f>SUM(X6:X8)</f>
        <v>12002635</v>
      </c>
      <c r="Y9" s="84">
        <f t="shared" ref="Y9:AA9" si="0">SUM(Y6:Y8)</f>
        <v>12002635</v>
      </c>
      <c r="Z9" s="84">
        <f t="shared" si="0"/>
        <v>0</v>
      </c>
      <c r="AA9" s="84">
        <f t="shared" si="0"/>
        <v>0</v>
      </c>
      <c r="AB9" s="79"/>
      <c r="AC9" s="86" t="s">
        <v>436</v>
      </c>
      <c r="AD9" s="80"/>
      <c r="AE9" s="80"/>
    </row>
    <row r="10" spans="1:31" s="87" customFormat="1" ht="78.75" x14ac:dyDescent="0.25">
      <c r="A10" s="74">
        <v>4</v>
      </c>
      <c r="B10" s="69" t="s">
        <v>508</v>
      </c>
      <c r="C10" s="62" t="s">
        <v>509</v>
      </c>
      <c r="D10" s="62" t="s">
        <v>398</v>
      </c>
      <c r="E10" s="62" t="s">
        <v>510</v>
      </c>
      <c r="F10" s="89" t="s">
        <v>511</v>
      </c>
      <c r="G10" s="62" t="s">
        <v>512</v>
      </c>
      <c r="H10" s="62" t="s">
        <v>513</v>
      </c>
      <c r="I10" s="62" t="s">
        <v>514</v>
      </c>
      <c r="J10" s="90" t="s">
        <v>515</v>
      </c>
      <c r="K10" s="91" t="s">
        <v>523</v>
      </c>
      <c r="L10" s="88">
        <v>4</v>
      </c>
      <c r="M10" s="88" t="s">
        <v>517</v>
      </c>
      <c r="N10" s="88">
        <v>1</v>
      </c>
      <c r="O10" s="88">
        <v>1</v>
      </c>
      <c r="P10" s="88">
        <v>1</v>
      </c>
      <c r="Q10" s="88">
        <v>1</v>
      </c>
      <c r="R10" s="92">
        <f t="shared" ref="R10:R15" si="1">SUM(N10:Q10)</f>
        <v>4</v>
      </c>
      <c r="S10" s="93">
        <v>46023</v>
      </c>
      <c r="T10" s="93">
        <v>46387</v>
      </c>
      <c r="U10" s="94" t="s">
        <v>524</v>
      </c>
      <c r="V10" s="69" t="s">
        <v>519</v>
      </c>
      <c r="W10" s="95">
        <v>2000000</v>
      </c>
      <c r="X10" s="95">
        <v>2000000</v>
      </c>
      <c r="Y10" s="95">
        <v>2000000</v>
      </c>
      <c r="Z10" s="96">
        <v>0</v>
      </c>
      <c r="AA10" s="96">
        <v>0</v>
      </c>
      <c r="AB10" s="32" t="s">
        <v>450</v>
      </c>
      <c r="AC10" s="97" t="s">
        <v>436</v>
      </c>
      <c r="AD10" s="98" t="s">
        <v>520</v>
      </c>
      <c r="AE10" s="74"/>
    </row>
    <row r="11" spans="1:31" s="87" customFormat="1" ht="126" customHeight="1" x14ac:dyDescent="0.25">
      <c r="A11" s="74">
        <v>5</v>
      </c>
      <c r="B11" s="69" t="s">
        <v>508</v>
      </c>
      <c r="C11" s="62" t="s">
        <v>509</v>
      </c>
      <c r="D11" s="62" t="s">
        <v>288</v>
      </c>
      <c r="E11" s="62" t="s">
        <v>510</v>
      </c>
      <c r="F11" s="89" t="s">
        <v>511</v>
      </c>
      <c r="G11" s="62" t="s">
        <v>512</v>
      </c>
      <c r="H11" s="62" t="s">
        <v>513</v>
      </c>
      <c r="I11" s="62" t="s">
        <v>514</v>
      </c>
      <c r="J11" s="90" t="s">
        <v>515</v>
      </c>
      <c r="K11" s="91" t="s">
        <v>525</v>
      </c>
      <c r="L11" s="32">
        <v>5</v>
      </c>
      <c r="M11" s="88" t="s">
        <v>517</v>
      </c>
      <c r="N11" s="88">
        <v>1</v>
      </c>
      <c r="O11" s="88">
        <v>1</v>
      </c>
      <c r="P11" s="88">
        <v>2</v>
      </c>
      <c r="Q11" s="88">
        <v>1</v>
      </c>
      <c r="R11" s="92">
        <f t="shared" si="1"/>
        <v>5</v>
      </c>
      <c r="S11" s="93">
        <v>46023</v>
      </c>
      <c r="T11" s="93">
        <v>46387</v>
      </c>
      <c r="U11" s="94" t="s">
        <v>524</v>
      </c>
      <c r="V11" s="69" t="s">
        <v>519</v>
      </c>
      <c r="W11" s="95">
        <v>2000000</v>
      </c>
      <c r="X11" s="95">
        <v>2000000</v>
      </c>
      <c r="Y11" s="95">
        <v>2000000</v>
      </c>
      <c r="Z11" s="96">
        <v>0</v>
      </c>
      <c r="AA11" s="96">
        <v>0</v>
      </c>
      <c r="AB11" s="32" t="s">
        <v>450</v>
      </c>
      <c r="AC11" s="97" t="s">
        <v>436</v>
      </c>
      <c r="AD11" s="98" t="s">
        <v>520</v>
      </c>
      <c r="AE11" s="74"/>
    </row>
    <row r="12" spans="1:31" s="87" customFormat="1" ht="78.75" x14ac:dyDescent="0.25">
      <c r="A12" s="74">
        <v>6</v>
      </c>
      <c r="B12" s="69" t="s">
        <v>508</v>
      </c>
      <c r="C12" s="62" t="s">
        <v>509</v>
      </c>
      <c r="D12" s="62" t="s">
        <v>288</v>
      </c>
      <c r="E12" s="62" t="s">
        <v>510</v>
      </c>
      <c r="F12" s="89" t="s">
        <v>511</v>
      </c>
      <c r="G12" s="62" t="s">
        <v>512</v>
      </c>
      <c r="H12" s="62" t="s">
        <v>513</v>
      </c>
      <c r="I12" s="62" t="s">
        <v>514</v>
      </c>
      <c r="J12" s="90" t="s">
        <v>515</v>
      </c>
      <c r="K12" s="91" t="s">
        <v>526</v>
      </c>
      <c r="L12" s="32">
        <v>1</v>
      </c>
      <c r="M12" s="88" t="s">
        <v>517</v>
      </c>
      <c r="N12" s="88">
        <v>0</v>
      </c>
      <c r="O12" s="88">
        <v>0</v>
      </c>
      <c r="P12" s="88">
        <v>0</v>
      </c>
      <c r="Q12" s="88">
        <v>1</v>
      </c>
      <c r="R12" s="92">
        <f t="shared" si="1"/>
        <v>1</v>
      </c>
      <c r="S12" s="93">
        <v>46023</v>
      </c>
      <c r="T12" s="93">
        <v>46387</v>
      </c>
      <c r="U12" s="94" t="s">
        <v>524</v>
      </c>
      <c r="V12" s="69" t="s">
        <v>519</v>
      </c>
      <c r="W12" s="95">
        <v>100000</v>
      </c>
      <c r="X12" s="95">
        <v>100000</v>
      </c>
      <c r="Y12" s="95">
        <v>100000</v>
      </c>
      <c r="Z12" s="96">
        <v>0</v>
      </c>
      <c r="AA12" s="96">
        <v>0</v>
      </c>
      <c r="AB12" s="32" t="s">
        <v>450</v>
      </c>
      <c r="AC12" s="97" t="s">
        <v>436</v>
      </c>
      <c r="AD12" s="98" t="s">
        <v>520</v>
      </c>
      <c r="AE12" s="74"/>
    </row>
    <row r="13" spans="1:31" s="87" customFormat="1" ht="78.75" x14ac:dyDescent="0.25">
      <c r="A13" s="74">
        <v>7</v>
      </c>
      <c r="B13" s="69" t="s">
        <v>508</v>
      </c>
      <c r="C13" s="62" t="s">
        <v>509</v>
      </c>
      <c r="D13" s="62" t="s">
        <v>251</v>
      </c>
      <c r="E13" s="62" t="s">
        <v>510</v>
      </c>
      <c r="F13" s="89" t="s">
        <v>511</v>
      </c>
      <c r="G13" s="62" t="s">
        <v>512</v>
      </c>
      <c r="H13" s="62" t="s">
        <v>513</v>
      </c>
      <c r="I13" s="62" t="s">
        <v>514</v>
      </c>
      <c r="J13" s="90" t="s">
        <v>515</v>
      </c>
      <c r="K13" s="100" t="s">
        <v>94</v>
      </c>
      <c r="L13" s="32">
        <v>3</v>
      </c>
      <c r="M13" s="88" t="s">
        <v>517</v>
      </c>
      <c r="N13" s="32">
        <v>0</v>
      </c>
      <c r="O13" s="32">
        <v>1</v>
      </c>
      <c r="P13" s="101">
        <v>0</v>
      </c>
      <c r="Q13" s="32">
        <v>1</v>
      </c>
      <c r="R13" s="92">
        <f t="shared" si="1"/>
        <v>2</v>
      </c>
      <c r="S13" s="93">
        <v>46023</v>
      </c>
      <c r="T13" s="93">
        <v>46387</v>
      </c>
      <c r="U13" s="94" t="s">
        <v>524</v>
      </c>
      <c r="V13" s="69" t="s">
        <v>519</v>
      </c>
      <c r="W13" s="95">
        <v>1500000</v>
      </c>
      <c r="X13" s="95">
        <v>1500000</v>
      </c>
      <c r="Y13" s="95">
        <v>1500000</v>
      </c>
      <c r="Z13" s="96">
        <v>0</v>
      </c>
      <c r="AA13" s="96">
        <v>0</v>
      </c>
      <c r="AB13" s="32" t="s">
        <v>450</v>
      </c>
      <c r="AC13" s="97" t="s">
        <v>436</v>
      </c>
      <c r="AD13" s="98" t="s">
        <v>520</v>
      </c>
      <c r="AE13" s="74"/>
    </row>
    <row r="14" spans="1:31" s="87" customFormat="1" ht="78.75" x14ac:dyDescent="0.25">
      <c r="A14" s="74">
        <v>8</v>
      </c>
      <c r="B14" s="69" t="s">
        <v>508</v>
      </c>
      <c r="C14" s="62" t="s">
        <v>509</v>
      </c>
      <c r="D14" s="62" t="s">
        <v>236</v>
      </c>
      <c r="E14" s="62" t="s">
        <v>510</v>
      </c>
      <c r="F14" s="89" t="s">
        <v>511</v>
      </c>
      <c r="G14" s="62" t="s">
        <v>512</v>
      </c>
      <c r="H14" s="62" t="s">
        <v>513</v>
      </c>
      <c r="I14" s="62" t="s">
        <v>514</v>
      </c>
      <c r="J14" s="90" t="s">
        <v>515</v>
      </c>
      <c r="K14" s="91" t="s">
        <v>410</v>
      </c>
      <c r="L14" s="88">
        <v>2</v>
      </c>
      <c r="M14" s="88" t="s">
        <v>517</v>
      </c>
      <c r="N14" s="88">
        <v>0</v>
      </c>
      <c r="O14" s="88">
        <v>1</v>
      </c>
      <c r="P14" s="88">
        <v>1</v>
      </c>
      <c r="Q14" s="88">
        <v>0</v>
      </c>
      <c r="R14" s="92">
        <f t="shared" si="1"/>
        <v>2</v>
      </c>
      <c r="S14" s="93">
        <v>46023</v>
      </c>
      <c r="T14" s="93">
        <v>46387</v>
      </c>
      <c r="U14" s="94" t="s">
        <v>524</v>
      </c>
      <c r="V14" s="69" t="s">
        <v>519</v>
      </c>
      <c r="W14" s="95">
        <v>520000</v>
      </c>
      <c r="X14" s="95">
        <v>520000</v>
      </c>
      <c r="Y14" s="95">
        <v>520000</v>
      </c>
      <c r="Z14" s="96">
        <v>0</v>
      </c>
      <c r="AA14" s="96">
        <v>0</v>
      </c>
      <c r="AB14" s="32" t="s">
        <v>450</v>
      </c>
      <c r="AC14" s="97" t="s">
        <v>436</v>
      </c>
      <c r="AD14" s="98" t="s">
        <v>520</v>
      </c>
      <c r="AE14" s="74"/>
    </row>
    <row r="15" spans="1:31" s="87" customFormat="1" ht="78.75" x14ac:dyDescent="0.25">
      <c r="A15" s="74">
        <v>9</v>
      </c>
      <c r="B15" s="69" t="s">
        <v>508</v>
      </c>
      <c r="C15" s="62" t="s">
        <v>509</v>
      </c>
      <c r="D15" s="62" t="s">
        <v>236</v>
      </c>
      <c r="E15" s="62" t="s">
        <v>510</v>
      </c>
      <c r="F15" s="89" t="s">
        <v>511</v>
      </c>
      <c r="G15" s="62" t="s">
        <v>512</v>
      </c>
      <c r="H15" s="62" t="s">
        <v>513</v>
      </c>
      <c r="I15" s="62" t="s">
        <v>514</v>
      </c>
      <c r="J15" s="90" t="s">
        <v>515</v>
      </c>
      <c r="K15" s="100" t="s">
        <v>411</v>
      </c>
      <c r="L15" s="32">
        <v>3</v>
      </c>
      <c r="M15" s="88" t="s">
        <v>517</v>
      </c>
      <c r="N15" s="32">
        <v>0</v>
      </c>
      <c r="O15" s="32">
        <v>1</v>
      </c>
      <c r="P15" s="32">
        <v>1</v>
      </c>
      <c r="Q15" s="32">
        <v>0</v>
      </c>
      <c r="R15" s="92">
        <f t="shared" si="1"/>
        <v>2</v>
      </c>
      <c r="S15" s="93">
        <v>46023</v>
      </c>
      <c r="T15" s="93">
        <v>46387</v>
      </c>
      <c r="U15" s="94" t="s">
        <v>524</v>
      </c>
      <c r="V15" s="69" t="s">
        <v>519</v>
      </c>
      <c r="W15" s="95">
        <v>880000</v>
      </c>
      <c r="X15" s="95">
        <v>880000</v>
      </c>
      <c r="Y15" s="95">
        <v>880000</v>
      </c>
      <c r="Z15" s="96">
        <v>0</v>
      </c>
      <c r="AA15" s="96">
        <v>0</v>
      </c>
      <c r="AB15" s="32" t="s">
        <v>450</v>
      </c>
      <c r="AC15" s="97" t="s">
        <v>436</v>
      </c>
      <c r="AD15" s="98" t="s">
        <v>520</v>
      </c>
      <c r="AE15" s="74"/>
    </row>
    <row r="16" spans="1:31" s="87" customFormat="1" ht="110.45" customHeight="1" x14ac:dyDescent="0.25">
      <c r="A16" s="74"/>
      <c r="B16" s="75"/>
      <c r="C16" s="76"/>
      <c r="D16" s="77"/>
      <c r="E16" s="76"/>
      <c r="F16" s="76"/>
      <c r="G16" s="76"/>
      <c r="H16" s="76"/>
      <c r="I16" s="76"/>
      <c r="J16" s="79"/>
      <c r="K16" s="80"/>
      <c r="L16" s="77"/>
      <c r="M16" s="81"/>
      <c r="N16" s="77"/>
      <c r="O16" s="77"/>
      <c r="P16" s="77"/>
      <c r="Q16" s="77"/>
      <c r="R16" s="77"/>
      <c r="S16" s="82"/>
      <c r="T16" s="82"/>
      <c r="U16" s="83"/>
      <c r="V16" s="75"/>
      <c r="W16" s="84">
        <f>SUM(W10:W15)</f>
        <v>7000000</v>
      </c>
      <c r="X16" s="84">
        <f>SUM(X10:X15)</f>
        <v>7000000</v>
      </c>
      <c r="Y16" s="84">
        <f t="shared" ref="Y16:AA16" si="2">SUM(Y10:Y15)</f>
        <v>7000000</v>
      </c>
      <c r="Z16" s="84">
        <f t="shared" si="2"/>
        <v>0</v>
      </c>
      <c r="AA16" s="84">
        <f t="shared" si="2"/>
        <v>0</v>
      </c>
      <c r="AB16" s="79"/>
      <c r="AC16" s="86" t="s">
        <v>470</v>
      </c>
      <c r="AD16" s="80"/>
      <c r="AE16" s="80"/>
    </row>
    <row r="17" spans="1:31" s="87" customFormat="1" ht="78.75" x14ac:dyDescent="0.25">
      <c r="A17" s="74">
        <v>10</v>
      </c>
      <c r="B17" s="69" t="s">
        <v>508</v>
      </c>
      <c r="C17" s="62" t="s">
        <v>509</v>
      </c>
      <c r="D17" s="32" t="s">
        <v>527</v>
      </c>
      <c r="E17" s="62" t="s">
        <v>510</v>
      </c>
      <c r="F17" s="89" t="s">
        <v>511</v>
      </c>
      <c r="G17" s="62" t="s">
        <v>512</v>
      </c>
      <c r="H17" s="62" t="s">
        <v>513</v>
      </c>
      <c r="I17" s="62" t="s">
        <v>514</v>
      </c>
      <c r="J17" s="90" t="s">
        <v>515</v>
      </c>
      <c r="K17" s="100" t="s">
        <v>63</v>
      </c>
      <c r="L17" s="32">
        <v>10</v>
      </c>
      <c r="M17" s="88" t="s">
        <v>517</v>
      </c>
      <c r="N17" s="88">
        <v>2</v>
      </c>
      <c r="O17" s="88">
        <v>2</v>
      </c>
      <c r="P17" s="88">
        <v>4</v>
      </c>
      <c r="Q17" s="88">
        <v>2</v>
      </c>
      <c r="R17" s="92">
        <f>SUM(N17:Q17)</f>
        <v>10</v>
      </c>
      <c r="S17" s="93">
        <v>46023</v>
      </c>
      <c r="T17" s="93">
        <v>46387</v>
      </c>
      <c r="U17" s="94" t="s">
        <v>528</v>
      </c>
      <c r="V17" s="69" t="s">
        <v>519</v>
      </c>
      <c r="W17" s="95">
        <v>2500000</v>
      </c>
      <c r="X17" s="95">
        <v>2500000</v>
      </c>
      <c r="Y17" s="95">
        <v>2500000</v>
      </c>
      <c r="Z17" s="96">
        <v>0</v>
      </c>
      <c r="AA17" s="96">
        <v>0</v>
      </c>
      <c r="AB17" s="32" t="s">
        <v>450</v>
      </c>
      <c r="AC17" s="97" t="s">
        <v>470</v>
      </c>
      <c r="AD17" s="98" t="s">
        <v>520</v>
      </c>
      <c r="AE17" s="74"/>
    </row>
    <row r="18" spans="1:31" s="87" customFormat="1" ht="100.9" customHeight="1" x14ac:dyDescent="0.25">
      <c r="A18" s="74">
        <v>11</v>
      </c>
      <c r="B18" s="69" t="s">
        <v>508</v>
      </c>
      <c r="C18" s="62" t="s">
        <v>509</v>
      </c>
      <c r="D18" s="88" t="s">
        <v>529</v>
      </c>
      <c r="E18" s="62" t="s">
        <v>510</v>
      </c>
      <c r="F18" s="89" t="s">
        <v>511</v>
      </c>
      <c r="G18" s="62" t="s">
        <v>512</v>
      </c>
      <c r="H18" s="62" t="s">
        <v>513</v>
      </c>
      <c r="I18" s="62" t="s">
        <v>514</v>
      </c>
      <c r="J18" s="90" t="s">
        <v>515</v>
      </c>
      <c r="K18" s="91" t="s">
        <v>72</v>
      </c>
      <c r="L18" s="32">
        <v>4</v>
      </c>
      <c r="M18" s="88" t="s">
        <v>517</v>
      </c>
      <c r="N18" s="88">
        <v>1</v>
      </c>
      <c r="O18" s="88">
        <v>1</v>
      </c>
      <c r="P18" s="88">
        <v>1</v>
      </c>
      <c r="Q18" s="88">
        <v>1</v>
      </c>
      <c r="R18" s="92">
        <f>SUM(N18:Q18)</f>
        <v>4</v>
      </c>
      <c r="S18" s="93">
        <v>46023</v>
      </c>
      <c r="T18" s="93">
        <v>46387</v>
      </c>
      <c r="U18" s="94" t="s">
        <v>528</v>
      </c>
      <c r="V18" s="69" t="s">
        <v>519</v>
      </c>
      <c r="W18" s="95">
        <v>1250000</v>
      </c>
      <c r="X18" s="95">
        <v>1250000</v>
      </c>
      <c r="Y18" s="95">
        <v>1250000</v>
      </c>
      <c r="Z18" s="96">
        <v>0</v>
      </c>
      <c r="AA18" s="96">
        <v>0</v>
      </c>
      <c r="AB18" s="32" t="s">
        <v>450</v>
      </c>
      <c r="AC18" s="97" t="s">
        <v>470</v>
      </c>
      <c r="AD18" s="98" t="s">
        <v>520</v>
      </c>
      <c r="AE18" s="74"/>
    </row>
    <row r="19" spans="1:31" s="87" customFormat="1" ht="78.75" x14ac:dyDescent="0.25">
      <c r="A19" s="74">
        <v>12</v>
      </c>
      <c r="B19" s="69" t="s">
        <v>508</v>
      </c>
      <c r="C19" s="62" t="s">
        <v>509</v>
      </c>
      <c r="D19" s="62" t="s">
        <v>199</v>
      </c>
      <c r="E19" s="62" t="s">
        <v>510</v>
      </c>
      <c r="F19" s="89" t="s">
        <v>511</v>
      </c>
      <c r="G19" s="62" t="s">
        <v>512</v>
      </c>
      <c r="H19" s="62" t="s">
        <v>513</v>
      </c>
      <c r="I19" s="62" t="s">
        <v>514</v>
      </c>
      <c r="J19" s="90" t="s">
        <v>515</v>
      </c>
      <c r="K19" s="91" t="s">
        <v>468</v>
      </c>
      <c r="L19" s="88">
        <v>2</v>
      </c>
      <c r="M19" s="88" t="s">
        <v>517</v>
      </c>
      <c r="N19" s="88">
        <v>0</v>
      </c>
      <c r="O19" s="88">
        <v>1</v>
      </c>
      <c r="P19" s="88">
        <v>1</v>
      </c>
      <c r="Q19" s="88">
        <v>0</v>
      </c>
      <c r="R19" s="92">
        <f>SUM(N19:Q19)</f>
        <v>2</v>
      </c>
      <c r="S19" s="93">
        <v>46023</v>
      </c>
      <c r="T19" s="93">
        <v>46387</v>
      </c>
      <c r="U19" s="94" t="s">
        <v>530</v>
      </c>
      <c r="V19" s="69" t="s">
        <v>519</v>
      </c>
      <c r="W19" s="95">
        <v>1250000</v>
      </c>
      <c r="X19" s="95">
        <v>1250000</v>
      </c>
      <c r="Y19" s="95">
        <v>1250000</v>
      </c>
      <c r="Z19" s="96">
        <v>0</v>
      </c>
      <c r="AA19" s="96">
        <v>0</v>
      </c>
      <c r="AB19" s="32" t="s">
        <v>450</v>
      </c>
      <c r="AC19" s="97" t="s">
        <v>470</v>
      </c>
      <c r="AD19" s="98" t="s">
        <v>520</v>
      </c>
      <c r="AE19" s="74"/>
    </row>
    <row r="20" spans="1:31" s="87" customFormat="1" ht="62.45" customHeight="1" x14ac:dyDescent="0.25">
      <c r="A20" s="74"/>
      <c r="B20" s="75"/>
      <c r="C20" s="76"/>
      <c r="D20" s="77"/>
      <c r="E20" s="76"/>
      <c r="F20" s="76"/>
      <c r="G20" s="76"/>
      <c r="H20" s="76"/>
      <c r="I20" s="76"/>
      <c r="J20" s="79"/>
      <c r="K20" s="80"/>
      <c r="L20" s="77"/>
      <c r="M20" s="81"/>
      <c r="N20" s="77"/>
      <c r="O20" s="77"/>
      <c r="P20" s="77"/>
      <c r="Q20" s="77"/>
      <c r="R20" s="77"/>
      <c r="S20" s="82"/>
      <c r="T20" s="82"/>
      <c r="U20" s="83"/>
      <c r="V20" s="75"/>
      <c r="W20" s="84">
        <f>SUM(W17:W19)</f>
        <v>5000000</v>
      </c>
      <c r="X20" s="84">
        <f>SUM(X17:X19)</f>
        <v>5000000</v>
      </c>
      <c r="Y20" s="84">
        <f t="shared" ref="Y20:AA20" si="3">SUM(Y17:Y19)</f>
        <v>5000000</v>
      </c>
      <c r="Z20" s="84">
        <f t="shared" si="3"/>
        <v>0</v>
      </c>
      <c r="AA20" s="84">
        <f t="shared" si="3"/>
        <v>0</v>
      </c>
      <c r="AB20" s="79"/>
      <c r="AC20" s="86" t="s">
        <v>438</v>
      </c>
      <c r="AD20" s="80"/>
      <c r="AE20" s="80"/>
    </row>
    <row r="21" spans="1:31" s="87" customFormat="1" ht="78.75" x14ac:dyDescent="0.25">
      <c r="A21" s="74">
        <v>13</v>
      </c>
      <c r="B21" s="69" t="s">
        <v>508</v>
      </c>
      <c r="C21" s="62" t="s">
        <v>509</v>
      </c>
      <c r="D21" s="88" t="s">
        <v>121</v>
      </c>
      <c r="E21" s="62" t="s">
        <v>510</v>
      </c>
      <c r="F21" s="89" t="s">
        <v>511</v>
      </c>
      <c r="G21" s="62" t="s">
        <v>512</v>
      </c>
      <c r="H21" s="62" t="s">
        <v>513</v>
      </c>
      <c r="I21" s="62" t="s">
        <v>514</v>
      </c>
      <c r="J21" s="90" t="s">
        <v>515</v>
      </c>
      <c r="K21" s="100" t="s">
        <v>531</v>
      </c>
      <c r="L21" s="88">
        <v>5</v>
      </c>
      <c r="M21" s="88" t="s">
        <v>517</v>
      </c>
      <c r="N21" s="88">
        <v>1</v>
      </c>
      <c r="O21" s="102">
        <v>1</v>
      </c>
      <c r="P21" s="102">
        <v>2</v>
      </c>
      <c r="Q21" s="102">
        <v>1</v>
      </c>
      <c r="R21" s="92">
        <f>SUM(N21:Q21)</f>
        <v>5</v>
      </c>
      <c r="S21" s="93">
        <v>46023</v>
      </c>
      <c r="T21" s="93">
        <v>46387</v>
      </c>
      <c r="U21" s="94" t="s">
        <v>532</v>
      </c>
      <c r="V21" s="69" t="s">
        <v>519</v>
      </c>
      <c r="W21" s="95">
        <v>3000000</v>
      </c>
      <c r="X21" s="95">
        <v>3000000</v>
      </c>
      <c r="Y21" s="95">
        <v>3000000</v>
      </c>
      <c r="Z21" s="96">
        <v>0</v>
      </c>
      <c r="AA21" s="96">
        <v>0</v>
      </c>
      <c r="AB21" s="32" t="s">
        <v>450</v>
      </c>
      <c r="AC21" s="103" t="s">
        <v>438</v>
      </c>
      <c r="AD21" s="98" t="s">
        <v>520</v>
      </c>
      <c r="AE21" s="74"/>
    </row>
    <row r="22" spans="1:31" s="87" customFormat="1" ht="78.75" x14ac:dyDescent="0.25">
      <c r="A22" s="74">
        <v>14</v>
      </c>
      <c r="B22" s="69" t="s">
        <v>508</v>
      </c>
      <c r="C22" s="62" t="s">
        <v>509</v>
      </c>
      <c r="D22" s="88" t="s">
        <v>58</v>
      </c>
      <c r="E22" s="62" t="s">
        <v>510</v>
      </c>
      <c r="F22" s="89" t="s">
        <v>511</v>
      </c>
      <c r="G22" s="62" t="s">
        <v>512</v>
      </c>
      <c r="H22" s="62" t="s">
        <v>513</v>
      </c>
      <c r="I22" s="62" t="s">
        <v>514</v>
      </c>
      <c r="J22" s="90" t="s">
        <v>515</v>
      </c>
      <c r="K22" s="91" t="s">
        <v>51</v>
      </c>
      <c r="L22" s="88">
        <v>2</v>
      </c>
      <c r="M22" s="88" t="s">
        <v>517</v>
      </c>
      <c r="N22" s="88">
        <v>0</v>
      </c>
      <c r="O22" s="102">
        <v>1</v>
      </c>
      <c r="P22" s="102">
        <v>0</v>
      </c>
      <c r="Q22" s="102">
        <v>1</v>
      </c>
      <c r="R22" s="92">
        <f>SUM(N22:Q22)</f>
        <v>2</v>
      </c>
      <c r="S22" s="93">
        <v>46023</v>
      </c>
      <c r="T22" s="93">
        <v>46387</v>
      </c>
      <c r="U22" s="94" t="s">
        <v>532</v>
      </c>
      <c r="V22" s="69" t="s">
        <v>519</v>
      </c>
      <c r="W22" s="95">
        <v>2000000</v>
      </c>
      <c r="X22" s="95">
        <v>2000000</v>
      </c>
      <c r="Y22" s="95">
        <v>2000000</v>
      </c>
      <c r="Z22" s="96">
        <v>0</v>
      </c>
      <c r="AA22" s="96">
        <v>0</v>
      </c>
      <c r="AB22" s="32" t="s">
        <v>450</v>
      </c>
      <c r="AC22" s="103" t="s">
        <v>438</v>
      </c>
      <c r="AD22" s="98" t="s">
        <v>520</v>
      </c>
      <c r="AE22" s="74"/>
    </row>
    <row r="23" spans="1:31" s="87" customFormat="1" ht="78.75" x14ac:dyDescent="0.25">
      <c r="A23" s="74">
        <v>15</v>
      </c>
      <c r="B23" s="69" t="s">
        <v>508</v>
      </c>
      <c r="C23" s="62" t="s">
        <v>509</v>
      </c>
      <c r="D23" s="88" t="s">
        <v>521</v>
      </c>
      <c r="E23" s="62" t="s">
        <v>510</v>
      </c>
      <c r="F23" s="89" t="s">
        <v>511</v>
      </c>
      <c r="G23" s="62" t="s">
        <v>512</v>
      </c>
      <c r="H23" s="62" t="s">
        <v>513</v>
      </c>
      <c r="I23" s="62" t="s">
        <v>514</v>
      </c>
      <c r="J23" s="90" t="s">
        <v>515</v>
      </c>
      <c r="K23" s="100" t="s">
        <v>417</v>
      </c>
      <c r="L23" s="88">
        <v>10</v>
      </c>
      <c r="M23" s="88" t="s">
        <v>517</v>
      </c>
      <c r="N23" s="88">
        <v>2</v>
      </c>
      <c r="O23" s="88">
        <v>2</v>
      </c>
      <c r="P23" s="88">
        <v>3</v>
      </c>
      <c r="Q23" s="88">
        <v>3</v>
      </c>
      <c r="R23" s="92">
        <f>SUM(N23:Q23)</f>
        <v>10</v>
      </c>
      <c r="S23" s="93">
        <v>46023</v>
      </c>
      <c r="T23" s="93">
        <v>46387</v>
      </c>
      <c r="U23" s="94" t="s">
        <v>532</v>
      </c>
      <c r="V23" s="69" t="s">
        <v>519</v>
      </c>
      <c r="W23" s="95">
        <v>4500000</v>
      </c>
      <c r="X23" s="95">
        <v>4500000</v>
      </c>
      <c r="Y23" s="95">
        <v>4500000</v>
      </c>
      <c r="Z23" s="96">
        <v>0</v>
      </c>
      <c r="AA23" s="96">
        <v>0</v>
      </c>
      <c r="AB23" s="32" t="s">
        <v>450</v>
      </c>
      <c r="AC23" s="103" t="s">
        <v>438</v>
      </c>
      <c r="AD23" s="98" t="s">
        <v>520</v>
      </c>
      <c r="AE23" s="74"/>
    </row>
    <row r="24" spans="1:31" s="87" customFormat="1" ht="78.75" x14ac:dyDescent="0.25">
      <c r="A24" s="74">
        <v>16</v>
      </c>
      <c r="B24" s="69" t="s">
        <v>508</v>
      </c>
      <c r="C24" s="62" t="s">
        <v>509</v>
      </c>
      <c r="D24" s="88" t="s">
        <v>521</v>
      </c>
      <c r="E24" s="62" t="s">
        <v>510</v>
      </c>
      <c r="F24" s="89" t="s">
        <v>511</v>
      </c>
      <c r="G24" s="62" t="s">
        <v>512</v>
      </c>
      <c r="H24" s="62" t="s">
        <v>513</v>
      </c>
      <c r="I24" s="62" t="s">
        <v>514</v>
      </c>
      <c r="J24" s="90" t="s">
        <v>515</v>
      </c>
      <c r="K24" s="91" t="s">
        <v>413</v>
      </c>
      <c r="L24" s="88">
        <v>1</v>
      </c>
      <c r="M24" s="88" t="s">
        <v>517</v>
      </c>
      <c r="N24" s="88">
        <v>0</v>
      </c>
      <c r="O24" s="88">
        <v>0</v>
      </c>
      <c r="P24" s="88">
        <v>0</v>
      </c>
      <c r="Q24" s="88">
        <v>1</v>
      </c>
      <c r="R24" s="92">
        <v>1</v>
      </c>
      <c r="S24" s="93">
        <v>46023</v>
      </c>
      <c r="T24" s="93">
        <v>46387</v>
      </c>
      <c r="U24" s="94" t="s">
        <v>532</v>
      </c>
      <c r="V24" s="69" t="s">
        <v>519</v>
      </c>
      <c r="W24" s="95">
        <v>5000000</v>
      </c>
      <c r="X24" s="95">
        <v>5000000</v>
      </c>
      <c r="Y24" s="95">
        <v>5000000</v>
      </c>
      <c r="Z24" s="96">
        <v>0</v>
      </c>
      <c r="AA24" s="96">
        <v>0</v>
      </c>
      <c r="AB24" s="32" t="s">
        <v>450</v>
      </c>
      <c r="AC24" s="103" t="s">
        <v>438</v>
      </c>
      <c r="AD24" s="98" t="s">
        <v>520</v>
      </c>
      <c r="AE24" s="74"/>
    </row>
    <row r="25" spans="1:31" s="87" customFormat="1" ht="78.75" x14ac:dyDescent="0.25">
      <c r="A25" s="74">
        <v>17</v>
      </c>
      <c r="B25" s="69" t="s">
        <v>508</v>
      </c>
      <c r="C25" s="62" t="s">
        <v>509</v>
      </c>
      <c r="D25" s="62" t="s">
        <v>199</v>
      </c>
      <c r="E25" s="62" t="s">
        <v>510</v>
      </c>
      <c r="F25" s="89" t="s">
        <v>511</v>
      </c>
      <c r="G25" s="62" t="s">
        <v>512</v>
      </c>
      <c r="H25" s="62" t="s">
        <v>513</v>
      </c>
      <c r="I25" s="62" t="s">
        <v>514</v>
      </c>
      <c r="J25" s="90" t="s">
        <v>515</v>
      </c>
      <c r="K25" s="91" t="s">
        <v>533</v>
      </c>
      <c r="L25" s="88">
        <v>6</v>
      </c>
      <c r="M25" s="88" t="s">
        <v>517</v>
      </c>
      <c r="N25" s="88">
        <v>1</v>
      </c>
      <c r="O25" s="88">
        <v>2</v>
      </c>
      <c r="P25" s="88">
        <v>2</v>
      </c>
      <c r="Q25" s="88">
        <v>1</v>
      </c>
      <c r="R25" s="92">
        <f>SUM(N25:Q25)</f>
        <v>6</v>
      </c>
      <c r="S25" s="93">
        <v>46023</v>
      </c>
      <c r="T25" s="93">
        <v>46387</v>
      </c>
      <c r="U25" s="94" t="s">
        <v>532</v>
      </c>
      <c r="V25" s="69" t="s">
        <v>519</v>
      </c>
      <c r="W25" s="95">
        <v>2000000</v>
      </c>
      <c r="X25" s="95">
        <v>2000000</v>
      </c>
      <c r="Y25" s="95">
        <v>2000000</v>
      </c>
      <c r="Z25" s="96">
        <v>0</v>
      </c>
      <c r="AA25" s="96">
        <v>0</v>
      </c>
      <c r="AB25" s="32" t="s">
        <v>450</v>
      </c>
      <c r="AC25" s="103" t="s">
        <v>438</v>
      </c>
      <c r="AD25" s="98" t="s">
        <v>520</v>
      </c>
      <c r="AE25" s="74"/>
    </row>
    <row r="26" spans="1:31" s="87" customFormat="1" ht="78.75" x14ac:dyDescent="0.25">
      <c r="A26" s="74">
        <v>18</v>
      </c>
      <c r="B26" s="69" t="s">
        <v>508</v>
      </c>
      <c r="C26" s="62" t="s">
        <v>509</v>
      </c>
      <c r="D26" s="104" t="s">
        <v>534</v>
      </c>
      <c r="E26" s="62" t="s">
        <v>510</v>
      </c>
      <c r="F26" s="89" t="s">
        <v>511</v>
      </c>
      <c r="G26" s="62" t="s">
        <v>512</v>
      </c>
      <c r="H26" s="62" t="s">
        <v>513</v>
      </c>
      <c r="I26" s="62" t="s">
        <v>514</v>
      </c>
      <c r="J26" s="90" t="s">
        <v>515</v>
      </c>
      <c r="K26" s="91" t="s">
        <v>472</v>
      </c>
      <c r="L26" s="4">
        <v>8</v>
      </c>
      <c r="M26" s="105" t="s">
        <v>535</v>
      </c>
      <c r="N26" s="105">
        <v>2</v>
      </c>
      <c r="O26" s="105">
        <v>2</v>
      </c>
      <c r="P26" s="105">
        <v>2</v>
      </c>
      <c r="Q26" s="105">
        <v>2</v>
      </c>
      <c r="R26" s="106">
        <f t="shared" ref="R26:R27" si="4">SUM(N26:Q26)</f>
        <v>8</v>
      </c>
      <c r="S26" s="93">
        <v>46023</v>
      </c>
      <c r="T26" s="93">
        <v>46387</v>
      </c>
      <c r="U26" s="94" t="s">
        <v>532</v>
      </c>
      <c r="V26" s="69" t="s">
        <v>519</v>
      </c>
      <c r="W26" s="95">
        <v>2481791</v>
      </c>
      <c r="X26" s="95">
        <v>2481791</v>
      </c>
      <c r="Y26" s="95">
        <v>2481791</v>
      </c>
      <c r="Z26" s="96">
        <v>0</v>
      </c>
      <c r="AA26" s="96">
        <v>0</v>
      </c>
      <c r="AB26" s="32" t="s">
        <v>450</v>
      </c>
      <c r="AC26" s="103" t="s">
        <v>438</v>
      </c>
      <c r="AD26" s="98" t="s">
        <v>520</v>
      </c>
      <c r="AE26" s="74"/>
    </row>
    <row r="27" spans="1:31" s="87" customFormat="1" ht="74.45" customHeight="1" x14ac:dyDescent="0.25">
      <c r="A27" s="74">
        <v>19</v>
      </c>
      <c r="B27" s="69" t="s">
        <v>508</v>
      </c>
      <c r="C27" s="62" t="s">
        <v>509</v>
      </c>
      <c r="D27" s="104" t="s">
        <v>534</v>
      </c>
      <c r="E27" s="62" t="s">
        <v>510</v>
      </c>
      <c r="F27" s="89" t="s">
        <v>511</v>
      </c>
      <c r="G27" s="62" t="s">
        <v>512</v>
      </c>
      <c r="H27" s="62" t="s">
        <v>513</v>
      </c>
      <c r="I27" s="62" t="s">
        <v>514</v>
      </c>
      <c r="J27" s="90" t="s">
        <v>515</v>
      </c>
      <c r="K27" s="91" t="s">
        <v>466</v>
      </c>
      <c r="L27" s="4">
        <v>6</v>
      </c>
      <c r="M27" s="105" t="s">
        <v>535</v>
      </c>
      <c r="N27" s="105">
        <v>1</v>
      </c>
      <c r="O27" s="105">
        <v>2</v>
      </c>
      <c r="P27" s="105">
        <v>2</v>
      </c>
      <c r="Q27" s="105">
        <v>1</v>
      </c>
      <c r="R27" s="106">
        <f t="shared" si="4"/>
        <v>6</v>
      </c>
      <c r="S27" s="93">
        <v>46023</v>
      </c>
      <c r="T27" s="93">
        <v>46387</v>
      </c>
      <c r="U27" s="94" t="s">
        <v>532</v>
      </c>
      <c r="V27" s="69" t="s">
        <v>519</v>
      </c>
      <c r="W27" s="95">
        <v>3200000</v>
      </c>
      <c r="X27" s="95">
        <v>3200000</v>
      </c>
      <c r="Y27" s="95">
        <v>3200000</v>
      </c>
      <c r="Z27" s="96">
        <v>0</v>
      </c>
      <c r="AA27" s="96">
        <v>0</v>
      </c>
      <c r="AB27" s="32" t="s">
        <v>450</v>
      </c>
      <c r="AC27" s="103" t="s">
        <v>438</v>
      </c>
      <c r="AD27" s="98" t="s">
        <v>520</v>
      </c>
      <c r="AE27" s="74"/>
    </row>
    <row r="28" spans="1:31" s="87" customFormat="1" ht="78.75" x14ac:dyDescent="0.25">
      <c r="A28" s="74">
        <v>20</v>
      </c>
      <c r="B28" s="69" t="s">
        <v>508</v>
      </c>
      <c r="C28" s="62" t="s">
        <v>509</v>
      </c>
      <c r="D28" s="107" t="s">
        <v>536</v>
      </c>
      <c r="E28" s="62" t="s">
        <v>510</v>
      </c>
      <c r="F28" s="89" t="s">
        <v>511</v>
      </c>
      <c r="G28" s="62" t="s">
        <v>512</v>
      </c>
      <c r="H28" s="62" t="s">
        <v>513</v>
      </c>
      <c r="I28" s="62" t="s">
        <v>514</v>
      </c>
      <c r="J28" s="90" t="s">
        <v>515</v>
      </c>
      <c r="K28" s="65" t="s">
        <v>537</v>
      </c>
      <c r="L28" s="88">
        <v>1</v>
      </c>
      <c r="M28" s="88" t="s">
        <v>517</v>
      </c>
      <c r="N28" s="88">
        <v>0</v>
      </c>
      <c r="O28" s="88">
        <v>0</v>
      </c>
      <c r="P28" s="88">
        <v>0</v>
      </c>
      <c r="Q28" s="88">
        <v>1</v>
      </c>
      <c r="R28" s="92">
        <v>1</v>
      </c>
      <c r="S28" s="93">
        <v>46023</v>
      </c>
      <c r="T28" s="93">
        <v>46387</v>
      </c>
      <c r="U28" s="94" t="s">
        <v>532</v>
      </c>
      <c r="V28" s="69" t="s">
        <v>519</v>
      </c>
      <c r="W28" s="95">
        <v>5000000</v>
      </c>
      <c r="X28" s="95">
        <v>5000000</v>
      </c>
      <c r="Y28" s="95">
        <v>5000000</v>
      </c>
      <c r="Z28" s="96">
        <v>0</v>
      </c>
      <c r="AA28" s="96">
        <v>0</v>
      </c>
      <c r="AB28" s="32" t="s">
        <v>450</v>
      </c>
      <c r="AC28" s="103" t="s">
        <v>438</v>
      </c>
      <c r="AD28" s="98" t="s">
        <v>520</v>
      </c>
      <c r="AE28" s="74"/>
    </row>
    <row r="29" spans="1:31" s="87" customFormat="1" ht="62.45" customHeight="1" x14ac:dyDescent="0.25">
      <c r="A29" s="74"/>
      <c r="B29" s="75"/>
      <c r="C29" s="76"/>
      <c r="D29" s="77"/>
      <c r="E29" s="76"/>
      <c r="F29" s="76"/>
      <c r="G29" s="76"/>
      <c r="H29" s="76"/>
      <c r="I29" s="76"/>
      <c r="J29" s="79"/>
      <c r="K29" s="80"/>
      <c r="L29" s="77"/>
      <c r="M29" s="81"/>
      <c r="N29" s="77"/>
      <c r="O29" s="77"/>
      <c r="P29" s="77"/>
      <c r="Q29" s="77"/>
      <c r="R29" s="77"/>
      <c r="S29" s="82"/>
      <c r="T29" s="82"/>
      <c r="U29" s="83"/>
      <c r="V29" s="75"/>
      <c r="W29" s="84">
        <f>SUM(W21:W28)</f>
        <v>27181791</v>
      </c>
      <c r="X29" s="84">
        <f t="shared" ref="X29:Y29" si="5">SUM(X21:X28)</f>
        <v>27181791</v>
      </c>
      <c r="Y29" s="84">
        <f t="shared" si="5"/>
        <v>27181791</v>
      </c>
      <c r="Z29" s="84">
        <f ca="1">SUM(Z21:Z74)</f>
        <v>0</v>
      </c>
      <c r="AA29" s="84">
        <f ca="1">SUM(AA21:AA74)</f>
        <v>0</v>
      </c>
      <c r="AB29" s="79"/>
      <c r="AC29" s="86" t="s">
        <v>439</v>
      </c>
      <c r="AD29" s="80"/>
      <c r="AE29" s="80"/>
    </row>
    <row r="30" spans="1:31" s="87" customFormat="1" ht="78.75" x14ac:dyDescent="0.25">
      <c r="A30" s="74">
        <v>21</v>
      </c>
      <c r="B30" s="69" t="s">
        <v>508</v>
      </c>
      <c r="C30" s="62" t="s">
        <v>509</v>
      </c>
      <c r="D30" s="62" t="s">
        <v>541</v>
      </c>
      <c r="E30" s="62" t="s">
        <v>510</v>
      </c>
      <c r="F30" s="89" t="s">
        <v>511</v>
      </c>
      <c r="G30" s="62" t="s">
        <v>512</v>
      </c>
      <c r="H30" s="62" t="s">
        <v>513</v>
      </c>
      <c r="I30" s="62" t="s">
        <v>514</v>
      </c>
      <c r="J30" s="90" t="s">
        <v>515</v>
      </c>
      <c r="K30" s="91" t="s">
        <v>402</v>
      </c>
      <c r="L30" s="88">
        <v>3</v>
      </c>
      <c r="M30" s="88" t="s">
        <v>517</v>
      </c>
      <c r="N30" s="88">
        <v>0</v>
      </c>
      <c r="O30" s="88">
        <v>1</v>
      </c>
      <c r="P30" s="88">
        <v>1</v>
      </c>
      <c r="Q30" s="88">
        <v>1</v>
      </c>
      <c r="R30" s="92">
        <f t="shared" ref="R30:R35" si="6">SUM(N30:Q30)</f>
        <v>3</v>
      </c>
      <c r="S30" s="93">
        <v>46023</v>
      </c>
      <c r="T30" s="93">
        <v>46387</v>
      </c>
      <c r="U30" s="94" t="s">
        <v>542</v>
      </c>
      <c r="V30" s="69" t="s">
        <v>519</v>
      </c>
      <c r="W30" s="95">
        <v>1500000</v>
      </c>
      <c r="X30" s="95">
        <v>1500000</v>
      </c>
      <c r="Y30" s="95">
        <v>1500000</v>
      </c>
      <c r="Z30" s="96">
        <v>0</v>
      </c>
      <c r="AA30" s="96">
        <v>0</v>
      </c>
      <c r="AB30" s="97" t="s">
        <v>464</v>
      </c>
      <c r="AC30" s="97" t="s">
        <v>439</v>
      </c>
      <c r="AD30" s="98" t="s">
        <v>520</v>
      </c>
      <c r="AE30" s="74"/>
    </row>
    <row r="31" spans="1:31" s="87" customFormat="1" ht="78.75" x14ac:dyDescent="0.25">
      <c r="A31" s="74">
        <v>22</v>
      </c>
      <c r="B31" s="69" t="s">
        <v>508</v>
      </c>
      <c r="C31" s="62" t="s">
        <v>509</v>
      </c>
      <c r="D31" s="62" t="s">
        <v>225</v>
      </c>
      <c r="E31" s="62" t="s">
        <v>510</v>
      </c>
      <c r="F31" s="89" t="s">
        <v>511</v>
      </c>
      <c r="G31" s="62" t="s">
        <v>512</v>
      </c>
      <c r="H31" s="62" t="s">
        <v>513</v>
      </c>
      <c r="I31" s="62" t="s">
        <v>514</v>
      </c>
      <c r="J31" s="90" t="s">
        <v>515</v>
      </c>
      <c r="K31" s="91" t="s">
        <v>91</v>
      </c>
      <c r="L31" s="88">
        <v>6</v>
      </c>
      <c r="M31" s="88" t="s">
        <v>517</v>
      </c>
      <c r="N31" s="88">
        <v>1</v>
      </c>
      <c r="O31" s="88">
        <v>2</v>
      </c>
      <c r="P31" s="88">
        <v>2</v>
      </c>
      <c r="Q31" s="88">
        <v>1</v>
      </c>
      <c r="R31" s="92">
        <f t="shared" si="6"/>
        <v>6</v>
      </c>
      <c r="S31" s="93">
        <v>46023</v>
      </c>
      <c r="T31" s="93">
        <v>46387</v>
      </c>
      <c r="U31" s="94" t="s">
        <v>542</v>
      </c>
      <c r="V31" s="69" t="s">
        <v>519</v>
      </c>
      <c r="W31" s="95">
        <v>1500000</v>
      </c>
      <c r="X31" s="95">
        <v>1500000</v>
      </c>
      <c r="Y31" s="95">
        <v>1500000</v>
      </c>
      <c r="Z31" s="96">
        <v>0</v>
      </c>
      <c r="AA31" s="96">
        <v>0</v>
      </c>
      <c r="AB31" s="97" t="s">
        <v>464</v>
      </c>
      <c r="AC31" s="97" t="s">
        <v>439</v>
      </c>
      <c r="AD31" s="98" t="s">
        <v>520</v>
      </c>
      <c r="AE31" s="74"/>
    </row>
    <row r="32" spans="1:31" s="87" customFormat="1" ht="78.75" x14ac:dyDescent="0.25">
      <c r="A32" s="74">
        <v>23</v>
      </c>
      <c r="B32" s="69" t="s">
        <v>508</v>
      </c>
      <c r="C32" s="62" t="s">
        <v>509</v>
      </c>
      <c r="D32" s="62" t="s">
        <v>215</v>
      </c>
      <c r="E32" s="62" t="s">
        <v>510</v>
      </c>
      <c r="F32" s="89" t="s">
        <v>511</v>
      </c>
      <c r="G32" s="62" t="s">
        <v>512</v>
      </c>
      <c r="H32" s="62" t="s">
        <v>513</v>
      </c>
      <c r="I32" s="62" t="s">
        <v>514</v>
      </c>
      <c r="J32" s="90" t="s">
        <v>515</v>
      </c>
      <c r="K32" s="100" t="s">
        <v>408</v>
      </c>
      <c r="L32" s="32">
        <v>6</v>
      </c>
      <c r="M32" s="88" t="s">
        <v>517</v>
      </c>
      <c r="N32" s="32">
        <v>1</v>
      </c>
      <c r="O32" s="32">
        <v>2</v>
      </c>
      <c r="P32" s="101">
        <v>2</v>
      </c>
      <c r="Q32" s="32">
        <v>1</v>
      </c>
      <c r="R32" s="92">
        <f t="shared" si="6"/>
        <v>6</v>
      </c>
      <c r="S32" s="93">
        <v>46023</v>
      </c>
      <c r="T32" s="93">
        <v>46387</v>
      </c>
      <c r="U32" s="94" t="s">
        <v>542</v>
      </c>
      <c r="V32" s="69" t="s">
        <v>519</v>
      </c>
      <c r="W32" s="95">
        <v>1500000</v>
      </c>
      <c r="X32" s="95">
        <v>1500000</v>
      </c>
      <c r="Y32" s="95">
        <v>1500000</v>
      </c>
      <c r="Z32" s="96">
        <v>0</v>
      </c>
      <c r="AA32" s="96">
        <v>0</v>
      </c>
      <c r="AB32" s="97" t="s">
        <v>464</v>
      </c>
      <c r="AC32" s="97" t="s">
        <v>439</v>
      </c>
      <c r="AD32" s="98" t="s">
        <v>520</v>
      </c>
      <c r="AE32" s="74"/>
    </row>
    <row r="33" spans="1:31" s="87" customFormat="1" ht="78.75" x14ac:dyDescent="0.25">
      <c r="A33" s="74">
        <v>24</v>
      </c>
      <c r="B33" s="69" t="s">
        <v>508</v>
      </c>
      <c r="C33" s="62" t="s">
        <v>509</v>
      </c>
      <c r="D33" s="62" t="s">
        <v>215</v>
      </c>
      <c r="E33" s="62" t="s">
        <v>510</v>
      </c>
      <c r="F33" s="89" t="s">
        <v>511</v>
      </c>
      <c r="G33" s="62" t="s">
        <v>512</v>
      </c>
      <c r="H33" s="62" t="s">
        <v>513</v>
      </c>
      <c r="I33" s="62" t="s">
        <v>514</v>
      </c>
      <c r="J33" s="90" t="s">
        <v>515</v>
      </c>
      <c r="K33" s="100" t="s">
        <v>409</v>
      </c>
      <c r="L33" s="32">
        <v>3</v>
      </c>
      <c r="M33" s="88" t="s">
        <v>517</v>
      </c>
      <c r="N33" s="32">
        <v>0</v>
      </c>
      <c r="O33" s="32">
        <v>1</v>
      </c>
      <c r="P33" s="101">
        <v>1</v>
      </c>
      <c r="Q33" s="32">
        <v>1</v>
      </c>
      <c r="R33" s="92">
        <f t="shared" si="6"/>
        <v>3</v>
      </c>
      <c r="S33" s="93">
        <v>46023</v>
      </c>
      <c r="T33" s="93">
        <v>46387</v>
      </c>
      <c r="U33" s="94" t="s">
        <v>542</v>
      </c>
      <c r="V33" s="69" t="s">
        <v>519</v>
      </c>
      <c r="W33" s="95">
        <v>780000</v>
      </c>
      <c r="X33" s="95">
        <v>780000</v>
      </c>
      <c r="Y33" s="95">
        <v>780000</v>
      </c>
      <c r="Z33" s="96">
        <v>0</v>
      </c>
      <c r="AA33" s="96">
        <v>0</v>
      </c>
      <c r="AB33" s="97" t="s">
        <v>464</v>
      </c>
      <c r="AC33" s="97" t="s">
        <v>439</v>
      </c>
      <c r="AD33" s="98" t="s">
        <v>520</v>
      </c>
      <c r="AE33" s="74"/>
    </row>
    <row r="34" spans="1:31" s="87" customFormat="1" ht="78.75" x14ac:dyDescent="0.25">
      <c r="A34" s="74">
        <v>25</v>
      </c>
      <c r="B34" s="69" t="s">
        <v>508</v>
      </c>
      <c r="C34" s="62" t="s">
        <v>509</v>
      </c>
      <c r="D34" s="62" t="s">
        <v>295</v>
      </c>
      <c r="E34" s="62" t="s">
        <v>510</v>
      </c>
      <c r="F34" s="89" t="s">
        <v>511</v>
      </c>
      <c r="G34" s="62" t="s">
        <v>512</v>
      </c>
      <c r="H34" s="62" t="s">
        <v>513</v>
      </c>
      <c r="I34" s="62" t="s">
        <v>514</v>
      </c>
      <c r="J34" s="90" t="s">
        <v>515</v>
      </c>
      <c r="K34" s="91" t="s">
        <v>463</v>
      </c>
      <c r="L34" s="32">
        <v>5</v>
      </c>
      <c r="M34" s="88" t="s">
        <v>517</v>
      </c>
      <c r="N34" s="32">
        <v>1</v>
      </c>
      <c r="O34" s="32">
        <v>1</v>
      </c>
      <c r="P34" s="32">
        <v>2</v>
      </c>
      <c r="Q34" s="32">
        <v>1</v>
      </c>
      <c r="R34" s="92">
        <f t="shared" si="6"/>
        <v>5</v>
      </c>
      <c r="S34" s="93">
        <v>46023</v>
      </c>
      <c r="T34" s="93">
        <v>46387</v>
      </c>
      <c r="U34" s="94" t="s">
        <v>542</v>
      </c>
      <c r="V34" s="69" t="s">
        <v>519</v>
      </c>
      <c r="W34" s="95">
        <v>1250000</v>
      </c>
      <c r="X34" s="95">
        <v>1250000</v>
      </c>
      <c r="Y34" s="95">
        <v>1250000</v>
      </c>
      <c r="Z34" s="96">
        <v>0</v>
      </c>
      <c r="AA34" s="96">
        <v>0</v>
      </c>
      <c r="AB34" s="97" t="s">
        <v>464</v>
      </c>
      <c r="AC34" s="97" t="s">
        <v>439</v>
      </c>
      <c r="AD34" s="98" t="s">
        <v>520</v>
      </c>
      <c r="AE34" s="74"/>
    </row>
    <row r="35" spans="1:31" s="87" customFormat="1" ht="78.75" x14ac:dyDescent="0.25">
      <c r="A35" s="74">
        <v>26</v>
      </c>
      <c r="B35" s="69" t="s">
        <v>508</v>
      </c>
      <c r="C35" s="62" t="s">
        <v>509</v>
      </c>
      <c r="D35" s="62" t="s">
        <v>543</v>
      </c>
      <c r="E35" s="62" t="s">
        <v>510</v>
      </c>
      <c r="F35" s="89" t="s">
        <v>511</v>
      </c>
      <c r="G35" s="62" t="s">
        <v>512</v>
      </c>
      <c r="H35" s="62" t="s">
        <v>513</v>
      </c>
      <c r="I35" s="62" t="s">
        <v>514</v>
      </c>
      <c r="J35" s="90" t="s">
        <v>515</v>
      </c>
      <c r="K35" s="91" t="s">
        <v>544</v>
      </c>
      <c r="L35" s="32">
        <v>6</v>
      </c>
      <c r="M35" s="88" t="s">
        <v>517</v>
      </c>
      <c r="N35" s="88">
        <v>1</v>
      </c>
      <c r="O35" s="88">
        <v>2</v>
      </c>
      <c r="P35" s="88">
        <v>2</v>
      </c>
      <c r="Q35" s="88">
        <v>1</v>
      </c>
      <c r="R35" s="92">
        <f t="shared" si="6"/>
        <v>6</v>
      </c>
      <c r="S35" s="93">
        <v>46023</v>
      </c>
      <c r="T35" s="93">
        <v>46387</v>
      </c>
      <c r="U35" s="94" t="s">
        <v>542</v>
      </c>
      <c r="V35" s="69" t="s">
        <v>519</v>
      </c>
      <c r="W35" s="95">
        <v>2470000</v>
      </c>
      <c r="X35" s="95">
        <v>2470000</v>
      </c>
      <c r="Y35" s="95">
        <v>2470000</v>
      </c>
      <c r="Z35" s="96">
        <v>0</v>
      </c>
      <c r="AA35" s="96">
        <v>0</v>
      </c>
      <c r="AB35" s="97" t="s">
        <v>464</v>
      </c>
      <c r="AC35" s="97" t="s">
        <v>439</v>
      </c>
      <c r="AD35" s="98" t="s">
        <v>520</v>
      </c>
      <c r="AE35" s="74"/>
    </row>
    <row r="36" spans="1:31" s="87" customFormat="1" ht="62.45" customHeight="1" x14ac:dyDescent="0.25">
      <c r="A36" s="74"/>
      <c r="B36" s="75"/>
      <c r="C36" s="76"/>
      <c r="D36" s="77"/>
      <c r="E36" s="76"/>
      <c r="F36" s="76"/>
      <c r="G36" s="76"/>
      <c r="H36" s="76"/>
      <c r="I36" s="76"/>
      <c r="J36" s="79"/>
      <c r="K36" s="80"/>
      <c r="L36" s="77"/>
      <c r="M36" s="81"/>
      <c r="N36" s="77"/>
      <c r="O36" s="77"/>
      <c r="P36" s="77"/>
      <c r="Q36" s="77"/>
      <c r="R36" s="77"/>
      <c r="S36" s="82"/>
      <c r="T36" s="82"/>
      <c r="U36" s="83"/>
      <c r="V36" s="75"/>
      <c r="W36" s="84">
        <f>SUM(W30:W35)</f>
        <v>9000000</v>
      </c>
      <c r="X36" s="84">
        <f>SUM(X30:X35)</f>
        <v>9000000</v>
      </c>
      <c r="Y36" s="84">
        <f t="shared" ref="Y36:AA36" si="7">SUM(Y30:Y35)</f>
        <v>9000000</v>
      </c>
      <c r="Z36" s="84">
        <f t="shared" si="7"/>
        <v>0</v>
      </c>
      <c r="AA36" s="84">
        <f t="shared" si="7"/>
        <v>0</v>
      </c>
      <c r="AB36" s="79"/>
      <c r="AC36" s="86" t="s">
        <v>440</v>
      </c>
      <c r="AD36" s="80"/>
      <c r="AE36" s="80"/>
    </row>
    <row r="37" spans="1:31" s="87" customFormat="1" ht="78.75" x14ac:dyDescent="0.25">
      <c r="A37" s="74">
        <v>27</v>
      </c>
      <c r="B37" s="69" t="s">
        <v>508</v>
      </c>
      <c r="C37" s="62" t="s">
        <v>509</v>
      </c>
      <c r="D37" s="62" t="s">
        <v>193</v>
      </c>
      <c r="E37" s="62" t="s">
        <v>510</v>
      </c>
      <c r="F37" s="89" t="s">
        <v>511</v>
      </c>
      <c r="G37" s="62" t="s">
        <v>512</v>
      </c>
      <c r="H37" s="62" t="s">
        <v>513</v>
      </c>
      <c r="I37" s="62" t="s">
        <v>514</v>
      </c>
      <c r="J37" s="90" t="s">
        <v>515</v>
      </c>
      <c r="K37" s="69" t="s">
        <v>545</v>
      </c>
      <c r="L37" s="88">
        <v>6</v>
      </c>
      <c r="M37" s="88" t="s">
        <v>347</v>
      </c>
      <c r="N37" s="88">
        <v>1</v>
      </c>
      <c r="O37" s="88">
        <v>2</v>
      </c>
      <c r="P37" s="88">
        <v>2</v>
      </c>
      <c r="Q37" s="88">
        <v>1</v>
      </c>
      <c r="R37" s="92">
        <f>SUM(N37:Q37)</f>
        <v>6</v>
      </c>
      <c r="S37" s="93">
        <v>46023</v>
      </c>
      <c r="T37" s="93">
        <v>46387</v>
      </c>
      <c r="U37" s="94" t="s">
        <v>546</v>
      </c>
      <c r="V37" s="69" t="s">
        <v>519</v>
      </c>
      <c r="W37" s="95">
        <v>2720000</v>
      </c>
      <c r="X37" s="95">
        <v>2720000</v>
      </c>
      <c r="Y37" s="95">
        <v>2720000</v>
      </c>
      <c r="Z37" s="96">
        <v>0</v>
      </c>
      <c r="AA37" s="96">
        <v>0</v>
      </c>
      <c r="AB37" s="97" t="s">
        <v>188</v>
      </c>
      <c r="AC37" s="97" t="s">
        <v>440</v>
      </c>
      <c r="AD37" s="98" t="s">
        <v>520</v>
      </c>
      <c r="AE37" s="74"/>
    </row>
    <row r="38" spans="1:31" s="87" customFormat="1" ht="78.75" x14ac:dyDescent="0.25">
      <c r="A38" s="74">
        <v>28</v>
      </c>
      <c r="B38" s="69" t="s">
        <v>508</v>
      </c>
      <c r="C38" s="62" t="s">
        <v>509</v>
      </c>
      <c r="D38" s="62" t="s">
        <v>193</v>
      </c>
      <c r="E38" s="62" t="s">
        <v>510</v>
      </c>
      <c r="F38" s="89" t="s">
        <v>511</v>
      </c>
      <c r="G38" s="62" t="s">
        <v>512</v>
      </c>
      <c r="H38" s="62" t="s">
        <v>513</v>
      </c>
      <c r="I38" s="62" t="s">
        <v>514</v>
      </c>
      <c r="J38" s="90" t="s">
        <v>515</v>
      </c>
      <c r="K38" s="69" t="s">
        <v>547</v>
      </c>
      <c r="L38" s="88">
        <v>3</v>
      </c>
      <c r="M38" s="88" t="s">
        <v>517</v>
      </c>
      <c r="N38" s="88">
        <v>0</v>
      </c>
      <c r="O38" s="88">
        <v>1</v>
      </c>
      <c r="P38" s="88">
        <v>1</v>
      </c>
      <c r="Q38" s="88">
        <v>1</v>
      </c>
      <c r="R38" s="92">
        <f>SUM(N38:Q38)</f>
        <v>3</v>
      </c>
      <c r="S38" s="93">
        <v>46023</v>
      </c>
      <c r="T38" s="93">
        <v>46387</v>
      </c>
      <c r="U38" s="94" t="s">
        <v>546</v>
      </c>
      <c r="V38" s="69" t="s">
        <v>519</v>
      </c>
      <c r="W38" s="95">
        <v>780000</v>
      </c>
      <c r="X38" s="95">
        <v>780000</v>
      </c>
      <c r="Y38" s="95">
        <v>780000</v>
      </c>
      <c r="Z38" s="96">
        <v>0</v>
      </c>
      <c r="AA38" s="96">
        <v>0</v>
      </c>
      <c r="AB38" s="97" t="s">
        <v>188</v>
      </c>
      <c r="AC38" s="97" t="s">
        <v>440</v>
      </c>
      <c r="AD38" s="98" t="s">
        <v>520</v>
      </c>
      <c r="AE38" s="74"/>
    </row>
    <row r="39" spans="1:31" s="87" customFormat="1" ht="78.75" x14ac:dyDescent="0.25">
      <c r="A39" s="74">
        <v>29</v>
      </c>
      <c r="B39" s="69" t="s">
        <v>508</v>
      </c>
      <c r="C39" s="62" t="s">
        <v>509</v>
      </c>
      <c r="D39" s="88" t="s">
        <v>548</v>
      </c>
      <c r="E39" s="62" t="s">
        <v>510</v>
      </c>
      <c r="F39" s="89" t="s">
        <v>511</v>
      </c>
      <c r="G39" s="62" t="s">
        <v>512</v>
      </c>
      <c r="H39" s="62" t="s">
        <v>513</v>
      </c>
      <c r="I39" s="62" t="s">
        <v>514</v>
      </c>
      <c r="J39" s="90" t="s">
        <v>515</v>
      </c>
      <c r="K39" s="91" t="s">
        <v>77</v>
      </c>
      <c r="L39" s="32">
        <v>3</v>
      </c>
      <c r="M39" s="88" t="s">
        <v>517</v>
      </c>
      <c r="N39" s="88">
        <v>0</v>
      </c>
      <c r="O39" s="88">
        <v>1</v>
      </c>
      <c r="P39" s="88">
        <v>1</v>
      </c>
      <c r="Q39" s="88">
        <v>1</v>
      </c>
      <c r="R39" s="92">
        <f>SUM(N39:Q39)</f>
        <v>3</v>
      </c>
      <c r="S39" s="93">
        <v>46023</v>
      </c>
      <c r="T39" s="93">
        <v>46387</v>
      </c>
      <c r="U39" s="94" t="s">
        <v>546</v>
      </c>
      <c r="V39" s="69" t="s">
        <v>519</v>
      </c>
      <c r="W39" s="95">
        <v>1500000</v>
      </c>
      <c r="X39" s="95">
        <v>1500000</v>
      </c>
      <c r="Y39" s="95">
        <v>1500000</v>
      </c>
      <c r="Z39" s="96">
        <v>0</v>
      </c>
      <c r="AA39" s="96">
        <v>0</v>
      </c>
      <c r="AB39" s="97" t="s">
        <v>188</v>
      </c>
      <c r="AC39" s="97" t="s">
        <v>440</v>
      </c>
      <c r="AD39" s="98" t="s">
        <v>520</v>
      </c>
      <c r="AE39" s="74"/>
    </row>
    <row r="40" spans="1:31" s="87" customFormat="1" ht="78.75" x14ac:dyDescent="0.25">
      <c r="A40" s="74">
        <v>30</v>
      </c>
      <c r="B40" s="69" t="s">
        <v>508</v>
      </c>
      <c r="C40" s="62" t="s">
        <v>509</v>
      </c>
      <c r="D40" s="62" t="s">
        <v>295</v>
      </c>
      <c r="E40" s="62" t="s">
        <v>510</v>
      </c>
      <c r="F40" s="89" t="s">
        <v>511</v>
      </c>
      <c r="G40" s="62" t="s">
        <v>512</v>
      </c>
      <c r="H40" s="62" t="s">
        <v>513</v>
      </c>
      <c r="I40" s="62" t="s">
        <v>514</v>
      </c>
      <c r="J40" s="90" t="s">
        <v>515</v>
      </c>
      <c r="K40" s="91" t="s">
        <v>549</v>
      </c>
      <c r="L40" s="32">
        <v>8</v>
      </c>
      <c r="M40" s="88" t="s">
        <v>517</v>
      </c>
      <c r="N40" s="32">
        <v>2</v>
      </c>
      <c r="O40" s="32">
        <v>2</v>
      </c>
      <c r="P40" s="32">
        <v>2</v>
      </c>
      <c r="Q40" s="32">
        <v>2</v>
      </c>
      <c r="R40" s="92">
        <f>SUM(N40:Q40)</f>
        <v>8</v>
      </c>
      <c r="S40" s="93">
        <v>46023</v>
      </c>
      <c r="T40" s="93">
        <v>46387</v>
      </c>
      <c r="U40" s="94" t="s">
        <v>546</v>
      </c>
      <c r="V40" s="69" t="s">
        <v>519</v>
      </c>
      <c r="W40" s="95">
        <v>2000000</v>
      </c>
      <c r="X40" s="95">
        <v>2000000</v>
      </c>
      <c r="Y40" s="95">
        <v>2000000</v>
      </c>
      <c r="Z40" s="96">
        <v>0</v>
      </c>
      <c r="AA40" s="96">
        <v>0</v>
      </c>
      <c r="AB40" s="97" t="s">
        <v>188</v>
      </c>
      <c r="AC40" s="97" t="s">
        <v>440</v>
      </c>
      <c r="AD40" s="98" t="s">
        <v>520</v>
      </c>
      <c r="AE40" s="74"/>
    </row>
    <row r="41" spans="1:31" s="87" customFormat="1" ht="62.45" customHeight="1" x14ac:dyDescent="0.25">
      <c r="A41" s="74"/>
      <c r="B41" s="75"/>
      <c r="C41" s="76"/>
      <c r="D41" s="77"/>
      <c r="E41" s="76"/>
      <c r="F41" s="76"/>
      <c r="G41" s="76"/>
      <c r="H41" s="76"/>
      <c r="I41" s="76"/>
      <c r="J41" s="79"/>
      <c r="K41" s="80"/>
      <c r="L41" s="77"/>
      <c r="M41" s="81"/>
      <c r="N41" s="77"/>
      <c r="O41" s="77"/>
      <c r="P41" s="77"/>
      <c r="Q41" s="77"/>
      <c r="R41" s="77"/>
      <c r="S41" s="82"/>
      <c r="T41" s="82"/>
      <c r="U41" s="83"/>
      <c r="V41" s="75"/>
      <c r="W41" s="84">
        <f>SUM(W37:W40)</f>
        <v>7000000</v>
      </c>
      <c r="X41" s="84">
        <f>SUM(X37:X40)</f>
        <v>7000000</v>
      </c>
      <c r="Y41" s="84">
        <f t="shared" ref="Y41:AA41" si="8">SUM(Y37:Y40)</f>
        <v>7000000</v>
      </c>
      <c r="Z41" s="84">
        <f t="shared" si="8"/>
        <v>0</v>
      </c>
      <c r="AA41" s="84">
        <f t="shared" si="8"/>
        <v>0</v>
      </c>
      <c r="AB41" s="79"/>
      <c r="AC41" s="86" t="s">
        <v>441</v>
      </c>
      <c r="AD41" s="80"/>
      <c r="AE41" s="80"/>
    </row>
    <row r="42" spans="1:31" s="87" customFormat="1" ht="78.75" x14ac:dyDescent="0.25">
      <c r="A42" s="74">
        <v>31</v>
      </c>
      <c r="B42" s="69" t="s">
        <v>508</v>
      </c>
      <c r="C42" s="62" t="s">
        <v>509</v>
      </c>
      <c r="D42" s="62" t="s">
        <v>308</v>
      </c>
      <c r="E42" s="62" t="s">
        <v>510</v>
      </c>
      <c r="F42" s="89" t="s">
        <v>511</v>
      </c>
      <c r="G42" s="62" t="s">
        <v>512</v>
      </c>
      <c r="H42" s="62" t="s">
        <v>513</v>
      </c>
      <c r="I42" s="62" t="s">
        <v>514</v>
      </c>
      <c r="J42" s="90" t="s">
        <v>515</v>
      </c>
      <c r="K42" s="100" t="s">
        <v>550</v>
      </c>
      <c r="L42" s="32">
        <v>191</v>
      </c>
      <c r="M42" s="88" t="s">
        <v>517</v>
      </c>
      <c r="N42" s="34">
        <v>50</v>
      </c>
      <c r="O42" s="34">
        <v>50</v>
      </c>
      <c r="P42" s="34">
        <v>50</v>
      </c>
      <c r="Q42" s="34">
        <v>41</v>
      </c>
      <c r="R42" s="92">
        <f>SUM(N42:Q42)</f>
        <v>191</v>
      </c>
      <c r="S42" s="93">
        <v>46023</v>
      </c>
      <c r="T42" s="93">
        <v>46387</v>
      </c>
      <c r="U42" s="94" t="s">
        <v>551</v>
      </c>
      <c r="V42" s="69" t="s">
        <v>519</v>
      </c>
      <c r="W42" s="95">
        <v>2600000</v>
      </c>
      <c r="X42" s="95">
        <v>2600000</v>
      </c>
      <c r="Y42" s="95">
        <v>2600000</v>
      </c>
      <c r="Z42" s="96">
        <v>0</v>
      </c>
      <c r="AA42" s="96">
        <v>0</v>
      </c>
      <c r="AB42" s="32" t="s">
        <v>462</v>
      </c>
      <c r="AC42" s="97" t="s">
        <v>441</v>
      </c>
      <c r="AD42" s="98" t="s">
        <v>520</v>
      </c>
      <c r="AE42" s="74"/>
    </row>
    <row r="43" spans="1:31" s="87" customFormat="1" ht="78.75" x14ac:dyDescent="0.25">
      <c r="A43" s="74">
        <v>32</v>
      </c>
      <c r="B43" s="69" t="s">
        <v>508</v>
      </c>
      <c r="C43" s="62" t="s">
        <v>509</v>
      </c>
      <c r="D43" s="88" t="s">
        <v>552</v>
      </c>
      <c r="E43" s="62" t="s">
        <v>510</v>
      </c>
      <c r="F43" s="89" t="s">
        <v>511</v>
      </c>
      <c r="G43" s="62" t="s">
        <v>512</v>
      </c>
      <c r="H43" s="62" t="s">
        <v>513</v>
      </c>
      <c r="I43" s="62" t="s">
        <v>514</v>
      </c>
      <c r="J43" s="90" t="s">
        <v>515</v>
      </c>
      <c r="K43" s="91" t="s">
        <v>82</v>
      </c>
      <c r="L43" s="88">
        <v>2</v>
      </c>
      <c r="M43" s="88" t="s">
        <v>517</v>
      </c>
      <c r="N43" s="34">
        <v>0</v>
      </c>
      <c r="O43" s="34">
        <v>1</v>
      </c>
      <c r="P43" s="34">
        <v>1</v>
      </c>
      <c r="Q43" s="34">
        <v>0</v>
      </c>
      <c r="R43" s="92">
        <v>2</v>
      </c>
      <c r="S43" s="93">
        <v>46023</v>
      </c>
      <c r="T43" s="93">
        <v>46387</v>
      </c>
      <c r="U43" s="94" t="s">
        <v>551</v>
      </c>
      <c r="V43" s="69" t="s">
        <v>519</v>
      </c>
      <c r="W43" s="95">
        <v>2000000</v>
      </c>
      <c r="X43" s="95">
        <v>2000000</v>
      </c>
      <c r="Y43" s="95">
        <v>2000000</v>
      </c>
      <c r="Z43" s="96">
        <v>0</v>
      </c>
      <c r="AA43" s="96">
        <v>0</v>
      </c>
      <c r="AB43" s="32" t="s">
        <v>462</v>
      </c>
      <c r="AC43" s="97" t="s">
        <v>441</v>
      </c>
      <c r="AD43" s="98" t="s">
        <v>520</v>
      </c>
      <c r="AE43" s="74"/>
    </row>
    <row r="44" spans="1:31" s="87" customFormat="1" ht="78.75" x14ac:dyDescent="0.25">
      <c r="A44" s="74">
        <v>33</v>
      </c>
      <c r="B44" s="69" t="s">
        <v>508</v>
      </c>
      <c r="C44" s="62" t="s">
        <v>509</v>
      </c>
      <c r="D44" s="88" t="s">
        <v>548</v>
      </c>
      <c r="E44" s="62" t="s">
        <v>510</v>
      </c>
      <c r="F44" s="89" t="s">
        <v>511</v>
      </c>
      <c r="G44" s="62" t="s">
        <v>512</v>
      </c>
      <c r="H44" s="62" t="s">
        <v>513</v>
      </c>
      <c r="I44" s="62" t="s">
        <v>514</v>
      </c>
      <c r="J44" s="90" t="s">
        <v>515</v>
      </c>
      <c r="K44" s="100" t="s">
        <v>77</v>
      </c>
      <c r="L44" s="108">
        <v>16</v>
      </c>
      <c r="M44" s="88" t="s">
        <v>517</v>
      </c>
      <c r="N44" s="34">
        <v>4</v>
      </c>
      <c r="O44" s="34">
        <v>4</v>
      </c>
      <c r="P44" s="34">
        <v>4</v>
      </c>
      <c r="Q44" s="34">
        <v>4</v>
      </c>
      <c r="R44" s="92">
        <f>SUM(N44:Q44)</f>
        <v>16</v>
      </c>
      <c r="S44" s="93">
        <v>46023</v>
      </c>
      <c r="T44" s="93">
        <v>46387</v>
      </c>
      <c r="U44" s="94" t="s">
        <v>551</v>
      </c>
      <c r="V44" s="69" t="s">
        <v>519</v>
      </c>
      <c r="W44" s="95">
        <v>320000</v>
      </c>
      <c r="X44" s="95">
        <v>320000</v>
      </c>
      <c r="Y44" s="95">
        <v>320000</v>
      </c>
      <c r="Z44" s="96">
        <v>0</v>
      </c>
      <c r="AA44" s="96">
        <v>0</v>
      </c>
      <c r="AB44" s="32" t="s">
        <v>462</v>
      </c>
      <c r="AC44" s="97" t="s">
        <v>441</v>
      </c>
      <c r="AD44" s="98" t="s">
        <v>520</v>
      </c>
      <c r="AE44" s="74"/>
    </row>
    <row r="45" spans="1:31" s="87" customFormat="1" ht="78.75" x14ac:dyDescent="0.25">
      <c r="A45" s="74">
        <v>34</v>
      </c>
      <c r="B45" s="69" t="s">
        <v>508</v>
      </c>
      <c r="C45" s="62" t="s">
        <v>509</v>
      </c>
      <c r="D45" s="62" t="s">
        <v>271</v>
      </c>
      <c r="E45" s="62" t="s">
        <v>510</v>
      </c>
      <c r="F45" s="89" t="s">
        <v>511</v>
      </c>
      <c r="G45" s="62" t="s">
        <v>512</v>
      </c>
      <c r="H45" s="62" t="s">
        <v>513</v>
      </c>
      <c r="I45" s="62" t="s">
        <v>514</v>
      </c>
      <c r="J45" s="90" t="s">
        <v>515</v>
      </c>
      <c r="K45" s="100" t="s">
        <v>593</v>
      </c>
      <c r="L45" s="32">
        <v>8</v>
      </c>
      <c r="M45" s="88" t="s">
        <v>517</v>
      </c>
      <c r="N45" s="34">
        <v>2</v>
      </c>
      <c r="O45" s="34">
        <v>2</v>
      </c>
      <c r="P45" s="34">
        <v>2</v>
      </c>
      <c r="Q45" s="34">
        <v>2</v>
      </c>
      <c r="R45" s="92">
        <f>SUM(N45:Q45)</f>
        <v>8</v>
      </c>
      <c r="S45" s="93">
        <v>46023</v>
      </c>
      <c r="T45" s="93">
        <v>46387</v>
      </c>
      <c r="U45" s="94" t="s">
        <v>551</v>
      </c>
      <c r="V45" s="69" t="s">
        <v>519</v>
      </c>
      <c r="W45" s="95">
        <v>2080000</v>
      </c>
      <c r="X45" s="95">
        <v>2080000</v>
      </c>
      <c r="Y45" s="95">
        <v>2080000</v>
      </c>
      <c r="Z45" s="96">
        <v>0</v>
      </c>
      <c r="AA45" s="96">
        <v>0</v>
      </c>
      <c r="AB45" s="32" t="s">
        <v>462</v>
      </c>
      <c r="AC45" s="97" t="s">
        <v>441</v>
      </c>
      <c r="AD45" s="98" t="s">
        <v>520</v>
      </c>
      <c r="AE45" s="74"/>
    </row>
    <row r="46" spans="1:31" s="87" customFormat="1" ht="62.45" customHeight="1" x14ac:dyDescent="0.25">
      <c r="A46" s="74"/>
      <c r="B46" s="75"/>
      <c r="C46" s="76"/>
      <c r="D46" s="77"/>
      <c r="E46" s="76"/>
      <c r="F46" s="76"/>
      <c r="G46" s="76"/>
      <c r="H46" s="76"/>
      <c r="I46" s="76"/>
      <c r="J46" s="79"/>
      <c r="K46" s="80"/>
      <c r="L46" s="77"/>
      <c r="M46" s="81"/>
      <c r="N46" s="77"/>
      <c r="O46" s="77"/>
      <c r="P46" s="77"/>
      <c r="Q46" s="77"/>
      <c r="R46" s="77"/>
      <c r="S46" s="82"/>
      <c r="T46" s="82"/>
      <c r="U46" s="83"/>
      <c r="V46" s="75"/>
      <c r="W46" s="84">
        <f>SUM(W42:W45)</f>
        <v>7000000</v>
      </c>
      <c r="X46" s="84">
        <f>SUM(X42:X45)</f>
        <v>7000000</v>
      </c>
      <c r="Y46" s="84">
        <f t="shared" ref="Y46:AA46" si="9">SUM(Y42:Y45)</f>
        <v>7000000</v>
      </c>
      <c r="Z46" s="84">
        <f t="shared" si="9"/>
        <v>0</v>
      </c>
      <c r="AA46" s="84">
        <f t="shared" si="9"/>
        <v>0</v>
      </c>
      <c r="AB46" s="79"/>
      <c r="AC46" s="86" t="s">
        <v>442</v>
      </c>
      <c r="AD46" s="80"/>
      <c r="AE46" s="80"/>
    </row>
    <row r="47" spans="1:31" s="87" customFormat="1" ht="78.75" x14ac:dyDescent="0.25">
      <c r="A47" s="74">
        <v>35</v>
      </c>
      <c r="B47" s="69" t="s">
        <v>508</v>
      </c>
      <c r="C47" s="62" t="s">
        <v>509</v>
      </c>
      <c r="D47" s="62" t="s">
        <v>248</v>
      </c>
      <c r="E47" s="62" t="s">
        <v>510</v>
      </c>
      <c r="F47" s="89" t="s">
        <v>511</v>
      </c>
      <c r="G47" s="62" t="s">
        <v>512</v>
      </c>
      <c r="H47" s="62" t="s">
        <v>513</v>
      </c>
      <c r="I47" s="62" t="s">
        <v>514</v>
      </c>
      <c r="J47" s="90" t="s">
        <v>515</v>
      </c>
      <c r="K47" s="100" t="s">
        <v>93</v>
      </c>
      <c r="L47" s="32">
        <v>1</v>
      </c>
      <c r="M47" s="88" t="s">
        <v>517</v>
      </c>
      <c r="N47" s="32">
        <v>0</v>
      </c>
      <c r="O47" s="32">
        <v>0</v>
      </c>
      <c r="P47" s="101">
        <v>1</v>
      </c>
      <c r="Q47" s="32">
        <v>0</v>
      </c>
      <c r="R47" s="92">
        <f>SUM(N47:Q47)</f>
        <v>1</v>
      </c>
      <c r="S47" s="93">
        <v>46023</v>
      </c>
      <c r="T47" s="93">
        <v>46387</v>
      </c>
      <c r="U47" s="94" t="s">
        <v>553</v>
      </c>
      <c r="V47" s="69" t="s">
        <v>519</v>
      </c>
      <c r="W47" s="95">
        <v>1500000</v>
      </c>
      <c r="X47" s="95">
        <v>1500000</v>
      </c>
      <c r="Y47" s="95">
        <v>1500000</v>
      </c>
      <c r="Z47" s="96">
        <v>0</v>
      </c>
      <c r="AA47" s="96">
        <v>0</v>
      </c>
      <c r="AB47" s="97" t="s">
        <v>459</v>
      </c>
      <c r="AC47" s="97" t="s">
        <v>442</v>
      </c>
      <c r="AD47" s="98" t="s">
        <v>520</v>
      </c>
      <c r="AE47" s="74"/>
    </row>
    <row r="48" spans="1:31" s="87" customFormat="1" ht="78.75" x14ac:dyDescent="0.25">
      <c r="A48" s="74">
        <v>36</v>
      </c>
      <c r="B48" s="69" t="s">
        <v>508</v>
      </c>
      <c r="C48" s="62" t="s">
        <v>509</v>
      </c>
      <c r="D48" s="88" t="s">
        <v>554</v>
      </c>
      <c r="E48" s="62" t="s">
        <v>510</v>
      </c>
      <c r="F48" s="89" t="s">
        <v>511</v>
      </c>
      <c r="G48" s="62" t="s">
        <v>512</v>
      </c>
      <c r="H48" s="62" t="s">
        <v>513</v>
      </c>
      <c r="I48" s="62" t="s">
        <v>514</v>
      </c>
      <c r="J48" s="90" t="s">
        <v>515</v>
      </c>
      <c r="K48" s="91" t="s">
        <v>173</v>
      </c>
      <c r="L48" s="88">
        <v>16</v>
      </c>
      <c r="M48" s="88" t="s">
        <v>517</v>
      </c>
      <c r="N48" s="88">
        <v>4</v>
      </c>
      <c r="O48" s="88">
        <v>4</v>
      </c>
      <c r="P48" s="88">
        <v>4</v>
      </c>
      <c r="Q48" s="88">
        <v>4</v>
      </c>
      <c r="R48" s="92">
        <f>SUM(N48:Q48)</f>
        <v>16</v>
      </c>
      <c r="S48" s="93">
        <v>46023</v>
      </c>
      <c r="T48" s="93">
        <v>46387</v>
      </c>
      <c r="U48" s="94" t="s">
        <v>553</v>
      </c>
      <c r="V48" s="69" t="s">
        <v>519</v>
      </c>
      <c r="W48" s="95">
        <v>3000000</v>
      </c>
      <c r="X48" s="95">
        <v>3000000</v>
      </c>
      <c r="Y48" s="95">
        <v>3000000</v>
      </c>
      <c r="Z48" s="96">
        <v>0</v>
      </c>
      <c r="AA48" s="96">
        <v>0</v>
      </c>
      <c r="AB48" s="97" t="s">
        <v>459</v>
      </c>
      <c r="AC48" s="97" t="s">
        <v>442</v>
      </c>
      <c r="AD48" s="98" t="s">
        <v>520</v>
      </c>
      <c r="AE48" s="74"/>
    </row>
    <row r="49" spans="1:31" s="87" customFormat="1" ht="130.9" customHeight="1" x14ac:dyDescent="0.25">
      <c r="A49" s="74">
        <v>37</v>
      </c>
      <c r="B49" s="69" t="s">
        <v>508</v>
      </c>
      <c r="C49" s="62" t="s">
        <v>509</v>
      </c>
      <c r="D49" s="62" t="s">
        <v>251</v>
      </c>
      <c r="E49" s="62" t="s">
        <v>510</v>
      </c>
      <c r="F49" s="89" t="s">
        <v>511</v>
      </c>
      <c r="G49" s="62" t="s">
        <v>512</v>
      </c>
      <c r="H49" s="62" t="s">
        <v>513</v>
      </c>
      <c r="I49" s="62" t="s">
        <v>514</v>
      </c>
      <c r="J49" s="90" t="s">
        <v>515</v>
      </c>
      <c r="K49" s="91" t="s">
        <v>97</v>
      </c>
      <c r="L49" s="88">
        <v>25</v>
      </c>
      <c r="M49" s="88" t="s">
        <v>517</v>
      </c>
      <c r="N49" s="88">
        <v>5</v>
      </c>
      <c r="O49" s="88">
        <v>5</v>
      </c>
      <c r="P49" s="88">
        <v>10</v>
      </c>
      <c r="Q49" s="88">
        <v>5</v>
      </c>
      <c r="R49" s="92">
        <f>SUM(N49:Q49)</f>
        <v>25</v>
      </c>
      <c r="S49" s="93">
        <v>46023</v>
      </c>
      <c r="T49" s="93">
        <v>46387</v>
      </c>
      <c r="U49" s="94" t="s">
        <v>553</v>
      </c>
      <c r="V49" s="69" t="s">
        <v>519</v>
      </c>
      <c r="W49" s="95">
        <v>2438000</v>
      </c>
      <c r="X49" s="95">
        <v>2438000</v>
      </c>
      <c r="Y49" s="95">
        <v>2438000</v>
      </c>
      <c r="Z49" s="96">
        <v>0</v>
      </c>
      <c r="AA49" s="96">
        <v>0</v>
      </c>
      <c r="AB49" s="97" t="s">
        <v>459</v>
      </c>
      <c r="AC49" s="97" t="s">
        <v>442</v>
      </c>
      <c r="AD49" s="98" t="s">
        <v>520</v>
      </c>
      <c r="AE49" s="74"/>
    </row>
    <row r="50" spans="1:31" s="87" customFormat="1" ht="150" customHeight="1" x14ac:dyDescent="0.25">
      <c r="A50" s="74">
        <v>38</v>
      </c>
      <c r="B50" s="69" t="s">
        <v>508</v>
      </c>
      <c r="C50" s="62" t="s">
        <v>509</v>
      </c>
      <c r="D50" s="62" t="s">
        <v>543</v>
      </c>
      <c r="E50" s="62" t="s">
        <v>510</v>
      </c>
      <c r="F50" s="89" t="s">
        <v>511</v>
      </c>
      <c r="G50" s="62" t="s">
        <v>512</v>
      </c>
      <c r="H50" s="62" t="s">
        <v>513</v>
      </c>
      <c r="I50" s="62" t="s">
        <v>514</v>
      </c>
      <c r="J50" s="90" t="s">
        <v>515</v>
      </c>
      <c r="K50" s="91" t="s">
        <v>555</v>
      </c>
      <c r="L50" s="32">
        <v>1000</v>
      </c>
      <c r="M50" s="88" t="s">
        <v>517</v>
      </c>
      <c r="N50" s="108">
        <v>200</v>
      </c>
      <c r="O50" s="108">
        <v>300</v>
      </c>
      <c r="P50" s="108">
        <v>300</v>
      </c>
      <c r="Q50" s="108">
        <v>200</v>
      </c>
      <c r="R50" s="92">
        <f>SUM(N50:Q50)</f>
        <v>1000</v>
      </c>
      <c r="S50" s="93">
        <v>46023</v>
      </c>
      <c r="T50" s="93">
        <v>46387</v>
      </c>
      <c r="U50" s="94" t="s">
        <v>553</v>
      </c>
      <c r="V50" s="69" t="s">
        <v>519</v>
      </c>
      <c r="W50" s="95">
        <v>1062000</v>
      </c>
      <c r="X50" s="95">
        <v>1062000</v>
      </c>
      <c r="Y50" s="95">
        <v>1062000</v>
      </c>
      <c r="Z50" s="96">
        <v>0</v>
      </c>
      <c r="AA50" s="96">
        <v>0</v>
      </c>
      <c r="AB50" s="97" t="s">
        <v>459</v>
      </c>
      <c r="AC50" s="97" t="s">
        <v>442</v>
      </c>
      <c r="AD50" s="98" t="s">
        <v>520</v>
      </c>
      <c r="AE50" s="74"/>
    </row>
    <row r="51" spans="1:31" s="87" customFormat="1" ht="62.45" customHeight="1" x14ac:dyDescent="0.25">
      <c r="A51" s="74"/>
      <c r="B51" s="75"/>
      <c r="C51" s="76"/>
      <c r="D51" s="77"/>
      <c r="E51" s="76"/>
      <c r="F51" s="76"/>
      <c r="G51" s="76"/>
      <c r="H51" s="76"/>
      <c r="I51" s="76"/>
      <c r="J51" s="79"/>
      <c r="K51" s="80"/>
      <c r="L51" s="77"/>
      <c r="M51" s="81"/>
      <c r="N51" s="77"/>
      <c r="O51" s="77"/>
      <c r="P51" s="77"/>
      <c r="Q51" s="77"/>
      <c r="R51" s="77"/>
      <c r="S51" s="82"/>
      <c r="T51" s="82"/>
      <c r="U51" s="83"/>
      <c r="V51" s="75"/>
      <c r="W51" s="84">
        <f>SUM(W47:W50)</f>
        <v>8000000</v>
      </c>
      <c r="X51" s="84">
        <f>SUM(X47:X50)</f>
        <v>8000000</v>
      </c>
      <c r="Y51" s="84">
        <f t="shared" ref="Y51:AA51" si="10">SUM(Y47:Y50)</f>
        <v>8000000</v>
      </c>
      <c r="Z51" s="84">
        <f t="shared" si="10"/>
        <v>0</v>
      </c>
      <c r="AA51" s="84">
        <f t="shared" si="10"/>
        <v>0</v>
      </c>
      <c r="AB51" s="79"/>
      <c r="AC51" s="86" t="s">
        <v>443</v>
      </c>
      <c r="AD51" s="80"/>
      <c r="AE51" s="80"/>
    </row>
    <row r="52" spans="1:31" s="87" customFormat="1" ht="94.5" x14ac:dyDescent="0.25">
      <c r="A52" s="74">
        <v>39</v>
      </c>
      <c r="B52" s="69" t="s">
        <v>508</v>
      </c>
      <c r="C52" s="62" t="s">
        <v>509</v>
      </c>
      <c r="D52" s="88" t="s">
        <v>521</v>
      </c>
      <c r="E52" s="62" t="s">
        <v>510</v>
      </c>
      <c r="F52" s="89" t="s">
        <v>511</v>
      </c>
      <c r="G52" s="62" t="s">
        <v>512</v>
      </c>
      <c r="H52" s="62" t="s">
        <v>513</v>
      </c>
      <c r="I52" s="62" t="s">
        <v>514</v>
      </c>
      <c r="J52" s="90" t="s">
        <v>515</v>
      </c>
      <c r="K52" s="91" t="s">
        <v>556</v>
      </c>
      <c r="L52" s="88">
        <v>15</v>
      </c>
      <c r="M52" s="88" t="s">
        <v>517</v>
      </c>
      <c r="N52" s="88">
        <v>1</v>
      </c>
      <c r="O52" s="88">
        <v>2</v>
      </c>
      <c r="P52" s="88">
        <v>2</v>
      </c>
      <c r="Q52" s="88">
        <v>2</v>
      </c>
      <c r="R52" s="92">
        <f>SUM(N52:Q52)</f>
        <v>7</v>
      </c>
      <c r="S52" s="93">
        <v>46023</v>
      </c>
      <c r="T52" s="93">
        <v>46387</v>
      </c>
      <c r="U52" s="94" t="s">
        <v>557</v>
      </c>
      <c r="V52" s="69" t="s">
        <v>519</v>
      </c>
      <c r="W52" s="95">
        <v>2000000</v>
      </c>
      <c r="X52" s="95">
        <v>2000000</v>
      </c>
      <c r="Y52" s="95">
        <v>2000000</v>
      </c>
      <c r="Z52" s="96">
        <v>0</v>
      </c>
      <c r="AA52" s="96">
        <v>0</v>
      </c>
      <c r="AB52" s="97" t="s">
        <v>458</v>
      </c>
      <c r="AC52" s="97" t="s">
        <v>443</v>
      </c>
      <c r="AD52" s="98" t="s">
        <v>520</v>
      </c>
      <c r="AE52" s="74"/>
    </row>
    <row r="53" spans="1:31" s="87" customFormat="1" ht="78.75" x14ac:dyDescent="0.25">
      <c r="A53" s="74">
        <v>40</v>
      </c>
      <c r="B53" s="69" t="s">
        <v>508</v>
      </c>
      <c r="C53" s="62" t="s">
        <v>509</v>
      </c>
      <c r="D53" s="88" t="s">
        <v>558</v>
      </c>
      <c r="E53" s="62" t="s">
        <v>510</v>
      </c>
      <c r="F53" s="89" t="s">
        <v>511</v>
      </c>
      <c r="G53" s="62" t="s">
        <v>512</v>
      </c>
      <c r="H53" s="62" t="s">
        <v>513</v>
      </c>
      <c r="I53" s="62" t="s">
        <v>514</v>
      </c>
      <c r="J53" s="90" t="s">
        <v>515</v>
      </c>
      <c r="K53" s="91" t="s">
        <v>559</v>
      </c>
      <c r="L53" s="88">
        <v>25</v>
      </c>
      <c r="M53" s="88" t="s">
        <v>517</v>
      </c>
      <c r="N53" s="88">
        <v>3</v>
      </c>
      <c r="O53" s="88">
        <v>4</v>
      </c>
      <c r="P53" s="88">
        <v>4</v>
      </c>
      <c r="Q53" s="88">
        <v>4</v>
      </c>
      <c r="R53" s="92">
        <f>SUM(N53:Q53)</f>
        <v>15</v>
      </c>
      <c r="S53" s="93">
        <v>46023</v>
      </c>
      <c r="T53" s="93">
        <v>46387</v>
      </c>
      <c r="U53" s="94" t="s">
        <v>557</v>
      </c>
      <c r="V53" s="69" t="s">
        <v>519</v>
      </c>
      <c r="W53" s="95">
        <v>3000000</v>
      </c>
      <c r="X53" s="95">
        <v>3000000</v>
      </c>
      <c r="Y53" s="95">
        <v>3000000</v>
      </c>
      <c r="Z53" s="96">
        <v>0</v>
      </c>
      <c r="AA53" s="96">
        <v>0</v>
      </c>
      <c r="AB53" s="97" t="s">
        <v>458</v>
      </c>
      <c r="AC53" s="97" t="s">
        <v>443</v>
      </c>
      <c r="AD53" s="98" t="s">
        <v>520</v>
      </c>
      <c r="AE53" s="74"/>
    </row>
    <row r="54" spans="1:31" s="87" customFormat="1" ht="78.75" x14ac:dyDescent="0.25">
      <c r="A54" s="74">
        <v>41</v>
      </c>
      <c r="B54" s="69" t="s">
        <v>508</v>
      </c>
      <c r="C54" s="62" t="s">
        <v>509</v>
      </c>
      <c r="D54" s="88" t="s">
        <v>554</v>
      </c>
      <c r="E54" s="62" t="s">
        <v>510</v>
      </c>
      <c r="F54" s="89" t="s">
        <v>511</v>
      </c>
      <c r="G54" s="62" t="s">
        <v>512</v>
      </c>
      <c r="H54" s="62" t="s">
        <v>513</v>
      </c>
      <c r="I54" s="62" t="s">
        <v>514</v>
      </c>
      <c r="J54" s="90" t="s">
        <v>515</v>
      </c>
      <c r="K54" s="91" t="s">
        <v>419</v>
      </c>
      <c r="L54" s="88">
        <v>1</v>
      </c>
      <c r="M54" s="88" t="s">
        <v>517</v>
      </c>
      <c r="N54" s="88">
        <v>0</v>
      </c>
      <c r="O54" s="88">
        <v>0</v>
      </c>
      <c r="P54" s="88">
        <v>0</v>
      </c>
      <c r="Q54" s="88">
        <v>1</v>
      </c>
      <c r="R54" s="92">
        <v>1</v>
      </c>
      <c r="S54" s="93">
        <v>46023</v>
      </c>
      <c r="T54" s="93">
        <v>46387</v>
      </c>
      <c r="U54" s="94" t="s">
        <v>557</v>
      </c>
      <c r="V54" s="69" t="s">
        <v>519</v>
      </c>
      <c r="W54" s="95">
        <v>2000000</v>
      </c>
      <c r="X54" s="95">
        <v>2000000</v>
      </c>
      <c r="Y54" s="95">
        <v>2000000</v>
      </c>
      <c r="Z54" s="96">
        <v>0</v>
      </c>
      <c r="AA54" s="96">
        <v>0</v>
      </c>
      <c r="AB54" s="97" t="s">
        <v>458</v>
      </c>
      <c r="AC54" s="97" t="s">
        <v>443</v>
      </c>
      <c r="AD54" s="98" t="s">
        <v>520</v>
      </c>
      <c r="AE54" s="74"/>
    </row>
    <row r="55" spans="1:31" s="87" customFormat="1" ht="135" customHeight="1" x14ac:dyDescent="0.25">
      <c r="A55" s="74">
        <v>42</v>
      </c>
      <c r="B55" s="69" t="s">
        <v>508</v>
      </c>
      <c r="C55" s="62" t="s">
        <v>509</v>
      </c>
      <c r="D55" s="62" t="s">
        <v>225</v>
      </c>
      <c r="E55" s="62" t="s">
        <v>510</v>
      </c>
      <c r="F55" s="89" t="s">
        <v>511</v>
      </c>
      <c r="G55" s="62" t="s">
        <v>512</v>
      </c>
      <c r="H55" s="62" t="s">
        <v>513</v>
      </c>
      <c r="I55" s="62" t="s">
        <v>514</v>
      </c>
      <c r="J55" s="90" t="s">
        <v>515</v>
      </c>
      <c r="K55" s="91" t="s">
        <v>560</v>
      </c>
      <c r="L55" s="88">
        <v>6</v>
      </c>
      <c r="M55" s="88" t="s">
        <v>517</v>
      </c>
      <c r="N55" s="88">
        <v>1</v>
      </c>
      <c r="O55" s="88">
        <v>2</v>
      </c>
      <c r="P55" s="88">
        <v>2</v>
      </c>
      <c r="Q55" s="88">
        <v>1</v>
      </c>
      <c r="R55" s="92">
        <f>SUM(N55:Q55)</f>
        <v>6</v>
      </c>
      <c r="S55" s="93">
        <v>46023</v>
      </c>
      <c r="T55" s="93">
        <v>46387</v>
      </c>
      <c r="U55" s="94" t="s">
        <v>557</v>
      </c>
      <c r="V55" s="69" t="s">
        <v>519</v>
      </c>
      <c r="W55" s="95">
        <v>2000000</v>
      </c>
      <c r="X55" s="95">
        <v>2000000</v>
      </c>
      <c r="Y55" s="95">
        <v>2000000</v>
      </c>
      <c r="Z55" s="96">
        <v>0</v>
      </c>
      <c r="AA55" s="96">
        <v>0</v>
      </c>
      <c r="AB55" s="97" t="s">
        <v>458</v>
      </c>
      <c r="AC55" s="97" t="s">
        <v>443</v>
      </c>
      <c r="AD55" s="98" t="s">
        <v>520</v>
      </c>
      <c r="AE55" s="74"/>
    </row>
    <row r="56" spans="1:31" s="87" customFormat="1" ht="62.45" customHeight="1" x14ac:dyDescent="0.25">
      <c r="A56" s="74"/>
      <c r="B56" s="75"/>
      <c r="C56" s="76"/>
      <c r="D56" s="77"/>
      <c r="E56" s="76"/>
      <c r="F56" s="76"/>
      <c r="G56" s="76"/>
      <c r="H56" s="76"/>
      <c r="I56" s="76"/>
      <c r="J56" s="79"/>
      <c r="K56" s="80"/>
      <c r="L56" s="77"/>
      <c r="M56" s="81"/>
      <c r="N56" s="77"/>
      <c r="O56" s="77"/>
      <c r="P56" s="77"/>
      <c r="Q56" s="77"/>
      <c r="R56" s="77"/>
      <c r="S56" s="82"/>
      <c r="T56" s="82"/>
      <c r="U56" s="83"/>
      <c r="V56" s="75"/>
      <c r="W56" s="84">
        <f>SUM(W52:W55)</f>
        <v>9000000</v>
      </c>
      <c r="X56" s="84">
        <f>SUM(X52:X55)</f>
        <v>9000000</v>
      </c>
      <c r="Y56" s="84">
        <f t="shared" ref="Y56:AA56" si="11">SUM(Y52:Y55)</f>
        <v>9000000</v>
      </c>
      <c r="Z56" s="84">
        <f t="shared" si="11"/>
        <v>0</v>
      </c>
      <c r="AA56" s="84">
        <f t="shared" si="11"/>
        <v>0</v>
      </c>
      <c r="AB56" s="79"/>
      <c r="AC56" s="86" t="s">
        <v>444</v>
      </c>
      <c r="AD56" s="80"/>
      <c r="AE56" s="80"/>
    </row>
    <row r="57" spans="1:31" s="87" customFormat="1" ht="78.75" x14ac:dyDescent="0.25">
      <c r="A57" s="74">
        <v>43</v>
      </c>
      <c r="B57" s="69" t="s">
        <v>508</v>
      </c>
      <c r="C57" s="62" t="s">
        <v>509</v>
      </c>
      <c r="D57" s="62" t="s">
        <v>236</v>
      </c>
      <c r="E57" s="62" t="s">
        <v>510</v>
      </c>
      <c r="F57" s="89" t="s">
        <v>511</v>
      </c>
      <c r="G57" s="62" t="s">
        <v>512</v>
      </c>
      <c r="H57" s="62" t="s">
        <v>513</v>
      </c>
      <c r="I57" s="62" t="s">
        <v>514</v>
      </c>
      <c r="J57" s="90" t="s">
        <v>515</v>
      </c>
      <c r="K57" s="100" t="s">
        <v>561</v>
      </c>
      <c r="L57" s="32">
        <v>8</v>
      </c>
      <c r="M57" s="88" t="s">
        <v>517</v>
      </c>
      <c r="N57" s="32">
        <v>2</v>
      </c>
      <c r="O57" s="32">
        <v>2</v>
      </c>
      <c r="P57" s="101">
        <v>2</v>
      </c>
      <c r="Q57" s="32">
        <v>2</v>
      </c>
      <c r="R57" s="92">
        <f>SUM(N57:Q57)</f>
        <v>8</v>
      </c>
      <c r="S57" s="93">
        <v>46023</v>
      </c>
      <c r="T57" s="93">
        <v>46387</v>
      </c>
      <c r="U57" s="94" t="s">
        <v>562</v>
      </c>
      <c r="V57" s="69" t="s">
        <v>519</v>
      </c>
      <c r="W57" s="95">
        <v>1500000</v>
      </c>
      <c r="X57" s="95">
        <v>1500000</v>
      </c>
      <c r="Y57" s="95">
        <v>1500000</v>
      </c>
      <c r="Z57" s="96">
        <v>0</v>
      </c>
      <c r="AA57" s="96">
        <v>0</v>
      </c>
      <c r="AB57" s="109" t="s">
        <v>455</v>
      </c>
      <c r="AC57" s="97" t="s">
        <v>444</v>
      </c>
      <c r="AD57" s="98" t="s">
        <v>520</v>
      </c>
      <c r="AE57" s="74"/>
    </row>
    <row r="58" spans="1:31" s="87" customFormat="1" ht="78.75" x14ac:dyDescent="0.25">
      <c r="A58" s="74">
        <v>44</v>
      </c>
      <c r="B58" s="69" t="s">
        <v>508</v>
      </c>
      <c r="C58" s="62" t="s">
        <v>509</v>
      </c>
      <c r="D58" s="62" t="s">
        <v>398</v>
      </c>
      <c r="E58" s="62" t="s">
        <v>510</v>
      </c>
      <c r="F58" s="89" t="s">
        <v>511</v>
      </c>
      <c r="G58" s="62" t="s">
        <v>512</v>
      </c>
      <c r="H58" s="62" t="s">
        <v>513</v>
      </c>
      <c r="I58" s="62" t="s">
        <v>514</v>
      </c>
      <c r="J58" s="90" t="s">
        <v>515</v>
      </c>
      <c r="K58" s="91" t="s">
        <v>416</v>
      </c>
      <c r="L58" s="88">
        <v>2</v>
      </c>
      <c r="M58" s="88" t="s">
        <v>517</v>
      </c>
      <c r="N58" s="88">
        <v>0</v>
      </c>
      <c r="O58" s="88">
        <v>1</v>
      </c>
      <c r="P58" s="88">
        <v>0</v>
      </c>
      <c r="Q58" s="88">
        <v>1</v>
      </c>
      <c r="R58" s="92">
        <v>2</v>
      </c>
      <c r="S58" s="93">
        <v>46023</v>
      </c>
      <c r="T58" s="93">
        <v>46387</v>
      </c>
      <c r="U58" s="94" t="s">
        <v>562</v>
      </c>
      <c r="V58" s="69" t="s">
        <v>519</v>
      </c>
      <c r="W58" s="95">
        <v>2000000</v>
      </c>
      <c r="X58" s="95">
        <v>2000000</v>
      </c>
      <c r="Y58" s="95">
        <v>2000000</v>
      </c>
      <c r="Z58" s="96">
        <v>0</v>
      </c>
      <c r="AA58" s="96">
        <v>0</v>
      </c>
      <c r="AB58" s="109" t="s">
        <v>455</v>
      </c>
      <c r="AC58" s="97" t="s">
        <v>444</v>
      </c>
      <c r="AD58" s="98" t="s">
        <v>520</v>
      </c>
      <c r="AE58" s="74"/>
    </row>
    <row r="59" spans="1:31" s="87" customFormat="1" ht="124.15" customHeight="1" x14ac:dyDescent="0.25">
      <c r="A59" s="74">
        <v>45</v>
      </c>
      <c r="B59" s="69" t="s">
        <v>508</v>
      </c>
      <c r="C59" s="62" t="s">
        <v>509</v>
      </c>
      <c r="D59" s="62" t="s">
        <v>321</v>
      </c>
      <c r="E59" s="62" t="s">
        <v>510</v>
      </c>
      <c r="F59" s="89" t="s">
        <v>511</v>
      </c>
      <c r="G59" s="62" t="s">
        <v>512</v>
      </c>
      <c r="H59" s="62" t="s">
        <v>513</v>
      </c>
      <c r="I59" s="62" t="s">
        <v>514</v>
      </c>
      <c r="J59" s="90" t="s">
        <v>515</v>
      </c>
      <c r="K59" s="100" t="s">
        <v>101</v>
      </c>
      <c r="L59" s="32">
        <v>15</v>
      </c>
      <c r="M59" s="88" t="s">
        <v>517</v>
      </c>
      <c r="N59" s="88">
        <v>3</v>
      </c>
      <c r="O59" s="88">
        <v>4</v>
      </c>
      <c r="P59" s="88">
        <v>4</v>
      </c>
      <c r="Q59" s="88">
        <v>4</v>
      </c>
      <c r="R59" s="92">
        <f>SUM(N59:Q59)</f>
        <v>15</v>
      </c>
      <c r="S59" s="93">
        <v>46023</v>
      </c>
      <c r="T59" s="93">
        <v>46387</v>
      </c>
      <c r="U59" s="94" t="s">
        <v>562</v>
      </c>
      <c r="V59" s="69" t="s">
        <v>519</v>
      </c>
      <c r="W59" s="95">
        <v>3500000</v>
      </c>
      <c r="X59" s="95">
        <v>3500000</v>
      </c>
      <c r="Y59" s="95">
        <v>3500000</v>
      </c>
      <c r="Z59" s="96">
        <v>0</v>
      </c>
      <c r="AA59" s="96">
        <v>0</v>
      </c>
      <c r="AB59" s="109" t="s">
        <v>455</v>
      </c>
      <c r="AC59" s="97" t="s">
        <v>444</v>
      </c>
      <c r="AD59" s="98" t="s">
        <v>520</v>
      </c>
      <c r="AE59" s="74"/>
    </row>
    <row r="60" spans="1:31" s="87" customFormat="1" ht="62.45" customHeight="1" x14ac:dyDescent="0.25">
      <c r="A60" s="74"/>
      <c r="B60" s="75"/>
      <c r="C60" s="76"/>
      <c r="D60" s="77"/>
      <c r="E60" s="76"/>
      <c r="F60" s="76"/>
      <c r="G60" s="76"/>
      <c r="H60" s="76"/>
      <c r="I60" s="76"/>
      <c r="J60" s="79"/>
      <c r="K60" s="80"/>
      <c r="L60" s="77"/>
      <c r="M60" s="81"/>
      <c r="N60" s="77"/>
      <c r="O60" s="77"/>
      <c r="P60" s="77"/>
      <c r="Q60" s="77"/>
      <c r="R60" s="77"/>
      <c r="S60" s="82"/>
      <c r="T60" s="82"/>
      <c r="U60" s="83"/>
      <c r="V60" s="75"/>
      <c r="W60" s="84">
        <f>SUM(W57:W59)</f>
        <v>7000000</v>
      </c>
      <c r="X60" s="84">
        <f>SUM(X57:X59)</f>
        <v>7000000</v>
      </c>
      <c r="Y60" s="84">
        <f t="shared" ref="Y60:AA60" si="12">SUM(Y57:Y59)</f>
        <v>7000000</v>
      </c>
      <c r="Z60" s="84">
        <f t="shared" si="12"/>
        <v>0</v>
      </c>
      <c r="AA60" s="84">
        <f t="shared" si="12"/>
        <v>0</v>
      </c>
      <c r="AB60" s="79"/>
      <c r="AC60" s="86" t="s">
        <v>445</v>
      </c>
      <c r="AD60" s="80"/>
      <c r="AE60" s="80"/>
    </row>
    <row r="61" spans="1:31" s="87" customFormat="1" ht="97.9" customHeight="1" x14ac:dyDescent="0.25">
      <c r="A61" s="74">
        <v>46</v>
      </c>
      <c r="B61" s="69" t="s">
        <v>508</v>
      </c>
      <c r="C61" s="62" t="s">
        <v>509</v>
      </c>
      <c r="D61" s="88" t="s">
        <v>529</v>
      </c>
      <c r="E61" s="62" t="s">
        <v>510</v>
      </c>
      <c r="F61" s="89" t="s">
        <v>511</v>
      </c>
      <c r="G61" s="62" t="s">
        <v>512</v>
      </c>
      <c r="H61" s="62" t="s">
        <v>513</v>
      </c>
      <c r="I61" s="62" t="s">
        <v>514</v>
      </c>
      <c r="J61" s="90" t="s">
        <v>515</v>
      </c>
      <c r="K61" s="91" t="s">
        <v>72</v>
      </c>
      <c r="L61" s="32">
        <v>10</v>
      </c>
      <c r="M61" s="88" t="s">
        <v>517</v>
      </c>
      <c r="N61" s="88">
        <v>2</v>
      </c>
      <c r="O61" s="88">
        <v>3</v>
      </c>
      <c r="P61" s="88">
        <v>3</v>
      </c>
      <c r="Q61" s="88">
        <v>2</v>
      </c>
      <c r="R61" s="92">
        <f>SUM(N61:Q61)</f>
        <v>10</v>
      </c>
      <c r="S61" s="93">
        <v>46023</v>
      </c>
      <c r="T61" s="93">
        <v>46387</v>
      </c>
      <c r="U61" s="94" t="s">
        <v>563</v>
      </c>
      <c r="V61" s="69" t="s">
        <v>519</v>
      </c>
      <c r="W61" s="95">
        <v>3000000</v>
      </c>
      <c r="X61" s="95">
        <v>3000000</v>
      </c>
      <c r="Y61" s="95">
        <v>3000000</v>
      </c>
      <c r="Z61" s="96">
        <v>0</v>
      </c>
      <c r="AA61" s="96">
        <v>0</v>
      </c>
      <c r="AB61" s="97" t="s">
        <v>453</v>
      </c>
      <c r="AC61" s="97" t="s">
        <v>445</v>
      </c>
      <c r="AD61" s="98" t="s">
        <v>520</v>
      </c>
      <c r="AE61" s="74"/>
    </row>
    <row r="62" spans="1:31" s="87" customFormat="1" ht="78.75" x14ac:dyDescent="0.25">
      <c r="A62" s="74">
        <v>47</v>
      </c>
      <c r="B62" s="69" t="s">
        <v>508</v>
      </c>
      <c r="C62" s="62" t="s">
        <v>509</v>
      </c>
      <c r="D62" s="62" t="s">
        <v>564</v>
      </c>
      <c r="E62" s="62" t="s">
        <v>510</v>
      </c>
      <c r="F62" s="89" t="s">
        <v>511</v>
      </c>
      <c r="G62" s="62" t="s">
        <v>512</v>
      </c>
      <c r="H62" s="62" t="s">
        <v>513</v>
      </c>
      <c r="I62" s="62" t="s">
        <v>514</v>
      </c>
      <c r="J62" s="90" t="s">
        <v>515</v>
      </c>
      <c r="K62" s="91" t="s">
        <v>565</v>
      </c>
      <c r="L62" s="88">
        <v>4</v>
      </c>
      <c r="M62" s="88" t="s">
        <v>517</v>
      </c>
      <c r="N62" s="88">
        <v>1</v>
      </c>
      <c r="O62" s="88">
        <v>1</v>
      </c>
      <c r="P62" s="88">
        <v>1</v>
      </c>
      <c r="Q62" s="88">
        <v>1</v>
      </c>
      <c r="R62" s="92">
        <f>SUM(N62:Q62)</f>
        <v>4</v>
      </c>
      <c r="S62" s="93">
        <v>46023</v>
      </c>
      <c r="T62" s="93">
        <v>46387</v>
      </c>
      <c r="U62" s="94" t="s">
        <v>563</v>
      </c>
      <c r="V62" s="69" t="s">
        <v>519</v>
      </c>
      <c r="W62" s="95">
        <v>2000000</v>
      </c>
      <c r="X62" s="95">
        <v>2000000</v>
      </c>
      <c r="Y62" s="95">
        <v>2000000</v>
      </c>
      <c r="Z62" s="96">
        <v>0</v>
      </c>
      <c r="AA62" s="96">
        <v>0</v>
      </c>
      <c r="AB62" s="97" t="s">
        <v>453</v>
      </c>
      <c r="AC62" s="97" t="s">
        <v>445</v>
      </c>
      <c r="AD62" s="98" t="s">
        <v>520</v>
      </c>
      <c r="AE62" s="74"/>
    </row>
    <row r="63" spans="1:31" s="87" customFormat="1" ht="78.75" x14ac:dyDescent="0.25">
      <c r="A63" s="74">
        <v>48</v>
      </c>
      <c r="B63" s="69" t="s">
        <v>508</v>
      </c>
      <c r="C63" s="62" t="s">
        <v>509</v>
      </c>
      <c r="D63" s="32" t="s">
        <v>527</v>
      </c>
      <c r="E63" s="62" t="s">
        <v>510</v>
      </c>
      <c r="F63" s="89" t="s">
        <v>511</v>
      </c>
      <c r="G63" s="62" t="s">
        <v>512</v>
      </c>
      <c r="H63" s="62" t="s">
        <v>513</v>
      </c>
      <c r="I63" s="62" t="s">
        <v>514</v>
      </c>
      <c r="J63" s="90" t="s">
        <v>515</v>
      </c>
      <c r="K63" s="91" t="s">
        <v>67</v>
      </c>
      <c r="L63" s="32">
        <v>8</v>
      </c>
      <c r="M63" s="88" t="s">
        <v>517</v>
      </c>
      <c r="N63" s="88">
        <v>2</v>
      </c>
      <c r="O63" s="88">
        <v>2</v>
      </c>
      <c r="P63" s="88">
        <v>2</v>
      </c>
      <c r="Q63" s="88">
        <v>2</v>
      </c>
      <c r="R63" s="92">
        <f>SUM(N63:Q63)</f>
        <v>8</v>
      </c>
      <c r="S63" s="93">
        <v>46023</v>
      </c>
      <c r="T63" s="93">
        <v>46387</v>
      </c>
      <c r="U63" s="94" t="s">
        <v>563</v>
      </c>
      <c r="V63" s="69" t="s">
        <v>519</v>
      </c>
      <c r="W63" s="95">
        <v>2000000</v>
      </c>
      <c r="X63" s="95">
        <v>2000000</v>
      </c>
      <c r="Y63" s="95">
        <v>2000000</v>
      </c>
      <c r="Z63" s="96">
        <v>0</v>
      </c>
      <c r="AA63" s="96">
        <v>0</v>
      </c>
      <c r="AB63" s="97" t="s">
        <v>453</v>
      </c>
      <c r="AC63" s="97" t="s">
        <v>445</v>
      </c>
      <c r="AD63" s="98" t="s">
        <v>520</v>
      </c>
      <c r="AE63" s="74"/>
    </row>
    <row r="64" spans="1:31" s="87" customFormat="1" ht="79.900000000000006" customHeight="1" x14ac:dyDescent="0.25">
      <c r="A64" s="74"/>
      <c r="B64" s="75"/>
      <c r="C64" s="76"/>
      <c r="D64" s="77"/>
      <c r="E64" s="76"/>
      <c r="F64" s="76"/>
      <c r="G64" s="76"/>
      <c r="H64" s="76"/>
      <c r="I64" s="76"/>
      <c r="J64" s="79"/>
      <c r="K64" s="80"/>
      <c r="L64" s="77"/>
      <c r="M64" s="81"/>
      <c r="N64" s="77"/>
      <c r="O64" s="77"/>
      <c r="P64" s="77"/>
      <c r="Q64" s="77"/>
      <c r="R64" s="77"/>
      <c r="S64" s="82"/>
      <c r="T64" s="82"/>
      <c r="U64" s="83"/>
      <c r="V64" s="75"/>
      <c r="W64" s="84">
        <f>SUM(W61:W63)</f>
        <v>7000000</v>
      </c>
      <c r="X64" s="84">
        <f>SUM(X61:X63)</f>
        <v>7000000</v>
      </c>
      <c r="Y64" s="84">
        <f t="shared" ref="Y64:AA64" si="13">SUM(Y61:Y63)</f>
        <v>7000000</v>
      </c>
      <c r="Z64" s="84">
        <f t="shared" si="13"/>
        <v>0</v>
      </c>
      <c r="AA64" s="84">
        <f t="shared" si="13"/>
        <v>0</v>
      </c>
      <c r="AB64" s="79"/>
      <c r="AC64" s="86" t="s">
        <v>446</v>
      </c>
      <c r="AD64" s="80"/>
      <c r="AE64" s="80"/>
    </row>
    <row r="65" spans="1:31" s="111" customFormat="1" ht="78.75" x14ac:dyDescent="0.25">
      <c r="A65" s="110">
        <v>49</v>
      </c>
      <c r="B65" s="69" t="s">
        <v>508</v>
      </c>
      <c r="C65" s="62" t="s">
        <v>509</v>
      </c>
      <c r="D65" s="88" t="s">
        <v>113</v>
      </c>
      <c r="E65" s="62" t="s">
        <v>510</v>
      </c>
      <c r="F65" s="89" t="s">
        <v>511</v>
      </c>
      <c r="G65" s="62" t="s">
        <v>512</v>
      </c>
      <c r="H65" s="62" t="s">
        <v>513</v>
      </c>
      <c r="I65" s="62" t="s">
        <v>514</v>
      </c>
      <c r="J65" s="97" t="s">
        <v>566</v>
      </c>
      <c r="K65" s="100" t="s">
        <v>11</v>
      </c>
      <c r="L65" s="88">
        <v>10</v>
      </c>
      <c r="M65" s="88" t="s">
        <v>517</v>
      </c>
      <c r="N65" s="32">
        <v>2</v>
      </c>
      <c r="O65" s="32">
        <v>3</v>
      </c>
      <c r="P65" s="32">
        <v>3</v>
      </c>
      <c r="Q65" s="32">
        <v>2</v>
      </c>
      <c r="R65" s="92">
        <f>SUM(N65:Q65)</f>
        <v>10</v>
      </c>
      <c r="S65" s="93">
        <v>46023</v>
      </c>
      <c r="T65" s="93">
        <v>46387</v>
      </c>
      <c r="U65" s="94" t="s">
        <v>567</v>
      </c>
      <c r="V65" s="69" t="s">
        <v>519</v>
      </c>
      <c r="W65" s="95">
        <v>3500000</v>
      </c>
      <c r="X65" s="95">
        <v>3500000</v>
      </c>
      <c r="Y65" s="95">
        <v>3500000</v>
      </c>
      <c r="Z65" s="96">
        <v>0</v>
      </c>
      <c r="AA65" s="96">
        <v>0</v>
      </c>
      <c r="AB65" s="97" t="s">
        <v>450</v>
      </c>
      <c r="AC65" s="97" t="s">
        <v>446</v>
      </c>
      <c r="AD65" s="98" t="s">
        <v>568</v>
      </c>
      <c r="AE65" s="110"/>
    </row>
    <row r="66" spans="1:31" s="87" customFormat="1" ht="78.75" x14ac:dyDescent="0.25">
      <c r="A66" s="74">
        <v>50</v>
      </c>
      <c r="B66" s="69" t="s">
        <v>508</v>
      </c>
      <c r="C66" s="62" t="s">
        <v>509</v>
      </c>
      <c r="D66" s="62" t="s">
        <v>321</v>
      </c>
      <c r="E66" s="62" t="s">
        <v>510</v>
      </c>
      <c r="F66" s="89" t="s">
        <v>511</v>
      </c>
      <c r="G66" s="62" t="s">
        <v>512</v>
      </c>
      <c r="H66" s="62" t="s">
        <v>513</v>
      </c>
      <c r="I66" s="62" t="s">
        <v>514</v>
      </c>
      <c r="J66" s="90" t="s">
        <v>515</v>
      </c>
      <c r="K66" s="100" t="s">
        <v>106</v>
      </c>
      <c r="L66" s="32">
        <v>2</v>
      </c>
      <c r="M66" s="88" t="s">
        <v>517</v>
      </c>
      <c r="N66" s="88">
        <v>0</v>
      </c>
      <c r="O66" s="88">
        <v>1</v>
      </c>
      <c r="P66" s="88">
        <v>0</v>
      </c>
      <c r="Q66" s="88">
        <v>1</v>
      </c>
      <c r="R66" s="92">
        <f>SUM(N66:Q66)</f>
        <v>2</v>
      </c>
      <c r="S66" s="93">
        <v>46023</v>
      </c>
      <c r="T66" s="93">
        <v>46387</v>
      </c>
      <c r="U66" s="94" t="s">
        <v>567</v>
      </c>
      <c r="V66" s="69" t="s">
        <v>519</v>
      </c>
      <c r="W66" s="95">
        <v>500000</v>
      </c>
      <c r="X66" s="95">
        <v>500000</v>
      </c>
      <c r="Y66" s="95">
        <v>500000</v>
      </c>
      <c r="Z66" s="96">
        <v>0</v>
      </c>
      <c r="AA66" s="96">
        <v>0</v>
      </c>
      <c r="AB66" s="97" t="s">
        <v>450</v>
      </c>
      <c r="AC66" s="97" t="s">
        <v>451</v>
      </c>
      <c r="AD66" s="98" t="s">
        <v>568</v>
      </c>
      <c r="AE66" s="74"/>
    </row>
    <row r="67" spans="1:31" s="87" customFormat="1" ht="78.75" x14ac:dyDescent="0.25">
      <c r="A67" s="74">
        <v>51</v>
      </c>
      <c r="B67" s="69" t="s">
        <v>508</v>
      </c>
      <c r="C67" s="62" t="s">
        <v>509</v>
      </c>
      <c r="D67" s="62" t="s">
        <v>321</v>
      </c>
      <c r="E67" s="62" t="s">
        <v>510</v>
      </c>
      <c r="F67" s="89" t="s">
        <v>511</v>
      </c>
      <c r="G67" s="62" t="s">
        <v>512</v>
      </c>
      <c r="H67" s="62" t="s">
        <v>513</v>
      </c>
      <c r="I67" s="62" t="s">
        <v>514</v>
      </c>
      <c r="J67" s="90" t="s">
        <v>515</v>
      </c>
      <c r="K67" s="100" t="s">
        <v>103</v>
      </c>
      <c r="L67" s="32">
        <v>1</v>
      </c>
      <c r="M67" s="88" t="s">
        <v>517</v>
      </c>
      <c r="N67" s="88">
        <v>0</v>
      </c>
      <c r="O67" s="88">
        <v>0</v>
      </c>
      <c r="P67" s="88">
        <v>0</v>
      </c>
      <c r="Q67" s="88">
        <v>1</v>
      </c>
      <c r="R67" s="92">
        <f>SUM(N67:Q67)</f>
        <v>1</v>
      </c>
      <c r="S67" s="93">
        <v>46023</v>
      </c>
      <c r="T67" s="93">
        <v>46387</v>
      </c>
      <c r="U67" s="94" t="s">
        <v>567</v>
      </c>
      <c r="V67" s="69" t="s">
        <v>519</v>
      </c>
      <c r="W67" s="95">
        <v>1500000</v>
      </c>
      <c r="X67" s="95">
        <v>1500000</v>
      </c>
      <c r="Y67" s="95">
        <v>1500000</v>
      </c>
      <c r="Z67" s="96">
        <v>0</v>
      </c>
      <c r="AA67" s="96">
        <v>0</v>
      </c>
      <c r="AB67" s="97" t="s">
        <v>450</v>
      </c>
      <c r="AC67" s="97" t="s">
        <v>451</v>
      </c>
      <c r="AD67" s="98" t="s">
        <v>568</v>
      </c>
      <c r="AE67" s="74"/>
    </row>
    <row r="68" spans="1:31" s="87" customFormat="1" ht="90" customHeight="1" x14ac:dyDescent="0.25">
      <c r="A68" s="74">
        <v>52</v>
      </c>
      <c r="B68" s="69" t="s">
        <v>508</v>
      </c>
      <c r="C68" s="62" t="s">
        <v>509</v>
      </c>
      <c r="D68" s="88" t="s">
        <v>117</v>
      </c>
      <c r="E68" s="62" t="s">
        <v>510</v>
      </c>
      <c r="F68" s="89" t="s">
        <v>511</v>
      </c>
      <c r="G68" s="62" t="s">
        <v>512</v>
      </c>
      <c r="H68" s="62" t="s">
        <v>513</v>
      </c>
      <c r="I68" s="62" t="s">
        <v>514</v>
      </c>
      <c r="J68" s="90" t="s">
        <v>515</v>
      </c>
      <c r="K68" s="100" t="s">
        <v>38</v>
      </c>
      <c r="L68" s="88">
        <v>6</v>
      </c>
      <c r="M68" s="88" t="s">
        <v>517</v>
      </c>
      <c r="N68" s="88">
        <v>1</v>
      </c>
      <c r="O68" s="102">
        <v>2</v>
      </c>
      <c r="P68" s="112">
        <v>2</v>
      </c>
      <c r="Q68" s="112">
        <v>1</v>
      </c>
      <c r="R68" s="92">
        <f>SUM(N68:Q68)</f>
        <v>6</v>
      </c>
      <c r="S68" s="93">
        <v>46023</v>
      </c>
      <c r="T68" s="93">
        <v>46387</v>
      </c>
      <c r="U68" s="94" t="s">
        <v>567</v>
      </c>
      <c r="V68" s="69" t="s">
        <v>519</v>
      </c>
      <c r="W68" s="95">
        <v>1512918</v>
      </c>
      <c r="X68" s="95">
        <v>1512918</v>
      </c>
      <c r="Y68" s="95">
        <v>1512918</v>
      </c>
      <c r="Z68" s="96">
        <v>0</v>
      </c>
      <c r="AA68" s="96">
        <v>0</v>
      </c>
      <c r="AB68" s="97" t="s">
        <v>450</v>
      </c>
      <c r="AC68" s="97" t="s">
        <v>451</v>
      </c>
      <c r="AD68" s="98" t="s">
        <v>568</v>
      </c>
      <c r="AE68" s="74"/>
    </row>
    <row r="69" spans="1:31" s="87" customFormat="1" ht="62.45" customHeight="1" x14ac:dyDescent="0.25">
      <c r="A69" s="74"/>
      <c r="B69" s="75"/>
      <c r="C69" s="76"/>
      <c r="D69" s="77"/>
      <c r="E69" s="76"/>
      <c r="F69" s="76"/>
      <c r="G69" s="76"/>
      <c r="H69" s="76"/>
      <c r="I69" s="76"/>
      <c r="J69" s="79"/>
      <c r="K69" s="80"/>
      <c r="L69" s="77"/>
      <c r="M69" s="81"/>
      <c r="N69" s="77"/>
      <c r="O69" s="77"/>
      <c r="P69" s="77"/>
      <c r="Q69" s="77"/>
      <c r="R69" s="77"/>
      <c r="S69" s="82"/>
      <c r="T69" s="82"/>
      <c r="U69" s="83"/>
      <c r="V69" s="75"/>
      <c r="W69" s="84">
        <f>SUM(W65:W68)</f>
        <v>7012918</v>
      </c>
      <c r="X69" s="84">
        <f t="shared" ref="X69:Y69" si="14">SUM(X65:X68)</f>
        <v>7012918</v>
      </c>
      <c r="Y69" s="84">
        <f t="shared" si="14"/>
        <v>7012918</v>
      </c>
      <c r="Z69" s="84">
        <f t="shared" ref="Z69:AA69" si="15">SUM(Z66:Z68)</f>
        <v>0</v>
      </c>
      <c r="AA69" s="84">
        <f t="shared" si="15"/>
        <v>0</v>
      </c>
      <c r="AB69" s="79"/>
      <c r="AC69" s="86" t="s">
        <v>447</v>
      </c>
      <c r="AD69" s="80"/>
      <c r="AE69" s="80"/>
    </row>
    <row r="70" spans="1:31" s="87" customFormat="1" ht="78.75" x14ac:dyDescent="0.25">
      <c r="A70" s="74">
        <v>53</v>
      </c>
      <c r="B70" s="69" t="s">
        <v>508</v>
      </c>
      <c r="C70" s="62" t="s">
        <v>509</v>
      </c>
      <c r="D70" s="88" t="s">
        <v>332</v>
      </c>
      <c r="E70" s="62" t="s">
        <v>510</v>
      </c>
      <c r="F70" s="89" t="s">
        <v>511</v>
      </c>
      <c r="G70" s="62" t="s">
        <v>512</v>
      </c>
      <c r="H70" s="62" t="s">
        <v>513</v>
      </c>
      <c r="I70" s="62" t="s">
        <v>514</v>
      </c>
      <c r="J70" s="90" t="s">
        <v>515</v>
      </c>
      <c r="K70" s="91" t="s">
        <v>107</v>
      </c>
      <c r="L70" s="88">
        <v>4</v>
      </c>
      <c r="M70" s="88" t="s">
        <v>517</v>
      </c>
      <c r="N70" s="88">
        <v>1</v>
      </c>
      <c r="O70" s="88">
        <v>1</v>
      </c>
      <c r="P70" s="88">
        <v>1</v>
      </c>
      <c r="Q70" s="88">
        <v>1</v>
      </c>
      <c r="R70" s="92">
        <f t="shared" ref="R70:R74" si="16">SUM(N70:Q70)</f>
        <v>4</v>
      </c>
      <c r="S70" s="93">
        <v>46023</v>
      </c>
      <c r="T70" s="93">
        <v>46387</v>
      </c>
      <c r="U70" s="94" t="s">
        <v>569</v>
      </c>
      <c r="V70" s="69" t="s">
        <v>519</v>
      </c>
      <c r="W70" s="95">
        <v>2000000</v>
      </c>
      <c r="X70" s="95">
        <v>2000000</v>
      </c>
      <c r="Y70" s="95">
        <v>2000000</v>
      </c>
      <c r="Z70" s="96">
        <v>0</v>
      </c>
      <c r="AA70" s="96">
        <v>0</v>
      </c>
      <c r="AB70" s="97" t="s">
        <v>457</v>
      </c>
      <c r="AC70" s="97" t="s">
        <v>452</v>
      </c>
      <c r="AD70" s="98" t="s">
        <v>568</v>
      </c>
      <c r="AE70" s="74"/>
    </row>
    <row r="71" spans="1:31" s="87" customFormat="1" ht="78.75" x14ac:dyDescent="0.25">
      <c r="A71" s="74">
        <v>54</v>
      </c>
      <c r="B71" s="69" t="s">
        <v>508</v>
      </c>
      <c r="C71" s="62" t="s">
        <v>509</v>
      </c>
      <c r="D71" s="88" t="s">
        <v>332</v>
      </c>
      <c r="E71" s="62" t="s">
        <v>510</v>
      </c>
      <c r="F71" s="89" t="s">
        <v>511</v>
      </c>
      <c r="G71" s="62" t="s">
        <v>512</v>
      </c>
      <c r="H71" s="62" t="s">
        <v>513</v>
      </c>
      <c r="I71" s="62" t="s">
        <v>514</v>
      </c>
      <c r="J71" s="90" t="s">
        <v>515</v>
      </c>
      <c r="K71" s="98" t="s">
        <v>108</v>
      </c>
      <c r="L71" s="32">
        <v>3</v>
      </c>
      <c r="M71" s="88" t="s">
        <v>517</v>
      </c>
      <c r="N71" s="32">
        <v>0</v>
      </c>
      <c r="O71" s="32">
        <v>1</v>
      </c>
      <c r="P71" s="32">
        <v>1</v>
      </c>
      <c r="Q71" s="32">
        <v>1</v>
      </c>
      <c r="R71" s="92">
        <f t="shared" si="16"/>
        <v>3</v>
      </c>
      <c r="S71" s="93">
        <v>46023</v>
      </c>
      <c r="T71" s="93">
        <v>46387</v>
      </c>
      <c r="U71" s="94" t="s">
        <v>569</v>
      </c>
      <c r="V71" s="69" t="s">
        <v>519</v>
      </c>
      <c r="W71" s="95">
        <v>1500000</v>
      </c>
      <c r="X71" s="95">
        <v>1500000</v>
      </c>
      <c r="Y71" s="95">
        <v>1500000</v>
      </c>
      <c r="Z71" s="96">
        <v>0</v>
      </c>
      <c r="AA71" s="96">
        <v>0</v>
      </c>
      <c r="AB71" s="97" t="s">
        <v>457</v>
      </c>
      <c r="AC71" s="97" t="s">
        <v>452</v>
      </c>
      <c r="AD71" s="98" t="s">
        <v>568</v>
      </c>
      <c r="AE71" s="74"/>
    </row>
    <row r="72" spans="1:31" s="87" customFormat="1" ht="78.75" x14ac:dyDescent="0.25">
      <c r="A72" s="74">
        <v>55</v>
      </c>
      <c r="B72" s="69" t="s">
        <v>508</v>
      </c>
      <c r="C72" s="62" t="s">
        <v>509</v>
      </c>
      <c r="D72" s="88" t="s">
        <v>332</v>
      </c>
      <c r="E72" s="62" t="s">
        <v>510</v>
      </c>
      <c r="F72" s="89" t="s">
        <v>511</v>
      </c>
      <c r="G72" s="62" t="s">
        <v>512</v>
      </c>
      <c r="H72" s="62" t="s">
        <v>513</v>
      </c>
      <c r="I72" s="62" t="s">
        <v>514</v>
      </c>
      <c r="J72" s="90" t="s">
        <v>515</v>
      </c>
      <c r="K72" s="98" t="s">
        <v>110</v>
      </c>
      <c r="L72" s="32">
        <v>3</v>
      </c>
      <c r="M72" s="88" t="s">
        <v>517</v>
      </c>
      <c r="N72" s="32">
        <v>0</v>
      </c>
      <c r="O72" s="32">
        <v>1</v>
      </c>
      <c r="P72" s="32">
        <v>1</v>
      </c>
      <c r="Q72" s="32">
        <v>1</v>
      </c>
      <c r="R72" s="92">
        <f t="shared" si="16"/>
        <v>3</v>
      </c>
      <c r="S72" s="93">
        <v>46023</v>
      </c>
      <c r="T72" s="93">
        <v>46387</v>
      </c>
      <c r="U72" s="94" t="s">
        <v>569</v>
      </c>
      <c r="V72" s="69" t="s">
        <v>519</v>
      </c>
      <c r="W72" s="95">
        <v>1500000</v>
      </c>
      <c r="X72" s="95">
        <v>1500000</v>
      </c>
      <c r="Y72" s="95">
        <v>1500000</v>
      </c>
      <c r="Z72" s="96">
        <v>0</v>
      </c>
      <c r="AA72" s="96">
        <v>0</v>
      </c>
      <c r="AB72" s="97" t="s">
        <v>457</v>
      </c>
      <c r="AC72" s="97" t="s">
        <v>452</v>
      </c>
      <c r="AD72" s="98" t="s">
        <v>568</v>
      </c>
      <c r="AE72" s="74"/>
    </row>
    <row r="73" spans="1:31" s="87" customFormat="1" ht="31.15" customHeight="1" x14ac:dyDescent="0.25">
      <c r="A73" s="74"/>
      <c r="B73" s="75"/>
      <c r="C73" s="76"/>
      <c r="D73" s="77"/>
      <c r="E73" s="76"/>
      <c r="F73" s="78"/>
      <c r="G73" s="76"/>
      <c r="H73" s="76"/>
      <c r="I73" s="76"/>
      <c r="J73" s="79"/>
      <c r="K73" s="80"/>
      <c r="L73" s="77"/>
      <c r="M73" s="81"/>
      <c r="N73" s="77"/>
      <c r="O73" s="77"/>
      <c r="P73" s="77"/>
      <c r="Q73" s="77"/>
      <c r="R73" s="77"/>
      <c r="S73" s="82"/>
      <c r="T73" s="82"/>
      <c r="U73" s="83"/>
      <c r="V73" s="75"/>
      <c r="W73" s="84">
        <f>SUM(W70:W72)</f>
        <v>5000000</v>
      </c>
      <c r="X73" s="84">
        <f>SUM(X70:X72)</f>
        <v>5000000</v>
      </c>
      <c r="Y73" s="84">
        <f t="shared" ref="Y73:AA73" si="17">SUM(Y70:Y72)</f>
        <v>5000000</v>
      </c>
      <c r="Z73" s="84">
        <f t="shared" si="17"/>
        <v>0</v>
      </c>
      <c r="AA73" s="84">
        <f t="shared" si="17"/>
        <v>0</v>
      </c>
      <c r="AB73" s="79"/>
      <c r="AC73" s="79"/>
      <c r="AD73" s="80"/>
      <c r="AE73" s="80"/>
    </row>
    <row r="74" spans="1:31" s="87" customFormat="1" ht="78" customHeight="1" x14ac:dyDescent="0.25">
      <c r="A74" s="74">
        <v>56</v>
      </c>
      <c r="B74" s="69" t="s">
        <v>508</v>
      </c>
      <c r="C74" s="62" t="s">
        <v>509</v>
      </c>
      <c r="D74" s="107" t="s">
        <v>538</v>
      </c>
      <c r="E74" s="62" t="s">
        <v>510</v>
      </c>
      <c r="F74" s="89" t="s">
        <v>511</v>
      </c>
      <c r="G74" s="62" t="s">
        <v>512</v>
      </c>
      <c r="H74" s="62" t="s">
        <v>513</v>
      </c>
      <c r="I74" s="62" t="s">
        <v>514</v>
      </c>
      <c r="J74" s="90" t="s">
        <v>515</v>
      </c>
      <c r="K74" s="98" t="s">
        <v>467</v>
      </c>
      <c r="L74" s="88">
        <v>12</v>
      </c>
      <c r="M74" s="88" t="s">
        <v>347</v>
      </c>
      <c r="N74" s="88">
        <v>3</v>
      </c>
      <c r="O74" s="88">
        <v>3</v>
      </c>
      <c r="P74" s="88">
        <v>3</v>
      </c>
      <c r="Q74" s="88">
        <v>3</v>
      </c>
      <c r="R74" s="92">
        <f t="shared" si="16"/>
        <v>12</v>
      </c>
      <c r="S74" s="93">
        <v>46023</v>
      </c>
      <c r="T74" s="93">
        <v>46387</v>
      </c>
      <c r="U74" s="94" t="s">
        <v>539</v>
      </c>
      <c r="V74" s="69" t="s">
        <v>519</v>
      </c>
      <c r="W74" s="95">
        <v>12120000</v>
      </c>
      <c r="X74" s="95">
        <v>12120000</v>
      </c>
      <c r="Y74" s="95">
        <v>12120000</v>
      </c>
      <c r="Z74" s="96">
        <v>0</v>
      </c>
      <c r="AA74" s="96">
        <v>0</v>
      </c>
      <c r="AB74" s="32" t="s">
        <v>450</v>
      </c>
      <c r="AC74" s="103" t="s">
        <v>540</v>
      </c>
      <c r="AD74" s="98" t="s">
        <v>520</v>
      </c>
      <c r="AE74" s="74"/>
    </row>
    <row r="75" spans="1:31" s="87" customFormat="1" ht="31.15" customHeight="1" x14ac:dyDescent="0.25">
      <c r="A75" s="74"/>
      <c r="B75" s="75"/>
      <c r="C75" s="76"/>
      <c r="D75" s="77"/>
      <c r="E75" s="76"/>
      <c r="F75" s="78"/>
      <c r="G75" s="76"/>
      <c r="H75" s="76"/>
      <c r="I75" s="76"/>
      <c r="J75" s="79"/>
      <c r="K75" s="80"/>
      <c r="L75" s="77"/>
      <c r="M75" s="81"/>
      <c r="N75" s="77"/>
      <c r="O75" s="77"/>
      <c r="P75" s="77"/>
      <c r="Q75" s="77"/>
      <c r="R75" s="77"/>
      <c r="S75" s="82"/>
      <c r="T75" s="82"/>
      <c r="U75" s="83"/>
      <c r="V75" s="75"/>
      <c r="W75" s="84">
        <f>SUM(W74)</f>
        <v>12120000</v>
      </c>
      <c r="X75" s="84">
        <f t="shared" ref="X75:Y75" si="18">SUM(X74)</f>
        <v>12120000</v>
      </c>
      <c r="Y75" s="84">
        <f t="shared" si="18"/>
        <v>12120000</v>
      </c>
      <c r="Z75" s="84"/>
      <c r="AA75" s="84"/>
      <c r="AB75" s="79"/>
      <c r="AC75" s="79"/>
      <c r="AD75" s="80"/>
      <c r="AE75" s="80"/>
    </row>
    <row r="76" spans="1:31" s="116" customFormat="1" ht="34.9" customHeight="1" x14ac:dyDescent="0.25">
      <c r="A76" s="139" t="s">
        <v>498</v>
      </c>
      <c r="B76" s="139"/>
      <c r="C76" s="139"/>
      <c r="D76" s="139"/>
      <c r="E76" s="139"/>
      <c r="F76" s="139"/>
      <c r="G76" s="139"/>
      <c r="H76" s="139"/>
      <c r="I76" s="139"/>
      <c r="J76" s="139"/>
      <c r="K76" s="139"/>
      <c r="L76" s="139"/>
      <c r="M76" s="139"/>
      <c r="N76" s="139"/>
      <c r="O76" s="139"/>
      <c r="P76" s="139"/>
      <c r="Q76" s="139"/>
      <c r="R76" s="139"/>
      <c r="S76" s="139"/>
      <c r="T76" s="139"/>
      <c r="U76" s="139"/>
      <c r="V76" s="139"/>
      <c r="W76" s="113">
        <f>+W9+W16+W20+W29+W36+W41+W46+W51+W56+W60+W64+W69+W73+W75</f>
        <v>129317344</v>
      </c>
      <c r="X76" s="113">
        <f t="shared" ref="X76:Y76" si="19">+X9+X16+X20+X29+X36+X41+X46+X51+X56+X60+X64+X69+X73+X75</f>
        <v>129317344</v>
      </c>
      <c r="Y76" s="113">
        <f t="shared" si="19"/>
        <v>129317344</v>
      </c>
      <c r="Z76" s="113">
        <f ca="1">+Z9+Z16+Z20+Z29+Z36+Z41+Z46+Z51+Z56+Z60+Z64+Z69+Z73</f>
        <v>0</v>
      </c>
      <c r="AA76" s="113">
        <f ca="1">+AA9+AA16+AA20+AA29+AA36+AA41+AA46+AA51+AA56+AA60+AA64+AA69+AA73</f>
        <v>0</v>
      </c>
      <c r="AB76" s="114"/>
      <c r="AC76" s="114"/>
      <c r="AD76" s="115"/>
      <c r="AE76" s="115"/>
    </row>
    <row r="77" spans="1:31" x14ac:dyDescent="0.25">
      <c r="W77" s="117"/>
      <c r="Y77" s="118"/>
      <c r="Z77" s="119"/>
    </row>
    <row r="78" spans="1:31" x14ac:dyDescent="0.25">
      <c r="W78" s="118"/>
    </row>
    <row r="79" spans="1:31" x14ac:dyDescent="0.25">
      <c r="W79" s="120"/>
      <c r="Y79" s="120"/>
      <c r="Z79" s="120"/>
    </row>
  </sheetData>
  <protectedRanges>
    <protectedRange sqref="AD10:AD15 AD42:AD45 AD70:AD72 AD47:AD50 AD52:AD55 AD57:AD59 AD61:AD63 AD6:AD8 AD65:AD68 AD74 AD17:AD40" name="Rango1_2_2_2_2_1"/>
    <protectedRange sqref="AD9 AD16 AD73 AD75" name="Rango1_2_2_2_1_1"/>
    <protectedRange sqref="V52:V55 V47:V50 V42:V45 V61:V63 V57:V59 V65:V68 V6:V40 V70:V75" name="Rango1_34_1_1_1_1"/>
    <protectedRange sqref="W57:Y57 W55:Y55 W47:Y47 W49:Y50 W42:Y42 W45:Y45 W40:Y40 W30:Y35 W11:Y15" name="Rango2_1_2_4_2_5_1"/>
    <protectedRange sqref="W21:Y22 W36:AA36 W20:AA20 W68:Y68 W65:Y65 W29:AA29" name="Rango2_1_2_7_1_1"/>
    <protectedRange sqref="W74:Y74 W62:Y62 W53:Y54 W48:Y48 W43:Y43 W37:Y38 W19:Y19 W8:Y8 W24:Y28" name="Rango2_1_2_4_1_1_1"/>
    <protectedRange sqref="W23:Y23 W61:Y61 W63:Y63 W52:Y52 W44:Y44 W39:Y39 W17:Y18 W7:Y7" name="Rango2_1_2_5_1_1"/>
    <protectedRange sqref="W70:Y72 W59:Y59 W66:Y67" name="Rango2_1_2_10_1_2"/>
    <protectedRange sqref="W6:Y6" name="Rango2_1_2_10_2"/>
    <protectedRange sqref="W58:Y58 W10:Y10" name="Rango2_1_2_4_1_2_1"/>
    <protectedRange sqref="W9:AA9 W16:AA16 W73:AA73 W75:AA75" name="Rango2_1_2_4_2_2_3_1"/>
    <protectedRange sqref="L70 L6 L21:L22 L68" name="Rango2_1_2_4_8_1_1"/>
    <protectedRange sqref="L71:L72" name="Rango1_78_1_1_2_1_1"/>
    <protectedRange sqref="L59 L66:L67" name="Rango1_19_1_1_2_1_1"/>
    <protectedRange sqref="L49 L30:L31 L55 L14" name="Rango2_1_2_3_1_2_1_1"/>
    <protectedRange sqref="L15" name="Rango1_53_1_1_1_2_1_1"/>
    <protectedRange sqref="L47" name="Rango1_54_1_1_1_2_1_1"/>
    <protectedRange sqref="L13 L57 L32:L33" name="Rango1_55_1_1_1_2_1_1"/>
    <protectedRange sqref="L20 L29 L36 L65" name="Rango2_1_2_8_2_1_1"/>
    <protectedRange sqref="L43 L23:L24 L52:L54 L48 L7:L8 L28" name="Rango2_1_11_1_3_1_1"/>
    <protectedRange sqref="L17:L18 L11:L12 L61 L35 L39 L63" name="Rango2_3_1_2_1_1"/>
    <protectedRange sqref="L42 L40 L45 L34" name="Rango2_6_1_3_1_1"/>
    <protectedRange sqref="L44" name="Rango1_5_3_1_1"/>
    <protectedRange sqref="L9 L16 L73 L75" name="Rango2_1_2_4_6_2_1_1"/>
    <protectedRange sqref="L50" name="Rango1_1_3_2_1_1_1"/>
    <protectedRange sqref="N59:Q59 N66:Q68 N21:Q22 N70:Q70" name="Rango2_1_2_4_8_2_1"/>
    <protectedRange sqref="N71:Q72" name="Rango1_78_1_1_2_2_1"/>
    <protectedRange sqref="M37" name="Rango2_1_2_2_1_2_2_1"/>
    <protectedRange sqref="N49:Q49 N30:Q31 N55:Q55 N14:Q14" name="Rango2_1_2_3_1_2_2_1"/>
    <protectedRange sqref="N15:Q15" name="Rango1_53_1_1_1_2_2_1"/>
    <protectedRange sqref="N47:Q47 N13:Q13 N57:Q57 N32:Q33" name="Rango1_55_1_1_1_2_2_1"/>
    <protectedRange sqref="M20:Q20 M29:Q29 M36:Q36 M52:M55 M66:M68 M47:M50 M42:M45 M28 M38:M40 M30:M35 M6:M19 M57:M59 M61:M63 M65:Q65 M21:M25 M70:M75" name="Rango2_1_2_8_2_2_1"/>
    <protectedRange sqref="N43:Q43 N52:Q54 N48:Q48 N23:Q24 N6:Q8 N28:Q28" name="Rango2_1_10_1_1_3_1"/>
    <protectedRange sqref="N17:Q18 N11:Q12 N61:Q61 N35:Q35 N39:Q39 N63:Q63" name="Rango2_1_17_1_2_1"/>
    <protectedRange sqref="N45:Q45" name="Rango2_4_1_2_1"/>
    <protectedRange sqref="N42:Q42" name="Rango2_1_21_1_4_1"/>
    <protectedRange sqref="N40:Q40 N34:Q34" name="Rango1_44_1_1_1_2_1"/>
    <protectedRange sqref="N44:Q44" name="Rango1_5_3_2_1"/>
    <protectedRange sqref="N9:Q9 N16:Q16 N73:Q73 N75:Q75" name="Rango2_1_2_4_6_2_2_1"/>
    <protectedRange sqref="N50:Q50" name="Rango1_5_2_2_1"/>
    <protectedRange sqref="K49 K70 K6 K30:K31 K55" name="Rango2_1_2_4_8_3_1"/>
    <protectedRange sqref="K15" name="Rango1_53_1_2_2_1"/>
    <protectedRange sqref="K47" name="Rango1_54_1_2_2_1"/>
    <protectedRange sqref="K13 K57 K32:K33" name="Rango1_55_1_2_2_1"/>
    <protectedRange sqref="K71:K72" name="Rango1_78_1_1_2_3_1"/>
    <protectedRange sqref="K21" name="Rango1_3_5_2_1"/>
    <protectedRange sqref="K20 K29 K36 K65" name="Rango1_4_2_1_2_1"/>
    <protectedRange sqref="K43 K24 K52:K54 K48 K7" name="Rango2_1_8_1_3_1"/>
    <protectedRange sqref="K22" name="Rango1_3_1_1_1_1_3_1"/>
    <protectedRange sqref="K59" name="Rango1_12_1_1_2_1"/>
    <protectedRange sqref="K18 K61 K63" name="Rango2_1_2_6_2_1_1"/>
    <protectedRange sqref="K17" name="Rango1_2_2_1_1_2_1"/>
    <protectedRange sqref="K11" name="Rango2_1_15_1_2_1"/>
    <protectedRange sqref="K12" name="Rango1_8_1_1_1_2_1"/>
    <protectedRange sqref="K35" name="Rango2_1_15_2_1_2_1"/>
    <protectedRange sqref="K45" name="Rango2_1_19_1_2_1"/>
    <protectedRange sqref="K34" name="Rango1_44_1_2_2_1"/>
    <protectedRange sqref="K40" name="Rango1_45_1_1_1_2_1"/>
    <protectedRange sqref="K42" name="Rango1_11_1_1_1"/>
    <protectedRange sqref="K14" name="Rango2_1_2_4_3_2_1"/>
    <protectedRange sqref="K23" name="Rango1_3_3_1_1_2_1"/>
    <protectedRange sqref="K68" name="Rango1_1_2_2_1"/>
    <protectedRange sqref="K39" name="Rango2_1_2_30_1_1_1"/>
    <protectedRange sqref="K66:K67" name="Rango1_6_1_1_1_1_1_3_1"/>
    <protectedRange sqref="L37:L38 L62 L25 L58 L10 L19 L74" name="Rango2_1_2_2_1_2_3_1"/>
    <protectedRange sqref="N37:Q38 N62:Q62 N25:Q25 N58:Q58 N10:Q10 N19:Q19 N74:Q74" name="Rango2_1_2_2_1_2_5_1"/>
    <protectedRange sqref="D42" name="Rango2_1_2_10_7_1"/>
    <protectedRange sqref="D40 D34" name="Rango2_1_2_10_3_1"/>
    <protectedRange sqref="D39 D61 D44 D18" name="Rango2_1_2_5_2"/>
    <protectedRange sqref="D59 D66:D67" name="Rango2_1_2_4_3"/>
    <protectedRange sqref="D70:D72" name="Rango2_1_2_4_1_3"/>
    <protectedRange sqref="D31 D55 D14" name="Rango2_1_2_4_2_1"/>
    <protectedRange sqref="D6 D16 D9 D73 D75" name="Rango2_1_2_4_6_1"/>
    <protectedRange sqref="AB57:AB59" name="Rango2_1_6_1"/>
    <protectedRange sqref="D20:D22 D68 D29 D36 D65" name="Rango1_15_1_2_1_2_1"/>
    <protectedRange sqref="K10" name="Rango1_6_1"/>
    <protectedRange sqref="K28" name="Rango1_3_1_1_1_2"/>
    <protectedRange sqref="K27" name="Rango2_1_2_6_2_1"/>
    <protectedRange sqref="L27" name="Rango2_3_1_2_1"/>
    <protectedRange sqref="M27" name="Rango2_1_2_6_2"/>
    <protectedRange sqref="N27:Q27" name="Rango2_1_17_1_2"/>
    <protectedRange sqref="K26" name="Rango2_1_2_6_2_1_2"/>
    <protectedRange sqref="L26" name="Rango2_3_1_2_1_2"/>
    <protectedRange sqref="M26" name="Rango2_1_2_6_2_2"/>
    <protectedRange sqref="N26:Q26" name="Rango2_1_17_1_2_2"/>
  </protectedRanges>
  <autoFilter ref="B4:AD76" xr:uid="{00000000-0009-0000-0000-000001000000}"/>
  <mergeCells count="24">
    <mergeCell ref="A1:C1"/>
    <mergeCell ref="M1:AE1"/>
    <mergeCell ref="A2:AE2"/>
    <mergeCell ref="A3:A4"/>
    <mergeCell ref="B3:B4"/>
    <mergeCell ref="C3:C4"/>
    <mergeCell ref="D3:D4"/>
    <mergeCell ref="E3:E4"/>
    <mergeCell ref="F3:F4"/>
    <mergeCell ref="G3:G4"/>
    <mergeCell ref="AE3:AE4"/>
    <mergeCell ref="AC3:AC4"/>
    <mergeCell ref="AD3:AD4"/>
    <mergeCell ref="A76:V76"/>
    <mergeCell ref="N3:R3"/>
    <mergeCell ref="S3:T3"/>
    <mergeCell ref="U3:AA3"/>
    <mergeCell ref="AB3:AB4"/>
    <mergeCell ref="H3:H4"/>
    <mergeCell ref="I3:I4"/>
    <mergeCell ref="J3:J4"/>
    <mergeCell ref="K3:K4"/>
    <mergeCell ref="L3:L4"/>
    <mergeCell ref="M3:M4"/>
  </mergeCells>
  <dataValidations count="3">
    <dataValidation operator="greaterThanOrEqual" allowBlank="1" showInputMessage="1" showErrorMessage="1" sqref="D63 D10:D15 D65:D68 D29:D36 D17:D25" xr:uid="{2D78CC46-242E-4812-AD7F-C8CEE9AE3068}"/>
    <dataValidation allowBlank="1" showInputMessage="1" sqref="AC47:AC50 AC42:AC45 AB65:AB68 AC57:AC64 AC52:AC55 AC6:AC9 AB10:AC15 AC14:AC40 AC66:AC75" xr:uid="{E8C6CE08-1908-4BD2-8E01-865CD12494C6}"/>
    <dataValidation allowBlank="1" showInputMessage="1" showErrorMessage="1" sqref="D3:E6 D68:E68 D9:E9 D14:E19 D77:E1048576 D1:E1 D21:D25 E74 E21:E28" xr:uid="{952A9469-124B-45B6-8380-ABAD28BB8D28}"/>
  </dataValidations>
  <pageMargins left="0.70866141732283472" right="0.70866141732283472" top="0.74803149606299213" bottom="0.74803149606299213" header="0" footer="0"/>
  <pageSetup paperSize="9" scale="30" orientation="landscape" horizontalDpi="2147483648" verticalDpi="2147483648"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AB9"/>
  <sheetViews>
    <sheetView showGridLines="0" topLeftCell="D2" zoomScale="70" zoomScaleNormal="70" workbookViewId="0">
      <selection activeCell="L4" sqref="L4:M4"/>
    </sheetView>
  </sheetViews>
  <sheetFormatPr baseColWidth="10" defaultRowHeight="15" x14ac:dyDescent="0.25"/>
  <cols>
    <col min="2" max="2" width="43" customWidth="1"/>
    <col min="3" max="3" width="34.7109375" customWidth="1"/>
    <col min="4" max="4" width="18.28515625" customWidth="1"/>
    <col min="5" max="5" width="19.5703125" customWidth="1"/>
    <col min="6" max="6" width="39" customWidth="1"/>
    <col min="7" max="7" width="20.5703125" customWidth="1"/>
    <col min="8" max="9" width="17.7109375" customWidth="1"/>
    <col min="10" max="10" width="19.7109375" customWidth="1"/>
    <col min="11" max="12" width="16.28515625" customWidth="1"/>
    <col min="13" max="13" width="17.5703125" customWidth="1"/>
    <col min="14" max="14" width="28.5703125" customWidth="1"/>
    <col min="15" max="15" width="20.7109375" customWidth="1"/>
    <col min="16" max="16" width="25.7109375" customWidth="1"/>
    <col min="17" max="17" width="16.7109375" customWidth="1"/>
    <col min="18" max="18" width="18.85546875" customWidth="1"/>
    <col min="19" max="19" width="6" customWidth="1"/>
    <col min="20" max="20" width="6.28515625" customWidth="1"/>
    <col min="21" max="21" width="6.7109375" customWidth="1"/>
    <col min="22" max="22" width="7" customWidth="1"/>
    <col min="23" max="23" width="26.85546875" customWidth="1"/>
    <col min="24" max="24" width="60" customWidth="1"/>
    <col min="25" max="26" width="18.42578125" customWidth="1"/>
    <col min="27" max="27" width="23.28515625" customWidth="1"/>
    <col min="28" max="28" width="55.7109375" customWidth="1"/>
  </cols>
  <sheetData>
    <row r="1" spans="1:28" ht="36" customHeight="1" x14ac:dyDescent="0.25">
      <c r="E1" s="152" t="s">
        <v>594</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0.9" customHeight="1" x14ac:dyDescent="0.25">
      <c r="A2" s="149"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47" t="s">
        <v>20</v>
      </c>
      <c r="P2" s="148"/>
      <c r="Q2" s="145" t="s">
        <v>3</v>
      </c>
      <c r="R2" s="145" t="s">
        <v>4</v>
      </c>
      <c r="S2" s="147" t="s">
        <v>5</v>
      </c>
      <c r="T2" s="151"/>
      <c r="U2" s="151"/>
      <c r="V2" s="148"/>
      <c r="W2" s="145" t="s">
        <v>27</v>
      </c>
      <c r="X2" s="145" t="s">
        <v>6</v>
      </c>
      <c r="Y2" s="145" t="s">
        <v>7</v>
      </c>
      <c r="Z2" s="145" t="s">
        <v>28</v>
      </c>
      <c r="AA2" s="145" t="s">
        <v>26</v>
      </c>
      <c r="AB2" s="145" t="s">
        <v>8</v>
      </c>
    </row>
    <row r="3" spans="1:28" s="2" customFormat="1" ht="51" customHeight="1" x14ac:dyDescent="0.25">
      <c r="A3" s="150"/>
      <c r="B3" s="154"/>
      <c r="C3" s="154"/>
      <c r="D3" s="154"/>
      <c r="E3" s="146"/>
      <c r="F3" s="146"/>
      <c r="G3" s="146"/>
      <c r="H3" s="146"/>
      <c r="I3" s="146"/>
      <c r="J3" s="146"/>
      <c r="K3" s="146"/>
      <c r="L3" s="146"/>
      <c r="M3" s="146"/>
      <c r="N3" s="146"/>
      <c r="O3" s="1" t="s">
        <v>21</v>
      </c>
      <c r="P3" s="1" t="s">
        <v>22</v>
      </c>
      <c r="Q3" s="146"/>
      <c r="R3" s="146"/>
      <c r="S3" s="1" t="s">
        <v>23</v>
      </c>
      <c r="T3" s="1" t="s">
        <v>24</v>
      </c>
      <c r="U3" s="1" t="s">
        <v>375</v>
      </c>
      <c r="V3" s="1" t="s">
        <v>25</v>
      </c>
      <c r="W3" s="146"/>
      <c r="X3" s="146"/>
      <c r="Y3" s="146"/>
      <c r="Z3" s="146"/>
      <c r="AA3" s="146"/>
      <c r="AB3" s="146"/>
    </row>
    <row r="4" spans="1:28" s="14" customFormat="1" ht="102" x14ac:dyDescent="0.2">
      <c r="A4" s="31">
        <v>1</v>
      </c>
      <c r="B4" s="32" t="s">
        <v>435</v>
      </c>
      <c r="C4" s="34" t="s">
        <v>268</v>
      </c>
      <c r="D4" s="34" t="s">
        <v>341</v>
      </c>
      <c r="E4" s="33" t="s">
        <v>10</v>
      </c>
      <c r="F4" s="34" t="s">
        <v>112</v>
      </c>
      <c r="G4" s="34" t="s">
        <v>311</v>
      </c>
      <c r="H4" s="34" t="s">
        <v>29</v>
      </c>
      <c r="I4" s="34">
        <v>8</v>
      </c>
      <c r="J4" s="36">
        <f>+K4/I4</f>
        <v>500000</v>
      </c>
      <c r="K4" s="37">
        <v>4000000</v>
      </c>
      <c r="L4" s="37" t="s">
        <v>604</v>
      </c>
      <c r="M4" s="37" t="s">
        <v>605</v>
      </c>
      <c r="N4" s="7" t="s">
        <v>299</v>
      </c>
      <c r="O4" s="34" t="s">
        <v>30</v>
      </c>
      <c r="P4" s="69" t="s">
        <v>449</v>
      </c>
      <c r="Q4" s="7" t="s">
        <v>12</v>
      </c>
      <c r="R4" s="34" t="s">
        <v>330</v>
      </c>
      <c r="S4" s="34">
        <v>1</v>
      </c>
      <c r="T4" s="34">
        <v>2</v>
      </c>
      <c r="U4" s="34">
        <v>3</v>
      </c>
      <c r="V4" s="34">
        <v>2</v>
      </c>
      <c r="W4" s="34" t="s">
        <v>33</v>
      </c>
      <c r="X4" s="34" t="s">
        <v>570</v>
      </c>
      <c r="Y4" s="34" t="s">
        <v>342</v>
      </c>
      <c r="Z4" s="34" t="s">
        <v>343</v>
      </c>
      <c r="AA4" s="34" t="s">
        <v>377</v>
      </c>
      <c r="AB4" s="7" t="s">
        <v>358</v>
      </c>
    </row>
    <row r="5" spans="1:28" s="14" customFormat="1" ht="144" customHeight="1" x14ac:dyDescent="0.2">
      <c r="A5" s="31">
        <v>2</v>
      </c>
      <c r="B5" s="32" t="s">
        <v>435</v>
      </c>
      <c r="C5" s="33" t="s">
        <v>14</v>
      </c>
      <c r="D5" s="34" t="s">
        <v>79</v>
      </c>
      <c r="E5" s="34" t="s">
        <v>10</v>
      </c>
      <c r="F5" s="35" t="s">
        <v>353</v>
      </c>
      <c r="G5" s="34" t="s">
        <v>349</v>
      </c>
      <c r="H5" s="34" t="s">
        <v>158</v>
      </c>
      <c r="I5" s="34">
        <v>8</v>
      </c>
      <c r="J5" s="36">
        <f>+K5/I5</f>
        <v>500000</v>
      </c>
      <c r="K5" s="37">
        <v>4000000</v>
      </c>
      <c r="L5" s="37" t="s">
        <v>604</v>
      </c>
      <c r="M5" s="37" t="s">
        <v>605</v>
      </c>
      <c r="N5" s="34" t="s">
        <v>380</v>
      </c>
      <c r="O5" s="34" t="s">
        <v>30</v>
      </c>
      <c r="P5" s="69" t="s">
        <v>449</v>
      </c>
      <c r="Q5" s="34" t="s">
        <v>12</v>
      </c>
      <c r="R5" s="34" t="s">
        <v>354</v>
      </c>
      <c r="S5" s="34">
        <v>1</v>
      </c>
      <c r="T5" s="34">
        <v>2</v>
      </c>
      <c r="U5" s="34">
        <v>3</v>
      </c>
      <c r="V5" s="34">
        <v>2</v>
      </c>
      <c r="W5" s="34" t="s">
        <v>355</v>
      </c>
      <c r="X5" s="34" t="s">
        <v>356</v>
      </c>
      <c r="Y5" s="34" t="s">
        <v>160</v>
      </c>
      <c r="Z5" s="34" t="s">
        <v>343</v>
      </c>
      <c r="AA5" s="34" t="s">
        <v>170</v>
      </c>
      <c r="AB5" s="7" t="s">
        <v>599</v>
      </c>
    </row>
    <row r="6" spans="1:28" s="14" customFormat="1" ht="123.6" customHeight="1" x14ac:dyDescent="0.2">
      <c r="A6" s="31">
        <v>3</v>
      </c>
      <c r="B6" s="32" t="s">
        <v>435</v>
      </c>
      <c r="C6" s="34" t="s">
        <v>164</v>
      </c>
      <c r="D6" s="34" t="s">
        <v>79</v>
      </c>
      <c r="E6" s="34" t="s">
        <v>85</v>
      </c>
      <c r="F6" s="35" t="s">
        <v>576</v>
      </c>
      <c r="G6" s="33" t="s">
        <v>84</v>
      </c>
      <c r="H6" s="34" t="s">
        <v>83</v>
      </c>
      <c r="I6" s="33">
        <v>8</v>
      </c>
      <c r="J6" s="36">
        <f>+K6/I6</f>
        <v>500329.375</v>
      </c>
      <c r="K6" s="37">
        <v>4002635</v>
      </c>
      <c r="L6" s="37" t="s">
        <v>604</v>
      </c>
      <c r="M6" s="37" t="s">
        <v>605</v>
      </c>
      <c r="N6" s="34" t="s">
        <v>365</v>
      </c>
      <c r="O6" s="33" t="s">
        <v>30</v>
      </c>
      <c r="P6" s="69" t="s">
        <v>449</v>
      </c>
      <c r="Q6" s="34" t="s">
        <v>166</v>
      </c>
      <c r="R6" s="34" t="s">
        <v>421</v>
      </c>
      <c r="S6" s="34">
        <v>1</v>
      </c>
      <c r="T6" s="34">
        <v>2</v>
      </c>
      <c r="U6" s="34">
        <v>3</v>
      </c>
      <c r="V6" s="34">
        <v>2</v>
      </c>
      <c r="W6" s="34" t="s">
        <v>574</v>
      </c>
      <c r="X6" s="34" t="s">
        <v>422</v>
      </c>
      <c r="Y6" s="34" t="s">
        <v>575</v>
      </c>
      <c r="Z6" s="33" t="s">
        <v>434</v>
      </c>
      <c r="AA6" s="34" t="s">
        <v>170</v>
      </c>
      <c r="AB6" s="7" t="s">
        <v>600</v>
      </c>
    </row>
    <row r="7" spans="1:28" s="17" customFormat="1" ht="37.5" customHeight="1" x14ac:dyDescent="0.25">
      <c r="B7" s="3"/>
      <c r="C7" s="3"/>
      <c r="D7" s="3"/>
      <c r="E7" s="3"/>
      <c r="F7" s="3"/>
      <c r="G7" s="3"/>
      <c r="H7" s="3"/>
      <c r="I7" s="3"/>
      <c r="J7" s="3"/>
      <c r="K7" s="18">
        <f>SUM(K4:K6)</f>
        <v>12002635</v>
      </c>
      <c r="L7" s="18"/>
      <c r="M7" s="18"/>
      <c r="N7" s="3"/>
      <c r="O7" s="3"/>
      <c r="P7" s="3"/>
      <c r="Q7" s="3"/>
      <c r="R7" s="3"/>
      <c r="S7" s="3"/>
      <c r="T7" s="3"/>
      <c r="U7" s="3"/>
      <c r="V7" s="3"/>
      <c r="W7" s="3"/>
      <c r="X7" s="3"/>
      <c r="Y7" s="3"/>
      <c r="Z7" s="3"/>
      <c r="AA7" s="3"/>
      <c r="AB7" s="3"/>
    </row>
    <row r="9" spans="1:28" ht="37.9" customHeight="1" x14ac:dyDescent="0.25"/>
  </sheetData>
  <mergeCells count="25">
    <mergeCell ref="A2:A3"/>
    <mergeCell ref="S2:V2"/>
    <mergeCell ref="E1:AB1"/>
    <mergeCell ref="B2:B3"/>
    <mergeCell ref="C2:C3"/>
    <mergeCell ref="D2:D3"/>
    <mergeCell ref="E2:E3"/>
    <mergeCell ref="F2:F3"/>
    <mergeCell ref="G2:G3"/>
    <mergeCell ref="H2:H3"/>
    <mergeCell ref="I2:I3"/>
    <mergeCell ref="J2:J3"/>
    <mergeCell ref="K2:K3"/>
    <mergeCell ref="N2:N3"/>
    <mergeCell ref="AA2:AA3"/>
    <mergeCell ref="AB2:AB3"/>
    <mergeCell ref="L2:L3"/>
    <mergeCell ref="M2:M3"/>
    <mergeCell ref="Y2:Y3"/>
    <mergeCell ref="Z2:Z3"/>
    <mergeCell ref="W2:W3"/>
    <mergeCell ref="X2:X3"/>
    <mergeCell ref="O2:P2"/>
    <mergeCell ref="Q2:Q3"/>
    <mergeCell ref="R2:R3"/>
  </mergeCells>
  <dataValidations count="1">
    <dataValidation allowBlank="1" showInputMessage="1" sqref="B4:B6" xr:uid="{BC023D38-DFE2-452C-B8B4-7E06E0D487DA}"/>
  </dataValidations>
  <pageMargins left="0.7" right="0.7" top="0.75" bottom="0.75" header="0.3" footer="0.3"/>
  <pageSetup scale="74"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B10"/>
  <sheetViews>
    <sheetView zoomScale="57" zoomScaleNormal="57" workbookViewId="0">
      <selection activeCell="L4" sqref="L4:M4"/>
    </sheetView>
  </sheetViews>
  <sheetFormatPr baseColWidth="10" defaultRowHeight="15" x14ac:dyDescent="0.25"/>
  <cols>
    <col min="1" max="1" width="8.7109375" customWidth="1"/>
    <col min="2" max="2" width="35.5703125" customWidth="1"/>
    <col min="3" max="3" width="31.28515625" customWidth="1"/>
    <col min="4" max="4" width="25" customWidth="1"/>
    <col min="5" max="5" width="21.7109375" customWidth="1"/>
    <col min="6" max="6" width="24.85546875" customWidth="1"/>
    <col min="7" max="7" width="20" customWidth="1"/>
    <col min="8" max="8" width="13.7109375" customWidth="1"/>
    <col min="9" max="9" width="15.28515625" customWidth="1"/>
    <col min="10" max="10" width="16.85546875" customWidth="1"/>
    <col min="11" max="13" width="16.5703125" customWidth="1"/>
    <col min="14" max="14" width="23.5703125" customWidth="1"/>
    <col min="15" max="15" width="17.85546875" customWidth="1"/>
    <col min="16" max="16" width="22.7109375" customWidth="1"/>
    <col min="17" max="17" width="16.7109375" customWidth="1"/>
    <col min="18" max="18" width="18.85546875" customWidth="1"/>
    <col min="19" max="19" width="8.42578125" customWidth="1"/>
    <col min="20" max="20" width="7.85546875" customWidth="1"/>
    <col min="21" max="21" width="8.28515625" customWidth="1"/>
    <col min="22" max="22" width="9.7109375" customWidth="1"/>
    <col min="23" max="23" width="23.5703125" customWidth="1"/>
    <col min="24" max="24" width="36.42578125" customWidth="1"/>
    <col min="25" max="25" width="18.42578125" customWidth="1"/>
    <col min="26" max="26" width="16.7109375" customWidth="1"/>
    <col min="27" max="27" width="18.42578125" customWidth="1"/>
    <col min="28" max="28" width="40.7109375" customWidth="1"/>
  </cols>
  <sheetData>
    <row r="1" spans="1:28" ht="36" customHeight="1" x14ac:dyDescent="0.25">
      <c r="E1" s="152" t="s">
        <v>594</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53.45" customHeight="1" x14ac:dyDescent="0.25">
      <c r="A2" s="149"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47" t="s">
        <v>20</v>
      </c>
      <c r="P2" s="148"/>
      <c r="Q2" s="145" t="s">
        <v>3</v>
      </c>
      <c r="R2" s="145" t="s">
        <v>4</v>
      </c>
      <c r="S2" s="147" t="s">
        <v>5</v>
      </c>
      <c r="T2" s="151"/>
      <c r="U2" s="151"/>
      <c r="V2" s="148"/>
      <c r="W2" s="145" t="s">
        <v>27</v>
      </c>
      <c r="X2" s="145" t="s">
        <v>6</v>
      </c>
      <c r="Y2" s="145" t="s">
        <v>7</v>
      </c>
      <c r="Z2" s="145" t="s">
        <v>28</v>
      </c>
      <c r="AA2" s="145" t="s">
        <v>26</v>
      </c>
      <c r="AB2" s="145" t="s">
        <v>8</v>
      </c>
    </row>
    <row r="3" spans="1:28" s="2" customFormat="1" ht="55.15" customHeight="1" x14ac:dyDescent="0.25">
      <c r="A3" s="150"/>
      <c r="B3" s="154"/>
      <c r="C3" s="154"/>
      <c r="D3" s="154"/>
      <c r="E3" s="146"/>
      <c r="F3" s="146"/>
      <c r="G3" s="146"/>
      <c r="H3" s="146"/>
      <c r="I3" s="146"/>
      <c r="J3" s="146"/>
      <c r="K3" s="146"/>
      <c r="L3" s="146"/>
      <c r="M3" s="146"/>
      <c r="N3" s="146"/>
      <c r="O3" s="1" t="s">
        <v>21</v>
      </c>
      <c r="P3" s="1" t="s">
        <v>22</v>
      </c>
      <c r="Q3" s="146"/>
      <c r="R3" s="146"/>
      <c r="S3" s="1" t="s">
        <v>23</v>
      </c>
      <c r="T3" s="1" t="s">
        <v>24</v>
      </c>
      <c r="U3" s="1" t="s">
        <v>375</v>
      </c>
      <c r="V3" s="1" t="s">
        <v>25</v>
      </c>
      <c r="W3" s="146"/>
      <c r="X3" s="146"/>
      <c r="Y3" s="146"/>
      <c r="Z3" s="146"/>
      <c r="AA3" s="146"/>
      <c r="AB3" s="146"/>
    </row>
    <row r="4" spans="1:28" s="14" customFormat="1" ht="114.75" x14ac:dyDescent="0.2">
      <c r="A4" s="31">
        <v>4</v>
      </c>
      <c r="B4" s="32" t="s">
        <v>436</v>
      </c>
      <c r="C4" s="34" t="s">
        <v>391</v>
      </c>
      <c r="D4" s="7" t="s">
        <v>392</v>
      </c>
      <c r="E4" s="56" t="s">
        <v>394</v>
      </c>
      <c r="F4" s="50" t="s">
        <v>389</v>
      </c>
      <c r="G4" s="66" t="s">
        <v>202</v>
      </c>
      <c r="H4" s="34" t="s">
        <v>83</v>
      </c>
      <c r="I4" s="34">
        <v>4</v>
      </c>
      <c r="J4" s="37">
        <v>500</v>
      </c>
      <c r="K4" s="37">
        <v>2000000</v>
      </c>
      <c r="L4" s="37" t="s">
        <v>604</v>
      </c>
      <c r="M4" s="37" t="s">
        <v>605</v>
      </c>
      <c r="N4" s="34" t="s">
        <v>393</v>
      </c>
      <c r="O4" s="34" t="s">
        <v>30</v>
      </c>
      <c r="P4" s="34" t="s">
        <v>450</v>
      </c>
      <c r="Q4" s="34" t="s">
        <v>395</v>
      </c>
      <c r="R4" s="34" t="s">
        <v>396</v>
      </c>
      <c r="S4" s="34">
        <v>1</v>
      </c>
      <c r="T4" s="34">
        <v>1</v>
      </c>
      <c r="U4" s="34">
        <v>1</v>
      </c>
      <c r="V4" s="34">
        <v>1</v>
      </c>
      <c r="W4" s="34" t="s">
        <v>401</v>
      </c>
      <c r="X4" s="34" t="s">
        <v>397</v>
      </c>
      <c r="Y4" s="34" t="s">
        <v>398</v>
      </c>
      <c r="Z4" s="34" t="s">
        <v>136</v>
      </c>
      <c r="AA4" s="34" t="s">
        <v>388</v>
      </c>
      <c r="AB4" s="7" t="s">
        <v>400</v>
      </c>
    </row>
    <row r="5" spans="1:28" s="14" customFormat="1" ht="147.6" customHeight="1" x14ac:dyDescent="0.2">
      <c r="A5" s="31">
        <v>5</v>
      </c>
      <c r="B5" s="32" t="s">
        <v>436</v>
      </c>
      <c r="C5" s="34" t="s">
        <v>268</v>
      </c>
      <c r="D5" s="34" t="s">
        <v>281</v>
      </c>
      <c r="E5" s="34" t="s">
        <v>282</v>
      </c>
      <c r="F5" s="35" t="s">
        <v>368</v>
      </c>
      <c r="G5" s="53" t="s">
        <v>283</v>
      </c>
      <c r="H5" s="34" t="s">
        <v>285</v>
      </c>
      <c r="I5" s="33">
        <v>5</v>
      </c>
      <c r="J5" s="46">
        <v>400000</v>
      </c>
      <c r="K5" s="39">
        <v>2000000</v>
      </c>
      <c r="L5" s="37" t="s">
        <v>604</v>
      </c>
      <c r="M5" s="37" t="s">
        <v>605</v>
      </c>
      <c r="N5" s="34" t="s">
        <v>366</v>
      </c>
      <c r="O5" s="34" t="s">
        <v>30</v>
      </c>
      <c r="P5" s="34" t="s">
        <v>450</v>
      </c>
      <c r="Q5" s="34" t="s">
        <v>284</v>
      </c>
      <c r="R5" s="34" t="s">
        <v>269</v>
      </c>
      <c r="S5" s="34">
        <v>1</v>
      </c>
      <c r="T5" s="34">
        <v>1</v>
      </c>
      <c r="U5" s="34">
        <v>2</v>
      </c>
      <c r="V5" s="34">
        <v>1</v>
      </c>
      <c r="W5" s="34" t="s">
        <v>286</v>
      </c>
      <c r="X5" s="34" t="s">
        <v>367</v>
      </c>
      <c r="Y5" s="34" t="s">
        <v>288</v>
      </c>
      <c r="Z5" s="34" t="s">
        <v>287</v>
      </c>
      <c r="AA5" s="34" t="s">
        <v>273</v>
      </c>
      <c r="AB5" s="7" t="s">
        <v>66</v>
      </c>
    </row>
    <row r="6" spans="1:28" s="14" customFormat="1" ht="148.15" customHeight="1" x14ac:dyDescent="0.2">
      <c r="A6" s="31">
        <v>6</v>
      </c>
      <c r="B6" s="32" t="s">
        <v>436</v>
      </c>
      <c r="C6" s="34" t="s">
        <v>268</v>
      </c>
      <c r="D6" s="49" t="s">
        <v>281</v>
      </c>
      <c r="E6" s="49" t="s">
        <v>282</v>
      </c>
      <c r="F6" s="35" t="s">
        <v>289</v>
      </c>
      <c r="G6" s="53" t="s">
        <v>283</v>
      </c>
      <c r="H6" s="34" t="s">
        <v>290</v>
      </c>
      <c r="I6" s="33">
        <v>1</v>
      </c>
      <c r="J6" s="39">
        <v>100000</v>
      </c>
      <c r="K6" s="37">
        <v>100000</v>
      </c>
      <c r="L6" s="37" t="s">
        <v>604</v>
      </c>
      <c r="M6" s="37" t="s">
        <v>605</v>
      </c>
      <c r="N6" s="34" t="s">
        <v>299</v>
      </c>
      <c r="O6" s="34" t="s">
        <v>30</v>
      </c>
      <c r="P6" s="34" t="s">
        <v>450</v>
      </c>
      <c r="Q6" s="34" t="s">
        <v>471</v>
      </c>
      <c r="R6" s="67" t="s">
        <v>269</v>
      </c>
      <c r="S6" s="34">
        <v>0</v>
      </c>
      <c r="T6" s="34">
        <v>0</v>
      </c>
      <c r="U6" s="34">
        <v>0</v>
      </c>
      <c r="V6" s="34">
        <v>1</v>
      </c>
      <c r="W6" s="34" t="s">
        <v>286</v>
      </c>
      <c r="X6" s="34" t="s">
        <v>364</v>
      </c>
      <c r="Y6" s="34" t="s">
        <v>288</v>
      </c>
      <c r="Z6" s="34" t="s">
        <v>287</v>
      </c>
      <c r="AA6" s="34" t="s">
        <v>273</v>
      </c>
      <c r="AB6" s="7" t="s">
        <v>291</v>
      </c>
    </row>
    <row r="7" spans="1:28" s="48" customFormat="1" ht="120.6" customHeight="1" x14ac:dyDescent="0.25">
      <c r="A7" s="31">
        <v>7</v>
      </c>
      <c r="B7" s="32" t="s">
        <v>436</v>
      </c>
      <c r="C7" s="54" t="s">
        <v>238</v>
      </c>
      <c r="D7" s="34" t="s">
        <v>240</v>
      </c>
      <c r="E7" s="34" t="s">
        <v>217</v>
      </c>
      <c r="F7" s="34" t="s">
        <v>94</v>
      </c>
      <c r="G7" s="34" t="s">
        <v>227</v>
      </c>
      <c r="H7" s="34" t="s">
        <v>83</v>
      </c>
      <c r="I7" s="34">
        <v>2</v>
      </c>
      <c r="J7" s="36">
        <v>750000</v>
      </c>
      <c r="K7" s="37">
        <v>1500000</v>
      </c>
      <c r="L7" s="37" t="s">
        <v>604</v>
      </c>
      <c r="M7" s="37" t="s">
        <v>605</v>
      </c>
      <c r="N7" s="34" t="s">
        <v>386</v>
      </c>
      <c r="O7" s="34" t="s">
        <v>30</v>
      </c>
      <c r="P7" s="34" t="s">
        <v>450</v>
      </c>
      <c r="Q7" s="34" t="s">
        <v>245</v>
      </c>
      <c r="R7" s="34" t="s">
        <v>243</v>
      </c>
      <c r="S7" s="34">
        <v>0</v>
      </c>
      <c r="T7" s="34">
        <v>1</v>
      </c>
      <c r="U7" s="34">
        <v>0</v>
      </c>
      <c r="V7" s="34">
        <v>1</v>
      </c>
      <c r="W7" s="34" t="s">
        <v>250</v>
      </c>
      <c r="X7" s="34" t="s">
        <v>246</v>
      </c>
      <c r="Y7" s="34" t="s">
        <v>251</v>
      </c>
      <c r="Z7" s="34" t="s">
        <v>135</v>
      </c>
      <c r="AA7" s="34" t="s">
        <v>405</v>
      </c>
      <c r="AB7" s="47" t="s">
        <v>249</v>
      </c>
    </row>
    <row r="8" spans="1:28" s="48" customFormat="1" ht="127.5" x14ac:dyDescent="0.25">
      <c r="A8" s="31">
        <v>8</v>
      </c>
      <c r="B8" s="32" t="s">
        <v>436</v>
      </c>
      <c r="C8" s="34" t="s">
        <v>229</v>
      </c>
      <c r="D8" s="34" t="s">
        <v>230</v>
      </c>
      <c r="E8" s="34" t="s">
        <v>226</v>
      </c>
      <c r="F8" s="57" t="s">
        <v>410</v>
      </c>
      <c r="G8" s="49" t="s">
        <v>233</v>
      </c>
      <c r="H8" s="34" t="s">
        <v>92</v>
      </c>
      <c r="I8" s="34">
        <v>2</v>
      </c>
      <c r="J8" s="36">
        <v>260000</v>
      </c>
      <c r="K8" s="37">
        <v>520000</v>
      </c>
      <c r="L8" s="37" t="s">
        <v>604</v>
      </c>
      <c r="M8" s="37" t="s">
        <v>605</v>
      </c>
      <c r="N8" s="34" t="s">
        <v>386</v>
      </c>
      <c r="O8" s="34" t="s">
        <v>30</v>
      </c>
      <c r="P8" s="34" t="s">
        <v>450</v>
      </c>
      <c r="Q8" s="34" t="s">
        <v>131</v>
      </c>
      <c r="R8" s="34" t="s">
        <v>228</v>
      </c>
      <c r="S8" s="34">
        <v>0</v>
      </c>
      <c r="T8" s="34">
        <v>1</v>
      </c>
      <c r="U8" s="34">
        <v>1</v>
      </c>
      <c r="V8" s="34">
        <v>0</v>
      </c>
      <c r="W8" s="34" t="s">
        <v>232</v>
      </c>
      <c r="X8" s="34" t="s">
        <v>142</v>
      </c>
      <c r="Y8" s="34" t="s">
        <v>236</v>
      </c>
      <c r="Z8" s="34" t="s">
        <v>145</v>
      </c>
      <c r="AA8" s="34" t="s">
        <v>405</v>
      </c>
      <c r="AB8" s="47" t="s">
        <v>147</v>
      </c>
    </row>
    <row r="9" spans="1:28" s="48" customFormat="1" ht="127.5" x14ac:dyDescent="0.25">
      <c r="A9" s="31">
        <v>9</v>
      </c>
      <c r="B9" s="32" t="s">
        <v>436</v>
      </c>
      <c r="C9" s="34" t="s">
        <v>14</v>
      </c>
      <c r="D9" s="34" t="s">
        <v>230</v>
      </c>
      <c r="E9" s="34" t="s">
        <v>217</v>
      </c>
      <c r="F9" s="57" t="s">
        <v>411</v>
      </c>
      <c r="G9" s="34" t="s">
        <v>233</v>
      </c>
      <c r="H9" s="34" t="s">
        <v>29</v>
      </c>
      <c r="I9" s="34">
        <v>2</v>
      </c>
      <c r="J9" s="68">
        <v>440</v>
      </c>
      <c r="K9" s="37">
        <v>880000</v>
      </c>
      <c r="L9" s="37" t="s">
        <v>604</v>
      </c>
      <c r="M9" s="37" t="s">
        <v>605</v>
      </c>
      <c r="N9" s="34" t="s">
        <v>386</v>
      </c>
      <c r="O9" s="34" t="s">
        <v>30</v>
      </c>
      <c r="P9" s="34" t="s">
        <v>450</v>
      </c>
      <c r="Q9" s="34" t="s">
        <v>132</v>
      </c>
      <c r="R9" s="34" t="s">
        <v>234</v>
      </c>
      <c r="S9" s="34">
        <v>0</v>
      </c>
      <c r="T9" s="34">
        <v>1</v>
      </c>
      <c r="U9" s="34">
        <v>1</v>
      </c>
      <c r="V9" s="34">
        <v>0</v>
      </c>
      <c r="W9" s="34" t="s">
        <v>235</v>
      </c>
      <c r="X9" s="34" t="s">
        <v>237</v>
      </c>
      <c r="Y9" s="34" t="s">
        <v>236</v>
      </c>
      <c r="Z9" s="34" t="s">
        <v>136</v>
      </c>
      <c r="AA9" s="34" t="s">
        <v>405</v>
      </c>
      <c r="AB9" s="47" t="s">
        <v>66</v>
      </c>
    </row>
    <row r="10" spans="1:28" s="19" customFormat="1" ht="37.5" customHeight="1" x14ac:dyDescent="0.25">
      <c r="B10" s="20"/>
      <c r="C10" s="20"/>
      <c r="D10" s="20"/>
      <c r="E10" s="20"/>
      <c r="F10" s="20"/>
      <c r="G10" s="20"/>
      <c r="H10" s="20"/>
      <c r="I10" s="20"/>
      <c r="J10" s="20"/>
      <c r="K10" s="16">
        <f>SUM(K4:K9)</f>
        <v>7000000</v>
      </c>
      <c r="L10" s="16"/>
      <c r="M10" s="16"/>
      <c r="N10" s="20"/>
      <c r="O10" s="20"/>
      <c r="P10" s="20"/>
      <c r="Q10" s="20"/>
      <c r="R10" s="20"/>
      <c r="S10" s="20"/>
      <c r="T10" s="20"/>
      <c r="U10" s="20"/>
      <c r="V10" s="20"/>
      <c r="W10" s="20"/>
      <c r="X10" s="20"/>
      <c r="Y10" s="20"/>
      <c r="Z10" s="20"/>
      <c r="AA10" s="20"/>
      <c r="AB10" s="20"/>
    </row>
  </sheetData>
  <protectedRanges>
    <protectedRange sqref="F4" name="Rango1_6"/>
  </protectedRanges>
  <mergeCells count="25">
    <mergeCell ref="E1:AB1"/>
    <mergeCell ref="O2:P2"/>
    <mergeCell ref="S2:V2"/>
    <mergeCell ref="F2:F3"/>
    <mergeCell ref="G2:G3"/>
    <mergeCell ref="H2:H3"/>
    <mergeCell ref="I2:I3"/>
    <mergeCell ref="J2:J3"/>
    <mergeCell ref="K2:K3"/>
    <mergeCell ref="N2:N3"/>
    <mergeCell ref="Q2:Q3"/>
    <mergeCell ref="R2:R3"/>
    <mergeCell ref="W2:W3"/>
    <mergeCell ref="X2:X3"/>
    <mergeCell ref="Y2:Y3"/>
    <mergeCell ref="Z2:Z3"/>
    <mergeCell ref="AA2:AA3"/>
    <mergeCell ref="AB2:AB3"/>
    <mergeCell ref="A2:A3"/>
    <mergeCell ref="B2:B3"/>
    <mergeCell ref="C2:C3"/>
    <mergeCell ref="D2:D3"/>
    <mergeCell ref="E2:E3"/>
    <mergeCell ref="L2:L3"/>
    <mergeCell ref="M2:M3"/>
  </mergeCells>
  <dataValidations count="1">
    <dataValidation allowBlank="1" showInputMessage="1" sqref="B4:B9" xr:uid="{C17F0543-8CDB-47FF-9611-69E9F6792D1C}"/>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AB7"/>
  <sheetViews>
    <sheetView topLeftCell="C1" zoomScale="60" zoomScaleNormal="60" workbookViewId="0">
      <selection activeCell="L4" sqref="L4:M4"/>
    </sheetView>
  </sheetViews>
  <sheetFormatPr baseColWidth="10" defaultRowHeight="15" x14ac:dyDescent="0.25"/>
  <cols>
    <col min="1" max="1" width="9.140625" customWidth="1"/>
    <col min="2" max="2" width="32.7109375" customWidth="1"/>
    <col min="3" max="3" width="36" customWidth="1"/>
    <col min="4" max="4" width="21.28515625" customWidth="1"/>
    <col min="5" max="5" width="17.7109375" customWidth="1"/>
    <col min="6" max="6" width="29.28515625" customWidth="1"/>
    <col min="7" max="7" width="18.140625" customWidth="1"/>
    <col min="8" max="8" width="16.5703125" customWidth="1"/>
    <col min="9" max="9" width="18" customWidth="1"/>
    <col min="10" max="10" width="17.7109375" customWidth="1"/>
    <col min="11" max="11" width="15" customWidth="1"/>
    <col min="12" max="12" width="16.85546875" customWidth="1"/>
    <col min="13" max="13" width="24.7109375" customWidth="1"/>
    <col min="14" max="14" width="36.42578125" customWidth="1"/>
    <col min="15" max="16" width="17.85546875" customWidth="1"/>
    <col min="17" max="17" width="18.5703125" customWidth="1"/>
    <col min="18" max="18" width="18.85546875" customWidth="1"/>
    <col min="19" max="19" width="7.28515625" customWidth="1"/>
    <col min="20" max="20" width="6.7109375" customWidth="1"/>
    <col min="21" max="21" width="7.140625" customWidth="1"/>
    <col min="22" max="22" width="7.85546875" customWidth="1"/>
    <col min="23" max="23" width="20.28515625" customWidth="1"/>
    <col min="24" max="24" width="30.42578125" customWidth="1"/>
    <col min="25" max="27" width="18.42578125" customWidth="1"/>
    <col min="28" max="28" width="42.85546875" customWidth="1"/>
  </cols>
  <sheetData>
    <row r="1" spans="1:28" ht="36" customHeight="1" x14ac:dyDescent="0.25">
      <c r="E1" s="152" t="s">
        <v>595</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9.9"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0" t="s">
        <v>20</v>
      </c>
      <c r="P2" s="11"/>
      <c r="Q2" s="145" t="s">
        <v>3</v>
      </c>
      <c r="R2" s="145" t="s">
        <v>4</v>
      </c>
      <c r="S2" s="147" t="s">
        <v>5</v>
      </c>
      <c r="T2" s="151"/>
      <c r="U2" s="151"/>
      <c r="V2" s="148"/>
      <c r="W2" s="145" t="s">
        <v>27</v>
      </c>
      <c r="X2" s="145" t="s">
        <v>6</v>
      </c>
      <c r="Y2" s="145" t="s">
        <v>7</v>
      </c>
      <c r="Z2" s="145" t="s">
        <v>28</v>
      </c>
      <c r="AA2" s="145" t="s">
        <v>26</v>
      </c>
      <c r="AB2" s="145" t="s">
        <v>8</v>
      </c>
    </row>
    <row r="3" spans="1:28" s="2" customFormat="1" ht="49.9"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14" customFormat="1" ht="212.25" customHeight="1" x14ac:dyDescent="0.2">
      <c r="A4" s="31">
        <v>10</v>
      </c>
      <c r="B4" s="32" t="s">
        <v>470</v>
      </c>
      <c r="C4" s="33" t="s">
        <v>14</v>
      </c>
      <c r="D4" s="34" t="s">
        <v>64</v>
      </c>
      <c r="E4" s="34" t="s">
        <v>61</v>
      </c>
      <c r="F4" s="35" t="s">
        <v>63</v>
      </c>
      <c r="G4" s="34" t="s">
        <v>62</v>
      </c>
      <c r="H4" s="34" t="s">
        <v>29</v>
      </c>
      <c r="I4" s="34">
        <v>10</v>
      </c>
      <c r="J4" s="36">
        <f>+K4/I4</f>
        <v>250000</v>
      </c>
      <c r="K4" s="37">
        <v>2500000</v>
      </c>
      <c r="L4" s="37" t="s">
        <v>604</v>
      </c>
      <c r="M4" s="37" t="s">
        <v>605</v>
      </c>
      <c r="N4" s="34" t="s">
        <v>365</v>
      </c>
      <c r="O4" s="34" t="s">
        <v>30</v>
      </c>
      <c r="P4" s="32" t="s">
        <v>450</v>
      </c>
      <c r="Q4" s="7" t="s">
        <v>12</v>
      </c>
      <c r="R4" s="34" t="s">
        <v>571</v>
      </c>
      <c r="S4" s="34">
        <v>2</v>
      </c>
      <c r="T4" s="34">
        <v>2</v>
      </c>
      <c r="U4" s="34">
        <v>4</v>
      </c>
      <c r="V4" s="34">
        <v>2</v>
      </c>
      <c r="W4" s="34" t="s">
        <v>126</v>
      </c>
      <c r="X4" s="34" t="s">
        <v>137</v>
      </c>
      <c r="Y4" s="34" t="s">
        <v>127</v>
      </c>
      <c r="Z4" s="33" t="s">
        <v>136</v>
      </c>
      <c r="AA4" s="34" t="s">
        <v>128</v>
      </c>
      <c r="AB4" s="7" t="s">
        <v>130</v>
      </c>
    </row>
    <row r="5" spans="1:28" s="14" customFormat="1" ht="201.75" customHeight="1" x14ac:dyDescent="0.2">
      <c r="A5" s="31">
        <v>11</v>
      </c>
      <c r="B5" s="32" t="s">
        <v>470</v>
      </c>
      <c r="C5" s="33" t="s">
        <v>14</v>
      </c>
      <c r="D5" s="57" t="s">
        <v>73</v>
      </c>
      <c r="E5" s="57" t="s">
        <v>71</v>
      </c>
      <c r="F5" s="57" t="s">
        <v>72</v>
      </c>
      <c r="G5" s="58" t="s">
        <v>74</v>
      </c>
      <c r="H5" s="7" t="s">
        <v>75</v>
      </c>
      <c r="I5" s="33">
        <v>4</v>
      </c>
      <c r="J5" s="36">
        <f t="shared" ref="J5:J6" si="0">+K5/I5</f>
        <v>312500</v>
      </c>
      <c r="K5" s="37">
        <v>1250000</v>
      </c>
      <c r="L5" s="37" t="s">
        <v>604</v>
      </c>
      <c r="M5" s="37" t="s">
        <v>605</v>
      </c>
      <c r="N5" s="34" t="s">
        <v>365</v>
      </c>
      <c r="O5" s="33" t="s">
        <v>30</v>
      </c>
      <c r="P5" s="32" t="s">
        <v>450</v>
      </c>
      <c r="Q5" s="34" t="s">
        <v>131</v>
      </c>
      <c r="R5" s="34" t="s">
        <v>141</v>
      </c>
      <c r="S5" s="34">
        <v>1</v>
      </c>
      <c r="T5" s="34">
        <v>1</v>
      </c>
      <c r="U5" s="34">
        <v>1</v>
      </c>
      <c r="V5" s="34">
        <v>1</v>
      </c>
      <c r="W5" s="34" t="s">
        <v>140</v>
      </c>
      <c r="X5" s="34" t="s">
        <v>144</v>
      </c>
      <c r="Y5" s="34" t="s">
        <v>134</v>
      </c>
      <c r="Z5" s="34" t="s">
        <v>146</v>
      </c>
      <c r="AA5" s="34" t="s">
        <v>128</v>
      </c>
      <c r="AB5" s="7" t="s">
        <v>148</v>
      </c>
    </row>
    <row r="6" spans="1:28" s="14" customFormat="1" ht="126" x14ac:dyDescent="0.2">
      <c r="A6" s="31">
        <v>12</v>
      </c>
      <c r="B6" s="32" t="s">
        <v>470</v>
      </c>
      <c r="C6" s="33" t="s">
        <v>201</v>
      </c>
      <c r="D6" s="7" t="s">
        <v>392</v>
      </c>
      <c r="E6" s="56" t="s">
        <v>43</v>
      </c>
      <c r="F6" s="57" t="s">
        <v>468</v>
      </c>
      <c r="G6" s="58" t="s">
        <v>202</v>
      </c>
      <c r="H6" s="34" t="s">
        <v>469</v>
      </c>
      <c r="I6" s="34">
        <v>2</v>
      </c>
      <c r="J6" s="36">
        <f t="shared" si="0"/>
        <v>625000</v>
      </c>
      <c r="K6" s="37">
        <v>1250000</v>
      </c>
      <c r="L6" s="37" t="s">
        <v>604</v>
      </c>
      <c r="M6" s="37" t="s">
        <v>605</v>
      </c>
      <c r="N6" s="34" t="s">
        <v>393</v>
      </c>
      <c r="O6" s="34" t="s">
        <v>190</v>
      </c>
      <c r="P6" s="32" t="s">
        <v>450</v>
      </c>
      <c r="Q6" s="34" t="s">
        <v>203</v>
      </c>
      <c r="R6" s="33" t="s">
        <v>269</v>
      </c>
      <c r="S6" s="34">
        <v>0</v>
      </c>
      <c r="T6" s="34">
        <v>1</v>
      </c>
      <c r="U6" s="34">
        <v>1</v>
      </c>
      <c r="V6" s="34">
        <v>0</v>
      </c>
      <c r="W6" s="34" t="s">
        <v>401</v>
      </c>
      <c r="X6" s="34" t="s">
        <v>206</v>
      </c>
      <c r="Y6" s="34" t="s">
        <v>199</v>
      </c>
      <c r="Z6" s="34" t="s">
        <v>207</v>
      </c>
      <c r="AA6" s="34" t="s">
        <v>388</v>
      </c>
      <c r="AB6" s="7" t="s">
        <v>208</v>
      </c>
    </row>
    <row r="7" spans="1:28" s="19" customFormat="1" ht="37.5" customHeight="1" x14ac:dyDescent="0.25">
      <c r="B7" s="20"/>
      <c r="C7" s="20"/>
      <c r="D7" s="20"/>
      <c r="E7" s="20"/>
      <c r="F7" s="20"/>
      <c r="G7" s="20"/>
      <c r="H7" s="20"/>
      <c r="I7" s="20"/>
      <c r="J7" s="20"/>
      <c r="K7" s="22">
        <f>SUM(K4:K6)</f>
        <v>5000000</v>
      </c>
      <c r="L7" s="22"/>
      <c r="M7" s="22"/>
      <c r="N7" s="20"/>
      <c r="O7" s="20"/>
      <c r="P7" s="20"/>
      <c r="Q7" s="20"/>
      <c r="R7" s="20"/>
      <c r="S7" s="20"/>
      <c r="T7" s="20"/>
      <c r="U7" s="20"/>
      <c r="V7" s="20"/>
      <c r="W7" s="20"/>
      <c r="X7" s="20"/>
      <c r="Y7" s="20"/>
      <c r="Z7" s="20"/>
      <c r="AA7" s="20"/>
      <c r="AB7" s="20"/>
    </row>
  </sheetData>
  <mergeCells count="24">
    <mergeCell ref="E1:AB1"/>
    <mergeCell ref="A2:A3"/>
    <mergeCell ref="B2:B3"/>
    <mergeCell ref="D2:D3"/>
    <mergeCell ref="E2:E3"/>
    <mergeCell ref="F2:F3"/>
    <mergeCell ref="G2:G3"/>
    <mergeCell ref="H2:H3"/>
    <mergeCell ref="I2:I3"/>
    <mergeCell ref="J2:J3"/>
    <mergeCell ref="K2:K3"/>
    <mergeCell ref="N2:N3"/>
    <mergeCell ref="AB2:AB3"/>
    <mergeCell ref="Q2:Q3"/>
    <mergeCell ref="R2:R3"/>
    <mergeCell ref="S2:V2"/>
    <mergeCell ref="AA2:AA3"/>
    <mergeCell ref="W2:W3"/>
    <mergeCell ref="C2:C3"/>
    <mergeCell ref="X2:X3"/>
    <mergeCell ref="Y2:Y3"/>
    <mergeCell ref="Z2:Z3"/>
    <mergeCell ref="L2:L3"/>
    <mergeCell ref="M2:M3"/>
  </mergeCells>
  <dataValidations count="1">
    <dataValidation allowBlank="1" showInputMessage="1" sqref="B4:B6" xr:uid="{C8818EA6-289B-4143-8625-2928FCE49000}"/>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AB16"/>
  <sheetViews>
    <sheetView zoomScale="60" zoomScaleNormal="60" workbookViewId="0">
      <selection activeCell="L5" sqref="L5:M5"/>
    </sheetView>
  </sheetViews>
  <sheetFormatPr baseColWidth="10" defaultRowHeight="15" x14ac:dyDescent="0.25"/>
  <cols>
    <col min="2" max="2" width="23.42578125" customWidth="1"/>
    <col min="3" max="3" width="24.28515625" customWidth="1"/>
    <col min="4" max="4" width="18.7109375" customWidth="1"/>
    <col min="5" max="5" width="17.140625" customWidth="1"/>
    <col min="6" max="6" width="31.5703125" customWidth="1"/>
    <col min="7" max="7" width="15.28515625" customWidth="1"/>
    <col min="8" max="8" width="19.7109375" customWidth="1"/>
    <col min="9" max="9" width="17.5703125" customWidth="1"/>
    <col min="10" max="10" width="13.7109375" customWidth="1"/>
    <col min="11" max="11" width="15.28515625" customWidth="1"/>
    <col min="12" max="12" width="19.85546875" customWidth="1"/>
    <col min="13" max="13" width="27" customWidth="1"/>
    <col min="14" max="14" width="34.7109375" customWidth="1"/>
    <col min="15" max="15" width="17.85546875" customWidth="1"/>
    <col min="16" max="16" width="19.42578125" customWidth="1"/>
    <col min="17" max="17" width="16.7109375" customWidth="1"/>
    <col min="18" max="18" width="18.85546875" customWidth="1"/>
    <col min="19" max="19" width="5.7109375" customWidth="1"/>
    <col min="20" max="20" width="6.28515625" customWidth="1"/>
    <col min="21" max="21" width="6" customWidth="1"/>
    <col min="22" max="22" width="6.28515625" customWidth="1"/>
    <col min="23" max="23" width="16" customWidth="1"/>
    <col min="24" max="24" width="34.28515625" customWidth="1"/>
    <col min="25" max="27" width="18.42578125" customWidth="1"/>
    <col min="28" max="28" width="46" customWidth="1"/>
  </cols>
  <sheetData>
    <row r="1" spans="1:28" ht="36" customHeight="1" x14ac:dyDescent="0.25">
      <c r="E1" s="152" t="s">
        <v>594</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55.15" customHeight="1" x14ac:dyDescent="0.25">
      <c r="A2" s="145" t="s">
        <v>344</v>
      </c>
      <c r="B2" s="153" t="s">
        <v>448</v>
      </c>
      <c r="C2" s="153" t="s">
        <v>361</v>
      </c>
      <c r="D2" s="153" t="s">
        <v>34</v>
      </c>
      <c r="E2" s="145" t="s">
        <v>0</v>
      </c>
      <c r="F2" s="145" t="s">
        <v>1</v>
      </c>
      <c r="G2" s="145" t="s">
        <v>9</v>
      </c>
      <c r="H2" s="145" t="s">
        <v>19</v>
      </c>
      <c r="I2" s="158" t="s">
        <v>18</v>
      </c>
      <c r="J2" s="145" t="s">
        <v>16</v>
      </c>
      <c r="K2" s="145" t="s">
        <v>17</v>
      </c>
      <c r="L2" s="145" t="s">
        <v>597</v>
      </c>
      <c r="M2" s="145" t="s">
        <v>598</v>
      </c>
      <c r="N2" s="145" t="s">
        <v>2</v>
      </c>
      <c r="O2" s="147" t="s">
        <v>20</v>
      </c>
      <c r="P2" s="148"/>
      <c r="Q2" s="145" t="s">
        <v>3</v>
      </c>
      <c r="R2" s="145" t="s">
        <v>4</v>
      </c>
      <c r="S2" s="155" t="s">
        <v>5</v>
      </c>
      <c r="T2" s="156"/>
      <c r="U2" s="156"/>
      <c r="V2" s="157"/>
      <c r="W2" s="145" t="s">
        <v>27</v>
      </c>
      <c r="X2" s="145" t="s">
        <v>6</v>
      </c>
      <c r="Y2" s="145" t="s">
        <v>7</v>
      </c>
      <c r="Z2" s="145" t="s">
        <v>28</v>
      </c>
      <c r="AA2" s="145" t="s">
        <v>26</v>
      </c>
      <c r="AB2" s="145" t="s">
        <v>8</v>
      </c>
    </row>
    <row r="3" spans="1:28" s="2" customFormat="1" ht="57" customHeight="1" x14ac:dyDescent="0.25">
      <c r="A3" s="146"/>
      <c r="B3" s="154"/>
      <c r="C3" s="154"/>
      <c r="D3" s="154"/>
      <c r="E3" s="146"/>
      <c r="F3" s="146"/>
      <c r="G3" s="146"/>
      <c r="H3" s="146"/>
      <c r="I3" s="159"/>
      <c r="J3" s="146"/>
      <c r="K3" s="146"/>
      <c r="L3" s="146"/>
      <c r="M3" s="146"/>
      <c r="N3" s="146"/>
      <c r="O3" s="1" t="s">
        <v>21</v>
      </c>
      <c r="P3" s="1" t="s">
        <v>22</v>
      </c>
      <c r="Q3" s="146"/>
      <c r="R3" s="146"/>
      <c r="S3" s="8" t="s">
        <v>23</v>
      </c>
      <c r="T3" s="8" t="s">
        <v>24</v>
      </c>
      <c r="U3" s="8" t="s">
        <v>24</v>
      </c>
      <c r="V3" s="8" t="s">
        <v>25</v>
      </c>
      <c r="W3" s="146"/>
      <c r="X3" s="146"/>
      <c r="Y3" s="146"/>
      <c r="Z3" s="146"/>
      <c r="AA3" s="146"/>
      <c r="AB3" s="146"/>
    </row>
    <row r="4" spans="1:28" ht="102.6" customHeight="1" x14ac:dyDescent="0.25">
      <c r="A4" s="42">
        <v>13</v>
      </c>
      <c r="B4" s="62" t="s">
        <v>438</v>
      </c>
      <c r="C4" s="43" t="s">
        <v>10</v>
      </c>
      <c r="D4" s="43" t="s">
        <v>42</v>
      </c>
      <c r="E4" s="43" t="s">
        <v>43</v>
      </c>
      <c r="F4" s="35" t="s">
        <v>41</v>
      </c>
      <c r="G4" s="43" t="s">
        <v>44</v>
      </c>
      <c r="H4" s="34" t="s">
        <v>45</v>
      </c>
      <c r="I4" s="43">
        <v>5</v>
      </c>
      <c r="J4" s="63">
        <f>+K4/I4</f>
        <v>600000</v>
      </c>
      <c r="K4" s="64">
        <v>3000000</v>
      </c>
      <c r="L4" s="37" t="s">
        <v>607</v>
      </c>
      <c r="M4" s="37" t="s">
        <v>608</v>
      </c>
      <c r="N4" s="4" t="s">
        <v>46</v>
      </c>
      <c r="O4" s="43" t="s">
        <v>30</v>
      </c>
      <c r="P4" s="32" t="s">
        <v>450</v>
      </c>
      <c r="Q4" s="34" t="s">
        <v>47</v>
      </c>
      <c r="R4" s="4" t="s">
        <v>572</v>
      </c>
      <c r="S4" s="3">
        <v>1</v>
      </c>
      <c r="T4" s="4">
        <v>1</v>
      </c>
      <c r="U4" s="4">
        <v>2</v>
      </c>
      <c r="V4" s="4">
        <v>1</v>
      </c>
      <c r="W4" s="4" t="s">
        <v>123</v>
      </c>
      <c r="X4" s="7" t="s">
        <v>48</v>
      </c>
      <c r="Y4" s="34" t="s">
        <v>121</v>
      </c>
      <c r="Z4" s="3" t="s">
        <v>122</v>
      </c>
      <c r="AA4" s="4" t="s">
        <v>377</v>
      </c>
      <c r="AB4" s="3" t="s">
        <v>376</v>
      </c>
    </row>
    <row r="5" spans="1:28" ht="127.15" customHeight="1" x14ac:dyDescent="0.25">
      <c r="A5" s="42">
        <v>14</v>
      </c>
      <c r="B5" s="62" t="s">
        <v>438</v>
      </c>
      <c r="C5" s="43" t="s">
        <v>14</v>
      </c>
      <c r="D5" s="43" t="s">
        <v>42</v>
      </c>
      <c r="E5" s="4" t="s">
        <v>49</v>
      </c>
      <c r="F5" s="35" t="s">
        <v>51</v>
      </c>
      <c r="G5" s="43" t="s">
        <v>50</v>
      </c>
      <c r="H5" s="34" t="s">
        <v>52</v>
      </c>
      <c r="I5" s="43">
        <v>2</v>
      </c>
      <c r="J5" s="63">
        <f t="shared" ref="J5:J11" si="0">+K5/I5</f>
        <v>1000000</v>
      </c>
      <c r="K5" s="5">
        <v>2000000</v>
      </c>
      <c r="L5" s="37" t="s">
        <v>604</v>
      </c>
      <c r="M5" s="37" t="s">
        <v>605</v>
      </c>
      <c r="N5" s="4" t="s">
        <v>53</v>
      </c>
      <c r="O5" s="43" t="s">
        <v>30</v>
      </c>
      <c r="P5" s="32" t="s">
        <v>450</v>
      </c>
      <c r="Q5" s="34" t="s">
        <v>54</v>
      </c>
      <c r="R5" s="43" t="s">
        <v>55</v>
      </c>
      <c r="S5" s="3">
        <v>0</v>
      </c>
      <c r="T5" s="4">
        <v>1</v>
      </c>
      <c r="U5" s="4">
        <v>0</v>
      </c>
      <c r="V5" s="4">
        <v>1</v>
      </c>
      <c r="W5" s="3" t="s">
        <v>56</v>
      </c>
      <c r="X5" s="7" t="s">
        <v>124</v>
      </c>
      <c r="Y5" s="4" t="s">
        <v>58</v>
      </c>
      <c r="Z5" s="4" t="s">
        <v>59</v>
      </c>
      <c r="AA5" s="4" t="s">
        <v>57</v>
      </c>
      <c r="AB5" s="3" t="s">
        <v>60</v>
      </c>
    </row>
    <row r="6" spans="1:28" s="14" customFormat="1" ht="135" customHeight="1" x14ac:dyDescent="0.2">
      <c r="A6" s="42">
        <v>15</v>
      </c>
      <c r="B6" s="62" t="s">
        <v>438</v>
      </c>
      <c r="C6" s="33" t="s">
        <v>14</v>
      </c>
      <c r="D6" s="34" t="s">
        <v>79</v>
      </c>
      <c r="E6" s="34" t="s">
        <v>10</v>
      </c>
      <c r="F6" s="35" t="s">
        <v>577</v>
      </c>
      <c r="G6" s="34" t="s">
        <v>157</v>
      </c>
      <c r="H6" s="34" t="s">
        <v>158</v>
      </c>
      <c r="I6" s="34">
        <v>10</v>
      </c>
      <c r="J6" s="63">
        <f t="shared" si="0"/>
        <v>450000</v>
      </c>
      <c r="K6" s="37">
        <v>4500000</v>
      </c>
      <c r="L6" s="37" t="s">
        <v>604</v>
      </c>
      <c r="M6" s="37" t="s">
        <v>605</v>
      </c>
      <c r="N6" s="34" t="s">
        <v>365</v>
      </c>
      <c r="O6" s="34" t="s">
        <v>30</v>
      </c>
      <c r="P6" s="32" t="s">
        <v>450</v>
      </c>
      <c r="Q6" s="34" t="s">
        <v>12</v>
      </c>
      <c r="R6" s="34" t="s">
        <v>578</v>
      </c>
      <c r="S6" s="34">
        <v>2</v>
      </c>
      <c r="T6" s="34">
        <v>2</v>
      </c>
      <c r="U6" s="34">
        <v>3</v>
      </c>
      <c r="V6" s="34">
        <v>3</v>
      </c>
      <c r="W6" s="34" t="s">
        <v>159</v>
      </c>
      <c r="X6" s="34" t="s">
        <v>381</v>
      </c>
      <c r="Y6" s="34" t="s">
        <v>160</v>
      </c>
      <c r="Z6" s="34" t="s">
        <v>161</v>
      </c>
      <c r="AA6" s="34" t="s">
        <v>170</v>
      </c>
      <c r="AB6" s="7" t="s">
        <v>384</v>
      </c>
    </row>
    <row r="7" spans="1:28" s="14" customFormat="1" ht="123.6" customHeight="1" x14ac:dyDescent="0.2">
      <c r="A7" s="42">
        <v>16</v>
      </c>
      <c r="B7" s="62" t="s">
        <v>438</v>
      </c>
      <c r="C7" s="34" t="s">
        <v>164</v>
      </c>
      <c r="D7" s="34" t="s">
        <v>79</v>
      </c>
      <c r="E7" s="34" t="s">
        <v>85</v>
      </c>
      <c r="F7" s="35" t="s">
        <v>413</v>
      </c>
      <c r="G7" s="33" t="s">
        <v>84</v>
      </c>
      <c r="H7" s="34" t="s">
        <v>606</v>
      </c>
      <c r="I7" s="33">
        <v>1</v>
      </c>
      <c r="J7" s="63">
        <f t="shared" si="0"/>
        <v>5000000</v>
      </c>
      <c r="K7" s="37">
        <v>5000000</v>
      </c>
      <c r="L7" s="37" t="s">
        <v>604</v>
      </c>
      <c r="M7" s="37" t="s">
        <v>605</v>
      </c>
      <c r="N7" s="34" t="s">
        <v>365</v>
      </c>
      <c r="O7" s="33" t="s">
        <v>30</v>
      </c>
      <c r="P7" s="32" t="s">
        <v>450</v>
      </c>
      <c r="Q7" s="34" t="s">
        <v>166</v>
      </c>
      <c r="R7" s="34" t="s">
        <v>421</v>
      </c>
      <c r="S7" s="34">
        <v>0</v>
      </c>
      <c r="T7" s="34">
        <v>0</v>
      </c>
      <c r="U7" s="34">
        <v>0</v>
      </c>
      <c r="V7" s="34">
        <v>1</v>
      </c>
      <c r="W7" s="34" t="s">
        <v>579</v>
      </c>
      <c r="X7" s="34" t="s">
        <v>422</v>
      </c>
      <c r="Y7" s="34" t="s">
        <v>580</v>
      </c>
      <c r="Z7" s="33" t="s">
        <v>581</v>
      </c>
      <c r="AA7" s="34" t="s">
        <v>170</v>
      </c>
      <c r="AB7" s="7" t="s">
        <v>383</v>
      </c>
    </row>
    <row r="8" spans="1:28" s="14" customFormat="1" ht="127.5" x14ac:dyDescent="0.2">
      <c r="A8" s="42">
        <v>17</v>
      </c>
      <c r="B8" s="62" t="s">
        <v>438</v>
      </c>
      <c r="C8" s="7" t="s">
        <v>201</v>
      </c>
      <c r="D8" s="7" t="s">
        <v>392</v>
      </c>
      <c r="E8" s="34" t="s">
        <v>200</v>
      </c>
      <c r="F8" s="57" t="s">
        <v>89</v>
      </c>
      <c r="G8" s="58" t="s">
        <v>202</v>
      </c>
      <c r="H8" s="34" t="s">
        <v>87</v>
      </c>
      <c r="I8" s="33">
        <v>6</v>
      </c>
      <c r="J8" s="63">
        <f t="shared" si="0"/>
        <v>333333.33333333331</v>
      </c>
      <c r="K8" s="39">
        <v>2000000</v>
      </c>
      <c r="L8" s="37" t="s">
        <v>604</v>
      </c>
      <c r="M8" s="37" t="s">
        <v>605</v>
      </c>
      <c r="N8" s="34" t="s">
        <v>386</v>
      </c>
      <c r="O8" s="34" t="s">
        <v>190</v>
      </c>
      <c r="P8" s="32" t="s">
        <v>450</v>
      </c>
      <c r="Q8" s="33" t="s">
        <v>189</v>
      </c>
      <c r="R8" s="34" t="s">
        <v>204</v>
      </c>
      <c r="S8" s="34">
        <v>1</v>
      </c>
      <c r="T8" s="34">
        <v>2</v>
      </c>
      <c r="U8" s="34">
        <v>2</v>
      </c>
      <c r="V8" s="34">
        <v>1</v>
      </c>
      <c r="W8" s="34" t="s">
        <v>205</v>
      </c>
      <c r="X8" s="34" t="s">
        <v>142</v>
      </c>
      <c r="Y8" s="34" t="s">
        <v>473</v>
      </c>
      <c r="Z8" s="33" t="s">
        <v>145</v>
      </c>
      <c r="AA8" s="34" t="s">
        <v>388</v>
      </c>
      <c r="AB8" s="7" t="s">
        <v>147</v>
      </c>
    </row>
    <row r="9" spans="1:28" s="14" customFormat="1" ht="200.25" customHeight="1" x14ac:dyDescent="0.2">
      <c r="A9" s="42">
        <v>18</v>
      </c>
      <c r="B9" s="62" t="s">
        <v>438</v>
      </c>
      <c r="C9" s="33" t="s">
        <v>14</v>
      </c>
      <c r="D9" s="57" t="s">
        <v>73</v>
      </c>
      <c r="E9" s="57" t="s">
        <v>71</v>
      </c>
      <c r="F9" s="65" t="s">
        <v>472</v>
      </c>
      <c r="G9" s="58" t="s">
        <v>74</v>
      </c>
      <c r="H9" s="34" t="s">
        <v>143</v>
      </c>
      <c r="I9" s="33">
        <v>8</v>
      </c>
      <c r="J9" s="63">
        <f t="shared" si="0"/>
        <v>310223.875</v>
      </c>
      <c r="K9" s="39">
        <v>2481791</v>
      </c>
      <c r="L9" s="37" t="s">
        <v>604</v>
      </c>
      <c r="M9" s="37" t="s">
        <v>605</v>
      </c>
      <c r="N9" s="34" t="s">
        <v>65</v>
      </c>
      <c r="O9" s="33" t="s">
        <v>30</v>
      </c>
      <c r="P9" s="32" t="s">
        <v>450</v>
      </c>
      <c r="Q9" s="34" t="s">
        <v>131</v>
      </c>
      <c r="R9" s="34" t="s">
        <v>141</v>
      </c>
      <c r="S9" s="34">
        <v>2</v>
      </c>
      <c r="T9" s="34">
        <v>2</v>
      </c>
      <c r="U9" s="34">
        <v>2</v>
      </c>
      <c r="V9" s="34">
        <v>2</v>
      </c>
      <c r="W9" s="34" t="s">
        <v>140</v>
      </c>
      <c r="X9" s="34" t="s">
        <v>142</v>
      </c>
      <c r="Y9" s="34" t="s">
        <v>134</v>
      </c>
      <c r="Z9" s="33" t="s">
        <v>145</v>
      </c>
      <c r="AA9" s="34" t="s">
        <v>128</v>
      </c>
      <c r="AB9" s="7" t="s">
        <v>147</v>
      </c>
    </row>
    <row r="10" spans="1:28" s="14" customFormat="1" ht="114.75" x14ac:dyDescent="0.2">
      <c r="A10" s="42">
        <v>19</v>
      </c>
      <c r="B10" s="62" t="s">
        <v>438</v>
      </c>
      <c r="C10" s="7" t="s">
        <v>391</v>
      </c>
      <c r="D10" s="7" t="s">
        <v>392</v>
      </c>
      <c r="E10" s="56" t="s">
        <v>394</v>
      </c>
      <c r="F10" s="65" t="s">
        <v>466</v>
      </c>
      <c r="G10" s="66" t="s">
        <v>202</v>
      </c>
      <c r="H10" s="34" t="s">
        <v>606</v>
      </c>
      <c r="I10" s="34">
        <v>6</v>
      </c>
      <c r="J10" s="63">
        <f t="shared" si="0"/>
        <v>533333.33333333337</v>
      </c>
      <c r="K10" s="37">
        <v>3200000</v>
      </c>
      <c r="L10" s="37" t="s">
        <v>604</v>
      </c>
      <c r="M10" s="37" t="s">
        <v>605</v>
      </c>
      <c r="N10" s="34" t="s">
        <v>429</v>
      </c>
      <c r="O10" s="34" t="s">
        <v>430</v>
      </c>
      <c r="P10" s="32" t="s">
        <v>450</v>
      </c>
      <c r="Q10" s="34" t="s">
        <v>395</v>
      </c>
      <c r="R10" s="34" t="s">
        <v>431</v>
      </c>
      <c r="S10" s="34">
        <v>1</v>
      </c>
      <c r="T10" s="34">
        <v>2</v>
      </c>
      <c r="U10" s="34">
        <v>2</v>
      </c>
      <c r="V10" s="34">
        <v>1</v>
      </c>
      <c r="W10" s="34" t="s">
        <v>401</v>
      </c>
      <c r="X10" s="34" t="s">
        <v>432</v>
      </c>
      <c r="Y10" s="34" t="s">
        <v>474</v>
      </c>
      <c r="Z10" s="33" t="s">
        <v>433</v>
      </c>
      <c r="AA10" s="34" t="s">
        <v>388</v>
      </c>
      <c r="AB10" s="7" t="s">
        <v>423</v>
      </c>
    </row>
    <row r="11" spans="1:28" s="14" customFormat="1" ht="123.6" customHeight="1" x14ac:dyDescent="0.2">
      <c r="A11" s="42">
        <v>20</v>
      </c>
      <c r="B11" s="62" t="s">
        <v>438</v>
      </c>
      <c r="C11" s="34" t="s">
        <v>164</v>
      </c>
      <c r="D11" s="34" t="s">
        <v>79</v>
      </c>
      <c r="E11" s="34" t="s">
        <v>85</v>
      </c>
      <c r="F11" s="35" t="s">
        <v>412</v>
      </c>
      <c r="G11" s="33" t="s">
        <v>84</v>
      </c>
      <c r="H11" s="34" t="s">
        <v>606</v>
      </c>
      <c r="I11" s="33">
        <v>1</v>
      </c>
      <c r="J11" s="63">
        <f t="shared" si="0"/>
        <v>5000000</v>
      </c>
      <c r="K11" s="37">
        <v>5000000</v>
      </c>
      <c r="L11" s="37" t="s">
        <v>604</v>
      </c>
      <c r="M11" s="37" t="s">
        <v>605</v>
      </c>
      <c r="N11" s="34" t="s">
        <v>365</v>
      </c>
      <c r="O11" s="33" t="s">
        <v>30</v>
      </c>
      <c r="P11" s="32" t="s">
        <v>450</v>
      </c>
      <c r="Q11" s="34" t="s">
        <v>166</v>
      </c>
      <c r="R11" s="34" t="s">
        <v>421</v>
      </c>
      <c r="S11" s="34">
        <v>0</v>
      </c>
      <c r="T11" s="34">
        <v>0</v>
      </c>
      <c r="U11" s="34">
        <v>0</v>
      </c>
      <c r="V11" s="34">
        <v>1</v>
      </c>
      <c r="W11" s="34" t="s">
        <v>181</v>
      </c>
      <c r="X11" s="34" t="s">
        <v>422</v>
      </c>
      <c r="Y11" s="34" t="s">
        <v>178</v>
      </c>
      <c r="Z11" s="33" t="s">
        <v>434</v>
      </c>
      <c r="AA11" s="34" t="s">
        <v>170</v>
      </c>
      <c r="AB11" s="7" t="s">
        <v>383</v>
      </c>
    </row>
    <row r="12" spans="1:28" s="19" customFormat="1" ht="37.5" customHeight="1" x14ac:dyDescent="0.25">
      <c r="B12" s="23"/>
      <c r="C12" s="20"/>
      <c r="D12" s="20"/>
      <c r="E12" s="20"/>
      <c r="F12" s="20"/>
      <c r="G12" s="20"/>
      <c r="H12" s="20"/>
      <c r="I12" s="20"/>
      <c r="J12" s="20"/>
      <c r="K12" s="22">
        <f>SUM(K4:K11)</f>
        <v>27181791</v>
      </c>
      <c r="L12" s="22"/>
      <c r="M12" s="22"/>
      <c r="N12" s="20"/>
      <c r="O12" s="20"/>
      <c r="P12" s="20"/>
      <c r="Q12" s="20"/>
      <c r="R12" s="20"/>
      <c r="S12" s="20"/>
      <c r="T12" s="20"/>
      <c r="U12" s="20"/>
      <c r="V12" s="20"/>
      <c r="W12" s="20"/>
      <c r="X12" s="20"/>
      <c r="Y12" s="20"/>
      <c r="Z12" s="20"/>
      <c r="AA12" s="20"/>
      <c r="AB12" s="20"/>
    </row>
    <row r="16" spans="1:28" x14ac:dyDescent="0.25">
      <c r="K16" s="9"/>
      <c r="L16" s="9"/>
      <c r="M16" s="9"/>
    </row>
  </sheetData>
  <protectedRanges>
    <protectedRange sqref="F10" name="Rango2_1_2_6_2_1"/>
    <protectedRange sqref="F9" name="Rango2_1_2_6_2_1_2"/>
  </protectedRanges>
  <mergeCells count="25">
    <mergeCell ref="E1:AB1"/>
    <mergeCell ref="O2:P2"/>
    <mergeCell ref="S2:V2"/>
    <mergeCell ref="F2:F3"/>
    <mergeCell ref="G2:G3"/>
    <mergeCell ref="H2:H3"/>
    <mergeCell ref="I2:I3"/>
    <mergeCell ref="J2:J3"/>
    <mergeCell ref="K2:K3"/>
    <mergeCell ref="N2:N3"/>
    <mergeCell ref="Q2:Q3"/>
    <mergeCell ref="R2:R3"/>
    <mergeCell ref="W2:W3"/>
    <mergeCell ref="X2:X3"/>
    <mergeCell ref="Y2:Y3"/>
    <mergeCell ref="Z2:Z3"/>
    <mergeCell ref="AA2:AA3"/>
    <mergeCell ref="AB2:AB3"/>
    <mergeCell ref="A2:A3"/>
    <mergeCell ref="B2:B3"/>
    <mergeCell ref="C2:C3"/>
    <mergeCell ref="D2:D3"/>
    <mergeCell ref="E2:E3"/>
    <mergeCell ref="L2:L3"/>
    <mergeCell ref="M2:M3"/>
  </mergeCells>
  <dataValidations count="1">
    <dataValidation allowBlank="1" showInputMessage="1" sqref="B4:B11" xr:uid="{AC5E79F1-5515-4417-84FA-1FB2CC65E1B1}"/>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AB10"/>
  <sheetViews>
    <sheetView topLeftCell="C1" zoomScale="60" zoomScaleNormal="60" workbookViewId="0">
      <selection activeCell="L4" sqref="L4:M4"/>
    </sheetView>
  </sheetViews>
  <sheetFormatPr baseColWidth="10" defaultRowHeight="15" x14ac:dyDescent="0.25"/>
  <cols>
    <col min="2" max="2" width="19.7109375" customWidth="1"/>
    <col min="3" max="3" width="30.7109375" customWidth="1"/>
    <col min="4" max="4" width="18.85546875" customWidth="1"/>
    <col min="5" max="5" width="17.42578125" customWidth="1"/>
    <col min="6" max="6" width="37.85546875" customWidth="1"/>
    <col min="7" max="7" width="19.5703125" customWidth="1"/>
    <col min="8" max="8" width="17.28515625" customWidth="1"/>
    <col min="9" max="9" width="19.140625" customWidth="1"/>
    <col min="10" max="10" width="16.5703125" customWidth="1"/>
    <col min="11" max="11" width="16" customWidth="1"/>
    <col min="12" max="12" width="19.85546875" customWidth="1"/>
    <col min="13" max="13" width="19.140625" customWidth="1"/>
    <col min="14" max="14" width="33" customWidth="1"/>
    <col min="15" max="15" width="19.28515625" customWidth="1"/>
    <col min="16" max="16" width="17.85546875" customWidth="1"/>
    <col min="17" max="17" width="16.7109375" customWidth="1"/>
    <col min="18" max="18" width="18.85546875" customWidth="1"/>
    <col min="19" max="19" width="8.42578125" customWidth="1"/>
    <col min="20" max="20" width="7.85546875" customWidth="1"/>
    <col min="21" max="21" width="8.28515625" customWidth="1"/>
    <col min="22" max="22" width="9.7109375" customWidth="1"/>
    <col min="23" max="23" width="20.140625" customWidth="1"/>
    <col min="24" max="24" width="33.7109375" customWidth="1"/>
    <col min="25" max="27" width="18.42578125" customWidth="1"/>
    <col min="28" max="28" width="38.7109375" customWidth="1"/>
  </cols>
  <sheetData>
    <row r="1" spans="1:28" ht="36" customHeight="1" x14ac:dyDescent="0.25">
      <c r="E1" s="152" t="s">
        <v>594</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55.15"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47" t="s">
        <v>20</v>
      </c>
      <c r="P2" s="148"/>
      <c r="Q2" s="145" t="s">
        <v>3</v>
      </c>
      <c r="R2" s="145" t="s">
        <v>4</v>
      </c>
      <c r="S2" s="147" t="s">
        <v>5</v>
      </c>
      <c r="T2" s="151"/>
      <c r="U2" s="151"/>
      <c r="V2" s="148"/>
      <c r="W2" s="145" t="s">
        <v>27</v>
      </c>
      <c r="X2" s="145" t="s">
        <v>6</v>
      </c>
      <c r="Y2" s="145" t="s">
        <v>7</v>
      </c>
      <c r="Z2" s="145" t="s">
        <v>28</v>
      </c>
      <c r="AA2" s="145" t="s">
        <v>26</v>
      </c>
      <c r="AB2" s="145" t="s">
        <v>8</v>
      </c>
    </row>
    <row r="3" spans="1:28" s="2" customFormat="1" ht="57"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48" customFormat="1" ht="162" customHeight="1" x14ac:dyDescent="0.25">
      <c r="A4" s="12">
        <v>21</v>
      </c>
      <c r="B4" s="32" t="s">
        <v>439</v>
      </c>
      <c r="C4" s="34" t="s">
        <v>163</v>
      </c>
      <c r="D4" s="34" t="s">
        <v>209</v>
      </c>
      <c r="E4" s="34" t="s">
        <v>217</v>
      </c>
      <c r="F4" s="34" t="s">
        <v>402</v>
      </c>
      <c r="G4" s="34" t="s">
        <v>210</v>
      </c>
      <c r="H4" s="34" t="s">
        <v>29</v>
      </c>
      <c r="I4" s="34">
        <v>3</v>
      </c>
      <c r="J4" s="36">
        <f t="shared" ref="J4:J9" si="0">+K4/I4</f>
        <v>500000</v>
      </c>
      <c r="K4" s="37">
        <v>1500000</v>
      </c>
      <c r="L4" s="37" t="s">
        <v>604</v>
      </c>
      <c r="M4" s="37" t="s">
        <v>605</v>
      </c>
      <c r="N4" s="34" t="s">
        <v>386</v>
      </c>
      <c r="O4" s="34" t="s">
        <v>30</v>
      </c>
      <c r="P4" s="32" t="s">
        <v>464</v>
      </c>
      <c r="Q4" s="34" t="s">
        <v>211</v>
      </c>
      <c r="R4" s="34" t="s">
        <v>212</v>
      </c>
      <c r="S4" s="34">
        <v>0</v>
      </c>
      <c r="T4" s="34">
        <v>1</v>
      </c>
      <c r="U4" s="34">
        <v>1</v>
      </c>
      <c r="V4" s="34">
        <v>1</v>
      </c>
      <c r="W4" s="34" t="s">
        <v>213</v>
      </c>
      <c r="X4" s="34" t="s">
        <v>214</v>
      </c>
      <c r="Y4" s="34" t="s">
        <v>215</v>
      </c>
      <c r="Z4" s="34" t="s">
        <v>136</v>
      </c>
      <c r="AA4" s="34" t="s">
        <v>216</v>
      </c>
      <c r="AB4" s="47" t="s">
        <v>66</v>
      </c>
    </row>
    <row r="5" spans="1:28" s="48" customFormat="1" ht="165" customHeight="1" x14ac:dyDescent="0.25">
      <c r="A5" s="12">
        <v>22</v>
      </c>
      <c r="B5" s="32" t="s">
        <v>439</v>
      </c>
      <c r="C5" s="34" t="s">
        <v>229</v>
      </c>
      <c r="D5" s="34" t="s">
        <v>218</v>
      </c>
      <c r="E5" s="34" t="s">
        <v>226</v>
      </c>
      <c r="F5" s="34" t="s">
        <v>91</v>
      </c>
      <c r="G5" s="34" t="s">
        <v>227</v>
      </c>
      <c r="H5" s="34" t="s">
        <v>92</v>
      </c>
      <c r="I5" s="34">
        <v>6</v>
      </c>
      <c r="J5" s="36">
        <f t="shared" si="0"/>
        <v>250000</v>
      </c>
      <c r="K5" s="37">
        <v>1500000</v>
      </c>
      <c r="L5" s="37" t="s">
        <v>604</v>
      </c>
      <c r="M5" s="37" t="s">
        <v>605</v>
      </c>
      <c r="N5" s="34" t="s">
        <v>386</v>
      </c>
      <c r="O5" s="34" t="s">
        <v>30</v>
      </c>
      <c r="P5" s="32" t="s">
        <v>464</v>
      </c>
      <c r="Q5" s="34" t="s">
        <v>131</v>
      </c>
      <c r="R5" s="34" t="s">
        <v>228</v>
      </c>
      <c r="S5" s="34">
        <v>1</v>
      </c>
      <c r="T5" s="34">
        <v>2</v>
      </c>
      <c r="U5" s="34">
        <v>2</v>
      </c>
      <c r="V5" s="34">
        <v>1</v>
      </c>
      <c r="W5" s="34" t="s">
        <v>231</v>
      </c>
      <c r="X5" s="34" t="s">
        <v>142</v>
      </c>
      <c r="Y5" s="34" t="s">
        <v>225</v>
      </c>
      <c r="Z5" s="34" t="s">
        <v>145</v>
      </c>
      <c r="AA5" s="34" t="s">
        <v>405</v>
      </c>
      <c r="AB5" s="47" t="s">
        <v>147</v>
      </c>
    </row>
    <row r="6" spans="1:28" s="48" customFormat="1" ht="156.75" customHeight="1" x14ac:dyDescent="0.25">
      <c r="A6" s="12">
        <v>23</v>
      </c>
      <c r="B6" s="32" t="s">
        <v>439</v>
      </c>
      <c r="C6" s="34" t="s">
        <v>14</v>
      </c>
      <c r="D6" s="34" t="s">
        <v>209</v>
      </c>
      <c r="E6" s="34" t="s">
        <v>217</v>
      </c>
      <c r="F6" s="57" t="s">
        <v>408</v>
      </c>
      <c r="G6" s="34" t="s">
        <v>256</v>
      </c>
      <c r="H6" s="34" t="s">
        <v>29</v>
      </c>
      <c r="I6" s="34">
        <v>6</v>
      </c>
      <c r="J6" s="36">
        <f t="shared" si="0"/>
        <v>250000</v>
      </c>
      <c r="K6" s="37">
        <v>1500000</v>
      </c>
      <c r="L6" s="37"/>
      <c r="M6" s="37"/>
      <c r="N6" s="34" t="s">
        <v>257</v>
      </c>
      <c r="O6" s="34" t="s">
        <v>30</v>
      </c>
      <c r="P6" s="32" t="s">
        <v>464</v>
      </c>
      <c r="Q6" s="34" t="s">
        <v>258</v>
      </c>
      <c r="R6" s="34" t="s">
        <v>259</v>
      </c>
      <c r="S6" s="34">
        <v>1</v>
      </c>
      <c r="T6" s="34">
        <v>2</v>
      </c>
      <c r="U6" s="34">
        <v>2</v>
      </c>
      <c r="V6" s="34">
        <v>1</v>
      </c>
      <c r="W6" s="34" t="s">
        <v>213</v>
      </c>
      <c r="X6" s="34" t="s">
        <v>214</v>
      </c>
      <c r="Y6" s="34" t="s">
        <v>215</v>
      </c>
      <c r="Z6" s="34" t="s">
        <v>136</v>
      </c>
      <c r="AA6" s="34" t="s">
        <v>405</v>
      </c>
      <c r="AB6" s="47" t="s">
        <v>249</v>
      </c>
    </row>
    <row r="7" spans="1:28" s="48" customFormat="1" ht="157.9" customHeight="1" x14ac:dyDescent="0.25">
      <c r="A7" s="12">
        <v>24</v>
      </c>
      <c r="B7" s="32" t="s">
        <v>439</v>
      </c>
      <c r="C7" s="34" t="s">
        <v>229</v>
      </c>
      <c r="D7" s="34" t="s">
        <v>209</v>
      </c>
      <c r="E7" s="34" t="s">
        <v>43</v>
      </c>
      <c r="F7" s="57" t="s">
        <v>409</v>
      </c>
      <c r="G7" s="34" t="s">
        <v>256</v>
      </c>
      <c r="H7" s="34" t="s">
        <v>92</v>
      </c>
      <c r="I7" s="34">
        <v>3</v>
      </c>
      <c r="J7" s="36">
        <f t="shared" si="0"/>
        <v>260000</v>
      </c>
      <c r="K7" s="37">
        <v>780000</v>
      </c>
      <c r="L7" s="37" t="s">
        <v>604</v>
      </c>
      <c r="M7" s="37" t="s">
        <v>605</v>
      </c>
      <c r="N7" s="34" t="s">
        <v>386</v>
      </c>
      <c r="O7" s="34" t="s">
        <v>30</v>
      </c>
      <c r="P7" s="32" t="s">
        <v>464</v>
      </c>
      <c r="Q7" s="34" t="s">
        <v>131</v>
      </c>
      <c r="R7" s="34" t="s">
        <v>190</v>
      </c>
      <c r="S7" s="34">
        <v>0</v>
      </c>
      <c r="T7" s="34">
        <v>1</v>
      </c>
      <c r="U7" s="34">
        <v>1</v>
      </c>
      <c r="V7" s="34">
        <v>1</v>
      </c>
      <c r="W7" s="34" t="s">
        <v>213</v>
      </c>
      <c r="X7" s="34" t="s">
        <v>142</v>
      </c>
      <c r="Y7" s="34" t="s">
        <v>215</v>
      </c>
      <c r="Z7" s="34" t="s">
        <v>145</v>
      </c>
      <c r="AA7" s="34" t="s">
        <v>405</v>
      </c>
      <c r="AB7" s="47" t="s">
        <v>260</v>
      </c>
    </row>
    <row r="8" spans="1:28" s="14" customFormat="1" ht="157.9" customHeight="1" x14ac:dyDescent="0.2">
      <c r="A8" s="12">
        <v>25</v>
      </c>
      <c r="B8" s="32" t="s">
        <v>439</v>
      </c>
      <c r="C8" s="34" t="s">
        <v>268</v>
      </c>
      <c r="D8" s="54" t="s">
        <v>292</v>
      </c>
      <c r="E8" s="54" t="s">
        <v>10</v>
      </c>
      <c r="F8" s="60" t="s">
        <v>463</v>
      </c>
      <c r="G8" s="61">
        <v>111301</v>
      </c>
      <c r="H8" s="34" t="s">
        <v>29</v>
      </c>
      <c r="I8" s="33">
        <v>5</v>
      </c>
      <c r="J8" s="36">
        <f t="shared" si="0"/>
        <v>250000</v>
      </c>
      <c r="K8" s="39">
        <v>1250000</v>
      </c>
      <c r="L8" s="37" t="s">
        <v>604</v>
      </c>
      <c r="M8" s="37" t="s">
        <v>605</v>
      </c>
      <c r="N8" s="34" t="s">
        <v>299</v>
      </c>
      <c r="O8" s="34" t="s">
        <v>30</v>
      </c>
      <c r="P8" s="32" t="s">
        <v>464</v>
      </c>
      <c r="Q8" s="34" t="s">
        <v>132</v>
      </c>
      <c r="R8" s="34" t="s">
        <v>293</v>
      </c>
      <c r="S8" s="34">
        <v>1</v>
      </c>
      <c r="T8" s="34">
        <v>1</v>
      </c>
      <c r="U8" s="34">
        <v>2</v>
      </c>
      <c r="V8" s="34">
        <v>1</v>
      </c>
      <c r="W8" s="34" t="s">
        <v>286</v>
      </c>
      <c r="X8" s="34" t="s">
        <v>237</v>
      </c>
      <c r="Y8" s="34" t="s">
        <v>295</v>
      </c>
      <c r="Z8" s="34" t="s">
        <v>294</v>
      </c>
      <c r="AA8" s="34" t="s">
        <v>273</v>
      </c>
      <c r="AB8" s="7" t="s">
        <v>296</v>
      </c>
    </row>
    <row r="9" spans="1:28" s="14" customFormat="1" ht="102" x14ac:dyDescent="0.2">
      <c r="A9" s="12">
        <v>26</v>
      </c>
      <c r="B9" s="32" t="s">
        <v>439</v>
      </c>
      <c r="C9" s="34" t="s">
        <v>268</v>
      </c>
      <c r="D9" s="34" t="s">
        <v>274</v>
      </c>
      <c r="E9" s="34" t="s">
        <v>10</v>
      </c>
      <c r="F9" s="35" t="s">
        <v>98</v>
      </c>
      <c r="G9" s="33" t="s">
        <v>275</v>
      </c>
      <c r="H9" s="34" t="s">
        <v>96</v>
      </c>
      <c r="I9" s="33">
        <v>6</v>
      </c>
      <c r="J9" s="36">
        <f t="shared" si="0"/>
        <v>411666.66666666669</v>
      </c>
      <c r="K9" s="39">
        <v>2470000</v>
      </c>
      <c r="L9" s="37" t="s">
        <v>604</v>
      </c>
      <c r="M9" s="37" t="s">
        <v>605</v>
      </c>
      <c r="N9" s="34" t="s">
        <v>365</v>
      </c>
      <c r="O9" s="34" t="s">
        <v>30</v>
      </c>
      <c r="P9" s="32" t="s">
        <v>464</v>
      </c>
      <c r="Q9" s="34" t="s">
        <v>132</v>
      </c>
      <c r="R9" s="34" t="s">
        <v>165</v>
      </c>
      <c r="S9" s="34">
        <v>1</v>
      </c>
      <c r="T9" s="34">
        <v>2</v>
      </c>
      <c r="U9" s="34">
        <v>2</v>
      </c>
      <c r="V9" s="34">
        <v>1</v>
      </c>
      <c r="W9" s="34" t="s">
        <v>276</v>
      </c>
      <c r="X9" s="34" t="s">
        <v>277</v>
      </c>
      <c r="Y9" s="34" t="s">
        <v>465</v>
      </c>
      <c r="Z9" s="34" t="s">
        <v>279</v>
      </c>
      <c r="AA9" s="34" t="s">
        <v>273</v>
      </c>
      <c r="AB9" s="7" t="s">
        <v>278</v>
      </c>
    </row>
    <row r="10" spans="1:28" s="24" customFormat="1" ht="37.5" customHeight="1" x14ac:dyDescent="0.25">
      <c r="B10" s="12"/>
      <c r="C10" s="12"/>
      <c r="D10" s="12"/>
      <c r="E10" s="12"/>
      <c r="F10" s="12"/>
      <c r="G10" s="12"/>
      <c r="H10" s="12"/>
      <c r="I10" s="12"/>
      <c r="J10" s="12"/>
      <c r="K10" s="16">
        <f>SUM(K4:K9)</f>
        <v>9000000</v>
      </c>
      <c r="L10" s="16"/>
      <c r="M10" s="16"/>
      <c r="N10" s="12"/>
      <c r="O10" s="12"/>
      <c r="P10" s="12"/>
      <c r="Q10" s="12"/>
      <c r="R10" s="12"/>
      <c r="S10" s="12"/>
      <c r="T10" s="12"/>
      <c r="U10" s="12"/>
      <c r="V10" s="12"/>
      <c r="W10" s="12"/>
      <c r="X10" s="12"/>
      <c r="Y10" s="12"/>
      <c r="Z10" s="12"/>
      <c r="AA10" s="12"/>
      <c r="AB10" s="12"/>
    </row>
  </sheetData>
  <mergeCells count="25">
    <mergeCell ref="E1:AB1"/>
    <mergeCell ref="O2:P2"/>
    <mergeCell ref="S2:V2"/>
    <mergeCell ref="F2:F3"/>
    <mergeCell ref="G2:G3"/>
    <mergeCell ref="H2:H3"/>
    <mergeCell ref="I2:I3"/>
    <mergeCell ref="J2:J3"/>
    <mergeCell ref="K2:K3"/>
    <mergeCell ref="N2:N3"/>
    <mergeCell ref="Q2:Q3"/>
    <mergeCell ref="R2:R3"/>
    <mergeCell ref="W2:W3"/>
    <mergeCell ref="X2:X3"/>
    <mergeCell ref="Y2:Y3"/>
    <mergeCell ref="Z2:Z3"/>
    <mergeCell ref="AA2:AA3"/>
    <mergeCell ref="AB2:AB3"/>
    <mergeCell ref="A2:A3"/>
    <mergeCell ref="B2:B3"/>
    <mergeCell ref="C2:C3"/>
    <mergeCell ref="D2:D3"/>
    <mergeCell ref="E2:E3"/>
    <mergeCell ref="L2:L3"/>
    <mergeCell ref="M2:M3"/>
  </mergeCells>
  <dataValidations count="1">
    <dataValidation allowBlank="1" showInputMessage="1" sqref="B4:B9" xr:uid="{98AAD694-3F59-42E2-97F5-9CC5844A0E5E}"/>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AB13"/>
  <sheetViews>
    <sheetView zoomScale="60" zoomScaleNormal="60" workbookViewId="0">
      <selection activeCell="L4" sqref="L4:M4"/>
    </sheetView>
  </sheetViews>
  <sheetFormatPr baseColWidth="10" defaultRowHeight="15" x14ac:dyDescent="0.25"/>
  <cols>
    <col min="1" max="1" width="8" customWidth="1"/>
    <col min="2" max="2" width="20.140625" customWidth="1"/>
    <col min="3" max="3" width="36" customWidth="1"/>
    <col min="4" max="4" width="17.7109375" customWidth="1"/>
    <col min="5" max="5" width="15.85546875" customWidth="1"/>
    <col min="6" max="6" width="46.42578125" customWidth="1"/>
    <col min="7" max="7" width="17.7109375" customWidth="1"/>
    <col min="8" max="9" width="15.7109375" customWidth="1"/>
    <col min="10" max="10" width="19" customWidth="1"/>
    <col min="11" max="13" width="19.7109375" customWidth="1"/>
    <col min="14" max="14" width="30.7109375" customWidth="1"/>
    <col min="15" max="15" width="17.85546875" customWidth="1"/>
    <col min="16" max="16" width="24.28515625" customWidth="1"/>
    <col min="17" max="17" width="16.7109375" customWidth="1"/>
    <col min="18" max="18" width="18.85546875" customWidth="1"/>
    <col min="19" max="19" width="8.42578125" customWidth="1"/>
    <col min="20" max="20" width="7.85546875" customWidth="1"/>
    <col min="21" max="21" width="8.28515625" customWidth="1"/>
    <col min="22" max="22" width="9.7109375" customWidth="1"/>
    <col min="23" max="23" width="21.7109375" customWidth="1"/>
    <col min="24" max="24" width="39.7109375" customWidth="1"/>
    <col min="25" max="25" width="23.28515625" customWidth="1"/>
    <col min="26" max="27" width="18.42578125" customWidth="1"/>
    <col min="28" max="28" width="57.42578125" customWidth="1"/>
  </cols>
  <sheetData>
    <row r="1" spans="1:28" ht="36" customHeight="1" x14ac:dyDescent="0.25">
      <c r="E1" s="152" t="s">
        <v>594</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0.9"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47" t="s">
        <v>20</v>
      </c>
      <c r="P2" s="148"/>
      <c r="Q2" s="145" t="s">
        <v>3</v>
      </c>
      <c r="R2" s="145" t="s">
        <v>4</v>
      </c>
      <c r="S2" s="147" t="s">
        <v>5</v>
      </c>
      <c r="T2" s="151"/>
      <c r="U2" s="151"/>
      <c r="V2" s="148"/>
      <c r="W2" s="145" t="s">
        <v>27</v>
      </c>
      <c r="X2" s="145" t="s">
        <v>6</v>
      </c>
      <c r="Y2" s="145" t="s">
        <v>7</v>
      </c>
      <c r="Z2" s="145" t="s">
        <v>28</v>
      </c>
      <c r="AA2" s="145" t="s">
        <v>26</v>
      </c>
      <c r="AB2" s="145" t="s">
        <v>8</v>
      </c>
    </row>
    <row r="3" spans="1:28" s="2" customFormat="1" ht="39"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14" customFormat="1" ht="102" x14ac:dyDescent="0.2">
      <c r="A4" s="31">
        <v>27</v>
      </c>
      <c r="B4" s="12" t="s">
        <v>185</v>
      </c>
      <c r="C4" s="33" t="s">
        <v>163</v>
      </c>
      <c r="D4" s="34" t="s">
        <v>186</v>
      </c>
      <c r="E4" s="34" t="s">
        <v>10</v>
      </c>
      <c r="F4" s="35" t="s">
        <v>86</v>
      </c>
      <c r="G4" s="34" t="s">
        <v>187</v>
      </c>
      <c r="H4" s="34" t="s">
        <v>29</v>
      </c>
      <c r="I4" s="34">
        <v>6</v>
      </c>
      <c r="J4" s="36">
        <f>+K4/I4</f>
        <v>453333.33333333331</v>
      </c>
      <c r="K4" s="37">
        <v>2720000</v>
      </c>
      <c r="L4" s="37" t="s">
        <v>604</v>
      </c>
      <c r="M4" s="37" t="s">
        <v>605</v>
      </c>
      <c r="N4" s="34" t="s">
        <v>386</v>
      </c>
      <c r="O4" s="34" t="s">
        <v>30</v>
      </c>
      <c r="P4" s="34" t="s">
        <v>188</v>
      </c>
      <c r="Q4" s="34" t="s">
        <v>12</v>
      </c>
      <c r="R4" s="34" t="s">
        <v>387</v>
      </c>
      <c r="S4" s="34">
        <v>1</v>
      </c>
      <c r="T4" s="34">
        <v>2</v>
      </c>
      <c r="U4" s="34">
        <v>2</v>
      </c>
      <c r="V4" s="34">
        <v>1</v>
      </c>
      <c r="W4" s="34" t="s">
        <v>191</v>
      </c>
      <c r="X4" s="34" t="s">
        <v>192</v>
      </c>
      <c r="Y4" s="34" t="s">
        <v>193</v>
      </c>
      <c r="Z4" s="34" t="s">
        <v>136</v>
      </c>
      <c r="AA4" s="34" t="s">
        <v>388</v>
      </c>
      <c r="AB4" s="7" t="s">
        <v>66</v>
      </c>
    </row>
    <row r="5" spans="1:28" s="14" customFormat="1" ht="114.75" x14ac:dyDescent="0.2">
      <c r="A5" s="31">
        <v>28</v>
      </c>
      <c r="B5" s="12" t="s">
        <v>185</v>
      </c>
      <c r="C5" s="33" t="s">
        <v>195</v>
      </c>
      <c r="D5" s="34" t="s">
        <v>186</v>
      </c>
      <c r="E5" s="34" t="s">
        <v>43</v>
      </c>
      <c r="F5" s="35" t="s">
        <v>86</v>
      </c>
      <c r="G5" s="34" t="s">
        <v>187</v>
      </c>
      <c r="H5" s="34" t="s">
        <v>87</v>
      </c>
      <c r="I5" s="33">
        <v>3</v>
      </c>
      <c r="J5" s="36">
        <f>+K5/I5</f>
        <v>260000</v>
      </c>
      <c r="K5" s="39">
        <v>780000</v>
      </c>
      <c r="L5" s="37" t="s">
        <v>604</v>
      </c>
      <c r="M5" s="37" t="s">
        <v>605</v>
      </c>
      <c r="N5" s="34" t="s">
        <v>386</v>
      </c>
      <c r="O5" s="34" t="s">
        <v>30</v>
      </c>
      <c r="P5" s="34" t="s">
        <v>188</v>
      </c>
      <c r="Q5" s="34" t="s">
        <v>189</v>
      </c>
      <c r="R5" s="34" t="s">
        <v>190</v>
      </c>
      <c r="S5" s="34">
        <v>0</v>
      </c>
      <c r="T5" s="34">
        <v>1</v>
      </c>
      <c r="U5" s="34">
        <v>1</v>
      </c>
      <c r="V5" s="34">
        <v>1</v>
      </c>
      <c r="W5" s="34" t="s">
        <v>191</v>
      </c>
      <c r="X5" s="34" t="s">
        <v>194</v>
      </c>
      <c r="Y5" s="34" t="s">
        <v>193</v>
      </c>
      <c r="Z5" s="34" t="s">
        <v>145</v>
      </c>
      <c r="AA5" s="34" t="s">
        <v>388</v>
      </c>
      <c r="AB5" s="7" t="s">
        <v>400</v>
      </c>
    </row>
    <row r="6" spans="1:28" s="14" customFormat="1" ht="189.75" customHeight="1" x14ac:dyDescent="0.2">
      <c r="A6" s="31">
        <v>29</v>
      </c>
      <c r="B6" s="12" t="s">
        <v>125</v>
      </c>
      <c r="C6" s="33" t="s">
        <v>76</v>
      </c>
      <c r="D6" s="58" t="s">
        <v>149</v>
      </c>
      <c r="E6" s="57" t="s">
        <v>68</v>
      </c>
      <c r="F6" s="35" t="s">
        <v>77</v>
      </c>
      <c r="G6" s="34" t="s">
        <v>78</v>
      </c>
      <c r="H6" s="33" t="s">
        <v>29</v>
      </c>
      <c r="I6" s="33">
        <v>3</v>
      </c>
      <c r="J6" s="36">
        <f>+K6/I6</f>
        <v>500000</v>
      </c>
      <c r="K6" s="39">
        <v>1500000</v>
      </c>
      <c r="L6" s="39"/>
      <c r="M6" s="39"/>
      <c r="N6" s="59" t="s">
        <v>582</v>
      </c>
      <c r="O6" s="33" t="s">
        <v>30</v>
      </c>
      <c r="P6" s="34" t="s">
        <v>583</v>
      </c>
      <c r="Q6" s="34" t="s">
        <v>584</v>
      </c>
      <c r="R6" s="7" t="s">
        <v>151</v>
      </c>
      <c r="S6" s="34">
        <v>0</v>
      </c>
      <c r="T6" s="34">
        <v>1</v>
      </c>
      <c r="U6" s="34">
        <v>1</v>
      </c>
      <c r="V6" s="34">
        <v>1</v>
      </c>
      <c r="W6" s="34" t="s">
        <v>152</v>
      </c>
      <c r="X6" s="34" t="s">
        <v>139</v>
      </c>
      <c r="Y6" s="34" t="s">
        <v>155</v>
      </c>
      <c r="Z6" s="33" t="s">
        <v>136</v>
      </c>
      <c r="AA6" s="34" t="s">
        <v>154</v>
      </c>
      <c r="AB6" s="7" t="s">
        <v>130</v>
      </c>
    </row>
    <row r="7" spans="1:28" s="14" customFormat="1" ht="102" x14ac:dyDescent="0.2">
      <c r="A7" s="31">
        <v>30</v>
      </c>
      <c r="B7" s="12" t="s">
        <v>265</v>
      </c>
      <c r="C7" s="33" t="s">
        <v>268</v>
      </c>
      <c r="D7" s="34" t="s">
        <v>298</v>
      </c>
      <c r="E7" s="34" t="s">
        <v>10</v>
      </c>
      <c r="F7" s="35" t="s">
        <v>100</v>
      </c>
      <c r="G7" s="33" t="s">
        <v>297</v>
      </c>
      <c r="H7" s="34" t="s">
        <v>29</v>
      </c>
      <c r="I7" s="33">
        <v>8</v>
      </c>
      <c r="J7" s="36">
        <f>+K7/I7</f>
        <v>250000</v>
      </c>
      <c r="K7" s="37">
        <v>2000000</v>
      </c>
      <c r="L7" s="37" t="s">
        <v>604</v>
      </c>
      <c r="M7" s="37" t="s">
        <v>605</v>
      </c>
      <c r="N7" s="34" t="s">
        <v>299</v>
      </c>
      <c r="O7" s="34" t="s">
        <v>30</v>
      </c>
      <c r="P7" s="34" t="s">
        <v>188</v>
      </c>
      <c r="Q7" s="34" t="s">
        <v>132</v>
      </c>
      <c r="R7" s="7" t="s">
        <v>300</v>
      </c>
      <c r="S7" s="34">
        <v>2</v>
      </c>
      <c r="T7" s="34">
        <v>2</v>
      </c>
      <c r="U7" s="34">
        <v>2</v>
      </c>
      <c r="V7" s="34">
        <v>2</v>
      </c>
      <c r="W7" s="47" t="s">
        <v>301</v>
      </c>
      <c r="X7" s="34" t="s">
        <v>326</v>
      </c>
      <c r="Y7" s="34" t="s">
        <v>295</v>
      </c>
      <c r="Z7" s="34" t="s">
        <v>294</v>
      </c>
      <c r="AA7" s="34" t="s">
        <v>273</v>
      </c>
      <c r="AB7" s="7" t="s">
        <v>296</v>
      </c>
    </row>
    <row r="8" spans="1:28" s="14" customFormat="1" ht="37.5" customHeight="1" x14ac:dyDescent="0.2">
      <c r="B8" s="13"/>
      <c r="C8" s="13"/>
      <c r="D8" s="13"/>
      <c r="E8" s="13"/>
      <c r="F8" s="13"/>
      <c r="G8" s="13"/>
      <c r="H8" s="13"/>
      <c r="I8" s="13"/>
      <c r="J8" s="13"/>
      <c r="K8" s="16">
        <f>SUM(K4:K7)</f>
        <v>7000000</v>
      </c>
      <c r="L8" s="16"/>
      <c r="M8" s="16"/>
      <c r="N8" s="13"/>
      <c r="O8" s="13"/>
      <c r="P8" s="13"/>
      <c r="Q8" s="13"/>
      <c r="R8" s="13"/>
      <c r="S8" s="13"/>
      <c r="T8" s="13"/>
      <c r="U8" s="13"/>
      <c r="V8" s="13"/>
      <c r="W8" s="13"/>
      <c r="X8" s="13"/>
      <c r="Y8" s="13"/>
      <c r="Z8" s="13"/>
      <c r="AA8" s="13"/>
      <c r="AB8" s="13"/>
    </row>
    <row r="10" spans="1:28" x14ac:dyDescent="0.25">
      <c r="I10">
        <f>SUM(I8:I9)</f>
        <v>0</v>
      </c>
    </row>
    <row r="12" spans="1:28" x14ac:dyDescent="0.25">
      <c r="K12" s="9"/>
      <c r="L12" s="9"/>
      <c r="M12" s="9"/>
    </row>
    <row r="13" spans="1:28" x14ac:dyDescent="0.25">
      <c r="K13" s="27"/>
      <c r="L13" s="27"/>
      <c r="M13" s="27"/>
    </row>
  </sheetData>
  <mergeCells count="25">
    <mergeCell ref="E1:AB1"/>
    <mergeCell ref="O2:P2"/>
    <mergeCell ref="S2:V2"/>
    <mergeCell ref="F2:F3"/>
    <mergeCell ref="G2:G3"/>
    <mergeCell ref="H2:H3"/>
    <mergeCell ref="I2:I3"/>
    <mergeCell ref="J2:J3"/>
    <mergeCell ref="K2:K3"/>
    <mergeCell ref="N2:N3"/>
    <mergeCell ref="Q2:Q3"/>
    <mergeCell ref="AA2:AA3"/>
    <mergeCell ref="AB2:AB3"/>
    <mergeCell ref="R2:R3"/>
    <mergeCell ref="W2:W3"/>
    <mergeCell ref="X2:X3"/>
    <mergeCell ref="Y2:Y3"/>
    <mergeCell ref="Z2:Z3"/>
    <mergeCell ref="A2:A3"/>
    <mergeCell ref="B2:B3"/>
    <mergeCell ref="C2:C3"/>
    <mergeCell ref="D2:D3"/>
    <mergeCell ref="E2:E3"/>
    <mergeCell ref="L2:L3"/>
    <mergeCell ref="M2:M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B13"/>
  <sheetViews>
    <sheetView zoomScale="60" zoomScaleNormal="60" workbookViewId="0">
      <selection activeCell="L4" sqref="L4:M4"/>
    </sheetView>
  </sheetViews>
  <sheetFormatPr baseColWidth="10" defaultRowHeight="15" x14ac:dyDescent="0.25"/>
  <cols>
    <col min="2" max="2" width="21.5703125" customWidth="1"/>
    <col min="3" max="3" width="31.85546875" customWidth="1"/>
    <col min="4" max="4" width="20.28515625" customWidth="1"/>
    <col min="5" max="5" width="18.28515625" customWidth="1"/>
    <col min="6" max="6" width="37.85546875" customWidth="1"/>
    <col min="7" max="7" width="17.42578125" customWidth="1"/>
    <col min="8" max="9" width="15.7109375" customWidth="1"/>
    <col min="10" max="10" width="15.140625" customWidth="1"/>
    <col min="11" max="13" width="18" customWidth="1"/>
    <col min="14" max="14" width="38.140625" customWidth="1"/>
    <col min="15" max="15" width="18.7109375" customWidth="1"/>
    <col min="16" max="16" width="25.7109375" customWidth="1"/>
    <col min="17" max="17" width="16.7109375" customWidth="1"/>
    <col min="18" max="18" width="15.28515625" customWidth="1"/>
    <col min="19" max="21" width="6.42578125" customWidth="1"/>
    <col min="22" max="22" width="6.85546875" customWidth="1"/>
    <col min="23" max="23" width="16" customWidth="1"/>
    <col min="24" max="24" width="28.5703125" customWidth="1"/>
    <col min="25" max="26" width="18.42578125" customWidth="1"/>
    <col min="27" max="27" width="25" customWidth="1"/>
    <col min="28" max="28" width="51.85546875" customWidth="1"/>
  </cols>
  <sheetData>
    <row r="1" spans="1:28" ht="28.5" x14ac:dyDescent="0.25">
      <c r="E1" s="152" t="s">
        <v>594</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9.15"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47" t="s">
        <v>20</v>
      </c>
      <c r="P2" s="148"/>
      <c r="Q2" s="145" t="s">
        <v>3</v>
      </c>
      <c r="R2" s="145" t="s">
        <v>4</v>
      </c>
      <c r="S2" s="147" t="s">
        <v>5</v>
      </c>
      <c r="T2" s="151"/>
      <c r="U2" s="151"/>
      <c r="V2" s="148"/>
      <c r="W2" s="145" t="s">
        <v>27</v>
      </c>
      <c r="X2" s="145" t="s">
        <v>6</v>
      </c>
      <c r="Y2" s="145" t="s">
        <v>7</v>
      </c>
      <c r="Z2" s="145" t="s">
        <v>28</v>
      </c>
      <c r="AA2" s="145" t="s">
        <v>26</v>
      </c>
      <c r="AB2" s="145" t="s">
        <v>8</v>
      </c>
    </row>
    <row r="3" spans="1:28" s="2" customFormat="1" ht="61.15"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14" customFormat="1" ht="129.6" customHeight="1" x14ac:dyDescent="0.2">
      <c r="A4" s="31">
        <v>31</v>
      </c>
      <c r="B4" s="32" t="s">
        <v>441</v>
      </c>
      <c r="C4" s="34" t="s">
        <v>268</v>
      </c>
      <c r="D4" s="33" t="s">
        <v>304</v>
      </c>
      <c r="E4" s="34" t="s">
        <v>280</v>
      </c>
      <c r="F4" s="35" t="s">
        <v>369</v>
      </c>
      <c r="G4" s="33" t="s">
        <v>303</v>
      </c>
      <c r="H4" s="34" t="s">
        <v>305</v>
      </c>
      <c r="I4" s="33">
        <v>191</v>
      </c>
      <c r="J4" s="46">
        <f>+K4/I4</f>
        <v>13612.565445026177</v>
      </c>
      <c r="K4" s="37">
        <v>2600000</v>
      </c>
      <c r="L4" s="37" t="s">
        <v>604</v>
      </c>
      <c r="M4" s="37" t="s">
        <v>605</v>
      </c>
      <c r="N4" s="34" t="s">
        <v>299</v>
      </c>
      <c r="O4" s="33" t="s">
        <v>30</v>
      </c>
      <c r="P4" s="32" t="s">
        <v>462</v>
      </c>
      <c r="Q4" s="33" t="s">
        <v>269</v>
      </c>
      <c r="R4" s="33" t="s">
        <v>269</v>
      </c>
      <c r="S4" s="34">
        <v>50</v>
      </c>
      <c r="T4" s="34">
        <v>50</v>
      </c>
      <c r="U4" s="34">
        <v>50</v>
      </c>
      <c r="V4" s="34">
        <v>41</v>
      </c>
      <c r="W4" s="34" t="s">
        <v>306</v>
      </c>
      <c r="X4" s="34" t="s">
        <v>307</v>
      </c>
      <c r="Y4" s="34" t="s">
        <v>308</v>
      </c>
      <c r="Z4" s="34" t="s">
        <v>372</v>
      </c>
      <c r="AA4" s="34" t="s">
        <v>273</v>
      </c>
      <c r="AB4" s="7" t="s">
        <v>208</v>
      </c>
    </row>
    <row r="5" spans="1:28" s="14" customFormat="1" ht="123.6" customHeight="1" x14ac:dyDescent="0.2">
      <c r="A5" s="31">
        <v>32</v>
      </c>
      <c r="B5" s="32" t="s">
        <v>441</v>
      </c>
      <c r="C5" s="34" t="s">
        <v>164</v>
      </c>
      <c r="D5" s="34" t="s">
        <v>79</v>
      </c>
      <c r="E5" s="34" t="s">
        <v>85</v>
      </c>
      <c r="F5" s="35" t="s">
        <v>82</v>
      </c>
      <c r="G5" s="33" t="s">
        <v>84</v>
      </c>
      <c r="H5" s="34" t="s">
        <v>83</v>
      </c>
      <c r="I5" s="33">
        <v>2</v>
      </c>
      <c r="J5" s="46">
        <f t="shared" ref="J5:J7" si="0">+K5/I5</f>
        <v>1000000</v>
      </c>
      <c r="K5" s="37">
        <v>2000000</v>
      </c>
      <c r="L5" s="37"/>
      <c r="M5" s="37"/>
      <c r="N5" s="34" t="s">
        <v>179</v>
      </c>
      <c r="O5" s="33" t="s">
        <v>30</v>
      </c>
      <c r="P5" s="32" t="s">
        <v>462</v>
      </c>
      <c r="Q5" s="34" t="s">
        <v>180</v>
      </c>
      <c r="R5" s="34" t="s">
        <v>182</v>
      </c>
      <c r="S5" s="34">
        <v>0</v>
      </c>
      <c r="T5" s="34">
        <v>1</v>
      </c>
      <c r="U5" s="34">
        <v>1</v>
      </c>
      <c r="V5" s="34">
        <v>0</v>
      </c>
      <c r="W5" s="34" t="s">
        <v>181</v>
      </c>
      <c r="X5" s="34" t="s">
        <v>382</v>
      </c>
      <c r="Y5" s="34" t="s">
        <v>184</v>
      </c>
      <c r="Z5" s="33" t="s">
        <v>136</v>
      </c>
      <c r="AA5" s="34" t="s">
        <v>170</v>
      </c>
      <c r="AB5" s="7" t="s">
        <v>383</v>
      </c>
    </row>
    <row r="6" spans="1:28" s="14" customFormat="1" ht="161.44999999999999" customHeight="1" x14ac:dyDescent="0.2">
      <c r="A6" s="31">
        <v>33</v>
      </c>
      <c r="B6" s="32" t="s">
        <v>441</v>
      </c>
      <c r="C6" s="57" t="s">
        <v>76</v>
      </c>
      <c r="D6" s="58" t="s">
        <v>149</v>
      </c>
      <c r="E6" s="57" t="s">
        <v>68</v>
      </c>
      <c r="F6" s="57" t="s">
        <v>77</v>
      </c>
      <c r="G6" s="58" t="s">
        <v>78</v>
      </c>
      <c r="H6" s="47" t="s">
        <v>150</v>
      </c>
      <c r="I6" s="33">
        <v>16</v>
      </c>
      <c r="J6" s="46">
        <f t="shared" si="0"/>
        <v>20000</v>
      </c>
      <c r="K6" s="37">
        <v>320000</v>
      </c>
      <c r="L6" s="37" t="s">
        <v>604</v>
      </c>
      <c r="M6" s="37" t="s">
        <v>605</v>
      </c>
      <c r="N6" s="34" t="s">
        <v>365</v>
      </c>
      <c r="O6" s="33" t="s">
        <v>30</v>
      </c>
      <c r="P6" s="32" t="s">
        <v>462</v>
      </c>
      <c r="Q6" s="34" t="s">
        <v>131</v>
      </c>
      <c r="R6" s="34" t="s">
        <v>141</v>
      </c>
      <c r="S6" s="34">
        <v>4</v>
      </c>
      <c r="T6" s="34">
        <v>4</v>
      </c>
      <c r="U6" s="34">
        <v>4</v>
      </c>
      <c r="V6" s="34">
        <v>4</v>
      </c>
      <c r="W6" s="34" t="s">
        <v>153</v>
      </c>
      <c r="X6" s="34" t="s">
        <v>144</v>
      </c>
      <c r="Y6" s="34" t="s">
        <v>155</v>
      </c>
      <c r="Z6" s="33" t="s">
        <v>156</v>
      </c>
      <c r="AA6" s="34" t="s">
        <v>154</v>
      </c>
      <c r="AB6" s="7" t="s">
        <v>148</v>
      </c>
    </row>
    <row r="7" spans="1:28" s="14" customFormat="1" ht="102" x14ac:dyDescent="0.2">
      <c r="A7" s="31">
        <v>34</v>
      </c>
      <c r="B7" s="32" t="s">
        <v>441</v>
      </c>
      <c r="C7" s="34" t="s">
        <v>268</v>
      </c>
      <c r="D7" s="34" t="s">
        <v>274</v>
      </c>
      <c r="E7" s="34" t="s">
        <v>266</v>
      </c>
      <c r="F7" s="35" t="s">
        <v>593</v>
      </c>
      <c r="G7" s="34" t="s">
        <v>267</v>
      </c>
      <c r="H7" s="34" t="s">
        <v>99</v>
      </c>
      <c r="I7" s="34">
        <v>8</v>
      </c>
      <c r="J7" s="46">
        <f t="shared" si="0"/>
        <v>260000</v>
      </c>
      <c r="K7" s="37">
        <v>2080000</v>
      </c>
      <c r="L7" s="37" t="s">
        <v>604</v>
      </c>
      <c r="M7" s="37" t="s">
        <v>605</v>
      </c>
      <c r="N7" s="34" t="s">
        <v>365</v>
      </c>
      <c r="O7" s="34" t="s">
        <v>30</v>
      </c>
      <c r="P7" s="32" t="s">
        <v>462</v>
      </c>
      <c r="Q7" s="34" t="s">
        <v>370</v>
      </c>
      <c r="R7" s="34" t="s">
        <v>269</v>
      </c>
      <c r="S7" s="34">
        <v>2</v>
      </c>
      <c r="T7" s="34">
        <v>2</v>
      </c>
      <c r="U7" s="34">
        <v>2</v>
      </c>
      <c r="V7" s="34">
        <v>2</v>
      </c>
      <c r="W7" s="34" t="s">
        <v>270</v>
      </c>
      <c r="X7" s="34" t="s">
        <v>371</v>
      </c>
      <c r="Y7" s="34" t="s">
        <v>271</v>
      </c>
      <c r="Z7" s="34" t="s">
        <v>272</v>
      </c>
      <c r="AA7" s="34" t="s">
        <v>273</v>
      </c>
      <c r="AB7" s="7" t="s">
        <v>373</v>
      </c>
    </row>
    <row r="8" spans="1:28" s="21" customFormat="1" ht="30.6" customHeight="1" x14ac:dyDescent="0.25">
      <c r="B8" s="25"/>
      <c r="C8" s="7"/>
      <c r="D8" s="7"/>
      <c r="E8" s="7"/>
      <c r="F8" s="7"/>
      <c r="G8" s="7"/>
      <c r="H8" s="7"/>
      <c r="I8" s="7"/>
      <c r="J8" s="7"/>
      <c r="K8" s="22">
        <f>SUM(K4:K7)</f>
        <v>7000000</v>
      </c>
      <c r="L8" s="22"/>
      <c r="M8" s="22"/>
      <c r="N8" s="7"/>
      <c r="O8" s="7"/>
      <c r="P8" s="7"/>
      <c r="Q8" s="7"/>
      <c r="R8" s="7"/>
      <c r="S8" s="7"/>
      <c r="T8" s="7"/>
      <c r="U8" s="7"/>
      <c r="V8" s="7"/>
      <c r="W8" s="7"/>
      <c r="X8" s="7"/>
      <c r="Y8" s="7"/>
      <c r="Z8" s="7"/>
      <c r="AA8" s="7"/>
      <c r="AB8" s="7"/>
    </row>
    <row r="10" spans="1:28" x14ac:dyDescent="0.25">
      <c r="I10">
        <f>SUM(I5:I9)</f>
        <v>26</v>
      </c>
    </row>
    <row r="13" spans="1:28" x14ac:dyDescent="0.25">
      <c r="K13" s="9"/>
      <c r="L13" s="9"/>
      <c r="M13" s="9"/>
    </row>
  </sheetData>
  <mergeCells count="25">
    <mergeCell ref="E1:AB1"/>
    <mergeCell ref="O2:P2"/>
    <mergeCell ref="S2:V2"/>
    <mergeCell ref="F2:F3"/>
    <mergeCell ref="G2:G3"/>
    <mergeCell ref="H2:H3"/>
    <mergeCell ref="I2:I3"/>
    <mergeCell ref="J2:J3"/>
    <mergeCell ref="K2:K3"/>
    <mergeCell ref="N2:N3"/>
    <mergeCell ref="Q2:Q3"/>
    <mergeCell ref="AA2:AA3"/>
    <mergeCell ref="AB2:AB3"/>
    <mergeCell ref="R2:R3"/>
    <mergeCell ref="W2:W3"/>
    <mergeCell ref="X2:X3"/>
    <mergeCell ref="Y2:Y3"/>
    <mergeCell ref="Z2:Z3"/>
    <mergeCell ref="A2:A3"/>
    <mergeCell ref="B2:B3"/>
    <mergeCell ref="C2:C3"/>
    <mergeCell ref="D2:D3"/>
    <mergeCell ref="E2:E3"/>
    <mergeCell ref="L2:L3"/>
    <mergeCell ref="M2:M3"/>
  </mergeCells>
  <dataValidations count="1">
    <dataValidation allowBlank="1" showInputMessage="1" sqref="B4:B7" xr:uid="{2BD52333-60E3-4A38-B3CB-701552F867E6}"/>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AB8"/>
  <sheetViews>
    <sheetView tabSelected="1" zoomScale="60" zoomScaleNormal="60" workbookViewId="0">
      <selection activeCell="R4" sqref="R4"/>
    </sheetView>
  </sheetViews>
  <sheetFormatPr baseColWidth="10" defaultRowHeight="15" x14ac:dyDescent="0.25"/>
  <cols>
    <col min="1" max="1" width="9.28515625" bestFit="1" customWidth="1"/>
    <col min="2" max="2" width="23.28515625" bestFit="1" customWidth="1"/>
    <col min="3" max="3" width="44.7109375" customWidth="1"/>
    <col min="4" max="4" width="19.5703125" customWidth="1"/>
    <col min="5" max="5" width="17.5703125" bestFit="1" customWidth="1"/>
    <col min="6" max="6" width="41.28515625" customWidth="1"/>
    <col min="7" max="7" width="19.42578125" customWidth="1"/>
    <col min="8" max="8" width="16.7109375" customWidth="1"/>
    <col min="9" max="9" width="17.28515625" customWidth="1"/>
    <col min="10" max="10" width="15.28515625" customWidth="1"/>
    <col min="11" max="11" width="15.7109375" customWidth="1"/>
    <col min="12" max="12" width="17.7109375" customWidth="1"/>
    <col min="13" max="13" width="15.7109375" customWidth="1"/>
    <col min="14" max="14" width="32" customWidth="1"/>
    <col min="15" max="15" width="19.28515625" bestFit="1" customWidth="1"/>
    <col min="16" max="16" width="28.7109375" bestFit="1" customWidth="1"/>
    <col min="17" max="18" width="24.5703125" bestFit="1" customWidth="1"/>
    <col min="19" max="22" width="4.7109375" customWidth="1"/>
    <col min="23" max="23" width="26.5703125" bestFit="1" customWidth="1"/>
    <col min="24" max="24" width="39.28515625" bestFit="1" customWidth="1"/>
    <col min="25" max="25" width="22.85546875" customWidth="1"/>
    <col min="26" max="26" width="17.85546875" customWidth="1"/>
    <col min="27" max="27" width="30.28515625" bestFit="1" customWidth="1"/>
    <col min="28" max="28" width="47.140625" customWidth="1"/>
  </cols>
  <sheetData>
    <row r="1" spans="1:28" ht="28.5" x14ac:dyDescent="0.25">
      <c r="E1" s="152" t="s">
        <v>357</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25.15" customHeight="1" x14ac:dyDescent="0.25">
      <c r="A2" s="145" t="s">
        <v>344</v>
      </c>
      <c r="B2" s="153" t="s">
        <v>448</v>
      </c>
      <c r="C2" s="153" t="s">
        <v>15</v>
      </c>
      <c r="D2" s="153" t="s">
        <v>34</v>
      </c>
      <c r="E2" s="145" t="s">
        <v>0</v>
      </c>
      <c r="F2" s="145" t="s">
        <v>1</v>
      </c>
      <c r="G2" s="145" t="s">
        <v>9</v>
      </c>
      <c r="H2" s="145" t="s">
        <v>19</v>
      </c>
      <c r="I2" s="145" t="s">
        <v>18</v>
      </c>
      <c r="J2" s="145" t="s">
        <v>16</v>
      </c>
      <c r="K2" s="145" t="s">
        <v>17</v>
      </c>
      <c r="L2" s="145" t="s">
        <v>597</v>
      </c>
      <c r="M2" s="145" t="s">
        <v>598</v>
      </c>
      <c r="N2" s="145" t="s">
        <v>2</v>
      </c>
      <c r="O2" s="147" t="s">
        <v>20</v>
      </c>
      <c r="P2" s="148"/>
      <c r="Q2" s="145" t="s">
        <v>3</v>
      </c>
      <c r="R2" s="145" t="s">
        <v>4</v>
      </c>
      <c r="S2" s="147" t="s">
        <v>5</v>
      </c>
      <c r="T2" s="151"/>
      <c r="U2" s="151"/>
      <c r="V2" s="148"/>
      <c r="W2" s="145" t="s">
        <v>27</v>
      </c>
      <c r="X2" s="145" t="s">
        <v>6</v>
      </c>
      <c r="Y2" s="145" t="s">
        <v>7</v>
      </c>
      <c r="Z2" s="145" t="s">
        <v>28</v>
      </c>
      <c r="AA2" s="145" t="s">
        <v>26</v>
      </c>
      <c r="AB2" s="145" t="s">
        <v>8</v>
      </c>
    </row>
    <row r="3" spans="1:28" s="2" customFormat="1" ht="49.9"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48" customFormat="1" ht="102" x14ac:dyDescent="0.25">
      <c r="A4" s="12">
        <v>35</v>
      </c>
      <c r="B4" s="32" t="s">
        <v>442</v>
      </c>
      <c r="C4" s="54" t="s">
        <v>238</v>
      </c>
      <c r="D4" s="54" t="s">
        <v>239</v>
      </c>
      <c r="E4" s="54" t="s">
        <v>217</v>
      </c>
      <c r="F4" s="54" t="s">
        <v>93</v>
      </c>
      <c r="G4" s="54" t="s">
        <v>242</v>
      </c>
      <c r="H4" s="34" t="s">
        <v>83</v>
      </c>
      <c r="I4" s="34">
        <v>1</v>
      </c>
      <c r="J4" s="55">
        <f>+K4/I4</f>
        <v>1500000</v>
      </c>
      <c r="K4" s="37">
        <v>1500000</v>
      </c>
      <c r="L4" s="37" t="s">
        <v>604</v>
      </c>
      <c r="M4" s="37" t="s">
        <v>605</v>
      </c>
      <c r="N4" s="34" t="s">
        <v>386</v>
      </c>
      <c r="O4" s="34" t="s">
        <v>30</v>
      </c>
      <c r="P4" s="32" t="s">
        <v>459</v>
      </c>
      <c r="Q4" s="34" t="s">
        <v>244</v>
      </c>
      <c r="R4" s="34" t="s">
        <v>243</v>
      </c>
      <c r="S4" s="34">
        <v>0</v>
      </c>
      <c r="T4" s="34">
        <v>0</v>
      </c>
      <c r="U4" s="34">
        <v>1</v>
      </c>
      <c r="V4" s="34">
        <v>0</v>
      </c>
      <c r="W4" s="34" t="s">
        <v>247</v>
      </c>
      <c r="X4" s="34" t="s">
        <v>183</v>
      </c>
      <c r="Y4" s="34" t="s">
        <v>248</v>
      </c>
      <c r="Z4" s="34" t="s">
        <v>136</v>
      </c>
      <c r="AA4" s="34" t="s">
        <v>405</v>
      </c>
      <c r="AB4" s="47" t="s">
        <v>249</v>
      </c>
    </row>
    <row r="5" spans="1:28" s="14" customFormat="1" ht="119.45" customHeight="1" x14ac:dyDescent="0.2">
      <c r="A5" s="31">
        <v>36</v>
      </c>
      <c r="B5" s="32" t="s">
        <v>442</v>
      </c>
      <c r="C5" s="34" t="s">
        <v>164</v>
      </c>
      <c r="D5" s="34" t="s">
        <v>162</v>
      </c>
      <c r="E5" s="34" t="s">
        <v>10</v>
      </c>
      <c r="F5" s="35" t="s">
        <v>173</v>
      </c>
      <c r="G5" s="33" t="s">
        <v>172</v>
      </c>
      <c r="H5" s="33" t="s">
        <v>158</v>
      </c>
      <c r="I5" s="33">
        <v>16</v>
      </c>
      <c r="J5" s="55">
        <f t="shared" ref="J5:J7" si="0">+K5/I5</f>
        <v>187500</v>
      </c>
      <c r="K5" s="37">
        <v>3000000</v>
      </c>
      <c r="L5" s="37" t="s">
        <v>604</v>
      </c>
      <c r="M5" s="37" t="s">
        <v>605</v>
      </c>
      <c r="N5" s="34" t="s">
        <v>365</v>
      </c>
      <c r="O5" s="34" t="s">
        <v>30</v>
      </c>
      <c r="P5" s="32" t="s">
        <v>459</v>
      </c>
      <c r="Q5" s="34" t="s">
        <v>166</v>
      </c>
      <c r="R5" s="34" t="s">
        <v>165</v>
      </c>
      <c r="S5" s="34">
        <v>4</v>
      </c>
      <c r="T5" s="34">
        <v>4</v>
      </c>
      <c r="U5" s="34">
        <v>4</v>
      </c>
      <c r="V5" s="34">
        <v>4</v>
      </c>
      <c r="W5" s="34" t="s">
        <v>167</v>
      </c>
      <c r="X5" s="34" t="s">
        <v>168</v>
      </c>
      <c r="Y5" s="34" t="s">
        <v>169</v>
      </c>
      <c r="Z5" s="34" t="s">
        <v>136</v>
      </c>
      <c r="AA5" s="34" t="s">
        <v>170</v>
      </c>
      <c r="AB5" s="7" t="s">
        <v>383</v>
      </c>
    </row>
    <row r="6" spans="1:28" s="48" customFormat="1" ht="157.9" customHeight="1" x14ac:dyDescent="0.25">
      <c r="A6" s="12">
        <v>37</v>
      </c>
      <c r="B6" s="32" t="s">
        <v>442</v>
      </c>
      <c r="C6" s="34" t="s">
        <v>261</v>
      </c>
      <c r="D6" s="34" t="s">
        <v>240</v>
      </c>
      <c r="E6" s="34" t="s">
        <v>217</v>
      </c>
      <c r="F6" s="34" t="s">
        <v>97</v>
      </c>
      <c r="G6" s="34" t="s">
        <v>262</v>
      </c>
      <c r="H6" s="34" t="s">
        <v>404</v>
      </c>
      <c r="I6" s="34">
        <v>25</v>
      </c>
      <c r="J6" s="55">
        <f t="shared" si="0"/>
        <v>97520</v>
      </c>
      <c r="K6" s="37">
        <v>2438000</v>
      </c>
      <c r="L6" s="37" t="s">
        <v>604</v>
      </c>
      <c r="M6" s="37" t="s">
        <v>605</v>
      </c>
      <c r="N6" s="34" t="s">
        <v>386</v>
      </c>
      <c r="O6" s="34" t="s">
        <v>30</v>
      </c>
      <c r="P6" s="32" t="s">
        <v>459</v>
      </c>
      <c r="Q6" s="34" t="s">
        <v>263</v>
      </c>
      <c r="R6" s="34" t="s">
        <v>573</v>
      </c>
      <c r="S6" s="34">
        <v>5</v>
      </c>
      <c r="T6" s="34">
        <v>5</v>
      </c>
      <c r="U6" s="34">
        <v>10</v>
      </c>
      <c r="V6" s="34">
        <v>5</v>
      </c>
      <c r="W6" s="34" t="s">
        <v>264</v>
      </c>
      <c r="X6" s="34" t="s">
        <v>596</v>
      </c>
      <c r="Y6" s="34" t="s">
        <v>251</v>
      </c>
      <c r="Z6" s="34" t="s">
        <v>407</v>
      </c>
      <c r="AA6" s="34" t="s">
        <v>405</v>
      </c>
      <c r="AB6" s="47" t="s">
        <v>120</v>
      </c>
    </row>
    <row r="7" spans="1:28" s="14" customFormat="1" ht="203.45" customHeight="1" x14ac:dyDescent="0.2">
      <c r="A7" s="31">
        <v>38</v>
      </c>
      <c r="B7" s="32" t="s">
        <v>442</v>
      </c>
      <c r="C7" s="56" t="s">
        <v>268</v>
      </c>
      <c r="D7" s="34" t="s">
        <v>281</v>
      </c>
      <c r="E7" s="34" t="s">
        <v>10</v>
      </c>
      <c r="F7" s="35" t="s">
        <v>374</v>
      </c>
      <c r="G7" s="33" t="s">
        <v>275</v>
      </c>
      <c r="H7" s="34" t="s">
        <v>461</v>
      </c>
      <c r="I7" s="33">
        <v>1000</v>
      </c>
      <c r="J7" s="55">
        <f t="shared" si="0"/>
        <v>1062</v>
      </c>
      <c r="K7" s="39">
        <v>1062000</v>
      </c>
      <c r="L7" s="37" t="s">
        <v>604</v>
      </c>
      <c r="M7" s="37" t="s">
        <v>605</v>
      </c>
      <c r="N7" s="34" t="s">
        <v>299</v>
      </c>
      <c r="O7" s="34" t="s">
        <v>30</v>
      </c>
      <c r="P7" s="32" t="s">
        <v>459</v>
      </c>
      <c r="Q7" s="33" t="s">
        <v>269</v>
      </c>
      <c r="R7" s="34" t="s">
        <v>603</v>
      </c>
      <c r="S7" s="34">
        <v>200</v>
      </c>
      <c r="T7" s="34">
        <v>300</v>
      </c>
      <c r="U7" s="34">
        <v>300</v>
      </c>
      <c r="V7" s="34">
        <v>200</v>
      </c>
      <c r="W7" s="34" t="s">
        <v>302</v>
      </c>
      <c r="X7" s="34" t="s">
        <v>602</v>
      </c>
      <c r="Y7" s="34" t="s">
        <v>460</v>
      </c>
      <c r="Z7" s="34" t="s">
        <v>372</v>
      </c>
      <c r="AA7" s="34" t="s">
        <v>273</v>
      </c>
      <c r="AB7" s="7" t="s">
        <v>208</v>
      </c>
    </row>
    <row r="8" spans="1:28" s="14" customFormat="1" ht="18.600000000000001" customHeight="1" x14ac:dyDescent="0.2">
      <c r="B8" s="13"/>
      <c r="C8" s="13"/>
      <c r="D8" s="13"/>
      <c r="E8" s="13"/>
      <c r="F8" s="13"/>
      <c r="G8" s="13"/>
      <c r="H8" s="13"/>
      <c r="I8" s="13"/>
      <c r="J8" s="13"/>
      <c r="K8" s="15">
        <f>SUM(K4:K7)</f>
        <v>8000000</v>
      </c>
      <c r="L8" s="15"/>
      <c r="M8" s="15"/>
      <c r="N8" s="13"/>
      <c r="O8" s="13"/>
      <c r="P8" s="13"/>
      <c r="Q8" s="13"/>
      <c r="R8" s="13"/>
      <c r="S8" s="13"/>
      <c r="T8" s="13"/>
      <c r="U8" s="13"/>
      <c r="V8" s="13"/>
      <c r="W8" s="13"/>
      <c r="X8" s="13"/>
      <c r="Y8" s="13"/>
      <c r="Z8" s="13"/>
      <c r="AA8" s="13"/>
      <c r="AB8" s="13"/>
    </row>
  </sheetData>
  <mergeCells count="25">
    <mergeCell ref="E1:AB1"/>
    <mergeCell ref="O2:P2"/>
    <mergeCell ref="S2:V2"/>
    <mergeCell ref="F2:F3"/>
    <mergeCell ref="G2:G3"/>
    <mergeCell ref="H2:H3"/>
    <mergeCell ref="I2:I3"/>
    <mergeCell ref="J2:J3"/>
    <mergeCell ref="K2:K3"/>
    <mergeCell ref="N2:N3"/>
    <mergeCell ref="Q2:Q3"/>
    <mergeCell ref="AA2:AA3"/>
    <mergeCell ref="AB2:AB3"/>
    <mergeCell ref="R2:R3"/>
    <mergeCell ref="W2:W3"/>
    <mergeCell ref="X2:X3"/>
    <mergeCell ref="Y2:Y3"/>
    <mergeCell ref="Z2:Z3"/>
    <mergeCell ref="A2:A3"/>
    <mergeCell ref="B2:B3"/>
    <mergeCell ref="C2:C3"/>
    <mergeCell ref="D2:D3"/>
    <mergeCell ref="E2:E3"/>
    <mergeCell ref="L2:L3"/>
    <mergeCell ref="M2:M3"/>
  </mergeCells>
  <dataValidations count="1">
    <dataValidation allowBlank="1" showInputMessage="1" sqref="B4:B7" xr:uid="{7F7B3DF6-65D1-4879-8376-9A218B586EFA}"/>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42988-3D54-4851-9A9E-875907450E01}">
  <sheetPr>
    <tabColor rgb="FF92D050"/>
  </sheetPr>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AB11"/>
  <sheetViews>
    <sheetView zoomScale="60" zoomScaleNormal="60" workbookViewId="0">
      <pane xSplit="2" ySplit="3" topLeftCell="D4" activePane="bottomRight" state="frozen"/>
      <selection pane="topRight" activeCell="C1" sqref="C1"/>
      <selection pane="bottomLeft" activeCell="A4" sqref="A4"/>
      <selection pane="bottomRight" activeCell="L5" sqref="L5:M5"/>
    </sheetView>
  </sheetViews>
  <sheetFormatPr baseColWidth="10" defaultRowHeight="15" x14ac:dyDescent="0.25"/>
  <cols>
    <col min="2" max="2" width="23.7109375" customWidth="1"/>
    <col min="3" max="3" width="40.28515625" customWidth="1"/>
    <col min="4" max="4" width="25" customWidth="1"/>
    <col min="5" max="5" width="21.7109375" customWidth="1"/>
    <col min="6" max="6" width="37.28515625" customWidth="1"/>
    <col min="7" max="7" width="24.85546875" customWidth="1"/>
    <col min="8" max="8" width="19.28515625" customWidth="1"/>
    <col min="9" max="10" width="24.85546875" customWidth="1"/>
    <col min="11" max="13" width="17.28515625" customWidth="1"/>
    <col min="14" max="14" width="34.5703125" customWidth="1"/>
    <col min="15" max="15" width="17.85546875" customWidth="1"/>
    <col min="16" max="16" width="23.28515625" customWidth="1"/>
    <col min="17" max="17" width="16.7109375" customWidth="1"/>
    <col min="18" max="18" width="18.85546875" customWidth="1"/>
    <col min="19" max="22" width="5" customWidth="1"/>
    <col min="23" max="23" width="35" customWidth="1"/>
    <col min="24" max="24" width="40" customWidth="1"/>
    <col min="25" max="25" width="35" customWidth="1"/>
    <col min="26" max="27" width="18.42578125" customWidth="1"/>
    <col min="28" max="28" width="57.28515625" customWidth="1"/>
  </cols>
  <sheetData>
    <row r="1" spans="1:28" ht="28.5" x14ac:dyDescent="0.25">
      <c r="E1" s="152" t="s">
        <v>357</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30.6" customHeight="1" x14ac:dyDescent="0.25">
      <c r="A2" s="145" t="s">
        <v>344</v>
      </c>
      <c r="B2" s="153" t="s">
        <v>448</v>
      </c>
      <c r="C2" s="153" t="s">
        <v>15</v>
      </c>
      <c r="D2" s="153" t="s">
        <v>34</v>
      </c>
      <c r="E2" s="145" t="s">
        <v>0</v>
      </c>
      <c r="F2" s="145" t="s">
        <v>1</v>
      </c>
      <c r="G2" s="145" t="s">
        <v>9</v>
      </c>
      <c r="H2" s="145" t="s">
        <v>19</v>
      </c>
      <c r="I2" s="145" t="s">
        <v>18</v>
      </c>
      <c r="J2" s="145" t="s">
        <v>16</v>
      </c>
      <c r="K2" s="145" t="s">
        <v>17</v>
      </c>
      <c r="L2" s="145" t="s">
        <v>597</v>
      </c>
      <c r="M2" s="145" t="s">
        <v>598</v>
      </c>
      <c r="N2" s="145" t="s">
        <v>2</v>
      </c>
      <c r="O2" s="147" t="s">
        <v>20</v>
      </c>
      <c r="P2" s="148"/>
      <c r="Q2" s="145" t="s">
        <v>3</v>
      </c>
      <c r="R2" s="145" t="s">
        <v>4</v>
      </c>
      <c r="S2" s="147" t="s">
        <v>5</v>
      </c>
      <c r="T2" s="151"/>
      <c r="U2" s="151"/>
      <c r="V2" s="148"/>
      <c r="W2" s="145" t="s">
        <v>27</v>
      </c>
      <c r="X2" s="145" t="s">
        <v>6</v>
      </c>
      <c r="Y2" s="145" t="s">
        <v>7</v>
      </c>
      <c r="Z2" s="145" t="s">
        <v>28</v>
      </c>
      <c r="AA2" s="145" t="s">
        <v>26</v>
      </c>
      <c r="AB2" s="145" t="s">
        <v>8</v>
      </c>
    </row>
    <row r="3" spans="1:28" s="2" customFormat="1" ht="55.15"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14" customFormat="1" ht="190.15" customHeight="1" x14ac:dyDescent="0.2">
      <c r="A4" s="31">
        <v>39</v>
      </c>
      <c r="B4" s="32" t="s">
        <v>443</v>
      </c>
      <c r="C4" s="33" t="s">
        <v>14</v>
      </c>
      <c r="D4" s="34" t="s">
        <v>79</v>
      </c>
      <c r="E4" s="34" t="s">
        <v>10</v>
      </c>
      <c r="F4" s="35" t="s">
        <v>418</v>
      </c>
      <c r="G4" s="34" t="s">
        <v>349</v>
      </c>
      <c r="H4" s="34" t="s">
        <v>158</v>
      </c>
      <c r="I4" s="34">
        <v>7</v>
      </c>
      <c r="J4" s="36">
        <f>+K4/I4</f>
        <v>285714.28571428574</v>
      </c>
      <c r="K4" s="37">
        <v>2000000</v>
      </c>
      <c r="L4" s="37"/>
      <c r="M4" s="37"/>
      <c r="N4" s="34" t="s">
        <v>585</v>
      </c>
      <c r="O4" s="34" t="s">
        <v>30</v>
      </c>
      <c r="P4" s="32" t="s">
        <v>458</v>
      </c>
      <c r="Q4" s="34" t="s">
        <v>12</v>
      </c>
      <c r="R4" s="34" t="s">
        <v>350</v>
      </c>
      <c r="S4" s="34">
        <v>1</v>
      </c>
      <c r="T4" s="34">
        <v>2</v>
      </c>
      <c r="U4" s="34">
        <v>2</v>
      </c>
      <c r="V4" s="34">
        <v>2</v>
      </c>
      <c r="W4" s="34" t="s">
        <v>351</v>
      </c>
      <c r="X4" s="34" t="s">
        <v>352</v>
      </c>
      <c r="Y4" s="34" t="s">
        <v>160</v>
      </c>
      <c r="Z4" s="34" t="s">
        <v>322</v>
      </c>
      <c r="AA4" s="34" t="s">
        <v>170</v>
      </c>
      <c r="AB4" s="7" t="s">
        <v>385</v>
      </c>
    </row>
    <row r="5" spans="1:28" s="14" customFormat="1" ht="102" x14ac:dyDescent="0.2">
      <c r="A5" s="31">
        <v>40</v>
      </c>
      <c r="B5" s="32" t="s">
        <v>443</v>
      </c>
      <c r="C5" s="34" t="s">
        <v>171</v>
      </c>
      <c r="D5" s="51" t="s">
        <v>80</v>
      </c>
      <c r="E5" s="49" t="s">
        <v>40</v>
      </c>
      <c r="F5" s="52" t="s">
        <v>379</v>
      </c>
      <c r="G5" s="53" t="s">
        <v>174</v>
      </c>
      <c r="H5" s="33" t="s">
        <v>81</v>
      </c>
      <c r="I5" s="33">
        <v>15</v>
      </c>
      <c r="J5" s="36">
        <f t="shared" ref="J5:J7" si="0">+K5/I5</f>
        <v>200000</v>
      </c>
      <c r="K5" s="39">
        <v>3000000</v>
      </c>
      <c r="L5" s="37" t="s">
        <v>604</v>
      </c>
      <c r="M5" s="37" t="s">
        <v>605</v>
      </c>
      <c r="N5" s="34" t="s">
        <v>365</v>
      </c>
      <c r="O5" s="33" t="s">
        <v>30</v>
      </c>
      <c r="P5" s="32" t="s">
        <v>458</v>
      </c>
      <c r="Q5" s="34" t="s">
        <v>166</v>
      </c>
      <c r="R5" s="34" t="s">
        <v>177</v>
      </c>
      <c r="S5" s="34">
        <v>3</v>
      </c>
      <c r="T5" s="34">
        <v>4</v>
      </c>
      <c r="U5" s="34">
        <v>4</v>
      </c>
      <c r="V5" s="34">
        <v>4</v>
      </c>
      <c r="W5" s="34" t="s">
        <v>175</v>
      </c>
      <c r="X5" s="34" t="s">
        <v>176</v>
      </c>
      <c r="Y5" s="34" t="s">
        <v>178</v>
      </c>
      <c r="Z5" s="34" t="s">
        <v>136</v>
      </c>
      <c r="AA5" s="34" t="s">
        <v>170</v>
      </c>
      <c r="AB5" s="7" t="s">
        <v>383</v>
      </c>
    </row>
    <row r="6" spans="1:28" s="14" customFormat="1" ht="200.45" customHeight="1" x14ac:dyDescent="0.2">
      <c r="A6" s="31">
        <v>41</v>
      </c>
      <c r="B6" s="32" t="s">
        <v>443</v>
      </c>
      <c r="C6" s="34" t="s">
        <v>171</v>
      </c>
      <c r="D6" s="34" t="s">
        <v>80</v>
      </c>
      <c r="E6" s="49" t="s">
        <v>40</v>
      </c>
      <c r="F6" s="35" t="s">
        <v>419</v>
      </c>
      <c r="G6" s="53" t="s">
        <v>174</v>
      </c>
      <c r="H6" s="33" t="s">
        <v>81</v>
      </c>
      <c r="I6" s="33">
        <v>1</v>
      </c>
      <c r="J6" s="36">
        <f t="shared" si="0"/>
        <v>2000000</v>
      </c>
      <c r="K6" s="39">
        <v>2000000</v>
      </c>
      <c r="L6" s="37" t="s">
        <v>604</v>
      </c>
      <c r="M6" s="37" t="s">
        <v>605</v>
      </c>
      <c r="N6" s="34" t="s">
        <v>365</v>
      </c>
      <c r="O6" s="33" t="s">
        <v>30</v>
      </c>
      <c r="P6" s="32" t="s">
        <v>458</v>
      </c>
      <c r="Q6" s="34" t="s">
        <v>166</v>
      </c>
      <c r="R6" s="34" t="s">
        <v>414</v>
      </c>
      <c r="S6" s="34">
        <v>0</v>
      </c>
      <c r="T6" s="34">
        <v>0</v>
      </c>
      <c r="U6" s="34">
        <v>0</v>
      </c>
      <c r="V6" s="34">
        <v>1</v>
      </c>
      <c r="W6" s="34" t="s">
        <v>415</v>
      </c>
      <c r="X6" s="34" t="s">
        <v>420</v>
      </c>
      <c r="Y6" s="34" t="s">
        <v>178</v>
      </c>
      <c r="Z6" s="34" t="s">
        <v>255</v>
      </c>
      <c r="AA6" s="34" t="s">
        <v>170</v>
      </c>
      <c r="AB6" s="7" t="s">
        <v>383</v>
      </c>
    </row>
    <row r="7" spans="1:28" s="48" customFormat="1" ht="198" customHeight="1" x14ac:dyDescent="0.25">
      <c r="A7" s="31">
        <v>42</v>
      </c>
      <c r="B7" s="32" t="s">
        <v>443</v>
      </c>
      <c r="C7" s="34" t="s">
        <v>222</v>
      </c>
      <c r="D7" s="34" t="s">
        <v>218</v>
      </c>
      <c r="E7" s="34" t="s">
        <v>217</v>
      </c>
      <c r="F7" s="34" t="s">
        <v>90</v>
      </c>
      <c r="G7" s="34" t="s">
        <v>219</v>
      </c>
      <c r="H7" s="34" t="s">
        <v>29</v>
      </c>
      <c r="I7" s="34">
        <v>6</v>
      </c>
      <c r="J7" s="36">
        <f t="shared" si="0"/>
        <v>333333.33333333331</v>
      </c>
      <c r="K7" s="37">
        <v>2000000</v>
      </c>
      <c r="L7" s="37" t="s">
        <v>604</v>
      </c>
      <c r="M7" s="37" t="s">
        <v>605</v>
      </c>
      <c r="N7" s="34" t="s">
        <v>386</v>
      </c>
      <c r="O7" s="34" t="s">
        <v>30</v>
      </c>
      <c r="P7" s="32" t="s">
        <v>458</v>
      </c>
      <c r="Q7" s="34" t="s">
        <v>220</v>
      </c>
      <c r="R7" s="34" t="s">
        <v>221</v>
      </c>
      <c r="S7" s="34">
        <v>1</v>
      </c>
      <c r="T7" s="34">
        <v>2</v>
      </c>
      <c r="U7" s="34">
        <v>2</v>
      </c>
      <c r="V7" s="34">
        <v>1</v>
      </c>
      <c r="W7" s="34" t="s">
        <v>223</v>
      </c>
      <c r="X7" s="34" t="s">
        <v>224</v>
      </c>
      <c r="Y7" s="34" t="s">
        <v>225</v>
      </c>
      <c r="Z7" s="34" t="s">
        <v>136</v>
      </c>
      <c r="AA7" s="34" t="s">
        <v>405</v>
      </c>
      <c r="AB7" s="47" t="s">
        <v>66</v>
      </c>
    </row>
    <row r="8" spans="1:28" s="19" customFormat="1" ht="28.9" customHeight="1" x14ac:dyDescent="0.25">
      <c r="B8" s="20"/>
      <c r="C8" s="20"/>
      <c r="D8" s="20"/>
      <c r="E8" s="20"/>
      <c r="F8" s="20"/>
      <c r="G8" s="20"/>
      <c r="H8" s="20"/>
      <c r="I8" s="20"/>
      <c r="J8" s="20"/>
      <c r="K8" s="22">
        <f>SUM(K4:K7)</f>
        <v>9000000</v>
      </c>
      <c r="L8" s="22"/>
      <c r="M8" s="22"/>
      <c r="N8" s="20"/>
      <c r="O8" s="20"/>
      <c r="P8" s="20"/>
      <c r="Q8" s="20"/>
      <c r="R8" s="20"/>
      <c r="S8" s="20"/>
      <c r="T8" s="20"/>
      <c r="U8" s="20"/>
      <c r="V8" s="20"/>
      <c r="W8" s="20"/>
      <c r="X8" s="20"/>
      <c r="Y8" s="20"/>
      <c r="Z8" s="20"/>
      <c r="AA8" s="20"/>
      <c r="AB8" s="20"/>
    </row>
    <row r="11" spans="1:28" x14ac:dyDescent="0.25">
      <c r="K11" s="9"/>
      <c r="L11" s="9"/>
      <c r="M11" s="9"/>
    </row>
  </sheetData>
  <mergeCells count="25">
    <mergeCell ref="E1:AB1"/>
    <mergeCell ref="O2:P2"/>
    <mergeCell ref="S2:V2"/>
    <mergeCell ref="F2:F3"/>
    <mergeCell ref="G2:G3"/>
    <mergeCell ref="H2:H3"/>
    <mergeCell ref="I2:I3"/>
    <mergeCell ref="J2:J3"/>
    <mergeCell ref="K2:K3"/>
    <mergeCell ref="N2:N3"/>
    <mergeCell ref="Q2:Q3"/>
    <mergeCell ref="AA2:AA3"/>
    <mergeCell ref="AB2:AB3"/>
    <mergeCell ref="R2:R3"/>
    <mergeCell ref="W2:W3"/>
    <mergeCell ref="X2:X3"/>
    <mergeCell ref="Y2:Y3"/>
    <mergeCell ref="Z2:Z3"/>
    <mergeCell ref="A2:A3"/>
    <mergeCell ref="C2:C3"/>
    <mergeCell ref="B2:B3"/>
    <mergeCell ref="D2:D3"/>
    <mergeCell ref="E2:E3"/>
    <mergeCell ref="L2:L3"/>
    <mergeCell ref="M2:M3"/>
  </mergeCells>
  <dataValidations count="1">
    <dataValidation allowBlank="1" showInputMessage="1" sqref="B4:B7" xr:uid="{B5AC91DB-4566-4DB2-8F25-6C214E40F91F}"/>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AB14"/>
  <sheetViews>
    <sheetView topLeftCell="A2" zoomScale="60" zoomScaleNormal="60" workbookViewId="0">
      <selection activeCell="L2" sqref="L2:M4"/>
    </sheetView>
  </sheetViews>
  <sheetFormatPr baseColWidth="10" defaultRowHeight="15" x14ac:dyDescent="0.25"/>
  <cols>
    <col min="1" max="1" width="9.140625" customWidth="1"/>
    <col min="2" max="2" width="21.85546875" customWidth="1"/>
    <col min="3" max="3" width="36" customWidth="1"/>
    <col min="4" max="4" width="21.28515625" customWidth="1"/>
    <col min="5" max="5" width="17.7109375" customWidth="1"/>
    <col min="6" max="6" width="34.140625" customWidth="1"/>
    <col min="7" max="7" width="18.140625" customWidth="1"/>
    <col min="8" max="8" width="16.5703125" customWidth="1"/>
    <col min="9" max="9" width="18" customWidth="1"/>
    <col min="10" max="10" width="17.7109375" customWidth="1"/>
    <col min="11" max="13" width="20" customWidth="1"/>
    <col min="14" max="14" width="36.42578125" customWidth="1"/>
    <col min="15" max="16" width="17.85546875" customWidth="1"/>
    <col min="17" max="17" width="18.5703125" customWidth="1"/>
    <col min="18" max="18" width="18.85546875" customWidth="1"/>
    <col min="19" max="19" width="7.28515625" customWidth="1"/>
    <col min="20" max="20" width="6.7109375" customWidth="1"/>
    <col min="21" max="21" width="7.140625" customWidth="1"/>
    <col min="22" max="22" width="7.85546875" customWidth="1"/>
    <col min="23" max="23" width="20.28515625" customWidth="1"/>
    <col min="24" max="24" width="49.28515625" customWidth="1"/>
    <col min="25" max="27" width="18.42578125" customWidth="1"/>
    <col min="28" max="28" width="52.85546875" customWidth="1"/>
  </cols>
  <sheetData>
    <row r="1" spans="1:28" ht="36" customHeight="1" x14ac:dyDescent="0.25">
      <c r="E1" s="152" t="s">
        <v>357</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9.9"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0" t="s">
        <v>20</v>
      </c>
      <c r="P2" s="11"/>
      <c r="Q2" s="145" t="s">
        <v>3</v>
      </c>
      <c r="R2" s="145" t="s">
        <v>4</v>
      </c>
      <c r="S2" s="147" t="s">
        <v>5</v>
      </c>
      <c r="T2" s="151"/>
      <c r="U2" s="151"/>
      <c r="V2" s="148"/>
      <c r="W2" s="145" t="s">
        <v>27</v>
      </c>
      <c r="X2" s="145" t="s">
        <v>6</v>
      </c>
      <c r="Y2" s="145" t="s">
        <v>7</v>
      </c>
      <c r="Z2" s="145" t="s">
        <v>28</v>
      </c>
      <c r="AA2" s="145" t="s">
        <v>26</v>
      </c>
      <c r="AB2" s="145" t="s">
        <v>8</v>
      </c>
    </row>
    <row r="3" spans="1:28" s="2" customFormat="1" ht="49.9"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48" customFormat="1" ht="102" x14ac:dyDescent="0.25">
      <c r="A4" s="12">
        <v>43</v>
      </c>
      <c r="B4" s="32" t="s">
        <v>444</v>
      </c>
      <c r="C4" s="34" t="s">
        <v>14</v>
      </c>
      <c r="D4" s="34" t="s">
        <v>241</v>
      </c>
      <c r="E4" s="34" t="s">
        <v>226</v>
      </c>
      <c r="F4" s="34" t="s">
        <v>95</v>
      </c>
      <c r="G4" s="34" t="s">
        <v>233</v>
      </c>
      <c r="H4" s="34" t="s">
        <v>403</v>
      </c>
      <c r="I4" s="34">
        <v>8</v>
      </c>
      <c r="J4" s="36">
        <f>+K4/I4</f>
        <v>187500</v>
      </c>
      <c r="K4" s="37">
        <v>1500000</v>
      </c>
      <c r="L4" s="37" t="s">
        <v>604</v>
      </c>
      <c r="M4" s="37" t="s">
        <v>605</v>
      </c>
      <c r="N4" s="34" t="s">
        <v>386</v>
      </c>
      <c r="O4" s="34" t="s">
        <v>30</v>
      </c>
      <c r="P4" s="34" t="s">
        <v>455</v>
      </c>
      <c r="Q4" s="34" t="s">
        <v>252</v>
      </c>
      <c r="R4" s="34" t="s">
        <v>243</v>
      </c>
      <c r="S4" s="34">
        <v>2</v>
      </c>
      <c r="T4" s="34">
        <v>2</v>
      </c>
      <c r="U4" s="34">
        <v>2</v>
      </c>
      <c r="V4" s="34">
        <v>2</v>
      </c>
      <c r="W4" s="34" t="s">
        <v>253</v>
      </c>
      <c r="X4" s="34" t="s">
        <v>254</v>
      </c>
      <c r="Y4" s="34" t="s">
        <v>236</v>
      </c>
      <c r="Z4" s="34" t="s">
        <v>255</v>
      </c>
      <c r="AA4" s="34" t="s">
        <v>405</v>
      </c>
      <c r="AB4" s="47" t="s">
        <v>249</v>
      </c>
    </row>
    <row r="5" spans="1:28" s="14" customFormat="1" ht="114.75" x14ac:dyDescent="0.2">
      <c r="A5" s="31">
        <v>44</v>
      </c>
      <c r="B5" s="32" t="s">
        <v>444</v>
      </c>
      <c r="C5" s="34" t="s">
        <v>201</v>
      </c>
      <c r="D5" s="49" t="s">
        <v>392</v>
      </c>
      <c r="E5" s="34" t="s">
        <v>200</v>
      </c>
      <c r="F5" s="50" t="s">
        <v>416</v>
      </c>
      <c r="G5" s="34" t="s">
        <v>202</v>
      </c>
      <c r="H5" s="33" t="s">
        <v>83</v>
      </c>
      <c r="I5" s="33">
        <v>2</v>
      </c>
      <c r="J5" s="36">
        <f>+K5/I5</f>
        <v>1000000</v>
      </c>
      <c r="K5" s="39">
        <v>2000000</v>
      </c>
      <c r="L5" s="37" t="s">
        <v>604</v>
      </c>
      <c r="M5" s="37" t="s">
        <v>605</v>
      </c>
      <c r="N5" s="34" t="s">
        <v>424</v>
      </c>
      <c r="O5" s="34" t="s">
        <v>425</v>
      </c>
      <c r="P5" s="34" t="s">
        <v>455</v>
      </c>
      <c r="Q5" s="34" t="s">
        <v>426</v>
      </c>
      <c r="R5" s="34" t="s">
        <v>427</v>
      </c>
      <c r="S5" s="34">
        <v>0</v>
      </c>
      <c r="T5" s="34">
        <v>1</v>
      </c>
      <c r="U5" s="34">
        <v>0</v>
      </c>
      <c r="V5" s="34">
        <v>1</v>
      </c>
      <c r="W5" s="34" t="s">
        <v>401</v>
      </c>
      <c r="X5" s="34" t="s">
        <v>428</v>
      </c>
      <c r="Y5" s="34" t="s">
        <v>456</v>
      </c>
      <c r="Z5" s="33" t="s">
        <v>433</v>
      </c>
      <c r="AA5" s="34" t="s">
        <v>388</v>
      </c>
      <c r="AB5" s="7" t="s">
        <v>423</v>
      </c>
    </row>
    <row r="6" spans="1:28" s="14" customFormat="1" ht="148.15" customHeight="1" x14ac:dyDescent="0.2">
      <c r="A6" s="12">
        <v>45</v>
      </c>
      <c r="B6" s="32" t="s">
        <v>444</v>
      </c>
      <c r="C6" s="34" t="s">
        <v>310</v>
      </c>
      <c r="D6" s="34" t="s">
        <v>309</v>
      </c>
      <c r="E6" s="33" t="s">
        <v>43</v>
      </c>
      <c r="F6" s="34" t="s">
        <v>101</v>
      </c>
      <c r="G6" s="34" t="s">
        <v>311</v>
      </c>
      <c r="H6" s="34" t="s">
        <v>102</v>
      </c>
      <c r="I6" s="34">
        <v>15</v>
      </c>
      <c r="J6" s="36">
        <f>+K6/I6</f>
        <v>233333.33333333334</v>
      </c>
      <c r="K6" s="40">
        <v>3500000</v>
      </c>
      <c r="L6" s="37" t="s">
        <v>604</v>
      </c>
      <c r="M6" s="37" t="s">
        <v>605</v>
      </c>
      <c r="N6" s="34" t="s">
        <v>362</v>
      </c>
      <c r="O6" s="34" t="s">
        <v>30</v>
      </c>
      <c r="P6" s="34" t="s">
        <v>455</v>
      </c>
      <c r="Q6" s="7" t="s">
        <v>12</v>
      </c>
      <c r="R6" s="34" t="s">
        <v>312</v>
      </c>
      <c r="S6" s="34">
        <v>3</v>
      </c>
      <c r="T6" s="34">
        <v>4</v>
      </c>
      <c r="U6" s="34">
        <v>4</v>
      </c>
      <c r="V6" s="34">
        <v>4</v>
      </c>
      <c r="W6" s="34" t="s">
        <v>313</v>
      </c>
      <c r="X6" s="34" t="s">
        <v>320</v>
      </c>
      <c r="Y6" s="34" t="s">
        <v>321</v>
      </c>
      <c r="Z6" s="34" t="s">
        <v>314</v>
      </c>
      <c r="AA6" s="34" t="s">
        <v>31</v>
      </c>
      <c r="AB6" s="7" t="s">
        <v>406</v>
      </c>
    </row>
    <row r="7" spans="1:28" s="19" customFormat="1" ht="37.5" customHeight="1" x14ac:dyDescent="0.25">
      <c r="B7" s="20"/>
      <c r="C7" s="20"/>
      <c r="D7" s="20"/>
      <c r="E7" s="20"/>
      <c r="F7" s="20"/>
      <c r="G7" s="20"/>
      <c r="H7" s="20"/>
      <c r="I7" s="20"/>
      <c r="J7" s="20"/>
      <c r="K7" s="22">
        <f>SUM(K4:K6)</f>
        <v>7000000</v>
      </c>
      <c r="L7" s="22"/>
      <c r="M7" s="22"/>
      <c r="N7" s="20"/>
      <c r="O7" s="20"/>
      <c r="P7" s="20"/>
      <c r="Q7" s="20"/>
      <c r="R7" s="20"/>
      <c r="S7" s="20"/>
      <c r="T7" s="20"/>
      <c r="U7" s="20"/>
      <c r="V7" s="20"/>
      <c r="W7" s="20"/>
      <c r="X7" s="20"/>
      <c r="Y7" s="20"/>
      <c r="Z7" s="20"/>
      <c r="AA7" s="20"/>
      <c r="AB7" s="20"/>
    </row>
    <row r="13" spans="1:28" x14ac:dyDescent="0.25">
      <c r="G13" s="29"/>
      <c r="H13" s="28"/>
      <c r="I13" s="29"/>
    </row>
    <row r="14" spans="1:28" x14ac:dyDescent="0.25">
      <c r="H14" s="28"/>
      <c r="I14" s="29"/>
    </row>
  </sheetData>
  <protectedRanges>
    <protectedRange sqref="P4:P6" name="Rango2_1_6_1"/>
  </protectedRanges>
  <autoFilter ref="A3:AB7" xr:uid="{00000000-0009-0000-0000-000009000000}"/>
  <mergeCells count="24">
    <mergeCell ref="L2:L3"/>
    <mergeCell ref="M2:M3"/>
    <mergeCell ref="AA2:AA3"/>
    <mergeCell ref="S2:V2"/>
    <mergeCell ref="W2:W3"/>
    <mergeCell ref="X2:X3"/>
    <mergeCell ref="Y2:Y3"/>
    <mergeCell ref="Z2:Z3"/>
    <mergeCell ref="E1:AB1"/>
    <mergeCell ref="A2:A3"/>
    <mergeCell ref="B2:B3"/>
    <mergeCell ref="C2:C3"/>
    <mergeCell ref="D2:D3"/>
    <mergeCell ref="E2:E3"/>
    <mergeCell ref="F2:F3"/>
    <mergeCell ref="G2:G3"/>
    <mergeCell ref="H2:H3"/>
    <mergeCell ref="I2:I3"/>
    <mergeCell ref="AB2:AB3"/>
    <mergeCell ref="J2:J3"/>
    <mergeCell ref="K2:K3"/>
    <mergeCell ref="N2:N3"/>
    <mergeCell ref="Q2:Q3"/>
    <mergeCell ref="R2:R3"/>
  </mergeCells>
  <dataValidations count="1">
    <dataValidation allowBlank="1" showInputMessage="1" sqref="B4:B6" xr:uid="{60BCB86B-D00D-487F-999E-43A80933FD61}"/>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C824E-B2D7-4A97-BEAA-656CF6EA74D4}">
  <sheetPr>
    <tabColor rgb="FF92D050"/>
  </sheetPr>
  <dimension ref="A1:AB14"/>
  <sheetViews>
    <sheetView zoomScale="60" zoomScaleNormal="60" workbookViewId="0">
      <selection activeCell="L2" sqref="L2:M4"/>
    </sheetView>
  </sheetViews>
  <sheetFormatPr baseColWidth="10" defaultRowHeight="15" x14ac:dyDescent="0.25"/>
  <cols>
    <col min="1" max="1" width="9.140625" customWidth="1"/>
    <col min="2" max="2" width="21.7109375" customWidth="1"/>
    <col min="3" max="3" width="36" customWidth="1"/>
    <col min="4" max="4" width="21.28515625" customWidth="1"/>
    <col min="5" max="5" width="17.7109375" customWidth="1"/>
    <col min="6" max="6" width="29.28515625" customWidth="1"/>
    <col min="7" max="7" width="18.140625" customWidth="1"/>
    <col min="8" max="8" width="16.5703125" customWidth="1"/>
    <col min="9" max="9" width="18" customWidth="1"/>
    <col min="10" max="10" width="17.7109375" customWidth="1"/>
    <col min="11" max="13" width="20" customWidth="1"/>
    <col min="14" max="14" width="36.42578125" customWidth="1"/>
    <col min="15" max="16" width="17.85546875" customWidth="1"/>
    <col min="17" max="17" width="18.5703125" customWidth="1"/>
    <col min="18" max="18" width="18.85546875" customWidth="1"/>
    <col min="19" max="19" width="7.28515625" customWidth="1"/>
    <col min="20" max="20" width="6.7109375" customWidth="1"/>
    <col min="21" max="21" width="7.140625" customWidth="1"/>
    <col min="22" max="22" width="7.85546875" customWidth="1"/>
    <col min="23" max="23" width="20.28515625" customWidth="1"/>
    <col min="24" max="24" width="49.28515625" customWidth="1"/>
    <col min="25" max="27" width="18.42578125" customWidth="1"/>
    <col min="28" max="28" width="52.85546875" customWidth="1"/>
  </cols>
  <sheetData>
    <row r="1" spans="1:28" ht="36" customHeight="1" x14ac:dyDescent="0.25">
      <c r="E1" s="152" t="s">
        <v>357</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9.9"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0" t="s">
        <v>20</v>
      </c>
      <c r="P2" s="11"/>
      <c r="Q2" s="145" t="s">
        <v>3</v>
      </c>
      <c r="R2" s="145" t="s">
        <v>4</v>
      </c>
      <c r="S2" s="147" t="s">
        <v>5</v>
      </c>
      <c r="T2" s="151"/>
      <c r="U2" s="151"/>
      <c r="V2" s="148"/>
      <c r="W2" s="145" t="s">
        <v>27</v>
      </c>
      <c r="X2" s="145" t="s">
        <v>6</v>
      </c>
      <c r="Y2" s="145" t="s">
        <v>7</v>
      </c>
      <c r="Z2" s="145" t="s">
        <v>28</v>
      </c>
      <c r="AA2" s="145" t="s">
        <v>26</v>
      </c>
      <c r="AB2" s="145" t="s">
        <v>8</v>
      </c>
    </row>
    <row r="3" spans="1:28" s="2" customFormat="1" ht="49.9"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14" customFormat="1" ht="178.5" customHeight="1" x14ac:dyDescent="0.2">
      <c r="A4" s="31">
        <v>46</v>
      </c>
      <c r="B4" s="32" t="s">
        <v>445</v>
      </c>
      <c r="C4" s="34" t="s">
        <v>69</v>
      </c>
      <c r="D4" s="34" t="s">
        <v>73</v>
      </c>
      <c r="E4" s="34" t="s">
        <v>71</v>
      </c>
      <c r="F4" s="35" t="s">
        <v>72</v>
      </c>
      <c r="G4" s="33" t="s">
        <v>74</v>
      </c>
      <c r="H4" s="33" t="s">
        <v>29</v>
      </c>
      <c r="I4" s="33">
        <v>10</v>
      </c>
      <c r="J4" s="46">
        <f>+K4/I4</f>
        <v>300000</v>
      </c>
      <c r="K4" s="37">
        <v>3000000</v>
      </c>
      <c r="L4" s="37" t="s">
        <v>604</v>
      </c>
      <c r="M4" s="37" t="s">
        <v>605</v>
      </c>
      <c r="N4" s="34" t="s">
        <v>365</v>
      </c>
      <c r="O4" s="33" t="s">
        <v>30</v>
      </c>
      <c r="P4" s="32" t="s">
        <v>453</v>
      </c>
      <c r="Q4" s="34" t="s">
        <v>132</v>
      </c>
      <c r="R4" s="34" t="s">
        <v>133</v>
      </c>
      <c r="S4" s="34">
        <v>2</v>
      </c>
      <c r="T4" s="34">
        <v>3</v>
      </c>
      <c r="U4" s="34">
        <v>3</v>
      </c>
      <c r="V4" s="34">
        <v>2</v>
      </c>
      <c r="W4" s="34" t="s">
        <v>126</v>
      </c>
      <c r="X4" s="34" t="s">
        <v>139</v>
      </c>
      <c r="Y4" s="34" t="s">
        <v>134</v>
      </c>
      <c r="Z4" s="33" t="s">
        <v>138</v>
      </c>
      <c r="AA4" s="34" t="s">
        <v>128</v>
      </c>
      <c r="AB4" s="7" t="s">
        <v>130</v>
      </c>
    </row>
    <row r="5" spans="1:28" s="14" customFormat="1" ht="114.75" x14ac:dyDescent="0.2">
      <c r="A5" s="31">
        <v>47</v>
      </c>
      <c r="B5" s="32" t="s">
        <v>445</v>
      </c>
      <c r="C5" s="33" t="s">
        <v>14</v>
      </c>
      <c r="D5" s="34" t="s">
        <v>392</v>
      </c>
      <c r="E5" s="34" t="s">
        <v>390</v>
      </c>
      <c r="F5" s="35" t="s">
        <v>88</v>
      </c>
      <c r="G5" s="33" t="s">
        <v>197</v>
      </c>
      <c r="H5" s="33" t="s">
        <v>83</v>
      </c>
      <c r="I5" s="33">
        <v>4</v>
      </c>
      <c r="J5" s="46">
        <f t="shared" ref="J5:J6" si="0">+K5/I5</f>
        <v>500000</v>
      </c>
      <c r="K5" s="39">
        <v>2000000</v>
      </c>
      <c r="L5" s="37" t="s">
        <v>604</v>
      </c>
      <c r="M5" s="37" t="s">
        <v>605</v>
      </c>
      <c r="N5" s="34" t="s">
        <v>386</v>
      </c>
      <c r="O5" s="33" t="s">
        <v>30</v>
      </c>
      <c r="P5" s="32" t="s">
        <v>453</v>
      </c>
      <c r="Q5" s="34" t="s">
        <v>198</v>
      </c>
      <c r="R5" s="34" t="s">
        <v>190</v>
      </c>
      <c r="S5" s="34">
        <v>1</v>
      </c>
      <c r="T5" s="34">
        <v>1</v>
      </c>
      <c r="U5" s="34">
        <v>1</v>
      </c>
      <c r="V5" s="34">
        <v>1</v>
      </c>
      <c r="W5" s="34" t="s">
        <v>196</v>
      </c>
      <c r="X5" s="34" t="s">
        <v>399</v>
      </c>
      <c r="Y5" s="34" t="s">
        <v>454</v>
      </c>
      <c r="Z5" s="34" t="s">
        <v>136</v>
      </c>
      <c r="AA5" s="34" t="s">
        <v>388</v>
      </c>
      <c r="AB5" s="7" t="s">
        <v>400</v>
      </c>
    </row>
    <row r="6" spans="1:28" s="14" customFormat="1" ht="198" customHeight="1" x14ac:dyDescent="0.2">
      <c r="A6" s="31">
        <v>48</v>
      </c>
      <c r="B6" s="32" t="s">
        <v>445</v>
      </c>
      <c r="C6" s="34" t="s">
        <v>69</v>
      </c>
      <c r="D6" s="34" t="s">
        <v>70</v>
      </c>
      <c r="E6" s="34" t="s">
        <v>68</v>
      </c>
      <c r="F6" s="35" t="s">
        <v>67</v>
      </c>
      <c r="G6" s="33" t="s">
        <v>62</v>
      </c>
      <c r="H6" s="33" t="s">
        <v>29</v>
      </c>
      <c r="I6" s="33">
        <v>8</v>
      </c>
      <c r="J6" s="46">
        <f t="shared" si="0"/>
        <v>250000</v>
      </c>
      <c r="K6" s="39">
        <v>2000000</v>
      </c>
      <c r="L6" s="37" t="s">
        <v>604</v>
      </c>
      <c r="M6" s="37" t="s">
        <v>605</v>
      </c>
      <c r="N6" s="34" t="s">
        <v>365</v>
      </c>
      <c r="O6" s="34" t="s">
        <v>30</v>
      </c>
      <c r="P6" s="32" t="s">
        <v>453</v>
      </c>
      <c r="Q6" s="34" t="s">
        <v>12</v>
      </c>
      <c r="R6" s="34" t="s">
        <v>129</v>
      </c>
      <c r="S6" s="34">
        <v>2</v>
      </c>
      <c r="T6" s="34">
        <v>2</v>
      </c>
      <c r="U6" s="34">
        <v>2</v>
      </c>
      <c r="V6" s="34">
        <v>2</v>
      </c>
      <c r="W6" s="34" t="s">
        <v>126</v>
      </c>
      <c r="X6" s="34" t="s">
        <v>139</v>
      </c>
      <c r="Y6" s="34" t="s">
        <v>127</v>
      </c>
      <c r="Z6" s="33" t="s">
        <v>136</v>
      </c>
      <c r="AA6" s="34" t="s">
        <v>128</v>
      </c>
      <c r="AB6" s="7" t="s">
        <v>130</v>
      </c>
    </row>
    <row r="7" spans="1:28" s="19" customFormat="1" ht="37.5" customHeight="1" x14ac:dyDescent="0.25">
      <c r="B7" s="20"/>
      <c r="C7" s="20"/>
      <c r="D7" s="20"/>
      <c r="E7" s="20"/>
      <c r="F7" s="20"/>
      <c r="G7" s="20"/>
      <c r="H7" s="20"/>
      <c r="I7" s="20"/>
      <c r="J7" s="20"/>
      <c r="K7" s="22">
        <f>SUM(K4:K6)</f>
        <v>7000000</v>
      </c>
      <c r="L7" s="22"/>
      <c r="M7" s="22"/>
      <c r="N7" s="20"/>
      <c r="O7" s="20"/>
      <c r="P7" s="20"/>
      <c r="Q7" s="20"/>
      <c r="R7" s="20"/>
      <c r="S7" s="20"/>
      <c r="T7" s="20"/>
      <c r="U7" s="20"/>
      <c r="V7" s="20"/>
      <c r="W7" s="20"/>
      <c r="X7" s="20"/>
      <c r="Y7" s="20"/>
      <c r="Z7" s="20"/>
      <c r="AA7" s="20"/>
      <c r="AB7" s="20"/>
    </row>
    <row r="13" spans="1:28" x14ac:dyDescent="0.25">
      <c r="G13" s="29"/>
      <c r="H13" s="28"/>
      <c r="I13" s="29"/>
    </row>
    <row r="14" spans="1:28" x14ac:dyDescent="0.25">
      <c r="H14" s="28"/>
      <c r="I14" s="29"/>
    </row>
  </sheetData>
  <autoFilter ref="A3:AB7" xr:uid="{00000000-0009-0000-0000-000009000000}"/>
  <mergeCells count="24">
    <mergeCell ref="L2:L3"/>
    <mergeCell ref="M2:M3"/>
    <mergeCell ref="E1:AB1"/>
    <mergeCell ref="A2:A3"/>
    <mergeCell ref="B2:B3"/>
    <mergeCell ref="C2:C3"/>
    <mergeCell ref="D2:D3"/>
    <mergeCell ref="E2:E3"/>
    <mergeCell ref="F2:F3"/>
    <mergeCell ref="G2:G3"/>
    <mergeCell ref="H2:H3"/>
    <mergeCell ref="I2:I3"/>
    <mergeCell ref="AB2:AB3"/>
    <mergeCell ref="J2:J3"/>
    <mergeCell ref="K2:K3"/>
    <mergeCell ref="N2:N3"/>
    <mergeCell ref="Q2:Q3"/>
    <mergeCell ref="R2:R3"/>
    <mergeCell ref="AA2:AA3"/>
    <mergeCell ref="S2:V2"/>
    <mergeCell ref="W2:W3"/>
    <mergeCell ref="X2:X3"/>
    <mergeCell ref="Y2:Y3"/>
    <mergeCell ref="Z2:Z3"/>
  </mergeCells>
  <dataValidations count="1">
    <dataValidation allowBlank="1" showInputMessage="1" sqref="B4:B6" xr:uid="{E40CCBB9-0428-4EBC-83DB-99BD0BDC17C0}"/>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7C621-92EC-477F-AE68-8F54CDFDFF28}">
  <sheetPr>
    <tabColor rgb="FF92D050"/>
  </sheetPr>
  <dimension ref="A1:AB15"/>
  <sheetViews>
    <sheetView zoomScale="60" zoomScaleNormal="60" workbookViewId="0">
      <selection activeCell="L2" sqref="L2:M4"/>
    </sheetView>
  </sheetViews>
  <sheetFormatPr baseColWidth="10" defaultRowHeight="15" x14ac:dyDescent="0.25"/>
  <cols>
    <col min="1" max="1" width="9.140625" customWidth="1"/>
    <col min="2" max="2" width="36.28515625" customWidth="1"/>
    <col min="3" max="3" width="36" customWidth="1"/>
    <col min="4" max="4" width="21.28515625" customWidth="1"/>
    <col min="5" max="5" width="17.7109375" customWidth="1"/>
    <col min="6" max="6" width="29.28515625" customWidth="1"/>
    <col min="7" max="7" width="18.140625" customWidth="1"/>
    <col min="8" max="8" width="16.5703125" customWidth="1"/>
    <col min="9" max="9" width="18" customWidth="1"/>
    <col min="10" max="10" width="17.7109375" customWidth="1"/>
    <col min="11" max="13" width="20" customWidth="1"/>
    <col min="14" max="14" width="36.42578125" customWidth="1"/>
    <col min="15" max="16" width="17.85546875" customWidth="1"/>
    <col min="17" max="17" width="18.5703125" customWidth="1"/>
    <col min="18" max="18" width="18.85546875" customWidth="1"/>
    <col min="19" max="19" width="7.28515625" customWidth="1"/>
    <col min="20" max="20" width="6.7109375" customWidth="1"/>
    <col min="21" max="21" width="7.140625" customWidth="1"/>
    <col min="22" max="22" width="7.85546875" customWidth="1"/>
    <col min="23" max="23" width="24.140625" customWidth="1"/>
    <col min="24" max="24" width="49.28515625" customWidth="1"/>
    <col min="25" max="27" width="18.42578125" customWidth="1"/>
    <col min="28" max="28" width="52.85546875" customWidth="1"/>
  </cols>
  <sheetData>
    <row r="1" spans="1:28" ht="36" customHeight="1" x14ac:dyDescent="0.25">
      <c r="E1" s="152" t="s">
        <v>357</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9.9"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0" t="s">
        <v>20</v>
      </c>
      <c r="P2" s="11"/>
      <c r="Q2" s="145" t="s">
        <v>3</v>
      </c>
      <c r="R2" s="145" t="s">
        <v>4</v>
      </c>
      <c r="S2" s="147" t="s">
        <v>5</v>
      </c>
      <c r="T2" s="151"/>
      <c r="U2" s="151"/>
      <c r="V2" s="148"/>
      <c r="W2" s="145" t="s">
        <v>27</v>
      </c>
      <c r="X2" s="145" t="s">
        <v>6</v>
      </c>
      <c r="Y2" s="145" t="s">
        <v>7</v>
      </c>
      <c r="Z2" s="145" t="s">
        <v>28</v>
      </c>
      <c r="AA2" s="145" t="s">
        <v>26</v>
      </c>
      <c r="AB2" s="145" t="s">
        <v>8</v>
      </c>
    </row>
    <row r="3" spans="1:28" s="2" customFormat="1" ht="49.9"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ht="151.15" customHeight="1" x14ac:dyDescent="0.25">
      <c r="A4" s="42">
        <v>49</v>
      </c>
      <c r="B4" s="8" t="s">
        <v>446</v>
      </c>
      <c r="C4" s="43" t="s">
        <v>14</v>
      </c>
      <c r="D4" s="4" t="s">
        <v>35</v>
      </c>
      <c r="E4" s="43" t="s">
        <v>10</v>
      </c>
      <c r="F4" s="34" t="s">
        <v>11</v>
      </c>
      <c r="G4" s="4">
        <v>110001</v>
      </c>
      <c r="H4" s="4" t="s">
        <v>29</v>
      </c>
      <c r="I4" s="4">
        <v>10</v>
      </c>
      <c r="J4" s="6">
        <f>+K4/I4</f>
        <v>350000</v>
      </c>
      <c r="K4" s="5">
        <v>3500000</v>
      </c>
      <c r="L4" s="37" t="s">
        <v>604</v>
      </c>
      <c r="M4" s="37" t="s">
        <v>605</v>
      </c>
      <c r="N4" s="4" t="s">
        <v>378</v>
      </c>
      <c r="O4" s="4" t="s">
        <v>30</v>
      </c>
      <c r="P4" s="32" t="s">
        <v>450</v>
      </c>
      <c r="Q4" s="3" t="s">
        <v>12</v>
      </c>
      <c r="R4" s="4" t="s">
        <v>13</v>
      </c>
      <c r="S4" s="4">
        <v>2</v>
      </c>
      <c r="T4" s="4">
        <v>3</v>
      </c>
      <c r="U4" s="4">
        <v>3</v>
      </c>
      <c r="V4" s="4">
        <v>2</v>
      </c>
      <c r="W4" s="4" t="s">
        <v>114</v>
      </c>
      <c r="X4" s="7" t="s">
        <v>116</v>
      </c>
      <c r="Y4" s="7" t="s">
        <v>113</v>
      </c>
      <c r="Z4" s="4" t="s">
        <v>135</v>
      </c>
      <c r="AA4" s="4" t="s">
        <v>377</v>
      </c>
      <c r="AB4" s="3" t="s">
        <v>32</v>
      </c>
    </row>
    <row r="5" spans="1:28" s="14" customFormat="1" ht="146.44999999999999" customHeight="1" x14ac:dyDescent="0.2">
      <c r="A5" s="31">
        <v>50</v>
      </c>
      <c r="B5" s="12" t="s">
        <v>451</v>
      </c>
      <c r="C5" s="34" t="s">
        <v>268</v>
      </c>
      <c r="D5" s="34" t="s">
        <v>309</v>
      </c>
      <c r="E5" s="33" t="s">
        <v>10</v>
      </c>
      <c r="F5" s="34" t="s">
        <v>106</v>
      </c>
      <c r="G5" s="33">
        <v>111301</v>
      </c>
      <c r="H5" s="33" t="s">
        <v>105</v>
      </c>
      <c r="I5" s="33">
        <v>2</v>
      </c>
      <c r="J5" s="6">
        <f t="shared" ref="J5:J6" si="0">+K5/I5</f>
        <v>250000</v>
      </c>
      <c r="K5" s="40">
        <v>500000</v>
      </c>
      <c r="L5" s="37" t="s">
        <v>604</v>
      </c>
      <c r="M5" s="37" t="s">
        <v>605</v>
      </c>
      <c r="N5" s="34" t="s">
        <v>363</v>
      </c>
      <c r="O5" s="33" t="s">
        <v>30</v>
      </c>
      <c r="P5" s="32" t="s">
        <v>450</v>
      </c>
      <c r="Q5" s="34" t="s">
        <v>324</v>
      </c>
      <c r="R5" s="34" t="s">
        <v>317</v>
      </c>
      <c r="S5" s="34">
        <v>0</v>
      </c>
      <c r="T5" s="34">
        <v>1</v>
      </c>
      <c r="U5" s="34">
        <v>0</v>
      </c>
      <c r="V5" s="34">
        <v>1</v>
      </c>
      <c r="W5" s="34" t="s">
        <v>325</v>
      </c>
      <c r="X5" s="34" t="s">
        <v>326</v>
      </c>
      <c r="Y5" s="34" t="s">
        <v>321</v>
      </c>
      <c r="Z5" s="34" t="s">
        <v>322</v>
      </c>
      <c r="AA5" s="34" t="s">
        <v>31</v>
      </c>
      <c r="AB5" s="7" t="s">
        <v>406</v>
      </c>
    </row>
    <row r="6" spans="1:28" s="14" customFormat="1" ht="144" customHeight="1" x14ac:dyDescent="0.2">
      <c r="A6" s="42">
        <v>51</v>
      </c>
      <c r="B6" s="12" t="s">
        <v>451</v>
      </c>
      <c r="C6" s="34" t="s">
        <v>310</v>
      </c>
      <c r="D6" s="34" t="s">
        <v>309</v>
      </c>
      <c r="E6" s="34" t="s">
        <v>315</v>
      </c>
      <c r="F6" s="34" t="s">
        <v>103</v>
      </c>
      <c r="G6" s="33" t="s">
        <v>311</v>
      </c>
      <c r="H6" s="33" t="s">
        <v>104</v>
      </c>
      <c r="I6" s="33">
        <v>1</v>
      </c>
      <c r="J6" s="6">
        <f t="shared" si="0"/>
        <v>1500000</v>
      </c>
      <c r="K6" s="40">
        <v>1500000</v>
      </c>
      <c r="L6" s="40"/>
      <c r="M6" s="40"/>
      <c r="N6" s="34" t="s">
        <v>327</v>
      </c>
      <c r="O6" s="34" t="s">
        <v>30</v>
      </c>
      <c r="P6" s="32" t="s">
        <v>450</v>
      </c>
      <c r="Q6" s="34" t="s">
        <v>316</v>
      </c>
      <c r="R6" s="34" t="s">
        <v>317</v>
      </c>
      <c r="S6" s="34">
        <v>0</v>
      </c>
      <c r="T6" s="34">
        <v>0</v>
      </c>
      <c r="U6" s="34">
        <v>0</v>
      </c>
      <c r="V6" s="34">
        <v>1</v>
      </c>
      <c r="W6" s="34" t="s">
        <v>318</v>
      </c>
      <c r="X6" s="34" t="s">
        <v>319</v>
      </c>
      <c r="Y6" s="34" t="s">
        <v>321</v>
      </c>
      <c r="Z6" s="34" t="s">
        <v>322</v>
      </c>
      <c r="AA6" s="34" t="s">
        <v>323</v>
      </c>
      <c r="AB6" s="7" t="s">
        <v>406</v>
      </c>
    </row>
    <row r="7" spans="1:28" ht="150" x14ac:dyDescent="0.25">
      <c r="A7" s="31">
        <v>52</v>
      </c>
      <c r="B7" s="8" t="s">
        <v>451</v>
      </c>
      <c r="C7" s="43" t="s">
        <v>14</v>
      </c>
      <c r="D7" s="4" t="s">
        <v>37</v>
      </c>
      <c r="E7" s="43" t="s">
        <v>10</v>
      </c>
      <c r="F7" s="44" t="s">
        <v>38</v>
      </c>
      <c r="G7" s="43" t="s">
        <v>36</v>
      </c>
      <c r="H7" s="43" t="s">
        <v>29</v>
      </c>
      <c r="I7" s="43">
        <v>6</v>
      </c>
      <c r="J7" s="6">
        <f>+K7/I7</f>
        <v>252153</v>
      </c>
      <c r="K7" s="45">
        <v>1512918</v>
      </c>
      <c r="L7" s="37" t="s">
        <v>604</v>
      </c>
      <c r="M7" s="37" t="s">
        <v>605</v>
      </c>
      <c r="N7" s="4" t="s">
        <v>39</v>
      </c>
      <c r="O7" s="4" t="s">
        <v>30</v>
      </c>
      <c r="P7" s="32" t="s">
        <v>450</v>
      </c>
      <c r="Q7" s="4" t="s">
        <v>12</v>
      </c>
      <c r="R7" s="4" t="s">
        <v>13</v>
      </c>
      <c r="S7" s="4">
        <v>1</v>
      </c>
      <c r="T7" s="4">
        <v>2</v>
      </c>
      <c r="U7" s="4">
        <v>2</v>
      </c>
      <c r="V7" s="4">
        <v>1</v>
      </c>
      <c r="W7" s="34" t="s">
        <v>119</v>
      </c>
      <c r="X7" s="7" t="s">
        <v>118</v>
      </c>
      <c r="Y7" s="4" t="s">
        <v>117</v>
      </c>
      <c r="Z7" s="4" t="s">
        <v>136</v>
      </c>
      <c r="AA7" s="4" t="s">
        <v>377</v>
      </c>
      <c r="AB7" s="3" t="s">
        <v>115</v>
      </c>
    </row>
    <row r="8" spans="1:28" s="19" customFormat="1" ht="37.5" customHeight="1" x14ac:dyDescent="0.25">
      <c r="B8" s="20"/>
      <c r="C8" s="20"/>
      <c r="D8" s="20"/>
      <c r="E8" s="20"/>
      <c r="F8" s="20"/>
      <c r="G8" s="20"/>
      <c r="H8" s="20"/>
      <c r="I8" s="20"/>
      <c r="J8" s="20"/>
      <c r="K8" s="22">
        <f>SUM(K4:K7)</f>
        <v>7012918</v>
      </c>
      <c r="L8" s="22"/>
      <c r="M8" s="22"/>
      <c r="N8" s="20"/>
      <c r="O8" s="20"/>
      <c r="P8" s="20"/>
      <c r="Q8" s="20"/>
      <c r="R8" s="20"/>
      <c r="S8" s="20"/>
      <c r="T8" s="20"/>
      <c r="U8" s="20"/>
      <c r="V8" s="20"/>
      <c r="W8" s="20"/>
      <c r="X8" s="20"/>
      <c r="Y8" s="20"/>
      <c r="Z8" s="20"/>
      <c r="AA8" s="20"/>
      <c r="AB8" s="20"/>
    </row>
    <row r="14" spans="1:28" x14ac:dyDescent="0.25">
      <c r="G14" s="29"/>
      <c r="H14" s="28"/>
      <c r="I14" s="29"/>
    </row>
    <row r="15" spans="1:28" x14ac:dyDescent="0.25">
      <c r="H15" s="28"/>
      <c r="I15" s="29"/>
    </row>
  </sheetData>
  <autoFilter ref="A3:AB8" xr:uid="{00000000-0009-0000-0000-000009000000}"/>
  <mergeCells count="24">
    <mergeCell ref="L2:L3"/>
    <mergeCell ref="M2:M3"/>
    <mergeCell ref="E1:AB1"/>
    <mergeCell ref="A2:A3"/>
    <mergeCell ref="B2:B3"/>
    <mergeCell ref="C2:C3"/>
    <mergeCell ref="D2:D3"/>
    <mergeCell ref="E2:E3"/>
    <mergeCell ref="F2:F3"/>
    <mergeCell ref="G2:G3"/>
    <mergeCell ref="H2:H3"/>
    <mergeCell ref="I2:I3"/>
    <mergeCell ref="AB2:AB3"/>
    <mergeCell ref="J2:J3"/>
    <mergeCell ref="K2:K3"/>
    <mergeCell ref="N2:N3"/>
    <mergeCell ref="Q2:Q3"/>
    <mergeCell ref="R2:R3"/>
    <mergeCell ref="AA2:AA3"/>
    <mergeCell ref="S2:V2"/>
    <mergeCell ref="W2:W3"/>
    <mergeCell ref="X2:X3"/>
    <mergeCell ref="Y2:Y3"/>
    <mergeCell ref="Z2:Z3"/>
  </mergeCells>
  <dataValidations count="1">
    <dataValidation allowBlank="1" showInputMessage="1" sqref="P4:P7" xr:uid="{EEEEB31C-BE17-4F32-8E78-97239DD479F9}"/>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27B9C-13A2-40BF-B06F-BFF6EBBC3EDE}">
  <sheetPr>
    <tabColor rgb="FF92D050"/>
  </sheetPr>
  <dimension ref="A1:AB14"/>
  <sheetViews>
    <sheetView topLeftCell="D1" zoomScale="60" zoomScaleNormal="60" workbookViewId="0">
      <selection activeCell="L2" sqref="L2:M4"/>
    </sheetView>
  </sheetViews>
  <sheetFormatPr baseColWidth="10" defaultRowHeight="15" x14ac:dyDescent="0.25"/>
  <cols>
    <col min="1" max="1" width="9.140625" customWidth="1"/>
    <col min="2" max="2" width="21.28515625" customWidth="1"/>
    <col min="3" max="3" width="36" customWidth="1"/>
    <col min="4" max="4" width="21.28515625" customWidth="1"/>
    <col min="5" max="5" width="17.7109375" customWidth="1"/>
    <col min="6" max="6" width="29.28515625" customWidth="1"/>
    <col min="7" max="7" width="18.140625" customWidth="1"/>
    <col min="8" max="8" width="16.5703125" customWidth="1"/>
    <col min="9" max="9" width="18" customWidth="1"/>
    <col min="10" max="10" width="17.7109375" customWidth="1"/>
    <col min="11" max="13" width="20" customWidth="1"/>
    <col min="14" max="14" width="36.42578125" customWidth="1"/>
    <col min="15" max="16" width="17.85546875" customWidth="1"/>
    <col min="17" max="17" width="18.5703125" customWidth="1"/>
    <col min="18" max="18" width="18.85546875" customWidth="1"/>
    <col min="19" max="19" width="7.28515625" customWidth="1"/>
    <col min="20" max="20" width="6.7109375" customWidth="1"/>
    <col min="21" max="21" width="7.140625" customWidth="1"/>
    <col min="22" max="22" width="7.85546875" customWidth="1"/>
    <col min="23" max="23" width="20.28515625" customWidth="1"/>
    <col min="24" max="24" width="49.28515625" customWidth="1"/>
    <col min="25" max="27" width="18.42578125" customWidth="1"/>
    <col min="28" max="28" width="52.85546875" customWidth="1"/>
  </cols>
  <sheetData>
    <row r="1" spans="1:28" ht="36" customHeight="1" x14ac:dyDescent="0.25">
      <c r="E1" s="152" t="s">
        <v>357</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49.9" customHeight="1" x14ac:dyDescent="0.25">
      <c r="A2" s="145" t="s">
        <v>344</v>
      </c>
      <c r="B2" s="153" t="s">
        <v>448</v>
      </c>
      <c r="C2" s="153" t="s">
        <v>361</v>
      </c>
      <c r="D2" s="153" t="s">
        <v>34</v>
      </c>
      <c r="E2" s="145" t="s">
        <v>0</v>
      </c>
      <c r="F2" s="145" t="s">
        <v>1</v>
      </c>
      <c r="G2" s="145" t="s">
        <v>9</v>
      </c>
      <c r="H2" s="145" t="s">
        <v>19</v>
      </c>
      <c r="I2" s="145" t="s">
        <v>18</v>
      </c>
      <c r="J2" s="145" t="s">
        <v>16</v>
      </c>
      <c r="K2" s="145" t="s">
        <v>17</v>
      </c>
      <c r="L2" s="145" t="s">
        <v>597</v>
      </c>
      <c r="M2" s="145" t="s">
        <v>598</v>
      </c>
      <c r="N2" s="145" t="s">
        <v>2</v>
      </c>
      <c r="O2" s="10" t="s">
        <v>20</v>
      </c>
      <c r="P2" s="11"/>
      <c r="Q2" s="145" t="s">
        <v>3</v>
      </c>
      <c r="R2" s="145" t="s">
        <v>4</v>
      </c>
      <c r="S2" s="147" t="s">
        <v>5</v>
      </c>
      <c r="T2" s="151"/>
      <c r="U2" s="151"/>
      <c r="V2" s="148"/>
      <c r="W2" s="145" t="s">
        <v>27</v>
      </c>
      <c r="X2" s="145" t="s">
        <v>6</v>
      </c>
      <c r="Y2" s="145" t="s">
        <v>7</v>
      </c>
      <c r="Z2" s="145" t="s">
        <v>28</v>
      </c>
      <c r="AA2" s="145" t="s">
        <v>26</v>
      </c>
      <c r="AB2" s="145" t="s">
        <v>8</v>
      </c>
    </row>
    <row r="3" spans="1:28" s="2" customFormat="1" ht="49.9" customHeight="1" x14ac:dyDescent="0.25">
      <c r="A3" s="146"/>
      <c r="B3" s="154"/>
      <c r="C3" s="154"/>
      <c r="D3" s="154"/>
      <c r="E3" s="146"/>
      <c r="F3" s="146"/>
      <c r="G3" s="146"/>
      <c r="H3" s="146"/>
      <c r="I3" s="146"/>
      <c r="J3" s="146"/>
      <c r="K3" s="146"/>
      <c r="L3" s="146"/>
      <c r="M3" s="146"/>
      <c r="N3" s="146"/>
      <c r="O3" s="1" t="s">
        <v>21</v>
      </c>
      <c r="P3" s="1" t="s">
        <v>22</v>
      </c>
      <c r="Q3" s="146"/>
      <c r="R3" s="146"/>
      <c r="S3" s="1" t="s">
        <v>23</v>
      </c>
      <c r="T3" s="1" t="s">
        <v>24</v>
      </c>
      <c r="U3" s="1" t="s">
        <v>24</v>
      </c>
      <c r="V3" s="1" t="s">
        <v>25</v>
      </c>
      <c r="W3" s="146"/>
      <c r="X3" s="146"/>
      <c r="Y3" s="146"/>
      <c r="Z3" s="146"/>
      <c r="AA3" s="146"/>
      <c r="AB3" s="146"/>
    </row>
    <row r="4" spans="1:28" s="14" customFormat="1" ht="121.15" customHeight="1" x14ac:dyDescent="0.2">
      <c r="A4" s="31">
        <v>53</v>
      </c>
      <c r="B4" s="32" t="s">
        <v>452</v>
      </c>
      <c r="C4" s="33" t="s">
        <v>329</v>
      </c>
      <c r="D4" s="34" t="s">
        <v>335</v>
      </c>
      <c r="E4" s="33" t="s">
        <v>10</v>
      </c>
      <c r="F4" s="35" t="s">
        <v>107</v>
      </c>
      <c r="G4" s="34" t="s">
        <v>328</v>
      </c>
      <c r="H4" s="34" t="s">
        <v>29</v>
      </c>
      <c r="I4" s="34">
        <v>4</v>
      </c>
      <c r="J4" s="36">
        <f>+K4/I4</f>
        <v>500000</v>
      </c>
      <c r="K4" s="37">
        <v>2000000</v>
      </c>
      <c r="L4" s="37" t="s">
        <v>604</v>
      </c>
      <c r="M4" s="37" t="s">
        <v>605</v>
      </c>
      <c r="N4" s="34" t="s">
        <v>299</v>
      </c>
      <c r="O4" s="32" t="s">
        <v>457</v>
      </c>
      <c r="P4" s="32" t="s">
        <v>450</v>
      </c>
      <c r="Q4" s="34" t="s">
        <v>12</v>
      </c>
      <c r="R4" s="34" t="s">
        <v>330</v>
      </c>
      <c r="S4" s="34">
        <v>1</v>
      </c>
      <c r="T4" s="34">
        <v>1</v>
      </c>
      <c r="U4" s="34">
        <v>1</v>
      </c>
      <c r="V4" s="34">
        <v>1</v>
      </c>
      <c r="W4" s="34" t="s">
        <v>331</v>
      </c>
      <c r="X4" s="38" t="s">
        <v>333</v>
      </c>
      <c r="Y4" s="34" t="s">
        <v>332</v>
      </c>
      <c r="Z4" s="34" t="s">
        <v>322</v>
      </c>
      <c r="AA4" s="34" t="s">
        <v>334</v>
      </c>
      <c r="AB4" s="7" t="s">
        <v>359</v>
      </c>
    </row>
    <row r="5" spans="1:28" s="14" customFormat="1" ht="127.5" x14ac:dyDescent="0.2">
      <c r="A5" s="31">
        <v>54</v>
      </c>
      <c r="B5" s="32" t="s">
        <v>452</v>
      </c>
      <c r="C5" s="34" t="s">
        <v>268</v>
      </c>
      <c r="D5" s="34" t="s">
        <v>335</v>
      </c>
      <c r="E5" s="33" t="s">
        <v>43</v>
      </c>
      <c r="F5" s="35" t="s">
        <v>108</v>
      </c>
      <c r="G5" s="33" t="s">
        <v>328</v>
      </c>
      <c r="H5" s="34" t="s">
        <v>109</v>
      </c>
      <c r="I5" s="33">
        <v>3</v>
      </c>
      <c r="J5" s="36">
        <f>+K5/I5</f>
        <v>500000</v>
      </c>
      <c r="K5" s="39">
        <v>1500000</v>
      </c>
      <c r="L5" s="37" t="s">
        <v>604</v>
      </c>
      <c r="M5" s="37" t="s">
        <v>605</v>
      </c>
      <c r="N5" s="34" t="s">
        <v>299</v>
      </c>
      <c r="O5" s="32" t="s">
        <v>457</v>
      </c>
      <c r="P5" s="32" t="s">
        <v>450</v>
      </c>
      <c r="Q5" s="34" t="s">
        <v>336</v>
      </c>
      <c r="R5" s="34" t="s">
        <v>190</v>
      </c>
      <c r="S5" s="34">
        <v>0</v>
      </c>
      <c r="T5" s="34">
        <v>1</v>
      </c>
      <c r="U5" s="34">
        <v>1</v>
      </c>
      <c r="V5" s="34">
        <v>1</v>
      </c>
      <c r="W5" s="34" t="s">
        <v>337</v>
      </c>
      <c r="X5" s="7" t="s">
        <v>142</v>
      </c>
      <c r="Y5" s="34" t="s">
        <v>332</v>
      </c>
      <c r="Z5" s="34" t="s">
        <v>338</v>
      </c>
      <c r="AA5" s="34" t="s">
        <v>334</v>
      </c>
      <c r="AB5" s="7" t="s">
        <v>360</v>
      </c>
    </row>
    <row r="6" spans="1:28" s="14" customFormat="1" ht="127.5" x14ac:dyDescent="0.2">
      <c r="A6" s="31">
        <v>55</v>
      </c>
      <c r="B6" s="32" t="s">
        <v>452</v>
      </c>
      <c r="C6" s="34" t="s">
        <v>268</v>
      </c>
      <c r="D6" s="34" t="s">
        <v>335</v>
      </c>
      <c r="E6" s="33" t="s">
        <v>43</v>
      </c>
      <c r="F6" s="35" t="s">
        <v>110</v>
      </c>
      <c r="G6" s="33" t="s">
        <v>328</v>
      </c>
      <c r="H6" s="33" t="s">
        <v>111</v>
      </c>
      <c r="I6" s="33">
        <v>3</v>
      </c>
      <c r="J6" s="36">
        <f>+K6/I6</f>
        <v>500000</v>
      </c>
      <c r="K6" s="40">
        <v>1500000</v>
      </c>
      <c r="L6" s="37" t="s">
        <v>604</v>
      </c>
      <c r="M6" s="37" t="s">
        <v>605</v>
      </c>
      <c r="N6" s="34" t="s">
        <v>299</v>
      </c>
      <c r="O6" s="32" t="s">
        <v>457</v>
      </c>
      <c r="P6" s="32" t="s">
        <v>450</v>
      </c>
      <c r="Q6" s="34" t="s">
        <v>339</v>
      </c>
      <c r="R6" s="34" t="s">
        <v>190</v>
      </c>
      <c r="S6" s="34">
        <v>0</v>
      </c>
      <c r="T6" s="34">
        <v>1</v>
      </c>
      <c r="U6" s="34">
        <v>1</v>
      </c>
      <c r="V6" s="34">
        <v>1</v>
      </c>
      <c r="W6" s="34" t="s">
        <v>340</v>
      </c>
      <c r="X6" s="41" t="s">
        <v>601</v>
      </c>
      <c r="Y6" s="34" t="s">
        <v>332</v>
      </c>
      <c r="Z6" s="34" t="s">
        <v>338</v>
      </c>
      <c r="AA6" s="34" t="s">
        <v>334</v>
      </c>
      <c r="AB6" s="7" t="s">
        <v>360</v>
      </c>
    </row>
    <row r="7" spans="1:28" s="19" customFormat="1" ht="37.5" customHeight="1" x14ac:dyDescent="0.25">
      <c r="B7" s="20"/>
      <c r="C7" s="20"/>
      <c r="D7" s="20"/>
      <c r="E7" s="20"/>
      <c r="F7" s="20"/>
      <c r="G7" s="20"/>
      <c r="H7" s="20"/>
      <c r="I7" s="20"/>
      <c r="J7" s="20"/>
      <c r="K7" s="22">
        <f>SUM(K4:K6)</f>
        <v>5000000</v>
      </c>
      <c r="L7" s="22"/>
      <c r="M7" s="22"/>
      <c r="N7" s="20"/>
      <c r="O7" s="20"/>
      <c r="P7" s="20"/>
      <c r="Q7" s="20"/>
      <c r="R7" s="20"/>
      <c r="S7" s="20"/>
      <c r="T7" s="20"/>
      <c r="U7" s="20"/>
      <c r="V7" s="20"/>
      <c r="W7" s="20"/>
      <c r="X7" s="20"/>
      <c r="Y7" s="20"/>
      <c r="Z7" s="20"/>
      <c r="AA7" s="20"/>
      <c r="AB7" s="20"/>
    </row>
    <row r="13" spans="1:28" x14ac:dyDescent="0.25">
      <c r="G13" s="29"/>
      <c r="H13" s="28"/>
      <c r="I13" s="29"/>
    </row>
    <row r="14" spans="1:28" x14ac:dyDescent="0.25">
      <c r="H14" s="28"/>
      <c r="I14" s="29"/>
    </row>
  </sheetData>
  <autoFilter ref="A3:AB7" xr:uid="{00000000-0009-0000-0000-000009000000}"/>
  <mergeCells count="24">
    <mergeCell ref="L2:L3"/>
    <mergeCell ref="M2:M3"/>
    <mergeCell ref="E1:AB1"/>
    <mergeCell ref="A2:A3"/>
    <mergeCell ref="B2:B3"/>
    <mergeCell ref="C2:C3"/>
    <mergeCell ref="D2:D3"/>
    <mergeCell ref="E2:E3"/>
    <mergeCell ref="F2:F3"/>
    <mergeCell ref="G2:G3"/>
    <mergeCell ref="H2:H3"/>
    <mergeCell ref="I2:I3"/>
    <mergeCell ref="AB2:AB3"/>
    <mergeCell ref="J2:J3"/>
    <mergeCell ref="K2:K3"/>
    <mergeCell ref="N2:N3"/>
    <mergeCell ref="Q2:Q3"/>
    <mergeCell ref="R2:R3"/>
    <mergeCell ref="AA2:AA3"/>
    <mergeCell ref="S2:V2"/>
    <mergeCell ref="W2:W3"/>
    <mergeCell ref="X2:X3"/>
    <mergeCell ref="Y2:Y3"/>
    <mergeCell ref="Z2:Z3"/>
  </mergeCells>
  <dataValidations count="1">
    <dataValidation allowBlank="1" showInputMessage="1" sqref="B4:B6 P4:P6" xr:uid="{6AFC91DC-4346-48D7-B680-438A474450D0}"/>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C6D3C-BDB3-4EEB-82EE-F88EF66C4CD4}">
  <sheetPr>
    <tabColor rgb="FF92D050"/>
  </sheetPr>
  <dimension ref="A1:AB9"/>
  <sheetViews>
    <sheetView zoomScale="60" zoomScaleNormal="60" workbookViewId="0">
      <selection activeCell="M20" sqref="M20"/>
    </sheetView>
  </sheetViews>
  <sheetFormatPr baseColWidth="10" defaultRowHeight="15" x14ac:dyDescent="0.25"/>
  <cols>
    <col min="2" max="2" width="23.42578125" customWidth="1"/>
    <col min="3" max="3" width="24.28515625" customWidth="1"/>
    <col min="4" max="4" width="18.7109375" customWidth="1"/>
    <col min="5" max="5" width="17.140625" customWidth="1"/>
    <col min="6" max="6" width="31.5703125" customWidth="1"/>
    <col min="7" max="7" width="15.28515625" customWidth="1"/>
    <col min="8" max="8" width="14.140625" customWidth="1"/>
    <col min="9" max="9" width="16.42578125" customWidth="1"/>
    <col min="10" max="10" width="13.7109375" customWidth="1"/>
    <col min="11" max="13" width="15.28515625" customWidth="1"/>
    <col min="14" max="14" width="34.7109375" customWidth="1"/>
    <col min="15" max="15" width="17.85546875" customWidth="1"/>
    <col min="16" max="16" width="19.42578125" customWidth="1"/>
    <col min="17" max="17" width="16.7109375" customWidth="1"/>
    <col min="18" max="18" width="18.85546875" customWidth="1"/>
    <col min="19" max="19" width="5.7109375" customWidth="1"/>
    <col min="20" max="20" width="6.28515625" customWidth="1"/>
    <col min="21" max="21" width="6" customWidth="1"/>
    <col min="22" max="22" width="6.28515625" customWidth="1"/>
    <col min="23" max="23" width="16" customWidth="1"/>
    <col min="24" max="24" width="34.28515625" customWidth="1"/>
    <col min="25" max="27" width="18.42578125" customWidth="1"/>
    <col min="28" max="28" width="44" customWidth="1"/>
  </cols>
  <sheetData>
    <row r="1" spans="1:28" ht="36" customHeight="1" x14ac:dyDescent="0.25">
      <c r="E1" s="152" t="s">
        <v>357</v>
      </c>
      <c r="F1" s="152"/>
      <c r="G1" s="152"/>
      <c r="H1" s="152"/>
      <c r="I1" s="152"/>
      <c r="J1" s="152"/>
      <c r="K1" s="152"/>
      <c r="L1" s="152"/>
      <c r="M1" s="152"/>
      <c r="N1" s="152"/>
      <c r="O1" s="152"/>
      <c r="P1" s="152"/>
      <c r="Q1" s="152"/>
      <c r="R1" s="152"/>
      <c r="S1" s="152"/>
      <c r="T1" s="152"/>
      <c r="U1" s="152"/>
      <c r="V1" s="152"/>
      <c r="W1" s="152"/>
      <c r="X1" s="152"/>
      <c r="Y1" s="152"/>
      <c r="Z1" s="152"/>
      <c r="AA1" s="152"/>
      <c r="AB1" s="152"/>
    </row>
    <row r="2" spans="1:28" s="2" customFormat="1" ht="55.15" customHeight="1" x14ac:dyDescent="0.25">
      <c r="A2" s="145" t="s">
        <v>344</v>
      </c>
      <c r="B2" s="153" t="s">
        <v>448</v>
      </c>
      <c r="C2" s="153" t="s">
        <v>361</v>
      </c>
      <c r="D2" s="153" t="s">
        <v>34</v>
      </c>
      <c r="E2" s="145" t="s">
        <v>0</v>
      </c>
      <c r="F2" s="145" t="s">
        <v>1</v>
      </c>
      <c r="G2" s="145" t="s">
        <v>9</v>
      </c>
      <c r="H2" s="145" t="s">
        <v>19</v>
      </c>
      <c r="I2" s="158" t="s">
        <v>18</v>
      </c>
      <c r="J2" s="145" t="s">
        <v>16</v>
      </c>
      <c r="K2" s="145" t="s">
        <v>17</v>
      </c>
      <c r="L2" s="145" t="s">
        <v>597</v>
      </c>
      <c r="M2" s="145" t="s">
        <v>598</v>
      </c>
      <c r="N2" s="145" t="s">
        <v>2</v>
      </c>
      <c r="O2" s="147" t="s">
        <v>20</v>
      </c>
      <c r="P2" s="148"/>
      <c r="Q2" s="145" t="s">
        <v>3</v>
      </c>
      <c r="R2" s="145" t="s">
        <v>4</v>
      </c>
      <c r="S2" s="155" t="s">
        <v>5</v>
      </c>
      <c r="T2" s="156"/>
      <c r="U2" s="156"/>
      <c r="V2" s="157"/>
      <c r="W2" s="145" t="s">
        <v>27</v>
      </c>
      <c r="X2" s="145" t="s">
        <v>6</v>
      </c>
      <c r="Y2" s="145" t="s">
        <v>7</v>
      </c>
      <c r="Z2" s="145" t="s">
        <v>28</v>
      </c>
      <c r="AA2" s="145" t="s">
        <v>26</v>
      </c>
      <c r="AB2" s="145" t="s">
        <v>8</v>
      </c>
    </row>
    <row r="3" spans="1:28" s="2" customFormat="1" ht="57" customHeight="1" x14ac:dyDescent="0.25">
      <c r="A3" s="146"/>
      <c r="B3" s="154"/>
      <c r="C3" s="154"/>
      <c r="D3" s="154"/>
      <c r="E3" s="146"/>
      <c r="F3" s="146"/>
      <c r="G3" s="146"/>
      <c r="H3" s="146"/>
      <c r="I3" s="159"/>
      <c r="J3" s="146"/>
      <c r="K3" s="146"/>
      <c r="L3" s="146"/>
      <c r="M3" s="146"/>
      <c r="N3" s="146"/>
      <c r="O3" s="1" t="s">
        <v>21</v>
      </c>
      <c r="P3" s="1" t="s">
        <v>22</v>
      </c>
      <c r="Q3" s="146"/>
      <c r="R3" s="146"/>
      <c r="S3" s="8" t="s">
        <v>23</v>
      </c>
      <c r="T3" s="8" t="s">
        <v>24</v>
      </c>
      <c r="U3" s="8" t="s">
        <v>24</v>
      </c>
      <c r="V3" s="8" t="s">
        <v>25</v>
      </c>
      <c r="W3" s="146"/>
      <c r="X3" s="146"/>
      <c r="Y3" s="146"/>
      <c r="Z3" s="146"/>
      <c r="AA3" s="146"/>
      <c r="AB3" s="146"/>
    </row>
    <row r="4" spans="1:28" s="128" customFormat="1" ht="102" x14ac:dyDescent="0.2">
      <c r="A4" s="121">
        <v>56</v>
      </c>
      <c r="B4" s="122" t="s">
        <v>438</v>
      </c>
      <c r="C4" s="123" t="s">
        <v>268</v>
      </c>
      <c r="D4" s="123" t="s">
        <v>274</v>
      </c>
      <c r="E4" s="123" t="s">
        <v>266</v>
      </c>
      <c r="F4" s="35" t="s">
        <v>586</v>
      </c>
      <c r="G4" s="123" t="s">
        <v>267</v>
      </c>
      <c r="H4" s="123" t="s">
        <v>99</v>
      </c>
      <c r="I4" s="123">
        <v>12</v>
      </c>
      <c r="J4" s="124">
        <f t="shared" ref="J4" si="0">+K4/I4</f>
        <v>1010000</v>
      </c>
      <c r="K4" s="125">
        <v>12120000</v>
      </c>
      <c r="L4" s="37" t="s">
        <v>604</v>
      </c>
      <c r="M4" s="37" t="s">
        <v>605</v>
      </c>
      <c r="N4" s="123" t="s">
        <v>365</v>
      </c>
      <c r="O4" s="123" t="s">
        <v>30</v>
      </c>
      <c r="P4" s="126" t="s">
        <v>450</v>
      </c>
      <c r="Q4" s="123" t="s">
        <v>370</v>
      </c>
      <c r="R4" s="123" t="s">
        <v>269</v>
      </c>
      <c r="S4" s="123">
        <v>3</v>
      </c>
      <c r="T4" s="123">
        <v>3</v>
      </c>
      <c r="U4" s="123">
        <v>3</v>
      </c>
      <c r="V4" s="123">
        <v>3</v>
      </c>
      <c r="W4" s="123" t="s">
        <v>588</v>
      </c>
      <c r="X4" s="123" t="s">
        <v>589</v>
      </c>
      <c r="Y4" s="123" t="s">
        <v>590</v>
      </c>
      <c r="Z4" s="123" t="s">
        <v>272</v>
      </c>
      <c r="AA4" s="123" t="s">
        <v>273</v>
      </c>
      <c r="AB4" s="127" t="s">
        <v>587</v>
      </c>
    </row>
    <row r="5" spans="1:28" s="19" customFormat="1" ht="37.5" customHeight="1" x14ac:dyDescent="0.25">
      <c r="A5" s="23"/>
      <c r="B5" s="23"/>
      <c r="C5" s="20"/>
      <c r="D5" s="20"/>
      <c r="E5" s="20"/>
      <c r="F5" s="20"/>
      <c r="G5" s="20"/>
      <c r="H5" s="20"/>
      <c r="I5" s="20"/>
      <c r="J5" s="20"/>
      <c r="K5" s="22">
        <f>SUM(K4:K4)</f>
        <v>12120000</v>
      </c>
      <c r="L5" s="22"/>
      <c r="M5" s="22"/>
      <c r="N5" s="20"/>
      <c r="O5" s="20"/>
      <c r="P5" s="20"/>
      <c r="Q5" s="20"/>
      <c r="R5" s="20"/>
      <c r="S5" s="20"/>
      <c r="T5" s="20"/>
      <c r="U5" s="20"/>
      <c r="V5" s="20"/>
      <c r="W5" s="20"/>
      <c r="X5" s="20"/>
      <c r="Y5" s="20"/>
      <c r="Z5" s="20"/>
      <c r="AA5" s="20"/>
      <c r="AB5" s="20"/>
    </row>
    <row r="9" spans="1:28" x14ac:dyDescent="0.25">
      <c r="K9" s="9"/>
      <c r="L9" s="9"/>
      <c r="M9" s="9"/>
    </row>
  </sheetData>
  <mergeCells count="25">
    <mergeCell ref="E1:AB1"/>
    <mergeCell ref="A2:A3"/>
    <mergeCell ref="B2:B3"/>
    <mergeCell ref="C2:C3"/>
    <mergeCell ref="D2:D3"/>
    <mergeCell ref="E2:E3"/>
    <mergeCell ref="F2:F3"/>
    <mergeCell ref="G2:G3"/>
    <mergeCell ref="H2:H3"/>
    <mergeCell ref="I2:I3"/>
    <mergeCell ref="L2:L3"/>
    <mergeCell ref="M2:M3"/>
    <mergeCell ref="J2:J3"/>
    <mergeCell ref="K2:K3"/>
    <mergeCell ref="N2:N3"/>
    <mergeCell ref="O2:P2"/>
    <mergeCell ref="Q2:Q3"/>
    <mergeCell ref="AB2:AB3"/>
    <mergeCell ref="S2:V2"/>
    <mergeCell ref="W2:W3"/>
    <mergeCell ref="X2:X3"/>
    <mergeCell ref="Y2:Y3"/>
    <mergeCell ref="Z2:Z3"/>
    <mergeCell ref="AA2:AA3"/>
    <mergeCell ref="R2:R3"/>
  </mergeCells>
  <dataValidations count="1">
    <dataValidation allowBlank="1" showInputMessage="1" sqref="B4" xr:uid="{2C794A6B-F8D7-4B66-9EF8-BCA42893AB48}"/>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E18"/>
  <sheetViews>
    <sheetView view="pageBreakPreview" topLeftCell="A4" zoomScale="60" zoomScaleNormal="100" workbookViewId="0">
      <selection activeCell="G19" sqref="G19"/>
    </sheetView>
  </sheetViews>
  <sheetFormatPr baseColWidth="10" defaultRowHeight="15" x14ac:dyDescent="0.25"/>
  <cols>
    <col min="1" max="1" width="150.140625" style="17" customWidth="1"/>
    <col min="2" max="2" width="21.42578125" customWidth="1"/>
    <col min="3" max="3" width="16.85546875" customWidth="1"/>
    <col min="5" max="5" width="12.85546875" style="29" bestFit="1" customWidth="1"/>
  </cols>
  <sheetData>
    <row r="2" spans="1:5" ht="43.15" customHeight="1" x14ac:dyDescent="0.25">
      <c r="A2" s="8" t="s">
        <v>345</v>
      </c>
      <c r="B2" s="26" t="s">
        <v>346</v>
      </c>
      <c r="C2" s="26" t="s">
        <v>347</v>
      </c>
    </row>
    <row r="3" spans="1:5" ht="43.15" customHeight="1" x14ac:dyDescent="0.25">
      <c r="A3" s="129" t="s">
        <v>435</v>
      </c>
      <c r="B3" s="130">
        <f>+'SPC - E2 Pueblos y comunidades '!K7</f>
        <v>12002635</v>
      </c>
      <c r="C3" s="131">
        <f>+B3/$B$18</f>
        <v>9.2815353522880895E-2</v>
      </c>
    </row>
    <row r="4" spans="1:5" ht="43.15" customHeight="1" x14ac:dyDescent="0.25">
      <c r="A4" s="132" t="s">
        <v>436</v>
      </c>
      <c r="B4" s="133">
        <f>+'SPC - E3 Determinantes Inters'!K10</f>
        <v>7000000</v>
      </c>
      <c r="C4" s="131">
        <f t="shared" ref="C4:C15" si="0">+B4/$B$18</f>
        <v>5.4130403420596079E-2</v>
      </c>
      <c r="E4" s="30"/>
    </row>
    <row r="5" spans="1:5" ht="43.15" customHeight="1" x14ac:dyDescent="0.25">
      <c r="A5" s="129" t="s">
        <v>437</v>
      </c>
      <c r="B5" s="130">
        <f>+'SPC - E3 Determinantes Crónicas'!K7</f>
        <v>5000000</v>
      </c>
      <c r="C5" s="131">
        <f t="shared" si="0"/>
        <v>3.8664573871854346E-2</v>
      </c>
    </row>
    <row r="6" spans="1:5" ht="36" customHeight="1" x14ac:dyDescent="0.25">
      <c r="A6" s="129" t="s">
        <v>438</v>
      </c>
      <c r="B6" s="130">
        <f>+'SPC - E4 APS Fam y Comunidades'!K12</f>
        <v>27181791</v>
      </c>
      <c r="C6" s="131">
        <f t="shared" si="0"/>
        <v>0.21019447321776111</v>
      </c>
    </row>
    <row r="7" spans="1:5" ht="36" customHeight="1" x14ac:dyDescent="0.25">
      <c r="A7" s="134" t="s">
        <v>439</v>
      </c>
      <c r="B7" s="130">
        <f>+'SPC - E4 APS materno-perinatal'!K10</f>
        <v>9000000</v>
      </c>
      <c r="C7" s="131">
        <f t="shared" si="0"/>
        <v>6.9596232969337812E-2</v>
      </c>
    </row>
    <row r="8" spans="1:5" ht="35.450000000000003" customHeight="1" x14ac:dyDescent="0.25">
      <c r="A8" s="134" t="s">
        <v>440</v>
      </c>
      <c r="B8" s="130">
        <f>+'SPC - E4 APS Primera infancia'!K8</f>
        <v>7000000</v>
      </c>
      <c r="C8" s="131">
        <f t="shared" si="0"/>
        <v>5.4130403420596079E-2</v>
      </c>
    </row>
    <row r="9" spans="1:5" ht="35.450000000000003" customHeight="1" x14ac:dyDescent="0.25">
      <c r="A9" s="129" t="s">
        <v>441</v>
      </c>
      <c r="B9" s="130">
        <f>+'SPC - E4 APS Infancia'!K8</f>
        <v>7000000</v>
      </c>
      <c r="C9" s="131">
        <f t="shared" si="0"/>
        <v>5.4130403420596079E-2</v>
      </c>
    </row>
    <row r="10" spans="1:5" ht="30" customHeight="1" x14ac:dyDescent="0.25">
      <c r="A10" s="129" t="s">
        <v>442</v>
      </c>
      <c r="B10" s="130">
        <f>+'SPC - E4 APS Adolescencia'!K8</f>
        <v>8000000</v>
      </c>
      <c r="C10" s="131">
        <f t="shared" si="0"/>
        <v>6.1863318194966946E-2</v>
      </c>
    </row>
    <row r="11" spans="1:5" ht="32.450000000000003" customHeight="1" x14ac:dyDescent="0.25">
      <c r="A11" s="129" t="s">
        <v>443</v>
      </c>
      <c r="B11" s="130">
        <f>+'SPC - E4 APS Juventud'!K8</f>
        <v>9000000</v>
      </c>
      <c r="C11" s="131">
        <f t="shared" si="0"/>
        <v>6.9596232969337812E-2</v>
      </c>
    </row>
    <row r="12" spans="1:5" ht="27" customHeight="1" x14ac:dyDescent="0.25">
      <c r="A12" s="129" t="s">
        <v>444</v>
      </c>
      <c r="B12" s="135">
        <f>+'SPC - E4 APS Adultez'!K7</f>
        <v>7000000</v>
      </c>
      <c r="C12" s="131">
        <f t="shared" si="0"/>
        <v>5.4130403420596079E-2</v>
      </c>
    </row>
    <row r="13" spans="1:5" ht="32.450000000000003" customHeight="1" x14ac:dyDescent="0.25">
      <c r="A13" s="129" t="s">
        <v>445</v>
      </c>
      <c r="B13" s="130">
        <f>+'SPC - E4 APS Adultez'!K7</f>
        <v>7000000</v>
      </c>
      <c r="C13" s="131">
        <f t="shared" si="0"/>
        <v>5.4130403420596079E-2</v>
      </c>
    </row>
    <row r="14" spans="1:5" ht="43.15" customHeight="1" x14ac:dyDescent="0.25">
      <c r="A14" s="129" t="s">
        <v>446</v>
      </c>
      <c r="B14" s="130">
        <f>+'SPC - E5 Cambio Climático'!K8</f>
        <v>7012918</v>
      </c>
      <c r="C14" s="131">
        <f t="shared" si="0"/>
        <v>5.4230297213651406E-2</v>
      </c>
    </row>
    <row r="15" spans="1:5" ht="43.15" customHeight="1" x14ac:dyDescent="0.25">
      <c r="A15" s="129" t="s">
        <v>447</v>
      </c>
      <c r="B15" s="130">
        <f>+'SPC - E7 Laboral'!K7</f>
        <v>5000000</v>
      </c>
      <c r="C15" s="131">
        <f t="shared" si="0"/>
        <v>3.8664573871854346E-2</v>
      </c>
    </row>
    <row r="16" spans="1:5" ht="38.450000000000003" customHeight="1" x14ac:dyDescent="0.25">
      <c r="A16" s="136" t="s">
        <v>591</v>
      </c>
      <c r="B16" s="130"/>
      <c r="C16" s="131"/>
    </row>
    <row r="17" spans="1:3" ht="32.450000000000003" customHeight="1" x14ac:dyDescent="0.25">
      <c r="A17" s="129" t="s">
        <v>592</v>
      </c>
      <c r="B17" s="130">
        <v>12120000</v>
      </c>
      <c r="C17" s="131">
        <f>+B17/B18</f>
        <v>9.3722927065374925E-2</v>
      </c>
    </row>
    <row r="18" spans="1:3" ht="43.15" customHeight="1" x14ac:dyDescent="0.25">
      <c r="A18" s="136" t="s">
        <v>348</v>
      </c>
      <c r="B18" s="137">
        <f>SUM(B3:B17)</f>
        <v>129317344</v>
      </c>
      <c r="C18" s="138">
        <f>SUM(C3:C17)</f>
        <v>0.99999999999999989</v>
      </c>
    </row>
  </sheetData>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E8E00-A1BB-4B09-A50A-5A8EBC537F89}">
  <dimension ref="A1"/>
  <sheetViews>
    <sheetView workbookViewId="0">
      <selection activeCell="I15" sqref="I15"/>
    </sheetView>
  </sheetViews>
  <sheetFormatPr baseColWidth="10" defaultRowHeight="15" x14ac:dyDescent="0.25"/>
  <cols>
    <col min="7" max="7" width="12.5703125" bestFit="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vt:i4>
      </vt:variant>
    </vt:vector>
  </HeadingPairs>
  <TitlesOfParts>
    <vt:vector size="19" baseType="lpstr">
      <vt:lpstr>PLAN DE ACCION EN SALUD</vt:lpstr>
      <vt:lpstr>SPC - E2 Pueblos y comunidades </vt:lpstr>
      <vt:lpstr>SPC - E3 Determinantes Inters</vt:lpstr>
      <vt:lpstr>SPC - E3 Determinantes Crónicas</vt:lpstr>
      <vt:lpstr>SPC - E4 APS Fam y Comunidades</vt:lpstr>
      <vt:lpstr>SPC - E4 APS materno-perinatal</vt:lpstr>
      <vt:lpstr>SPC - E4 APS Primera infancia</vt:lpstr>
      <vt:lpstr>SPC - E4 APS Infancia</vt:lpstr>
      <vt:lpstr>SPC - E4 APS Adolescencia</vt:lpstr>
      <vt:lpstr>Hoja2</vt:lpstr>
      <vt:lpstr>SPC - E4 APS Juventud</vt:lpstr>
      <vt:lpstr>SPC - E4 APS Adultez</vt:lpstr>
      <vt:lpstr>SPC - E4 APS Persona mayor</vt:lpstr>
      <vt:lpstr>SPC - E5 Cambio Climático</vt:lpstr>
      <vt:lpstr>SPC - E7 Laboral</vt:lpstr>
      <vt:lpstr>SPC - E1 Gestion de insumos</vt:lpstr>
      <vt:lpstr>BALANCE DE RECURSOS</vt:lpstr>
      <vt:lpstr>Hoja1</vt:lpstr>
      <vt:lpstr>'PLAN DE ACCION EN SALUD'!Área_de_impresión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BEDOYA MEJIA</dc:creator>
  <cp:lastModifiedBy>ALCALDIA - Contratacion01</cp:lastModifiedBy>
  <cp:lastPrinted>2024-03-19T16:48:13Z</cp:lastPrinted>
  <dcterms:created xsi:type="dcterms:W3CDTF">2021-06-16T22:22:47Z</dcterms:created>
  <dcterms:modified xsi:type="dcterms:W3CDTF">2025-11-04T21:20:26Z</dcterms:modified>
</cp:coreProperties>
</file>